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8820" yWindow="2300" windowWidth="30640" windowHeight="23080"/>
  </bookViews>
  <sheets>
    <sheet name="Input" sheetId="1" r:id="rId1"/>
    <sheet name="Background" sheetId="2" r:id="rId2"/>
  </sheets>
  <definedNames>
    <definedName name="_xlnm._FilterDatabase" localSheetId="1" hidden="1">Background!$H$38:$O$45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AA2" i="2"/>
  <c r="AA3" i="2"/>
  <c r="AA20" i="2"/>
  <c r="Z4" i="2"/>
  <c r="E5" i="2"/>
  <c r="AB2" i="2"/>
  <c r="AB4" i="2"/>
  <c r="AB21" i="2"/>
  <c r="E6" i="2"/>
  <c r="AC2" i="2"/>
  <c r="AC4" i="2"/>
  <c r="AC21" i="2"/>
  <c r="AD4" i="2"/>
  <c r="AD21" i="2"/>
  <c r="AE4" i="2"/>
  <c r="AE21" i="2"/>
  <c r="AF4" i="2"/>
  <c r="AF21" i="2"/>
  <c r="AB3" i="2"/>
  <c r="AB20" i="2"/>
  <c r="Z5" i="2"/>
  <c r="AC5" i="2"/>
  <c r="AC22" i="2"/>
  <c r="AD5" i="2"/>
  <c r="AD22" i="2"/>
  <c r="AE5" i="2"/>
  <c r="AE22" i="2"/>
  <c r="AF5" i="2"/>
  <c r="AF22" i="2"/>
  <c r="AC3" i="2"/>
  <c r="AC20" i="2"/>
  <c r="Z6" i="2"/>
  <c r="AD6" i="2"/>
  <c r="AD23" i="2"/>
  <c r="AE6" i="2"/>
  <c r="AE23" i="2"/>
  <c r="AF6" i="2"/>
  <c r="AF23" i="2"/>
  <c r="AH20" i="2"/>
  <c r="F4" i="2"/>
  <c r="AA10" i="2"/>
  <c r="AA11" i="2"/>
  <c r="AA28" i="2"/>
  <c r="Z12" i="2"/>
  <c r="F5" i="2"/>
  <c r="AB10" i="2"/>
  <c r="AB12" i="2"/>
  <c r="AB29" i="2"/>
  <c r="F6" i="2"/>
  <c r="AC10" i="2"/>
  <c r="AC12" i="2"/>
  <c r="AC29" i="2"/>
  <c r="AD12" i="2"/>
  <c r="AD29" i="2"/>
  <c r="AE12" i="2"/>
  <c r="AE29" i="2"/>
  <c r="AF12" i="2"/>
  <c r="AF29" i="2"/>
  <c r="AB11" i="2"/>
  <c r="AB28" i="2"/>
  <c r="Z13" i="2"/>
  <c r="AC13" i="2"/>
  <c r="AC30" i="2"/>
  <c r="AD13" i="2"/>
  <c r="AD30" i="2"/>
  <c r="AE13" i="2"/>
  <c r="AE30" i="2"/>
  <c r="AF13" i="2"/>
  <c r="AF30" i="2"/>
  <c r="AC11" i="2"/>
  <c r="AC28" i="2"/>
  <c r="Z14" i="2"/>
  <c r="AD14" i="2"/>
  <c r="AD31" i="2"/>
  <c r="AE14" i="2"/>
  <c r="AE31" i="2"/>
  <c r="AF14" i="2"/>
  <c r="AF31" i="2"/>
  <c r="AH28" i="2"/>
  <c r="AB37" i="2"/>
  <c r="AB36" i="2"/>
  <c r="F9" i="2"/>
  <c r="O11" i="2"/>
  <c r="F8" i="2"/>
  <c r="W29" i="2"/>
  <c r="F7" i="2"/>
  <c r="M29" i="2"/>
  <c r="M38" i="2"/>
  <c r="U29" i="2"/>
  <c r="K2" i="2"/>
  <c r="J2" i="2"/>
  <c r="F3" i="2"/>
  <c r="I2" i="2"/>
  <c r="E9" i="2"/>
  <c r="Q9" i="2"/>
  <c r="E8" i="2"/>
  <c r="H26" i="2"/>
  <c r="E7" i="2"/>
  <c r="H7" i="2"/>
  <c r="H15" i="2"/>
  <c r="H5" i="2"/>
  <c r="H4" i="2"/>
  <c r="E3" i="2"/>
  <c r="Z3" i="2"/>
  <c r="AE2" i="2"/>
  <c r="AD10" i="2"/>
  <c r="AD2" i="2"/>
  <c r="AD3" i="2"/>
  <c r="AD20" i="2"/>
  <c r="Z15" i="2"/>
  <c r="Z7" i="2"/>
  <c r="Z16" i="2"/>
  <c r="AF10" i="2"/>
  <c r="Z8" i="2"/>
  <c r="AF2" i="2"/>
  <c r="AF7" i="2"/>
  <c r="AF24" i="2"/>
  <c r="AE10" i="2"/>
  <c r="Z11" i="2"/>
  <c r="K5" i="2"/>
  <c r="J5" i="2"/>
  <c r="I4" i="2"/>
  <c r="K4" i="2"/>
  <c r="I5" i="2"/>
  <c r="J4" i="2"/>
  <c r="J7" i="2"/>
  <c r="K7" i="2"/>
  <c r="I7" i="2"/>
  <c r="M20" i="2"/>
  <c r="V20" i="2"/>
  <c r="V29" i="2"/>
  <c r="V2" i="2"/>
  <c r="M2" i="2"/>
  <c r="M4" i="2"/>
  <c r="V11" i="2"/>
  <c r="M11" i="2"/>
  <c r="L20" i="2"/>
  <c r="L29" i="2"/>
  <c r="L38" i="2"/>
  <c r="L2" i="2"/>
  <c r="L7" i="2"/>
  <c r="L11" i="2"/>
  <c r="U2" i="2"/>
  <c r="U11" i="2"/>
  <c r="U20" i="2"/>
  <c r="X2" i="2"/>
  <c r="X11" i="2"/>
  <c r="O20" i="2"/>
  <c r="X20" i="2"/>
  <c r="O29" i="2"/>
  <c r="O38" i="2"/>
  <c r="X29" i="2"/>
  <c r="O2" i="2"/>
  <c r="O7" i="2"/>
  <c r="N2" i="2"/>
  <c r="N4" i="2"/>
  <c r="W2" i="2"/>
  <c r="N11" i="2"/>
  <c r="W11" i="2"/>
  <c r="N20" i="2"/>
  <c r="W20" i="2"/>
  <c r="N29" i="2"/>
  <c r="N38" i="2"/>
  <c r="Q16" i="2"/>
  <c r="Q34" i="2"/>
  <c r="Q25" i="2"/>
  <c r="Q27" i="2"/>
  <c r="H9" i="2"/>
  <c r="H17" i="2"/>
  <c r="H27" i="2"/>
  <c r="H36" i="2"/>
  <c r="H45" i="2"/>
  <c r="H8" i="2"/>
  <c r="H18" i="2"/>
  <c r="Q26" i="2"/>
  <c r="Q35" i="2"/>
  <c r="Q36" i="2"/>
  <c r="Q7" i="2"/>
  <c r="Q17" i="2"/>
  <c r="H34" i="2"/>
  <c r="H43" i="2"/>
  <c r="Q8" i="2"/>
  <c r="H16" i="2"/>
  <c r="H25" i="2"/>
  <c r="H35" i="2"/>
  <c r="H44" i="2"/>
  <c r="Q18" i="2"/>
  <c r="H21" i="2"/>
  <c r="H14" i="2"/>
  <c r="Q14" i="2"/>
  <c r="H23" i="2"/>
  <c r="Q23" i="2"/>
  <c r="H32" i="2"/>
  <c r="H41" i="2"/>
  <c r="Q32" i="2"/>
  <c r="Q5" i="2"/>
  <c r="Q4" i="2"/>
  <c r="Q22" i="2"/>
  <c r="H22" i="2"/>
  <c r="Q13" i="2"/>
  <c r="Q31" i="2"/>
  <c r="H13" i="2"/>
  <c r="H31" i="2"/>
  <c r="H40" i="2"/>
  <c r="T2" i="2"/>
  <c r="K20" i="2"/>
  <c r="K11" i="2"/>
  <c r="T29" i="2"/>
  <c r="T11" i="2"/>
  <c r="K29" i="2"/>
  <c r="K38" i="2"/>
  <c r="T20" i="2"/>
  <c r="J11" i="2"/>
  <c r="S20" i="2"/>
  <c r="S29" i="2"/>
  <c r="S2" i="2"/>
  <c r="S11" i="2"/>
  <c r="J20" i="2"/>
  <c r="J29" i="2"/>
  <c r="J38" i="2"/>
  <c r="I29" i="2"/>
  <c r="I38" i="2"/>
  <c r="I11" i="2"/>
  <c r="R11" i="2"/>
  <c r="R29" i="2"/>
  <c r="R2" i="2"/>
  <c r="I20" i="2"/>
  <c r="R20" i="2"/>
  <c r="Q3" i="2"/>
  <c r="Q30" i="2"/>
  <c r="H3" i="2"/>
  <c r="Q24" i="2"/>
  <c r="H6" i="2"/>
  <c r="Q6" i="2"/>
  <c r="H33" i="2"/>
  <c r="H42" i="2"/>
  <c r="Q33" i="2"/>
  <c r="Q15" i="2"/>
  <c r="H24" i="2"/>
  <c r="Q21" i="2"/>
  <c r="H12" i="2"/>
  <c r="H30" i="2"/>
  <c r="H39" i="2"/>
  <c r="Q12" i="2"/>
  <c r="AF16" i="2"/>
  <c r="AF33" i="2"/>
  <c r="AF8" i="2"/>
  <c r="AF25" i="2"/>
  <c r="AF11" i="2"/>
  <c r="AF28" i="2"/>
  <c r="AF15" i="2"/>
  <c r="AF32" i="2"/>
  <c r="AF3" i="2"/>
  <c r="AF20" i="2"/>
  <c r="AD11" i="2"/>
  <c r="AD28" i="2"/>
  <c r="AE11" i="2"/>
  <c r="AE28" i="2"/>
  <c r="AE15" i="2"/>
  <c r="AE32" i="2"/>
  <c r="AE3" i="2"/>
  <c r="AE20" i="2"/>
  <c r="AE7" i="2"/>
  <c r="AE24" i="2"/>
  <c r="O4" i="2"/>
  <c r="O13" i="2"/>
  <c r="O22" i="2"/>
  <c r="X22" i="2"/>
  <c r="O5" i="2"/>
  <c r="X5" i="2"/>
  <c r="N5" i="2"/>
  <c r="N14" i="2"/>
  <c r="N23" i="2"/>
  <c r="W23" i="2"/>
  <c r="N7" i="2"/>
  <c r="W7" i="2"/>
  <c r="M7" i="2"/>
  <c r="M5" i="2"/>
  <c r="M14" i="2"/>
  <c r="M23" i="2"/>
  <c r="V23" i="2"/>
  <c r="L4" i="2"/>
  <c r="L5" i="2"/>
  <c r="L14" i="2"/>
  <c r="L23" i="2"/>
  <c r="U23" i="2"/>
  <c r="N3" i="2"/>
  <c r="M3" i="2"/>
  <c r="L3" i="2"/>
  <c r="J3" i="2"/>
  <c r="K3" i="2"/>
  <c r="O3" i="2"/>
  <c r="I3" i="2"/>
  <c r="N13" i="2"/>
  <c r="N22" i="2"/>
  <c r="W22" i="2"/>
  <c r="W4" i="2"/>
  <c r="M13" i="2"/>
  <c r="M22" i="2"/>
  <c r="V22" i="2"/>
  <c r="V4" i="2"/>
  <c r="K13" i="2"/>
  <c r="K22" i="2"/>
  <c r="T22" i="2"/>
  <c r="T4" i="2"/>
  <c r="J14" i="2"/>
  <c r="J23" i="2"/>
  <c r="S23" i="2"/>
  <c r="S5" i="2"/>
  <c r="R5" i="2"/>
  <c r="I14" i="2"/>
  <c r="I23" i="2"/>
  <c r="R23" i="2"/>
  <c r="K14" i="2"/>
  <c r="K23" i="2"/>
  <c r="T23" i="2"/>
  <c r="T5" i="2"/>
  <c r="J13" i="2"/>
  <c r="J22" i="2"/>
  <c r="S22" i="2"/>
  <c r="S4" i="2"/>
  <c r="I13" i="2"/>
  <c r="I22" i="2"/>
  <c r="R22" i="2"/>
  <c r="R4" i="2"/>
  <c r="O16" i="2"/>
  <c r="O25" i="2"/>
  <c r="X25" i="2"/>
  <c r="X7" i="2"/>
  <c r="T7" i="2"/>
  <c r="K16" i="2"/>
  <c r="K25" i="2"/>
  <c r="T25" i="2"/>
  <c r="L8" i="2"/>
  <c r="I8" i="2"/>
  <c r="K8" i="2"/>
  <c r="O8" i="2"/>
  <c r="J8" i="2"/>
  <c r="N8" i="2"/>
  <c r="M8" i="2"/>
  <c r="K9" i="2"/>
  <c r="O9" i="2"/>
  <c r="N9" i="2"/>
  <c r="J9" i="2"/>
  <c r="M9" i="2"/>
  <c r="L9" i="2"/>
  <c r="I9" i="2"/>
  <c r="R7" i="2"/>
  <c r="I16" i="2"/>
  <c r="I25" i="2"/>
  <c r="R25" i="2"/>
  <c r="N16" i="2"/>
  <c r="N25" i="2"/>
  <c r="W25" i="2"/>
  <c r="L16" i="2"/>
  <c r="L25" i="2"/>
  <c r="U25" i="2"/>
  <c r="U7" i="2"/>
  <c r="J16" i="2"/>
  <c r="J25" i="2"/>
  <c r="S25" i="2"/>
  <c r="S7" i="2"/>
  <c r="L6" i="2"/>
  <c r="I6" i="2"/>
  <c r="K6" i="2"/>
  <c r="O6" i="2"/>
  <c r="M6" i="2"/>
  <c r="J6" i="2"/>
  <c r="N6" i="2"/>
  <c r="S14" i="2"/>
  <c r="U5" i="2"/>
  <c r="U14" i="2"/>
  <c r="G11" i="1"/>
  <c r="X4" i="2"/>
  <c r="X13" i="2"/>
  <c r="V5" i="2"/>
  <c r="V14" i="2"/>
  <c r="R16" i="2"/>
  <c r="T16" i="2"/>
  <c r="O14" i="2"/>
  <c r="O23" i="2"/>
  <c r="X23" i="2"/>
  <c r="W5" i="2"/>
  <c r="W14" i="2"/>
  <c r="V7" i="2"/>
  <c r="M16" i="2"/>
  <c r="L13" i="2"/>
  <c r="L22" i="2"/>
  <c r="U22" i="2"/>
  <c r="U4" i="2"/>
  <c r="S16" i="2"/>
  <c r="W16" i="2"/>
  <c r="X16" i="2"/>
  <c r="R13" i="2"/>
  <c r="T13" i="2"/>
  <c r="T14" i="2"/>
  <c r="V13" i="2"/>
  <c r="J12" i="2"/>
  <c r="J21" i="2"/>
  <c r="S21" i="2"/>
  <c r="S3" i="2"/>
  <c r="S13" i="2"/>
  <c r="R14" i="2"/>
  <c r="K12" i="2"/>
  <c r="K21" i="2"/>
  <c r="T21" i="2"/>
  <c r="T3" i="2"/>
  <c r="N12" i="2"/>
  <c r="N21" i="2"/>
  <c r="W21" i="2"/>
  <c r="W3" i="2"/>
  <c r="O12" i="2"/>
  <c r="O21" i="2"/>
  <c r="X21" i="2"/>
  <c r="X3" i="2"/>
  <c r="M12" i="2"/>
  <c r="M21" i="2"/>
  <c r="V21" i="2"/>
  <c r="V3" i="2"/>
  <c r="W13" i="2"/>
  <c r="I12" i="2"/>
  <c r="I21" i="2"/>
  <c r="R3" i="2"/>
  <c r="L12" i="2"/>
  <c r="L21" i="2"/>
  <c r="U21" i="2"/>
  <c r="U3" i="2"/>
  <c r="L18" i="2"/>
  <c r="L27" i="2"/>
  <c r="U27" i="2"/>
  <c r="U9" i="2"/>
  <c r="O18" i="2"/>
  <c r="O27" i="2"/>
  <c r="X27" i="2"/>
  <c r="X9" i="2"/>
  <c r="J17" i="2"/>
  <c r="J26" i="2"/>
  <c r="S26" i="2"/>
  <c r="S8" i="2"/>
  <c r="L17" i="2"/>
  <c r="L26" i="2"/>
  <c r="U26" i="2"/>
  <c r="U8" i="2"/>
  <c r="I18" i="2"/>
  <c r="I27" i="2"/>
  <c r="R27" i="2"/>
  <c r="R9" i="2"/>
  <c r="N18" i="2"/>
  <c r="N27" i="2"/>
  <c r="W27" i="2"/>
  <c r="W9" i="2"/>
  <c r="N17" i="2"/>
  <c r="W8" i="2"/>
  <c r="I17" i="2"/>
  <c r="I26" i="2"/>
  <c r="R26" i="2"/>
  <c r="R8" i="2"/>
  <c r="J18" i="2"/>
  <c r="J27" i="2"/>
  <c r="S27" i="2"/>
  <c r="S9" i="2"/>
  <c r="M17" i="2"/>
  <c r="V8" i="2"/>
  <c r="K17" i="2"/>
  <c r="K26" i="2"/>
  <c r="T26" i="2"/>
  <c r="T8" i="2"/>
  <c r="V9" i="2"/>
  <c r="M18" i="2"/>
  <c r="M27" i="2"/>
  <c r="V27" i="2"/>
  <c r="K18" i="2"/>
  <c r="T9" i="2"/>
  <c r="O17" i="2"/>
  <c r="O26" i="2"/>
  <c r="X26" i="2"/>
  <c r="X8" i="2"/>
  <c r="U16" i="2"/>
  <c r="M15" i="2"/>
  <c r="M24" i="2"/>
  <c r="V24" i="2"/>
  <c r="V6" i="2"/>
  <c r="U6" i="2"/>
  <c r="L15" i="2"/>
  <c r="L24" i="2"/>
  <c r="U24" i="2"/>
  <c r="S6" i="2"/>
  <c r="J15" i="2"/>
  <c r="J24" i="2"/>
  <c r="S24" i="2"/>
  <c r="R6" i="2"/>
  <c r="I15" i="2"/>
  <c r="I24" i="2"/>
  <c r="R24" i="2"/>
  <c r="W6" i="2"/>
  <c r="N15" i="2"/>
  <c r="N24" i="2"/>
  <c r="W24" i="2"/>
  <c r="K15" i="2"/>
  <c r="K24" i="2"/>
  <c r="T24" i="2"/>
  <c r="T6" i="2"/>
  <c r="O15" i="2"/>
  <c r="O24" i="2"/>
  <c r="X24" i="2"/>
  <c r="X6" i="2"/>
  <c r="G10" i="1"/>
  <c r="AB38" i="2"/>
  <c r="M26" i="2"/>
  <c r="V26" i="2"/>
  <c r="M25" i="2"/>
  <c r="V25" i="2"/>
  <c r="X14" i="2"/>
  <c r="V16" i="2"/>
  <c r="V12" i="2"/>
  <c r="W12" i="2"/>
  <c r="U13" i="2"/>
  <c r="S18" i="2"/>
  <c r="R18" i="2"/>
  <c r="U18" i="2"/>
  <c r="T17" i="2"/>
  <c r="S17" i="2"/>
  <c r="R15" i="2"/>
  <c r="U15" i="2"/>
  <c r="X15" i="2"/>
  <c r="V15" i="2"/>
  <c r="X17" i="2"/>
  <c r="V17" i="2"/>
  <c r="R17" i="2"/>
  <c r="W18" i="2"/>
  <c r="U17" i="2"/>
  <c r="X18" i="2"/>
  <c r="X12" i="2"/>
  <c r="T12" i="2"/>
  <c r="S12" i="2"/>
  <c r="U12" i="2"/>
  <c r="R12" i="2"/>
  <c r="R21" i="2"/>
  <c r="T18" i="2"/>
  <c r="K27" i="2"/>
  <c r="T27" i="2"/>
  <c r="W17" i="2"/>
  <c r="N26" i="2"/>
  <c r="W26" i="2"/>
  <c r="V18" i="2"/>
  <c r="W15" i="2"/>
  <c r="S15" i="2"/>
  <c r="T15" i="2"/>
  <c r="I30" i="2"/>
  <c r="AB39" i="2"/>
  <c r="K33" i="2"/>
  <c r="N30" i="2"/>
  <c r="J31" i="2"/>
  <c r="O31" i="2"/>
  <c r="K30" i="2"/>
  <c r="K35" i="2"/>
  <c r="M32" i="2"/>
  <c r="L36" i="2"/>
  <c r="K34" i="2"/>
  <c r="I31" i="2"/>
  <c r="M33" i="2"/>
  <c r="O30" i="2"/>
  <c r="J30" i="2"/>
  <c r="J32" i="2"/>
  <c r="J36" i="2"/>
  <c r="L35" i="2"/>
  <c r="I34" i="2"/>
  <c r="I33" i="2"/>
  <c r="I36" i="2"/>
  <c r="M34" i="2"/>
  <c r="L32" i="2"/>
  <c r="I32" i="2"/>
  <c r="J34" i="2"/>
  <c r="K32" i="2"/>
  <c r="O33" i="2"/>
  <c r="N31" i="2"/>
  <c r="M30" i="2"/>
  <c r="M35" i="2"/>
  <c r="L31" i="2"/>
  <c r="N34" i="2"/>
  <c r="O35" i="2"/>
  <c r="L34" i="2"/>
  <c r="J33" i="2"/>
  <c r="O34" i="2"/>
  <c r="N35" i="2"/>
  <c r="I35" i="2"/>
  <c r="K31" i="2"/>
  <c r="L33" i="2"/>
  <c r="N36" i="2"/>
  <c r="L30" i="2"/>
  <c r="N33" i="2"/>
  <c r="J35" i="2"/>
  <c r="K36" i="2"/>
  <c r="O32" i="2"/>
  <c r="N32" i="2"/>
  <c r="M31" i="2"/>
  <c r="M36" i="2"/>
  <c r="O36" i="2"/>
  <c r="X30" i="2"/>
  <c r="O39" i="2"/>
  <c r="U31" i="2"/>
  <c r="L40" i="2"/>
  <c r="T30" i="2"/>
  <c r="K39" i="2"/>
  <c r="T36" i="2"/>
  <c r="K45" i="2"/>
  <c r="W36" i="2"/>
  <c r="N45" i="2"/>
  <c r="W35" i="2"/>
  <c r="N44" i="2"/>
  <c r="U34" i="2"/>
  <c r="L43" i="2"/>
  <c r="V35" i="2"/>
  <c r="M44" i="2"/>
  <c r="T32" i="2"/>
  <c r="K41" i="2"/>
  <c r="V34" i="2"/>
  <c r="M43" i="2"/>
  <c r="U35" i="2"/>
  <c r="L44" i="2"/>
  <c r="U30" i="2"/>
  <c r="L39" i="2"/>
  <c r="X36" i="2"/>
  <c r="O45" i="2"/>
  <c r="U36" i="2"/>
  <c r="L45" i="2"/>
  <c r="S32" i="2"/>
  <c r="J41" i="2"/>
  <c r="R33" i="2"/>
  <c r="I42" i="2"/>
  <c r="W33" i="2"/>
  <c r="N42" i="2"/>
  <c r="R30" i="2"/>
  <c r="I39" i="2"/>
  <c r="W34" i="2"/>
  <c r="N43" i="2"/>
  <c r="X31" i="2"/>
  <c r="O40" i="2"/>
  <c r="R35" i="2"/>
  <c r="I44" i="2"/>
  <c r="U32" i="2"/>
  <c r="L41" i="2"/>
  <c r="R34" i="2"/>
  <c r="I43" i="2"/>
  <c r="W31" i="2"/>
  <c r="N40" i="2"/>
  <c r="W32" i="2"/>
  <c r="N41" i="2"/>
  <c r="T31" i="2"/>
  <c r="K40" i="2"/>
  <c r="S30" i="2"/>
  <c r="J39" i="2"/>
  <c r="T34" i="2"/>
  <c r="K43" i="2"/>
  <c r="T33" i="2"/>
  <c r="K42" i="2"/>
  <c r="X32" i="2"/>
  <c r="O41" i="2"/>
  <c r="R32" i="2"/>
  <c r="I41" i="2"/>
  <c r="R31" i="2"/>
  <c r="I40" i="2"/>
  <c r="T35" i="2"/>
  <c r="K44" i="2"/>
  <c r="W30" i="2"/>
  <c r="N39" i="2"/>
  <c r="S33" i="2"/>
  <c r="J42" i="2"/>
  <c r="X33" i="2"/>
  <c r="O42" i="2"/>
  <c r="V36" i="2"/>
  <c r="M45" i="2"/>
  <c r="V31" i="2"/>
  <c r="M40" i="2"/>
  <c r="S35" i="2"/>
  <c r="J44" i="2"/>
  <c r="U33" i="2"/>
  <c r="L42" i="2"/>
  <c r="X34" i="2"/>
  <c r="O43" i="2"/>
  <c r="X35" i="2"/>
  <c r="O44" i="2"/>
  <c r="V30" i="2"/>
  <c r="M39" i="2"/>
  <c r="S34" i="2"/>
  <c r="J43" i="2"/>
  <c r="R36" i="2"/>
  <c r="I45" i="2"/>
  <c r="S36" i="2"/>
  <c r="J45" i="2"/>
  <c r="V33" i="2"/>
  <c r="M42" i="2"/>
  <c r="V32" i="2"/>
  <c r="M41" i="2"/>
  <c r="S31" i="2"/>
  <c r="J40" i="2"/>
  <c r="R38" i="2"/>
  <c r="C14" i="1"/>
</calcChain>
</file>

<file path=xl/sharedStrings.xml><?xml version="1.0" encoding="utf-8"?>
<sst xmlns="http://schemas.openxmlformats.org/spreadsheetml/2006/main" count="288" uniqueCount="217">
  <si>
    <t>C</t>
  </si>
  <si>
    <t>C#</t>
  </si>
  <si>
    <t>Db</t>
  </si>
  <si>
    <t>E</t>
  </si>
  <si>
    <t>A</t>
  </si>
  <si>
    <t>A#</t>
  </si>
  <si>
    <t>Bb</t>
  </si>
  <si>
    <t>B</t>
  </si>
  <si>
    <t>D</t>
  </si>
  <si>
    <t>F</t>
  </si>
  <si>
    <t>G</t>
  </si>
  <si>
    <t>D#</t>
  </si>
  <si>
    <t>Eb</t>
  </si>
  <si>
    <t>F#</t>
  </si>
  <si>
    <t>Gb</t>
  </si>
  <si>
    <t>G#</t>
  </si>
  <si>
    <t>Ab</t>
  </si>
  <si>
    <t>Note</t>
  </si>
  <si>
    <t>Integer Value</t>
  </si>
  <si>
    <t>Past Note(s):</t>
  </si>
  <si>
    <t>Present Note(s):</t>
  </si>
  <si>
    <t>Past</t>
  </si>
  <si>
    <t>Present</t>
  </si>
  <si>
    <t>PD</t>
  </si>
  <si>
    <t>IC</t>
  </si>
  <si>
    <t>VL</t>
  </si>
  <si>
    <t>α</t>
  </si>
  <si>
    <t>β</t>
  </si>
  <si>
    <t>γ</t>
  </si>
  <si>
    <t>δ</t>
  </si>
  <si>
    <t>ICVL</t>
  </si>
  <si>
    <t>Tonal</t>
  </si>
  <si>
    <t>RS1</t>
  </si>
  <si>
    <t>RS2</t>
  </si>
  <si>
    <t>RS3</t>
  </si>
  <si>
    <t>TA</t>
  </si>
  <si>
    <t>ROOT</t>
  </si>
  <si>
    <t>CD</t>
  </si>
  <si>
    <t xml:space="preserve">A = </t>
  </si>
  <si>
    <t>Attraction</t>
  </si>
  <si>
    <t>α &gt; 0</t>
  </si>
  <si>
    <t>β &gt; 1</t>
  </si>
  <si>
    <t>δ &gt; 0</t>
  </si>
  <si>
    <t>γ &gt; β</t>
  </si>
  <si>
    <t>-</t>
  </si>
  <si>
    <t>Semitones</t>
  </si>
  <si>
    <t>Y</t>
  </si>
  <si>
    <t>N</t>
  </si>
  <si>
    <t>Consonant</t>
  </si>
  <si>
    <t>Is the interval consonant?</t>
  </si>
  <si>
    <t>Consonance &amp; Dissonance</t>
  </si>
  <si>
    <t>Translation from Notes to MIDI</t>
  </si>
  <si>
    <t>The ICP Model Matrixes</t>
  </si>
  <si>
    <t>Is this chord consonant?</t>
  </si>
  <si>
    <t>Chord Check</t>
  </si>
  <si>
    <r>
      <t>*</t>
    </r>
    <r>
      <rPr>
        <i/>
        <sz val="11"/>
        <color theme="1"/>
        <rFont val="Calibri"/>
        <family val="2"/>
        <scheme val="minor"/>
      </rPr>
      <t>note: be sure to include # for sharp and b for flat (ex. A#, A, Ab)</t>
    </r>
  </si>
  <si>
    <t>Chord 1</t>
  </si>
  <si>
    <t>Chord 2</t>
  </si>
  <si>
    <t>Consonant or Dissonant?</t>
  </si>
  <si>
    <t>C4</t>
  </si>
  <si>
    <t>C#4</t>
  </si>
  <si>
    <t>Db4</t>
  </si>
  <si>
    <t>D4</t>
  </si>
  <si>
    <t>D#4</t>
  </si>
  <si>
    <t>Eb4</t>
  </si>
  <si>
    <t>E4</t>
  </si>
  <si>
    <t>F4</t>
  </si>
  <si>
    <t>F#4</t>
  </si>
  <si>
    <t>Gb4</t>
  </si>
  <si>
    <t>G4</t>
  </si>
  <si>
    <t>G#4</t>
  </si>
  <si>
    <t>Ab4</t>
  </si>
  <si>
    <t>C3</t>
  </si>
  <si>
    <t>C#3</t>
  </si>
  <si>
    <t>Db3</t>
  </si>
  <si>
    <t>D3</t>
  </si>
  <si>
    <t>D#3</t>
  </si>
  <si>
    <t>Eb3</t>
  </si>
  <si>
    <t>E3</t>
  </si>
  <si>
    <t>F3</t>
  </si>
  <si>
    <t>F#3</t>
  </si>
  <si>
    <t>Gb3</t>
  </si>
  <si>
    <t>G3</t>
  </si>
  <si>
    <t>G#3</t>
  </si>
  <si>
    <t>Ab3</t>
  </si>
  <si>
    <t>A2</t>
  </si>
  <si>
    <t>A3</t>
  </si>
  <si>
    <t>A#3</t>
  </si>
  <si>
    <t>Bb3</t>
  </si>
  <si>
    <t>B3</t>
  </si>
  <si>
    <t>A4</t>
  </si>
  <si>
    <t>A#4</t>
  </si>
  <si>
    <t>Bb4</t>
  </si>
  <si>
    <t>B4</t>
  </si>
  <si>
    <t>C5</t>
  </si>
  <si>
    <t>C2</t>
  </si>
  <si>
    <t>C#2</t>
  </si>
  <si>
    <t>Db2</t>
  </si>
  <si>
    <t>D2</t>
  </si>
  <si>
    <t>D#2</t>
  </si>
  <si>
    <t>Eb2</t>
  </si>
  <si>
    <t>E2</t>
  </si>
  <si>
    <t>F2</t>
  </si>
  <si>
    <t>F#2</t>
  </si>
  <si>
    <t>Gb2</t>
  </si>
  <si>
    <t>G2</t>
  </si>
  <si>
    <t>G#2</t>
  </si>
  <si>
    <t>Ab2</t>
  </si>
  <si>
    <t>A#2</t>
  </si>
  <si>
    <t>Bb2</t>
  </si>
  <si>
    <t>B2</t>
  </si>
  <si>
    <t>C1</t>
  </si>
  <si>
    <t>C#1</t>
  </si>
  <si>
    <t>Db1</t>
  </si>
  <si>
    <t>D1</t>
  </si>
  <si>
    <t>D#1</t>
  </si>
  <si>
    <t>Eb1</t>
  </si>
  <si>
    <t>E1</t>
  </si>
  <si>
    <t>F1</t>
  </si>
  <si>
    <t>F#1</t>
  </si>
  <si>
    <t>Gb1</t>
  </si>
  <si>
    <t>G1</t>
  </si>
  <si>
    <t>G#1</t>
  </si>
  <si>
    <t>Ab1</t>
  </si>
  <si>
    <t>A1</t>
  </si>
  <si>
    <t>A#1</t>
  </si>
  <si>
    <t>Bb1</t>
  </si>
  <si>
    <t>B1</t>
  </si>
  <si>
    <t>C0</t>
  </si>
  <si>
    <t>C#0</t>
  </si>
  <si>
    <t>Db0</t>
  </si>
  <si>
    <t>D0</t>
  </si>
  <si>
    <t>D#0</t>
  </si>
  <si>
    <t>Eb0</t>
  </si>
  <si>
    <t>E0</t>
  </si>
  <si>
    <t>F0</t>
  </si>
  <si>
    <t>F#0</t>
  </si>
  <si>
    <t>Gb0</t>
  </si>
  <si>
    <t>G0</t>
  </si>
  <si>
    <t>G#0</t>
  </si>
  <si>
    <t>Ab0</t>
  </si>
  <si>
    <t>A0</t>
  </si>
  <si>
    <t>A#0</t>
  </si>
  <si>
    <t>Bb0</t>
  </si>
  <si>
    <t>B0</t>
  </si>
  <si>
    <t>You may also indicate an octave if needed. (ex. A#4, C3, Db5)</t>
  </si>
  <si>
    <t>C#5</t>
  </si>
  <si>
    <t>Db5</t>
  </si>
  <si>
    <t>D5</t>
  </si>
  <si>
    <t>D#5</t>
  </si>
  <si>
    <t>Eb5</t>
  </si>
  <si>
    <t>E5</t>
  </si>
  <si>
    <t>F5</t>
  </si>
  <si>
    <t>F#5</t>
  </si>
  <si>
    <t>Gb5</t>
  </si>
  <si>
    <t>G5</t>
  </si>
  <si>
    <t>G#5</t>
  </si>
  <si>
    <t>Ab5</t>
  </si>
  <si>
    <t>A5</t>
  </si>
  <si>
    <t>A#5</t>
  </si>
  <si>
    <t>Bb5</t>
  </si>
  <si>
    <t>B5</t>
  </si>
  <si>
    <t>C6</t>
  </si>
  <si>
    <t>C#6</t>
  </si>
  <si>
    <t>Db6</t>
  </si>
  <si>
    <t>D6</t>
  </si>
  <si>
    <t>D#6</t>
  </si>
  <si>
    <t>Eb6</t>
  </si>
  <si>
    <t>E6</t>
  </si>
  <si>
    <t>F6</t>
  </si>
  <si>
    <t>F#6</t>
  </si>
  <si>
    <t>Gb6</t>
  </si>
  <si>
    <t>G6</t>
  </si>
  <si>
    <t>G#6</t>
  </si>
  <si>
    <t>Ab6</t>
  </si>
  <si>
    <t>A6</t>
  </si>
  <si>
    <t>A#6</t>
  </si>
  <si>
    <t>Bb6</t>
  </si>
  <si>
    <t>B6</t>
  </si>
  <si>
    <t>C7</t>
  </si>
  <si>
    <t>C#7</t>
  </si>
  <si>
    <t>Db7</t>
  </si>
  <si>
    <t>D7</t>
  </si>
  <si>
    <t>D#7</t>
  </si>
  <si>
    <t>Eb7</t>
  </si>
  <si>
    <t>E7</t>
  </si>
  <si>
    <t>F7</t>
  </si>
  <si>
    <t>F#7</t>
  </si>
  <si>
    <t>Gb7</t>
  </si>
  <si>
    <t>G7</t>
  </si>
  <si>
    <t>G#7</t>
  </si>
  <si>
    <t>Ab7</t>
  </si>
  <si>
    <t>A7</t>
  </si>
  <si>
    <t>A#7</t>
  </si>
  <si>
    <t>Bb7</t>
  </si>
  <si>
    <t>B7</t>
  </si>
  <si>
    <r>
      <t>Enter values into the</t>
    </r>
    <r>
      <rPr>
        <b/>
        <i/>
        <u/>
        <sz val="11"/>
        <color theme="6" tint="-0.249977111117893"/>
        <rFont val="Calibri"/>
        <family val="2"/>
        <scheme val="minor"/>
      </rPr>
      <t xml:space="preserve"> GREEN</t>
    </r>
    <r>
      <rPr>
        <b/>
        <i/>
        <u/>
        <sz val="11"/>
        <color theme="1"/>
        <rFont val="Calibri"/>
        <family val="2"/>
        <scheme val="minor"/>
      </rPr>
      <t xml:space="preserve"> boxes</t>
    </r>
  </si>
  <si>
    <t>C8</t>
  </si>
  <si>
    <t>User Quick Sheet:</t>
  </si>
  <si>
    <t xml:space="preserve">ROOT: </t>
  </si>
  <si>
    <t>The root box is designed for chords with strong roots. If you have a chord</t>
  </si>
  <si>
    <t>with an ambiguous root (like 7th chords), just start your chord in the box</t>
  </si>
  <si>
    <t>β and γ:</t>
  </si>
  <si>
    <t>α:</t>
  </si>
  <si>
    <t>Root salience variables.</t>
  </si>
  <si>
    <t>δ:</t>
  </si>
  <si>
    <t>Consonance/dissonance strength variable.</t>
  </si>
  <si>
    <t>to the right of the "root" box. The calculations should work no matter</t>
  </si>
  <si>
    <t>where you put the chords/notes.</t>
  </si>
  <si>
    <t>Voice leading variable.</t>
  </si>
  <si>
    <t>If you have any comments or suggestions, feel free to contact me!</t>
  </si>
  <si>
    <t>spyraj@mcmaster.ca</t>
  </si>
  <si>
    <r>
      <t xml:space="preserve">To nullify its effect, set number high. Recommended: </t>
    </r>
    <r>
      <rPr>
        <b/>
        <sz val="11"/>
        <color theme="1"/>
        <rFont val="Calibri"/>
        <family val="2"/>
        <scheme val="minor"/>
      </rPr>
      <t>99999</t>
    </r>
  </si>
  <si>
    <r>
      <t xml:space="preserve">Usually set at around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&amp;</t>
    </r>
    <r>
      <rPr>
        <b/>
        <sz val="11"/>
        <color theme="1"/>
        <rFont val="Calibri"/>
        <family val="2"/>
        <scheme val="minor"/>
      </rPr>
      <t xml:space="preserve"> 8</t>
    </r>
    <r>
      <rPr>
        <sz val="11"/>
        <color theme="1"/>
        <rFont val="Calibri"/>
        <family val="2"/>
        <scheme val="minor"/>
      </rPr>
      <t>, respectively.</t>
    </r>
  </si>
  <si>
    <r>
      <t>To nullify, set each at</t>
    </r>
    <r>
      <rPr>
        <b/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2"/>
        <scheme val="minor"/>
      </rPr>
      <t>.</t>
    </r>
  </si>
  <si>
    <r>
      <t>We've been setting it at</t>
    </r>
    <r>
      <rPr>
        <b/>
        <sz val="11"/>
        <color theme="1"/>
        <rFont val="Calibri"/>
        <family val="2"/>
        <scheme val="minor"/>
      </rPr>
      <t xml:space="preserve"> 0.1</t>
    </r>
    <r>
      <rPr>
        <sz val="11"/>
        <color theme="1"/>
        <rFont val="Calibri"/>
        <family val="2"/>
        <scheme val="minor"/>
      </rPr>
      <t xml:space="preserve"> for now…</t>
    </r>
  </si>
  <si>
    <r>
      <t>To nullify, set at</t>
    </r>
    <r>
      <rPr>
        <b/>
        <sz val="11"/>
        <color theme="1"/>
        <rFont val="Calibri"/>
        <family val="2"/>
        <scheme val="minor"/>
      </rPr>
      <t xml:space="preserve"> 0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</si>
</sst>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</font>
    <font>
      <b/>
      <sz val="11"/>
      <color theme="6" tint="0.59999389629810485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6" tint="-0.249977111117893"/>
      <name val="Calibri"/>
      <family val="2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2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Border="1"/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0" xfId="0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2" borderId="10" xfId="0" applyFont="1" applyFill="1" applyBorder="1"/>
    <xf numFmtId="0" fontId="4" fillId="12" borderId="10" xfId="0" applyFont="1" applyFill="1" applyBorder="1"/>
    <xf numFmtId="0" fontId="1" fillId="12" borderId="11" xfId="0" applyFont="1" applyFill="1" applyBorder="1"/>
    <xf numFmtId="0" fontId="17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0" fillId="12" borderId="26" xfId="0" applyFill="1" applyBorder="1" applyAlignment="1">
      <alignment horizontal="left"/>
    </xf>
    <xf numFmtId="0" fontId="0" fillId="12" borderId="6" xfId="0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" fillId="9" borderId="17" xfId="0" applyNumberFormat="1" applyFont="1" applyFill="1" applyBorder="1" applyAlignment="1">
      <alignment horizontal="center" vertical="center"/>
    </xf>
    <xf numFmtId="164" fontId="1" fillId="9" borderId="18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/>
    </xf>
    <xf numFmtId="164" fontId="1" fillId="5" borderId="1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pyraj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125" zoomScaleNormal="125" zoomScalePageLayoutView="125" workbookViewId="0">
      <selection activeCell="B5" sqref="B5"/>
    </sheetView>
  </sheetViews>
  <sheetFormatPr baseColWidth="10" defaultColWidth="8.83203125" defaultRowHeight="14" x14ac:dyDescent="0"/>
  <cols>
    <col min="1" max="1" width="17.1640625" customWidth="1"/>
    <col min="2" max="2" width="10" customWidth="1"/>
    <col min="3" max="3" width="9.5" customWidth="1"/>
    <col min="17" max="17" width="11.5" customWidth="1"/>
  </cols>
  <sheetData>
    <row r="1" spans="1:17" ht="15" thickBot="1">
      <c r="A1" s="86" t="s">
        <v>196</v>
      </c>
      <c r="B1" s="87"/>
      <c r="C1" s="87"/>
      <c r="D1" s="87"/>
      <c r="E1" s="87"/>
      <c r="F1" s="87"/>
      <c r="G1" s="87"/>
      <c r="H1" s="88"/>
    </row>
    <row r="2" spans="1:17">
      <c r="J2" s="83" t="s">
        <v>198</v>
      </c>
      <c r="K2" s="84"/>
      <c r="L2" s="84"/>
      <c r="M2" s="84"/>
      <c r="N2" s="84"/>
      <c r="O2" s="84"/>
      <c r="P2" s="84"/>
      <c r="Q2" s="85"/>
    </row>
    <row r="3" spans="1:17">
      <c r="B3" s="55" t="s">
        <v>36</v>
      </c>
      <c r="C3" s="1"/>
      <c r="J3" s="67" t="s">
        <v>199</v>
      </c>
      <c r="K3" s="74" t="s">
        <v>200</v>
      </c>
      <c r="L3" s="75"/>
      <c r="M3" s="75"/>
      <c r="N3" s="75"/>
      <c r="O3" s="75"/>
      <c r="P3" s="75"/>
      <c r="Q3" s="76"/>
    </row>
    <row r="4" spans="1:17">
      <c r="A4" s="2" t="s">
        <v>19</v>
      </c>
      <c r="B4" s="20"/>
      <c r="C4" s="6"/>
      <c r="D4" s="6"/>
      <c r="E4" s="5"/>
      <c r="F4" s="6"/>
      <c r="G4" s="6"/>
      <c r="H4" s="5"/>
      <c r="J4" s="67"/>
      <c r="K4" s="77" t="s">
        <v>201</v>
      </c>
      <c r="L4" s="72"/>
      <c r="M4" s="72"/>
      <c r="N4" s="72"/>
      <c r="O4" s="72"/>
      <c r="P4" s="72"/>
      <c r="Q4" s="73"/>
    </row>
    <row r="5" spans="1:17">
      <c r="A5" s="3" t="s">
        <v>20</v>
      </c>
      <c r="B5" s="21"/>
      <c r="C5" s="7"/>
      <c r="D5" s="7"/>
      <c r="E5" s="4"/>
      <c r="F5" s="7"/>
      <c r="G5" s="7"/>
      <c r="H5" s="4"/>
      <c r="J5" s="67"/>
      <c r="K5" s="77" t="s">
        <v>207</v>
      </c>
      <c r="L5" s="72"/>
      <c r="M5" s="72"/>
      <c r="N5" s="72"/>
      <c r="O5" s="72"/>
      <c r="P5" s="72"/>
      <c r="Q5" s="73"/>
    </row>
    <row r="6" spans="1:17">
      <c r="A6" s="82" t="s">
        <v>55</v>
      </c>
      <c r="B6" s="82"/>
      <c r="C6" s="82"/>
      <c r="D6" s="82"/>
      <c r="E6" s="82"/>
      <c r="F6" s="82"/>
      <c r="G6" s="82"/>
      <c r="H6" s="82"/>
      <c r="I6" s="64"/>
      <c r="J6" s="67"/>
      <c r="K6" s="78" t="s">
        <v>208</v>
      </c>
      <c r="L6" s="79"/>
      <c r="M6" s="79"/>
      <c r="N6" s="79"/>
      <c r="O6" s="79"/>
      <c r="P6" s="79"/>
      <c r="Q6" s="80"/>
    </row>
    <row r="7" spans="1:17">
      <c r="A7" s="99" t="s">
        <v>145</v>
      </c>
      <c r="B7" s="99"/>
      <c r="C7" s="99"/>
      <c r="D7" s="99"/>
      <c r="E7" s="99"/>
      <c r="F7" s="99"/>
      <c r="G7" s="99"/>
      <c r="H7" s="99"/>
      <c r="J7" s="68" t="s">
        <v>203</v>
      </c>
      <c r="K7" s="74" t="s">
        <v>209</v>
      </c>
      <c r="L7" s="75"/>
      <c r="M7" s="75"/>
      <c r="N7" s="75"/>
      <c r="O7" s="75"/>
      <c r="P7" s="75"/>
      <c r="Q7" s="76"/>
    </row>
    <row r="8" spans="1:17">
      <c r="A8" s="48"/>
      <c r="B8" s="49"/>
      <c r="C8" s="49"/>
      <c r="D8" s="49"/>
      <c r="E8" s="49"/>
      <c r="F8" s="49"/>
      <c r="G8" s="91"/>
      <c r="H8" s="91"/>
      <c r="J8" s="67"/>
      <c r="K8" s="78" t="s">
        <v>212</v>
      </c>
      <c r="L8" s="79"/>
      <c r="M8" s="79"/>
      <c r="N8" s="79"/>
      <c r="O8" s="79"/>
      <c r="P8" s="79"/>
      <c r="Q8" s="80"/>
    </row>
    <row r="9" spans="1:17">
      <c r="A9" s="50"/>
      <c r="B9" s="8" t="s">
        <v>26</v>
      </c>
      <c r="C9" s="5">
        <v>99999</v>
      </c>
      <c r="D9" s="23" t="s">
        <v>40</v>
      </c>
      <c r="E9" s="50"/>
      <c r="F9" s="92" t="s">
        <v>58</v>
      </c>
      <c r="G9" s="93"/>
      <c r="H9" s="94"/>
      <c r="J9" s="68" t="s">
        <v>202</v>
      </c>
      <c r="K9" s="72" t="s">
        <v>204</v>
      </c>
      <c r="L9" s="72"/>
      <c r="M9" s="72"/>
      <c r="N9" s="72"/>
      <c r="O9" s="72"/>
      <c r="P9" s="72"/>
      <c r="Q9" s="73"/>
    </row>
    <row r="10" spans="1:17">
      <c r="B10" s="9" t="s">
        <v>27</v>
      </c>
      <c r="C10" s="5">
        <v>4</v>
      </c>
      <c r="D10" s="23" t="s">
        <v>41</v>
      </c>
      <c r="F10" s="51" t="s">
        <v>56</v>
      </c>
      <c r="G10" s="95" t="str">
        <f>Background!AH20</f>
        <v>C</v>
      </c>
      <c r="H10" s="96"/>
      <c r="J10" s="67"/>
      <c r="K10" s="72" t="s">
        <v>213</v>
      </c>
      <c r="L10" s="72"/>
      <c r="M10" s="72"/>
      <c r="N10" s="72"/>
      <c r="O10" s="72"/>
      <c r="P10" s="72"/>
      <c r="Q10" s="73"/>
    </row>
    <row r="11" spans="1:17">
      <c r="B11" s="9" t="s">
        <v>28</v>
      </c>
      <c r="C11" s="5">
        <v>8</v>
      </c>
      <c r="D11" s="23" t="s">
        <v>43</v>
      </c>
      <c r="F11" s="52" t="s">
        <v>57</v>
      </c>
      <c r="G11" s="97" t="str">
        <f>Background!AH28</f>
        <v>C</v>
      </c>
      <c r="H11" s="98"/>
      <c r="J11" s="67"/>
      <c r="K11" s="72" t="s">
        <v>214</v>
      </c>
      <c r="L11" s="72"/>
      <c r="M11" s="72"/>
      <c r="N11" s="72"/>
      <c r="O11" s="72"/>
      <c r="P11" s="72"/>
      <c r="Q11" s="73"/>
    </row>
    <row r="12" spans="1:17">
      <c r="B12" s="10" t="s">
        <v>29</v>
      </c>
      <c r="C12" s="5">
        <v>0.1</v>
      </c>
      <c r="D12" s="23" t="s">
        <v>42</v>
      </c>
      <c r="J12" s="68" t="s">
        <v>205</v>
      </c>
      <c r="K12" s="74" t="s">
        <v>206</v>
      </c>
      <c r="L12" s="75"/>
      <c r="M12" s="75"/>
      <c r="N12" s="75"/>
      <c r="O12" s="75"/>
      <c r="P12" s="75"/>
      <c r="Q12" s="76"/>
    </row>
    <row r="13" spans="1:17">
      <c r="J13" s="67"/>
      <c r="K13" s="77" t="s">
        <v>215</v>
      </c>
      <c r="L13" s="72"/>
      <c r="M13" s="72"/>
      <c r="N13" s="72"/>
      <c r="O13" s="72"/>
      <c r="P13" s="72"/>
      <c r="Q13" s="73"/>
    </row>
    <row r="14" spans="1:17">
      <c r="B14" s="53" t="s">
        <v>31</v>
      </c>
      <c r="C14" s="89">
        <f>Background!R38</f>
        <v>0</v>
      </c>
      <c r="J14" s="69"/>
      <c r="K14" s="78" t="s">
        <v>216</v>
      </c>
      <c r="L14" s="79"/>
      <c r="M14" s="79"/>
      <c r="N14" s="79"/>
      <c r="O14" s="79"/>
      <c r="P14" s="79"/>
      <c r="Q14" s="80"/>
    </row>
    <row r="15" spans="1:17">
      <c r="B15" s="54" t="s">
        <v>39</v>
      </c>
      <c r="C15" s="90"/>
      <c r="J15" s="81" t="s">
        <v>210</v>
      </c>
      <c r="K15" s="82"/>
      <c r="L15" s="82"/>
      <c r="M15" s="82"/>
      <c r="N15" s="82"/>
      <c r="O15" s="82"/>
      <c r="P15" s="82"/>
      <c r="Q15" s="82"/>
    </row>
    <row r="16" spans="1:17">
      <c r="J16" s="70" t="s">
        <v>211</v>
      </c>
      <c r="K16" s="71"/>
      <c r="L16" s="71"/>
      <c r="M16" s="71"/>
      <c r="N16" s="71"/>
      <c r="O16" s="71"/>
      <c r="P16" s="71"/>
      <c r="Q16" s="71"/>
    </row>
  </sheetData>
  <mergeCells count="23">
    <mergeCell ref="C14:C15"/>
    <mergeCell ref="G8:H8"/>
    <mergeCell ref="F9:H9"/>
    <mergeCell ref="G10:H10"/>
    <mergeCell ref="G11:H11"/>
    <mergeCell ref="K7:Q7"/>
    <mergeCell ref="K8:Q8"/>
    <mergeCell ref="K9:Q9"/>
    <mergeCell ref="K10:Q10"/>
    <mergeCell ref="A1:H1"/>
    <mergeCell ref="A6:H6"/>
    <mergeCell ref="A7:H7"/>
    <mergeCell ref="K3:Q3"/>
    <mergeCell ref="K4:Q4"/>
    <mergeCell ref="K5:Q5"/>
    <mergeCell ref="K6:Q6"/>
    <mergeCell ref="J2:Q2"/>
    <mergeCell ref="J16:Q16"/>
    <mergeCell ref="K11:Q11"/>
    <mergeCell ref="K12:Q12"/>
    <mergeCell ref="K13:Q13"/>
    <mergeCell ref="K14:Q14"/>
    <mergeCell ref="J15:Q15"/>
  </mergeCells>
  <hyperlinks>
    <hyperlink ref="J16" r:id="rId1"/>
  </hyperlink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56"/>
  <sheetViews>
    <sheetView topLeftCell="D1" zoomScale="125" zoomScaleNormal="125" zoomScalePageLayoutView="125" workbookViewId="0">
      <selection activeCell="AB38" sqref="AB38:AC38"/>
    </sheetView>
  </sheetViews>
  <sheetFormatPr baseColWidth="10" defaultColWidth="8.83203125" defaultRowHeight="14" x14ac:dyDescent="0"/>
  <cols>
    <col min="1" max="1" width="2.83203125" customWidth="1"/>
    <col min="2" max="2" width="8.5" customWidth="1"/>
    <col min="3" max="3" width="15.5" customWidth="1"/>
    <col min="4" max="4" width="3" customWidth="1"/>
    <col min="7" max="7" width="2.83203125" customWidth="1"/>
    <col min="8" max="8" width="5.83203125" customWidth="1"/>
    <col min="9" max="9" width="6.5" customWidth="1"/>
    <col min="10" max="10" width="5.6640625" customWidth="1"/>
    <col min="11" max="11" width="5.5" customWidth="1"/>
    <col min="12" max="12" width="5.6640625" customWidth="1"/>
    <col min="13" max="15" width="5.5" customWidth="1"/>
    <col min="16" max="16" width="3.5" customWidth="1"/>
    <col min="17" max="19" width="5.5" customWidth="1"/>
    <col min="20" max="20" width="5.6640625" customWidth="1"/>
    <col min="21" max="21" width="5.33203125" customWidth="1"/>
    <col min="22" max="22" width="5.5" customWidth="1"/>
    <col min="23" max="23" width="5.6640625" customWidth="1"/>
    <col min="24" max="24" width="5.83203125" customWidth="1"/>
    <col min="25" max="25" width="3.33203125" customWidth="1"/>
    <col min="26" max="26" width="5.1640625" customWidth="1"/>
    <col min="27" max="27" width="6.33203125" customWidth="1"/>
    <col min="28" max="28" width="6.5" customWidth="1"/>
    <col min="29" max="29" width="5.1640625" customWidth="1"/>
    <col min="30" max="32" width="5.33203125" customWidth="1"/>
    <col min="33" max="33" width="2.83203125" customWidth="1"/>
    <col min="34" max="34" width="10.33203125" customWidth="1"/>
    <col min="35" max="35" width="11.33203125" customWidth="1"/>
  </cols>
  <sheetData>
    <row r="1" spans="2:35">
      <c r="B1" s="107" t="s">
        <v>51</v>
      </c>
      <c r="C1" s="107"/>
      <c r="D1" s="107"/>
      <c r="E1" s="107"/>
      <c r="F1" s="107"/>
      <c r="H1" s="107" t="s">
        <v>52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Z1" s="107" t="s">
        <v>50</v>
      </c>
      <c r="AA1" s="107"/>
      <c r="AB1" s="107"/>
      <c r="AC1" s="107"/>
      <c r="AD1" s="107"/>
      <c r="AE1" s="107"/>
      <c r="AF1" s="107"/>
      <c r="AG1" s="107"/>
      <c r="AH1" s="107"/>
      <c r="AI1" s="107"/>
    </row>
    <row r="2" spans="2:35">
      <c r="B2" s="59" t="s">
        <v>17</v>
      </c>
      <c r="C2" s="36" t="s">
        <v>18</v>
      </c>
      <c r="E2" s="37" t="s">
        <v>21</v>
      </c>
      <c r="F2" s="30" t="s">
        <v>22</v>
      </c>
      <c r="H2" s="13" t="s">
        <v>23</v>
      </c>
      <c r="I2" s="14" t="str">
        <f>F3</f>
        <v/>
      </c>
      <c r="J2" s="14" t="str">
        <f>F4</f>
        <v/>
      </c>
      <c r="K2" s="14" t="str">
        <f>F5</f>
        <v/>
      </c>
      <c r="L2" s="14" t="str">
        <f>F6</f>
        <v/>
      </c>
      <c r="M2" s="14" t="str">
        <f>F7</f>
        <v/>
      </c>
      <c r="N2" s="14" t="str">
        <f>F8</f>
        <v/>
      </c>
      <c r="O2" s="14" t="str">
        <f>F9</f>
        <v/>
      </c>
      <c r="Q2" s="13" t="s">
        <v>24</v>
      </c>
      <c r="R2" s="14" t="str">
        <f>$F$3</f>
        <v/>
      </c>
      <c r="S2" s="14" t="str">
        <f>$F$4</f>
        <v/>
      </c>
      <c r="T2" s="14" t="str">
        <f>$F$5</f>
        <v/>
      </c>
      <c r="U2" s="14" t="str">
        <f>$F$6</f>
        <v/>
      </c>
      <c r="V2" s="14" t="str">
        <f>$F$7</f>
        <v/>
      </c>
      <c r="W2" s="14" t="str">
        <f>$F$8</f>
        <v/>
      </c>
      <c r="X2" s="14" t="str">
        <f>$F$9</f>
        <v/>
      </c>
      <c r="Z2" s="40">
        <v>1</v>
      </c>
      <c r="AA2" s="41" t="str">
        <f>E4</f>
        <v/>
      </c>
      <c r="AB2" s="41" t="str">
        <f>E5</f>
        <v/>
      </c>
      <c r="AC2" s="41" t="str">
        <f>E6</f>
        <v/>
      </c>
      <c r="AD2" s="41" t="str">
        <f>E7</f>
        <v/>
      </c>
      <c r="AE2" s="41" t="str">
        <f>E8</f>
        <v/>
      </c>
      <c r="AF2" s="41" t="str">
        <f>E9</f>
        <v/>
      </c>
      <c r="AH2" s="42" t="s">
        <v>45</v>
      </c>
      <c r="AI2" s="42" t="s">
        <v>48</v>
      </c>
    </row>
    <row r="3" spans="2:35">
      <c r="B3" s="26" t="s">
        <v>0</v>
      </c>
      <c r="C3" s="25">
        <v>0</v>
      </c>
      <c r="E3" s="31" t="str">
        <f>IFERROR(VLOOKUP(Input!B4,$B$3:$C$156,2,FALSE),"")</f>
        <v/>
      </c>
      <c r="F3" s="32" t="str">
        <f>IFERROR(VLOOKUP(Input!B$5,$B$3:$C$156,2,FALSE),"")</f>
        <v/>
      </c>
      <c r="H3" s="14" t="str">
        <f t="shared" ref="H3:H9" si="0">E3</f>
        <v/>
      </c>
      <c r="I3" s="12" t="str">
        <f>IFERROR(ABS($I$2-H3),"")</f>
        <v/>
      </c>
      <c r="J3" s="12" t="str">
        <f>IFERROR(ABS(J2-$H$3),"")</f>
        <v/>
      </c>
      <c r="K3" s="12" t="str">
        <f t="shared" ref="K3:O3" si="1">IFERROR(ABS(K2-$H$3),"")</f>
        <v/>
      </c>
      <c r="L3" s="12" t="str">
        <f t="shared" si="1"/>
        <v/>
      </c>
      <c r="M3" s="12" t="str">
        <f t="shared" si="1"/>
        <v/>
      </c>
      <c r="N3" s="12" t="str">
        <f t="shared" si="1"/>
        <v/>
      </c>
      <c r="O3" s="12" t="str">
        <f t="shared" si="1"/>
        <v/>
      </c>
      <c r="Q3" s="14" t="str">
        <f>E3</f>
        <v/>
      </c>
      <c r="R3" s="12" t="str">
        <f>IFERROR(12/(GCD(I3,12)),"")</f>
        <v/>
      </c>
      <c r="S3" s="12" t="str">
        <f t="shared" ref="S3:X9" si="2">IFERROR(12/(GCD(J3,12)),"")</f>
        <v/>
      </c>
      <c r="T3" s="12" t="str">
        <f t="shared" si="2"/>
        <v/>
      </c>
      <c r="U3" s="12" t="str">
        <f t="shared" si="2"/>
        <v/>
      </c>
      <c r="V3" s="12" t="str">
        <f t="shared" si="2"/>
        <v/>
      </c>
      <c r="W3" s="12" t="str">
        <f t="shared" si="2"/>
        <v/>
      </c>
      <c r="X3" s="12" t="str">
        <f t="shared" si="2"/>
        <v/>
      </c>
      <c r="Z3" s="41" t="str">
        <f>E3</f>
        <v/>
      </c>
      <c r="AA3" s="38" t="str">
        <f>IFERROR(ABS(AA2-$Z$3),"")</f>
        <v/>
      </c>
      <c r="AB3" s="38" t="str">
        <f t="shared" ref="AB3:AF3" si="3">IFERROR(ABS(AB2-$Z$3),"")</f>
        <v/>
      </c>
      <c r="AC3" s="38" t="str">
        <f t="shared" si="3"/>
        <v/>
      </c>
      <c r="AD3" s="38" t="str">
        <f t="shared" si="3"/>
        <v/>
      </c>
      <c r="AE3" s="38" t="str">
        <f t="shared" si="3"/>
        <v/>
      </c>
      <c r="AF3" s="38" t="str">
        <f t="shared" si="3"/>
        <v/>
      </c>
      <c r="AH3" s="39">
        <v>0</v>
      </c>
      <c r="AI3" s="38" t="s">
        <v>46</v>
      </c>
    </row>
    <row r="4" spans="2:35">
      <c r="B4" s="60" t="s">
        <v>1</v>
      </c>
      <c r="C4" s="61">
        <v>1</v>
      </c>
      <c r="E4" s="31" t="str">
        <f>IFERROR(VLOOKUP(Input!C4,$B$3:$C$156,2,FALSE),"")</f>
        <v/>
      </c>
      <c r="F4" s="33" t="str">
        <f>IFERROR(VLOOKUP(Input!C$5,$B$3:$C$156,2,FALSE),"")</f>
        <v/>
      </c>
      <c r="H4" s="14" t="str">
        <f t="shared" si="0"/>
        <v/>
      </c>
      <c r="I4" s="12" t="str">
        <f t="shared" ref="I4:I5" si="4">IFERROR(ABS($I$2-H4),"")</f>
        <v/>
      </c>
      <c r="J4" s="12" t="str">
        <f>IFERROR(ABS(J2-$H$4),"")</f>
        <v/>
      </c>
      <c r="K4" s="12" t="str">
        <f t="shared" ref="K4:O4" si="5">IFERROR(ABS(K2-$H$4),"")</f>
        <v/>
      </c>
      <c r="L4" s="12" t="str">
        <f t="shared" si="5"/>
        <v/>
      </c>
      <c r="M4" s="12" t="str">
        <f t="shared" si="5"/>
        <v/>
      </c>
      <c r="N4" s="12" t="str">
        <f t="shared" si="5"/>
        <v/>
      </c>
      <c r="O4" s="12" t="str">
        <f t="shared" si="5"/>
        <v/>
      </c>
      <c r="Q4" s="14" t="str">
        <f>E4</f>
        <v/>
      </c>
      <c r="R4" s="12" t="str">
        <f t="shared" ref="R4:R9" si="6">IFERROR(12/(GCD(I4,12)),"")</f>
        <v/>
      </c>
      <c r="S4" s="12" t="str">
        <f t="shared" si="2"/>
        <v/>
      </c>
      <c r="T4" s="12" t="str">
        <f t="shared" si="2"/>
        <v/>
      </c>
      <c r="U4" s="12" t="str">
        <f t="shared" si="2"/>
        <v/>
      </c>
      <c r="V4" s="12" t="str">
        <f t="shared" si="2"/>
        <v/>
      </c>
      <c r="W4" s="12" t="str">
        <f t="shared" si="2"/>
        <v/>
      </c>
      <c r="X4" s="12" t="str">
        <f t="shared" si="2"/>
        <v/>
      </c>
      <c r="Z4" s="41" t="str">
        <f t="shared" ref="Z4:Z8" si="7">E4</f>
        <v/>
      </c>
      <c r="AA4" s="38" t="s">
        <v>44</v>
      </c>
      <c r="AB4" s="38" t="str">
        <f>IFERROR(ABS(AB2-$Z$4),"")</f>
        <v/>
      </c>
      <c r="AC4" s="38" t="str">
        <f t="shared" ref="AC4:AF4" si="8">IFERROR(ABS(AC2-$Z$4),"")</f>
        <v/>
      </c>
      <c r="AD4" s="38" t="str">
        <f t="shared" si="8"/>
        <v/>
      </c>
      <c r="AE4" s="38" t="str">
        <f t="shared" si="8"/>
        <v/>
      </c>
      <c r="AF4" s="38" t="str">
        <f t="shared" si="8"/>
        <v/>
      </c>
      <c r="AH4" s="39">
        <v>1</v>
      </c>
      <c r="AI4" s="38" t="s">
        <v>47</v>
      </c>
    </row>
    <row r="5" spans="2:35">
      <c r="B5" s="60" t="s">
        <v>2</v>
      </c>
      <c r="C5" s="61">
        <v>1</v>
      </c>
      <c r="E5" s="31" t="str">
        <f>IFERROR(VLOOKUP(Input!D4,$B$3:$C$156,2,FALSE),"")</f>
        <v/>
      </c>
      <c r="F5" s="33" t="str">
        <f>IFERROR(VLOOKUP(Input!D$5,$B$3:$C$156,2,FALSE),"")</f>
        <v/>
      </c>
      <c r="H5" s="14" t="str">
        <f t="shared" si="0"/>
        <v/>
      </c>
      <c r="I5" s="12" t="str">
        <f t="shared" si="4"/>
        <v/>
      </c>
      <c r="J5" s="12" t="str">
        <f>IFERROR(ABS(J2-$H$5),"")</f>
        <v/>
      </c>
      <c r="K5" s="12" t="str">
        <f t="shared" ref="K5:O5" si="9">IFERROR(ABS(K2-$H$5),"")</f>
        <v/>
      </c>
      <c r="L5" s="12" t="str">
        <f t="shared" si="9"/>
        <v/>
      </c>
      <c r="M5" s="12" t="str">
        <f t="shared" si="9"/>
        <v/>
      </c>
      <c r="N5" s="12" t="str">
        <f t="shared" si="9"/>
        <v/>
      </c>
      <c r="O5" s="12" t="str">
        <f t="shared" si="9"/>
        <v/>
      </c>
      <c r="Q5" s="14" t="str">
        <f>E5</f>
        <v/>
      </c>
      <c r="R5" s="12" t="str">
        <f t="shared" si="6"/>
        <v/>
      </c>
      <c r="S5" s="12" t="str">
        <f t="shared" si="2"/>
        <v/>
      </c>
      <c r="T5" s="12" t="str">
        <f t="shared" si="2"/>
        <v/>
      </c>
      <c r="U5" s="12" t="str">
        <f t="shared" si="2"/>
        <v/>
      </c>
      <c r="V5" s="12" t="str">
        <f t="shared" si="2"/>
        <v/>
      </c>
      <c r="W5" s="12" t="str">
        <f t="shared" si="2"/>
        <v/>
      </c>
      <c r="X5" s="12" t="str">
        <f t="shared" si="2"/>
        <v/>
      </c>
      <c r="Z5" s="41" t="str">
        <f t="shared" si="7"/>
        <v/>
      </c>
      <c r="AA5" s="38" t="s">
        <v>44</v>
      </c>
      <c r="AB5" s="38" t="s">
        <v>44</v>
      </c>
      <c r="AC5" s="38" t="str">
        <f>IFERROR(ABS(AC2-$Z$5),"")</f>
        <v/>
      </c>
      <c r="AD5" s="38" t="str">
        <f t="shared" ref="AD5:AF5" si="10">IFERROR(ABS(AD2-$Z$5),"")</f>
        <v/>
      </c>
      <c r="AE5" s="38" t="str">
        <f t="shared" si="10"/>
        <v/>
      </c>
      <c r="AF5" s="38" t="str">
        <f t="shared" si="10"/>
        <v/>
      </c>
      <c r="AH5" s="39">
        <v>2</v>
      </c>
      <c r="AI5" s="38" t="s">
        <v>47</v>
      </c>
    </row>
    <row r="6" spans="2:35">
      <c r="B6" s="26" t="s">
        <v>8</v>
      </c>
      <c r="C6" s="27">
        <v>2</v>
      </c>
      <c r="E6" s="31" t="str">
        <f>IFERROR(VLOOKUP(Input!E4,$B$3:$C$156,2,FALSE),"")</f>
        <v/>
      </c>
      <c r="F6" s="33" t="str">
        <f>IFERROR(VLOOKUP(Input!E$5,$B$3:$C$156,2,FALSE),"")</f>
        <v/>
      </c>
      <c r="H6" s="14" t="str">
        <f t="shared" si="0"/>
        <v/>
      </c>
      <c r="I6" s="12" t="str">
        <f>IFERROR(ABS(I2-$H$6),"")</f>
        <v/>
      </c>
      <c r="J6" s="12" t="str">
        <f t="shared" ref="J6:O6" si="11">IFERROR(ABS(J2-$H$6),"")</f>
        <v/>
      </c>
      <c r="K6" s="12" t="str">
        <f t="shared" si="11"/>
        <v/>
      </c>
      <c r="L6" s="12" t="str">
        <f t="shared" si="11"/>
        <v/>
      </c>
      <c r="M6" s="12" t="str">
        <f t="shared" si="11"/>
        <v/>
      </c>
      <c r="N6" s="12" t="str">
        <f t="shared" si="11"/>
        <v/>
      </c>
      <c r="O6" s="12" t="str">
        <f t="shared" si="11"/>
        <v/>
      </c>
      <c r="Q6" s="14" t="str">
        <f t="shared" ref="Q6:Q9" si="12">E6</f>
        <v/>
      </c>
      <c r="R6" s="12" t="str">
        <f t="shared" si="6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Z6" s="41" t="str">
        <f t="shared" si="7"/>
        <v/>
      </c>
      <c r="AA6" s="38" t="s">
        <v>44</v>
      </c>
      <c r="AB6" s="38" t="s">
        <v>44</v>
      </c>
      <c r="AC6" s="38" t="s">
        <v>44</v>
      </c>
      <c r="AD6" s="38" t="str">
        <f>IFERROR(ABS(AD2-$Z$6),"")</f>
        <v/>
      </c>
      <c r="AE6" s="38" t="str">
        <f t="shared" ref="AE6:AF6" si="13">IFERROR(ABS(AE2-$Z$6),"")</f>
        <v/>
      </c>
      <c r="AF6" s="38" t="str">
        <f t="shared" si="13"/>
        <v/>
      </c>
      <c r="AH6" s="39">
        <v>3</v>
      </c>
      <c r="AI6" s="38" t="s">
        <v>46</v>
      </c>
    </row>
    <row r="7" spans="2:35">
      <c r="B7" s="60" t="s">
        <v>11</v>
      </c>
      <c r="C7" s="61">
        <v>3</v>
      </c>
      <c r="E7" s="31" t="str">
        <f>IFERROR(VLOOKUP(Input!F4,$B$3:$C$156,2,FALSE),"")</f>
        <v/>
      </c>
      <c r="F7" s="33" t="str">
        <f>IFERROR(VLOOKUP(Input!F$5,$B$3:$C$156,2,FALSE),"")</f>
        <v/>
      </c>
      <c r="H7" s="14" t="str">
        <f t="shared" si="0"/>
        <v/>
      </c>
      <c r="I7" s="12" t="str">
        <f>IFERROR(ABS(I2-$H$7),"")</f>
        <v/>
      </c>
      <c r="J7" s="12" t="str">
        <f t="shared" ref="J7:O7" si="14">IFERROR(ABS(J2-$H$7),"")</f>
        <v/>
      </c>
      <c r="K7" s="12" t="str">
        <f t="shared" si="14"/>
        <v/>
      </c>
      <c r="L7" s="12" t="str">
        <f t="shared" si="14"/>
        <v/>
      </c>
      <c r="M7" s="12" t="str">
        <f t="shared" si="14"/>
        <v/>
      </c>
      <c r="N7" s="12" t="str">
        <f t="shared" si="14"/>
        <v/>
      </c>
      <c r="O7" s="12" t="str">
        <f t="shared" si="14"/>
        <v/>
      </c>
      <c r="Q7" s="14" t="str">
        <f t="shared" si="12"/>
        <v/>
      </c>
      <c r="R7" s="12" t="str">
        <f t="shared" si="6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Z7" s="41" t="str">
        <f t="shared" si="7"/>
        <v/>
      </c>
      <c r="AA7" s="38" t="s">
        <v>44</v>
      </c>
      <c r="AB7" s="38" t="s">
        <v>44</v>
      </c>
      <c r="AC7" s="38" t="s">
        <v>44</v>
      </c>
      <c r="AD7" s="38" t="s">
        <v>44</v>
      </c>
      <c r="AE7" s="38" t="str">
        <f>IFERROR(ABS(AE2-Z7),"")</f>
        <v/>
      </c>
      <c r="AF7" s="38" t="str">
        <f>IFERROR(ABS(AF2-AA7),"")</f>
        <v/>
      </c>
      <c r="AH7" s="39">
        <v>4</v>
      </c>
      <c r="AI7" s="38" t="s">
        <v>46</v>
      </c>
    </row>
    <row r="8" spans="2:35">
      <c r="B8" s="60" t="s">
        <v>12</v>
      </c>
      <c r="C8" s="61">
        <v>3</v>
      </c>
      <c r="E8" s="31" t="str">
        <f>IFERROR(VLOOKUP(Input!G4,$B$3:$C$156,2,FALSE),"")</f>
        <v/>
      </c>
      <c r="F8" s="33" t="str">
        <f>IFERROR(VLOOKUP(Input!G$5,$B$3:$C$156,2,FALSE),"")</f>
        <v/>
      </c>
      <c r="H8" s="14" t="str">
        <f t="shared" si="0"/>
        <v/>
      </c>
      <c r="I8" s="12" t="str">
        <f>IFERROR(ABS(I2-$H$8),"")</f>
        <v/>
      </c>
      <c r="J8" s="12" t="str">
        <f t="shared" ref="J8:O8" si="15">IFERROR(ABS(J2-$H$8),"")</f>
        <v/>
      </c>
      <c r="K8" s="12" t="str">
        <f t="shared" si="15"/>
        <v/>
      </c>
      <c r="L8" s="12" t="str">
        <f t="shared" si="15"/>
        <v/>
      </c>
      <c r="M8" s="12" t="str">
        <f t="shared" si="15"/>
        <v/>
      </c>
      <c r="N8" s="12" t="str">
        <f t="shared" si="15"/>
        <v/>
      </c>
      <c r="O8" s="12" t="str">
        <f t="shared" si="15"/>
        <v/>
      </c>
      <c r="Q8" s="14" t="str">
        <f t="shared" si="12"/>
        <v/>
      </c>
      <c r="R8" s="12" t="str">
        <f t="shared" si="6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Z8" s="41" t="str">
        <f t="shared" si="7"/>
        <v/>
      </c>
      <c r="AA8" s="38" t="s">
        <v>44</v>
      </c>
      <c r="AB8" s="38" t="s">
        <v>44</v>
      </c>
      <c r="AC8" s="38" t="s">
        <v>44</v>
      </c>
      <c r="AD8" s="38" t="s">
        <v>44</v>
      </c>
      <c r="AE8" s="38" t="s">
        <v>44</v>
      </c>
      <c r="AF8" s="38" t="str">
        <f>IFERROR(ABS(AF2-Z8),"")</f>
        <v/>
      </c>
      <c r="AH8" s="39">
        <v>5</v>
      </c>
      <c r="AI8" s="38" t="s">
        <v>46</v>
      </c>
    </row>
    <row r="9" spans="2:35">
      <c r="B9" s="26" t="s">
        <v>3</v>
      </c>
      <c r="C9" s="27">
        <v>4</v>
      </c>
      <c r="E9" s="34" t="str">
        <f>IFERROR(VLOOKUP(Input!H4,$B$3:$C$156,2,FALSE),"")</f>
        <v/>
      </c>
      <c r="F9" s="35" t="str">
        <f>IFERROR(VLOOKUP(Input!H$5,$B$3:$C$156,2,FALSE),"")</f>
        <v/>
      </c>
      <c r="H9" s="14" t="str">
        <f t="shared" si="0"/>
        <v/>
      </c>
      <c r="I9" s="12" t="str">
        <f>IFERROR(ABS(I2-$H$9),"")</f>
        <v/>
      </c>
      <c r="J9" s="12" t="str">
        <f t="shared" ref="J9:O9" si="16">IFERROR(ABS(J2-$H$9),"")</f>
        <v/>
      </c>
      <c r="K9" s="12" t="str">
        <f t="shared" si="16"/>
        <v/>
      </c>
      <c r="L9" s="12" t="str">
        <f t="shared" si="16"/>
        <v/>
      </c>
      <c r="M9" s="12" t="str">
        <f t="shared" si="16"/>
        <v/>
      </c>
      <c r="N9" s="12" t="str">
        <f t="shared" si="16"/>
        <v/>
      </c>
      <c r="O9" s="12" t="str">
        <f t="shared" si="16"/>
        <v/>
      </c>
      <c r="Q9" s="14" t="str">
        <f t="shared" si="12"/>
        <v/>
      </c>
      <c r="R9" s="12" t="str">
        <f t="shared" si="6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AH9" s="39">
        <v>6</v>
      </c>
      <c r="AI9" s="38" t="s">
        <v>47</v>
      </c>
    </row>
    <row r="10" spans="2:35">
      <c r="B10" s="26" t="s">
        <v>9</v>
      </c>
      <c r="C10" s="27">
        <v>5</v>
      </c>
      <c r="E10" s="1"/>
      <c r="F10" s="1"/>
      <c r="Z10" s="40">
        <v>2</v>
      </c>
      <c r="AA10" s="41" t="str">
        <f>F4</f>
        <v/>
      </c>
      <c r="AB10" s="41" t="str">
        <f>F5</f>
        <v/>
      </c>
      <c r="AC10" s="41" t="str">
        <f>F6</f>
        <v/>
      </c>
      <c r="AD10" s="41" t="str">
        <f>F7</f>
        <v/>
      </c>
      <c r="AE10" s="41" t="str">
        <f>F8</f>
        <v/>
      </c>
      <c r="AF10" s="41" t="str">
        <f>F9</f>
        <v/>
      </c>
      <c r="AH10" s="39">
        <v>7</v>
      </c>
      <c r="AI10" s="38" t="s">
        <v>46</v>
      </c>
    </row>
    <row r="11" spans="2:35">
      <c r="B11" s="60" t="s">
        <v>13</v>
      </c>
      <c r="C11" s="61">
        <v>6</v>
      </c>
      <c r="E11" s="56"/>
      <c r="F11" s="56"/>
      <c r="H11" s="13" t="s">
        <v>25</v>
      </c>
      <c r="I11" s="14" t="str">
        <f>F3</f>
        <v/>
      </c>
      <c r="J11" s="14" t="str">
        <f>F4</f>
        <v/>
      </c>
      <c r="K11" s="14" t="str">
        <f>F5</f>
        <v/>
      </c>
      <c r="L11" s="14" t="str">
        <f>F6</f>
        <v/>
      </c>
      <c r="M11" s="14" t="str">
        <f>F7</f>
        <v/>
      </c>
      <c r="N11" s="14" t="str">
        <f>F8</f>
        <v/>
      </c>
      <c r="O11" s="14" t="str">
        <f>F9</f>
        <v/>
      </c>
      <c r="Q11" s="13" t="s">
        <v>30</v>
      </c>
      <c r="R11" s="15" t="str">
        <f>F3</f>
        <v/>
      </c>
      <c r="S11" s="15" t="str">
        <f>F4</f>
        <v/>
      </c>
      <c r="T11" s="15" t="str">
        <f>F5</f>
        <v/>
      </c>
      <c r="U11" s="15" t="str">
        <f>F6</f>
        <v/>
      </c>
      <c r="V11" s="15" t="str">
        <f>F7</f>
        <v/>
      </c>
      <c r="W11" s="15" t="str">
        <f>F8</f>
        <v/>
      </c>
      <c r="X11" s="15" t="str">
        <f>F9</f>
        <v/>
      </c>
      <c r="Z11" s="41" t="str">
        <f>F3</f>
        <v/>
      </c>
      <c r="AA11" s="38" t="str">
        <f>IFERROR(ABS(AA10-$Z$11),"")</f>
        <v/>
      </c>
      <c r="AB11" s="38" t="str">
        <f t="shared" ref="AB11:AD11" si="17">IFERROR(ABS(AB10-$Z$11),"")</f>
        <v/>
      </c>
      <c r="AC11" s="38" t="str">
        <f t="shared" si="17"/>
        <v/>
      </c>
      <c r="AD11" s="38" t="str">
        <f t="shared" si="17"/>
        <v/>
      </c>
      <c r="AE11" s="38" t="str">
        <f>IFERROR(ABS(AE10-$Z$11),"")</f>
        <v/>
      </c>
      <c r="AF11" s="38" t="str">
        <f>IFERROR(ABS($AF$10-Z11),"")</f>
        <v/>
      </c>
      <c r="AH11" s="39">
        <v>8</v>
      </c>
      <c r="AI11" s="38" t="s">
        <v>46</v>
      </c>
    </row>
    <row r="12" spans="2:35">
      <c r="B12" s="60" t="s">
        <v>14</v>
      </c>
      <c r="C12" s="61">
        <v>6</v>
      </c>
      <c r="E12" s="57"/>
      <c r="F12" s="57"/>
      <c r="H12" s="14" t="str">
        <f>E3</f>
        <v/>
      </c>
      <c r="I12" s="11" t="str">
        <f>IFERROR(Input!$C$9/(I3+Input!$C$9),"")</f>
        <v/>
      </c>
      <c r="J12" s="11" t="str">
        <f>IFERROR(Input!$C$9/(J3+Input!$C$9),"")</f>
        <v/>
      </c>
      <c r="K12" s="11" t="str">
        <f>IFERROR(Input!$C$9/(K3+Input!$C$9),"")</f>
        <v/>
      </c>
      <c r="L12" s="11" t="str">
        <f>IFERROR(Input!$C$9/(L3+Input!$C$9),"")</f>
        <v/>
      </c>
      <c r="M12" s="11" t="str">
        <f>IFERROR(Input!$C$9/(M3+Input!$C$9),"")</f>
        <v/>
      </c>
      <c r="N12" s="11" t="str">
        <f>IFERROR(Input!$C$9/(N3+Input!$C$9),"")</f>
        <v/>
      </c>
      <c r="O12" s="11" t="str">
        <f>IFERROR(Input!$C$9/(O3+Input!$C$9),"")</f>
        <v/>
      </c>
      <c r="Q12" s="15" t="str">
        <f>E3</f>
        <v/>
      </c>
      <c r="R12" s="11" t="str">
        <f>IFERROR(R3*I12,"")</f>
        <v/>
      </c>
      <c r="S12" s="11" t="str">
        <f t="shared" ref="S12:X18" si="18">IFERROR(S3*J12,"")</f>
        <v/>
      </c>
      <c r="T12" s="11" t="str">
        <f t="shared" si="18"/>
        <v/>
      </c>
      <c r="U12" s="11" t="str">
        <f t="shared" si="18"/>
        <v/>
      </c>
      <c r="V12" s="11" t="str">
        <f t="shared" si="18"/>
        <v/>
      </c>
      <c r="W12" s="11" t="str">
        <f t="shared" si="18"/>
        <v/>
      </c>
      <c r="X12" s="11" t="str">
        <f t="shared" si="18"/>
        <v/>
      </c>
      <c r="Z12" s="41" t="str">
        <f t="shared" ref="Z12:Z16" si="19">F4</f>
        <v/>
      </c>
      <c r="AA12" s="38" t="s">
        <v>44</v>
      </c>
      <c r="AB12" s="38" t="str">
        <f>IFERROR(ABS(AB10-$Z$12),"")</f>
        <v/>
      </c>
      <c r="AC12" s="38" t="str">
        <f t="shared" ref="AC12:AF12" si="20">IFERROR(ABS(AC10-$Z$12),"")</f>
        <v/>
      </c>
      <c r="AD12" s="38" t="str">
        <f t="shared" si="20"/>
        <v/>
      </c>
      <c r="AE12" s="38" t="str">
        <f t="shared" si="20"/>
        <v/>
      </c>
      <c r="AF12" s="38" t="str">
        <f t="shared" si="20"/>
        <v/>
      </c>
      <c r="AH12" s="39">
        <v>9</v>
      </c>
      <c r="AI12" s="38" t="s">
        <v>46</v>
      </c>
    </row>
    <row r="13" spans="2:35">
      <c r="B13" s="26" t="s">
        <v>10</v>
      </c>
      <c r="C13" s="27">
        <v>7</v>
      </c>
      <c r="E13" s="57"/>
      <c r="F13" s="57"/>
      <c r="H13" s="14" t="str">
        <f t="shared" ref="H13:H18" si="21">E4</f>
        <v/>
      </c>
      <c r="I13" s="11" t="str">
        <f>IFERROR(Input!$C$9/(I4+Input!$C$9),"")</f>
        <v/>
      </c>
      <c r="J13" s="11" t="str">
        <f>IFERROR(Input!$C$9/(J4+Input!$C$9),"")</f>
        <v/>
      </c>
      <c r="K13" s="11" t="str">
        <f>IFERROR(Input!$C$9/(K4+Input!$C$9),"")</f>
        <v/>
      </c>
      <c r="L13" s="11" t="str">
        <f>IFERROR(Input!$C$9/(L4+Input!$C$9),"")</f>
        <v/>
      </c>
      <c r="M13" s="11" t="str">
        <f>IFERROR(Input!$C$9/(M4+Input!$C$9),"")</f>
        <v/>
      </c>
      <c r="N13" s="11" t="str">
        <f>IFERROR(Input!$C$9/(N4+Input!$C$9),"")</f>
        <v/>
      </c>
      <c r="O13" s="11" t="str">
        <f>IFERROR(Input!$C$9/(O4+Input!$C$9),"")</f>
        <v/>
      </c>
      <c r="Q13" s="15" t="str">
        <f t="shared" ref="Q13:Q18" si="22">E4</f>
        <v/>
      </c>
      <c r="R13" s="11" t="str">
        <f t="shared" ref="R13:R18" si="23">IFERROR(R4*I13,"")</f>
        <v/>
      </c>
      <c r="S13" s="11" t="str">
        <f t="shared" si="18"/>
        <v/>
      </c>
      <c r="T13" s="11" t="str">
        <f t="shared" si="18"/>
        <v/>
      </c>
      <c r="U13" s="11" t="str">
        <f t="shared" si="18"/>
        <v/>
      </c>
      <c r="V13" s="11" t="str">
        <f t="shared" si="18"/>
        <v/>
      </c>
      <c r="W13" s="11" t="str">
        <f t="shared" si="18"/>
        <v/>
      </c>
      <c r="X13" s="11" t="str">
        <f t="shared" si="18"/>
        <v/>
      </c>
      <c r="Z13" s="41" t="str">
        <f t="shared" si="19"/>
        <v/>
      </c>
      <c r="AA13" s="38" t="s">
        <v>44</v>
      </c>
      <c r="AB13" s="38" t="s">
        <v>44</v>
      </c>
      <c r="AC13" s="38" t="str">
        <f>IFERROR(ABS(AC10-$Z$13),"")</f>
        <v/>
      </c>
      <c r="AD13" s="38" t="str">
        <f t="shared" ref="AD13:AF13" si="24">IFERROR(ABS(AD10-$Z$13),"")</f>
        <v/>
      </c>
      <c r="AE13" s="38" t="str">
        <f t="shared" si="24"/>
        <v/>
      </c>
      <c r="AF13" s="38" t="str">
        <f t="shared" si="24"/>
        <v/>
      </c>
      <c r="AH13" s="39">
        <v>10</v>
      </c>
      <c r="AI13" s="38" t="s">
        <v>47</v>
      </c>
    </row>
    <row r="14" spans="2:35">
      <c r="B14" s="60" t="s">
        <v>15</v>
      </c>
      <c r="C14" s="61">
        <v>8</v>
      </c>
      <c r="E14" s="57"/>
      <c r="F14" s="57"/>
      <c r="H14" s="14" t="str">
        <f t="shared" si="21"/>
        <v/>
      </c>
      <c r="I14" s="11" t="str">
        <f>IFERROR(Input!$C$9/(I5+Input!$C$9),"")</f>
        <v/>
      </c>
      <c r="J14" s="11" t="str">
        <f>IFERROR(Input!$C$9/(J5+Input!$C$9),"")</f>
        <v/>
      </c>
      <c r="K14" s="11" t="str">
        <f>IFERROR(Input!$C$9/(K5+Input!$C$9),"")</f>
        <v/>
      </c>
      <c r="L14" s="11" t="str">
        <f>IFERROR(Input!$C$9/(L5+Input!$C$9),"")</f>
        <v/>
      </c>
      <c r="M14" s="11" t="str">
        <f>IFERROR(Input!$C$9/(M5+Input!$C$9),"")</f>
        <v/>
      </c>
      <c r="N14" s="11" t="str">
        <f>IFERROR(Input!$C$9/(N5+Input!$C$9),"")</f>
        <v/>
      </c>
      <c r="O14" s="11" t="str">
        <f>IFERROR(Input!$C$9/(O5+Input!$C$9),"")</f>
        <v/>
      </c>
      <c r="Q14" s="15" t="str">
        <f t="shared" si="22"/>
        <v/>
      </c>
      <c r="R14" s="11" t="str">
        <f t="shared" si="23"/>
        <v/>
      </c>
      <c r="S14" s="11" t="str">
        <f>IFERROR(S5*J14,"")</f>
        <v/>
      </c>
      <c r="T14" s="11" t="str">
        <f t="shared" si="18"/>
        <v/>
      </c>
      <c r="U14" s="11" t="str">
        <f t="shared" si="18"/>
        <v/>
      </c>
      <c r="V14" s="11" t="str">
        <f t="shared" si="18"/>
        <v/>
      </c>
      <c r="W14" s="11" t="str">
        <f t="shared" si="18"/>
        <v/>
      </c>
      <c r="X14" s="11" t="str">
        <f t="shared" si="18"/>
        <v/>
      </c>
      <c r="Z14" s="41" t="str">
        <f t="shared" si="19"/>
        <v/>
      </c>
      <c r="AA14" s="38" t="s">
        <v>44</v>
      </c>
      <c r="AB14" s="38" t="s">
        <v>44</v>
      </c>
      <c r="AC14" s="38" t="s">
        <v>44</v>
      </c>
      <c r="AD14" s="38" t="str">
        <f>IFERROR(ABS(AD10-$Z$14),"")</f>
        <v/>
      </c>
      <c r="AE14" s="38" t="str">
        <f t="shared" ref="AE14:AF14" si="25">IFERROR(ABS(AE10-$Z$14),"")</f>
        <v/>
      </c>
      <c r="AF14" s="38" t="str">
        <f t="shared" si="25"/>
        <v/>
      </c>
      <c r="AH14" s="39">
        <v>11</v>
      </c>
      <c r="AI14" s="38" t="s">
        <v>47</v>
      </c>
    </row>
    <row r="15" spans="2:35">
      <c r="B15" s="63" t="s">
        <v>16</v>
      </c>
      <c r="C15" s="62">
        <v>8</v>
      </c>
      <c r="E15" s="57"/>
      <c r="F15" s="57"/>
      <c r="H15" s="14" t="str">
        <f t="shared" si="21"/>
        <v/>
      </c>
      <c r="I15" s="11" t="str">
        <f>IFERROR(Input!$C$9/(I6+Input!$C$9),"")</f>
        <v/>
      </c>
      <c r="J15" s="11" t="str">
        <f>IFERROR(Input!$C$9/(J6+Input!$C$9),"")</f>
        <v/>
      </c>
      <c r="K15" s="11" t="str">
        <f>IFERROR(Input!$C$9/(K6+Input!$C$9),"")</f>
        <v/>
      </c>
      <c r="L15" s="11" t="str">
        <f>IFERROR(Input!$C$9/(L6+Input!$C$9),"")</f>
        <v/>
      </c>
      <c r="M15" s="11" t="str">
        <f>IFERROR(Input!$C$9/(M6+Input!$C$9),"")</f>
        <v/>
      </c>
      <c r="N15" s="11" t="str">
        <f>IFERROR(Input!$C$9/(N6+Input!$C$9),"")</f>
        <v/>
      </c>
      <c r="O15" s="11" t="str">
        <f>IFERROR(Input!$C$9/(O6+Input!$C$9),"")</f>
        <v/>
      </c>
      <c r="Q15" s="15" t="str">
        <f t="shared" si="22"/>
        <v/>
      </c>
      <c r="R15" s="11" t="str">
        <f t="shared" si="23"/>
        <v/>
      </c>
      <c r="S15" s="11" t="str">
        <f t="shared" si="18"/>
        <v/>
      </c>
      <c r="T15" s="11" t="str">
        <f t="shared" si="18"/>
        <v/>
      </c>
      <c r="U15" s="11" t="str">
        <f t="shared" si="18"/>
        <v/>
      </c>
      <c r="V15" s="11" t="str">
        <f t="shared" si="18"/>
        <v/>
      </c>
      <c r="W15" s="11" t="str">
        <f t="shared" si="18"/>
        <v/>
      </c>
      <c r="X15" s="11" t="str">
        <f t="shared" si="18"/>
        <v/>
      </c>
      <c r="Z15" s="41" t="str">
        <f t="shared" si="19"/>
        <v/>
      </c>
      <c r="AA15" s="38" t="s">
        <v>44</v>
      </c>
      <c r="AB15" s="38" t="s">
        <v>44</v>
      </c>
      <c r="AC15" s="38" t="s">
        <v>44</v>
      </c>
      <c r="AD15" s="38" t="s">
        <v>44</v>
      </c>
      <c r="AE15" s="38" t="str">
        <f>IFERROR(ABS(AE10-$Z$15),"")</f>
        <v/>
      </c>
      <c r="AF15" s="38" t="str">
        <f t="shared" ref="AF15:AF16" si="26">IFERROR(ABS($AF$10-Z15),"")</f>
        <v/>
      </c>
      <c r="AH15" s="39">
        <v>12</v>
      </c>
      <c r="AI15" s="38" t="s">
        <v>46</v>
      </c>
    </row>
    <row r="16" spans="2:35">
      <c r="B16" s="26" t="s">
        <v>4</v>
      </c>
      <c r="C16" s="33">
        <v>9</v>
      </c>
      <c r="E16" s="57"/>
      <c r="F16" s="57"/>
      <c r="H16" s="14" t="str">
        <f t="shared" si="21"/>
        <v/>
      </c>
      <c r="I16" s="11" t="str">
        <f>IFERROR(Input!$C$9/(I7+Input!$C$9),"")</f>
        <v/>
      </c>
      <c r="J16" s="11" t="str">
        <f>IFERROR(Input!$C$9/(J7+Input!$C$9),"")</f>
        <v/>
      </c>
      <c r="K16" s="11" t="str">
        <f>IFERROR(Input!$C$9/(K7+Input!$C$9),"")</f>
        <v/>
      </c>
      <c r="L16" s="11" t="str">
        <f>IFERROR(Input!$C$9/(L7+Input!$C$9),"")</f>
        <v/>
      </c>
      <c r="M16" s="11" t="str">
        <f>IFERROR(Input!$C$9/(M7+Input!$C$9),"")</f>
        <v/>
      </c>
      <c r="N16" s="11" t="str">
        <f>IFERROR(Input!$C$9/(N7+Input!$C$9),"")</f>
        <v/>
      </c>
      <c r="O16" s="11" t="str">
        <f>IFERROR(Input!$C$9/(O7+Input!$C$9),"")</f>
        <v/>
      </c>
      <c r="Q16" s="15" t="str">
        <f t="shared" si="22"/>
        <v/>
      </c>
      <c r="R16" s="11" t="str">
        <f t="shared" si="23"/>
        <v/>
      </c>
      <c r="S16" s="11" t="str">
        <f t="shared" si="18"/>
        <v/>
      </c>
      <c r="T16" s="11" t="str">
        <f t="shared" si="18"/>
        <v/>
      </c>
      <c r="U16" s="11" t="str">
        <f t="shared" si="18"/>
        <v/>
      </c>
      <c r="V16" s="11" t="str">
        <f t="shared" si="18"/>
        <v/>
      </c>
      <c r="W16" s="11" t="str">
        <f t="shared" si="18"/>
        <v/>
      </c>
      <c r="X16" s="11" t="str">
        <f t="shared" si="18"/>
        <v/>
      </c>
      <c r="Z16" s="41" t="str">
        <f t="shared" si="19"/>
        <v/>
      </c>
      <c r="AA16" s="38" t="s">
        <v>44</v>
      </c>
      <c r="AB16" s="38" t="s">
        <v>44</v>
      </c>
      <c r="AC16" s="38" t="s">
        <v>44</v>
      </c>
      <c r="AD16" s="38" t="s">
        <v>44</v>
      </c>
      <c r="AE16" s="38" t="s">
        <v>44</v>
      </c>
      <c r="AF16" s="38" t="str">
        <f t="shared" si="26"/>
        <v/>
      </c>
    </row>
    <row r="17" spans="2:35">
      <c r="B17" s="60" t="s">
        <v>5</v>
      </c>
      <c r="C17" s="62">
        <v>10</v>
      </c>
      <c r="E17" s="57"/>
      <c r="F17" s="57"/>
      <c r="H17" s="14" t="str">
        <f t="shared" si="21"/>
        <v/>
      </c>
      <c r="I17" s="11" t="str">
        <f>IFERROR(Input!$C$9/(I8+Input!$C$9),"")</f>
        <v/>
      </c>
      <c r="J17" s="11" t="str">
        <f>IFERROR(Input!$C$9/(J8+Input!$C$9),"")</f>
        <v/>
      </c>
      <c r="K17" s="11" t="str">
        <f>IFERROR(Input!$C$9/(K8+Input!$C$9),"")</f>
        <v/>
      </c>
      <c r="L17" s="11" t="str">
        <f>IFERROR(Input!$C$9/(L8+Input!$C$9),"")</f>
        <v/>
      </c>
      <c r="M17" s="11" t="str">
        <f>IFERROR(Input!$C$9/(M8+Input!$C$9),"")</f>
        <v/>
      </c>
      <c r="N17" s="11" t="str">
        <f>IFERROR(Input!$C$9/(N8+Input!$C$9),"")</f>
        <v/>
      </c>
      <c r="O17" s="11" t="str">
        <f>IFERROR(Input!$C$9/(O8+Input!$C$9),"")</f>
        <v/>
      </c>
      <c r="Q17" s="15" t="str">
        <f t="shared" si="22"/>
        <v/>
      </c>
      <c r="R17" s="11" t="str">
        <f t="shared" si="23"/>
        <v/>
      </c>
      <c r="S17" s="11" t="str">
        <f t="shared" si="18"/>
        <v/>
      </c>
      <c r="T17" s="11" t="str">
        <f t="shared" si="18"/>
        <v/>
      </c>
      <c r="U17" s="11" t="str">
        <f t="shared" si="18"/>
        <v/>
      </c>
      <c r="V17" s="11" t="str">
        <f t="shared" si="18"/>
        <v/>
      </c>
      <c r="W17" s="11" t="str">
        <f t="shared" si="18"/>
        <v/>
      </c>
      <c r="X17" s="11" t="str">
        <f t="shared" si="18"/>
        <v/>
      </c>
    </row>
    <row r="18" spans="2:35">
      <c r="B18" s="60" t="s">
        <v>6</v>
      </c>
      <c r="C18" s="62">
        <v>10</v>
      </c>
      <c r="E18" s="57"/>
      <c r="F18" s="57"/>
      <c r="H18" s="14" t="str">
        <f t="shared" si="21"/>
        <v/>
      </c>
      <c r="I18" s="11" t="str">
        <f>IFERROR(Input!$C$9/(I9+Input!$C$9),"")</f>
        <v/>
      </c>
      <c r="J18" s="11" t="str">
        <f>IFERROR(Input!$C$9/(J9+Input!$C$9),"")</f>
        <v/>
      </c>
      <c r="K18" s="11" t="str">
        <f>IFERROR(Input!$C$9/(K9+Input!$C$9),"")</f>
        <v/>
      </c>
      <c r="L18" s="11" t="str">
        <f>IFERROR(Input!$C$9/(L9+Input!$C$9),"")</f>
        <v/>
      </c>
      <c r="M18" s="11" t="str">
        <f>IFERROR(Input!$C$9/(M9+Input!$C$9),"")</f>
        <v/>
      </c>
      <c r="N18" s="11" t="str">
        <f>IFERROR(Input!$C$9/(N9+Input!$C$9),"")</f>
        <v/>
      </c>
      <c r="O18" s="11" t="str">
        <f>IFERROR(Input!$C$9/(O9+Input!$C$9),"")</f>
        <v/>
      </c>
      <c r="Q18" s="15" t="str">
        <f t="shared" si="22"/>
        <v/>
      </c>
      <c r="R18" s="11" t="str">
        <f t="shared" si="23"/>
        <v/>
      </c>
      <c r="S18" s="11" t="str">
        <f t="shared" si="18"/>
        <v/>
      </c>
      <c r="T18" s="11" t="str">
        <f t="shared" si="18"/>
        <v/>
      </c>
      <c r="U18" s="11" t="str">
        <f t="shared" si="18"/>
        <v/>
      </c>
      <c r="V18" s="11" t="str">
        <f t="shared" si="18"/>
        <v/>
      </c>
      <c r="W18" s="11" t="str">
        <f t="shared" si="18"/>
        <v/>
      </c>
      <c r="X18" s="11" t="str">
        <f t="shared" si="18"/>
        <v/>
      </c>
      <c r="Z18" s="106" t="s">
        <v>49</v>
      </c>
      <c r="AA18" s="106"/>
      <c r="AB18" s="106"/>
      <c r="AC18" s="106"/>
      <c r="AD18" s="106"/>
      <c r="AE18" s="106"/>
      <c r="AF18" s="106"/>
    </row>
    <row r="19" spans="2:35">
      <c r="B19" s="26" t="s">
        <v>7</v>
      </c>
      <c r="C19" s="27">
        <v>11</v>
      </c>
      <c r="E19" s="1"/>
      <c r="F19" s="1"/>
      <c r="Z19" s="41">
        <v>1</v>
      </c>
      <c r="AA19" s="39"/>
      <c r="AB19" s="39"/>
      <c r="AC19" s="39"/>
      <c r="AD19" s="39"/>
      <c r="AE19" s="39"/>
      <c r="AF19" s="39"/>
      <c r="AH19" s="115" t="s">
        <v>53</v>
      </c>
      <c r="AI19" s="115"/>
    </row>
    <row r="20" spans="2:35">
      <c r="B20" s="24" t="s">
        <v>128</v>
      </c>
      <c r="C20" s="25">
        <v>12</v>
      </c>
      <c r="H20" s="19" t="s">
        <v>32</v>
      </c>
      <c r="I20" s="17" t="str">
        <f>F3</f>
        <v/>
      </c>
      <c r="J20" s="17" t="str">
        <f>F4</f>
        <v/>
      </c>
      <c r="K20" s="17" t="str">
        <f>F5</f>
        <v/>
      </c>
      <c r="L20" s="17" t="str">
        <f>F6</f>
        <v/>
      </c>
      <c r="M20" s="17" t="str">
        <f>F7</f>
        <v/>
      </c>
      <c r="N20" s="17" t="str">
        <f>F8</f>
        <v/>
      </c>
      <c r="O20" s="17" t="str">
        <f>F9</f>
        <v/>
      </c>
      <c r="P20" s="18"/>
      <c r="Q20" s="19" t="s">
        <v>33</v>
      </c>
      <c r="R20" s="17" t="str">
        <f>F3</f>
        <v/>
      </c>
      <c r="S20" s="17" t="str">
        <f>F4</f>
        <v/>
      </c>
      <c r="T20" s="17" t="str">
        <f>F5</f>
        <v/>
      </c>
      <c r="U20" s="17" t="str">
        <f>F6</f>
        <v/>
      </c>
      <c r="V20" s="17" t="str">
        <f>F7</f>
        <v/>
      </c>
      <c r="W20" s="17" t="str">
        <f>F8</f>
        <v/>
      </c>
      <c r="X20" s="17" t="str">
        <f>F9</f>
        <v/>
      </c>
      <c r="Z20" s="39"/>
      <c r="AA20" s="43" t="str">
        <f>IFERROR(VLOOKUP(AA3,$AH$3:AI$15,2,FALSE),"")</f>
        <v/>
      </c>
      <c r="AB20" s="46" t="str">
        <f>IFERROR(VLOOKUP(AB3,$AH$3:AJ$15,2,FALSE),"")</f>
        <v/>
      </c>
      <c r="AC20" s="46" t="str">
        <f>IFERROR(VLOOKUP(AC3,$AH$3:AK$15,2,FALSE),"")</f>
        <v/>
      </c>
      <c r="AD20" s="46" t="str">
        <f>IFERROR(VLOOKUP(AD3,$AH$3:AL$15,2,FALSE),"")</f>
        <v/>
      </c>
      <c r="AE20" s="46" t="str">
        <f>IFERROR(VLOOKUP(AE3,$AH$3:AM$15,2,FALSE),"")</f>
        <v/>
      </c>
      <c r="AF20" s="46" t="str">
        <f>IFERROR(VLOOKUP(AF3,$AH$3:AN$15,2,FALSE),"")</f>
        <v/>
      </c>
      <c r="AH20" s="108" t="str">
        <f>IF(COUNTIF(AA20:AF25, "N") &gt;0, "D","C")</f>
        <v>C</v>
      </c>
      <c r="AI20" s="108"/>
    </row>
    <row r="21" spans="2:35">
      <c r="B21" s="60" t="s">
        <v>129</v>
      </c>
      <c r="C21" s="61">
        <v>13</v>
      </c>
      <c r="H21" s="17" t="str">
        <f>E3</f>
        <v/>
      </c>
      <c r="I21" s="16">
        <f>ISNUMBER(I12)*IF(TRUE,1,0)</f>
        <v>0</v>
      </c>
      <c r="J21" s="16">
        <f t="shared" ref="J21:O21" si="27">ISNUMBER(J12)*IF(TRUE,1,0)</f>
        <v>0</v>
      </c>
      <c r="K21" s="16">
        <f t="shared" si="27"/>
        <v>0</v>
      </c>
      <c r="L21" s="16">
        <f t="shared" si="27"/>
        <v>0</v>
      </c>
      <c r="M21" s="16">
        <f t="shared" si="27"/>
        <v>0</v>
      </c>
      <c r="N21" s="16">
        <f t="shared" si="27"/>
        <v>0</v>
      </c>
      <c r="O21" s="16">
        <f t="shared" si="27"/>
        <v>0</v>
      </c>
      <c r="P21" s="1"/>
      <c r="Q21" s="17" t="str">
        <f>E3</f>
        <v/>
      </c>
      <c r="R21" s="16">
        <f>I21*Input!C10*Input!C11</f>
        <v>0</v>
      </c>
      <c r="S21" s="16">
        <f>J21*Input!$C$10</f>
        <v>0</v>
      </c>
      <c r="T21" s="16">
        <f>K21*Input!$C$10</f>
        <v>0</v>
      </c>
      <c r="U21" s="16">
        <f>L21*Input!$C$10</f>
        <v>0</v>
      </c>
      <c r="V21" s="16">
        <f>M21*Input!$C$10</f>
        <v>0</v>
      </c>
      <c r="W21" s="16">
        <f>N21*Input!$C$10</f>
        <v>0</v>
      </c>
      <c r="X21" s="16">
        <f>O21*Input!$C$10</f>
        <v>0</v>
      </c>
      <c r="Z21" s="39"/>
      <c r="AA21" s="43" t="s">
        <v>44</v>
      </c>
      <c r="AB21" s="46" t="str">
        <f>IFERROR(VLOOKUP(AB4,$AH$3:AJ$15,2,FALSE),"")</f>
        <v/>
      </c>
      <c r="AC21" s="46" t="str">
        <f>IFERROR(VLOOKUP(AC4,$AH$3:AK$15,2,FALSE),"")</f>
        <v/>
      </c>
      <c r="AD21" s="46" t="str">
        <f>IFERROR(VLOOKUP(AD4,$AH$3:AL$15,2,FALSE),"")</f>
        <v/>
      </c>
      <c r="AE21" s="46" t="str">
        <f>IFERROR(VLOOKUP(AE4,$AH$3:AM$15,2,FALSE),"")</f>
        <v/>
      </c>
      <c r="AF21" s="46" t="str">
        <f>IFERROR(VLOOKUP(AF4,$AH$3:AN$15,2,FALSE),"")</f>
        <v/>
      </c>
    </row>
    <row r="22" spans="2:35">
      <c r="B22" s="60" t="s">
        <v>130</v>
      </c>
      <c r="C22" s="61">
        <v>13</v>
      </c>
      <c r="H22" s="17" t="str">
        <f t="shared" ref="H22:H27" si="28">E4</f>
        <v/>
      </c>
      <c r="I22" s="16">
        <f t="shared" ref="I22:O27" si="29">ISNUMBER(I13)*IF(TRUE,1,0)</f>
        <v>0</v>
      </c>
      <c r="J22" s="16">
        <f t="shared" si="29"/>
        <v>0</v>
      </c>
      <c r="K22" s="16">
        <f t="shared" si="29"/>
        <v>0</v>
      </c>
      <c r="L22" s="16">
        <f t="shared" si="29"/>
        <v>0</v>
      </c>
      <c r="M22" s="16">
        <f t="shared" si="29"/>
        <v>0</v>
      </c>
      <c r="N22" s="16">
        <f t="shared" si="29"/>
        <v>0</v>
      </c>
      <c r="O22" s="16">
        <f t="shared" si="29"/>
        <v>0</v>
      </c>
      <c r="P22" s="1"/>
      <c r="Q22" s="17" t="str">
        <f t="shared" ref="Q22:Q27" si="30">E4</f>
        <v/>
      </c>
      <c r="R22" s="16">
        <f>I22*Input!$C$11</f>
        <v>0</v>
      </c>
      <c r="S22" s="16">
        <f>J22</f>
        <v>0</v>
      </c>
      <c r="T22" s="16">
        <f>K22</f>
        <v>0</v>
      </c>
      <c r="U22" s="16">
        <f t="shared" ref="U22:X27" si="31">L22</f>
        <v>0</v>
      </c>
      <c r="V22" s="16">
        <f t="shared" si="31"/>
        <v>0</v>
      </c>
      <c r="W22" s="16">
        <f t="shared" si="31"/>
        <v>0</v>
      </c>
      <c r="X22" s="16">
        <f t="shared" si="31"/>
        <v>0</v>
      </c>
      <c r="Z22" s="39"/>
      <c r="AA22" s="43" t="s">
        <v>44</v>
      </c>
      <c r="AB22" s="43" t="s">
        <v>44</v>
      </c>
      <c r="AC22" s="46" t="str">
        <f>IFERROR(VLOOKUP(AC5,$AH$3:AK$15,2,FALSE),"")</f>
        <v/>
      </c>
      <c r="AD22" s="46" t="str">
        <f>IFERROR(VLOOKUP(AD5,$AH$3:AL$15,2,FALSE),"")</f>
        <v/>
      </c>
      <c r="AE22" s="46" t="str">
        <f>IFERROR(VLOOKUP(AE5,$AH$3:AM$15,2,FALSE),"")</f>
        <v/>
      </c>
      <c r="AF22" s="46" t="str">
        <f>IFERROR(VLOOKUP(AF5,$AH$3:AN$15,2,FALSE),"")</f>
        <v/>
      </c>
    </row>
    <row r="23" spans="2:35">
      <c r="B23" s="26" t="s">
        <v>131</v>
      </c>
      <c r="C23" s="27">
        <v>14</v>
      </c>
      <c r="H23" s="17" t="str">
        <f t="shared" si="28"/>
        <v/>
      </c>
      <c r="I23" s="16">
        <f t="shared" si="29"/>
        <v>0</v>
      </c>
      <c r="J23" s="16">
        <f t="shared" si="29"/>
        <v>0</v>
      </c>
      <c r="K23" s="16">
        <f t="shared" si="29"/>
        <v>0</v>
      </c>
      <c r="L23" s="16">
        <f t="shared" si="29"/>
        <v>0</v>
      </c>
      <c r="M23" s="16">
        <f t="shared" si="29"/>
        <v>0</v>
      </c>
      <c r="N23" s="16">
        <f t="shared" si="29"/>
        <v>0</v>
      </c>
      <c r="O23" s="16">
        <f t="shared" si="29"/>
        <v>0</v>
      </c>
      <c r="P23" s="1"/>
      <c r="Q23" s="17" t="str">
        <f t="shared" si="30"/>
        <v/>
      </c>
      <c r="R23" s="16">
        <f>I23*Input!$C$11</f>
        <v>0</v>
      </c>
      <c r="S23" s="16">
        <f t="shared" ref="S23:S27" si="32">J23</f>
        <v>0</v>
      </c>
      <c r="T23" s="16">
        <f t="shared" ref="T23:T27" si="33">K23</f>
        <v>0</v>
      </c>
      <c r="U23" s="16">
        <f t="shared" si="31"/>
        <v>0</v>
      </c>
      <c r="V23" s="16">
        <f t="shared" si="31"/>
        <v>0</v>
      </c>
      <c r="W23" s="16">
        <f t="shared" si="31"/>
        <v>0</v>
      </c>
      <c r="X23" s="16">
        <f t="shared" si="31"/>
        <v>0</v>
      </c>
      <c r="Z23" s="39"/>
      <c r="AA23" s="43" t="s">
        <v>44</v>
      </c>
      <c r="AB23" s="46" t="s">
        <v>44</v>
      </c>
      <c r="AC23" s="43" t="s">
        <v>44</v>
      </c>
      <c r="AD23" s="46" t="str">
        <f>IFERROR(VLOOKUP(AD6,$AH$3:AL$15,2,FALSE),"")</f>
        <v/>
      </c>
      <c r="AE23" s="46" t="str">
        <f>IFERROR(VLOOKUP(AE6,$AH$3:AM$15,2,FALSE),"")</f>
        <v/>
      </c>
      <c r="AF23" s="46" t="str">
        <f>IFERROR(VLOOKUP(AF6,$AH$3:AN$15,2,FALSE),"")</f>
        <v/>
      </c>
    </row>
    <row r="24" spans="2:35">
      <c r="B24" s="60" t="s">
        <v>132</v>
      </c>
      <c r="C24" s="61">
        <v>15</v>
      </c>
      <c r="H24" s="17" t="str">
        <f t="shared" si="28"/>
        <v/>
      </c>
      <c r="I24" s="16">
        <f t="shared" si="29"/>
        <v>0</v>
      </c>
      <c r="J24" s="16">
        <f t="shared" si="29"/>
        <v>0</v>
      </c>
      <c r="K24" s="16">
        <f t="shared" si="29"/>
        <v>0</v>
      </c>
      <c r="L24" s="16">
        <f t="shared" si="29"/>
        <v>0</v>
      </c>
      <c r="M24" s="16">
        <f t="shared" si="29"/>
        <v>0</v>
      </c>
      <c r="N24" s="16">
        <f t="shared" si="29"/>
        <v>0</v>
      </c>
      <c r="O24" s="16">
        <f t="shared" si="29"/>
        <v>0</v>
      </c>
      <c r="P24" s="1"/>
      <c r="Q24" s="17" t="str">
        <f t="shared" si="30"/>
        <v/>
      </c>
      <c r="R24" s="16">
        <f>I24*Input!$C$11</f>
        <v>0</v>
      </c>
      <c r="S24" s="16">
        <f t="shared" si="32"/>
        <v>0</v>
      </c>
      <c r="T24" s="16">
        <f t="shared" si="33"/>
        <v>0</v>
      </c>
      <c r="U24" s="16">
        <f t="shared" si="31"/>
        <v>0</v>
      </c>
      <c r="V24" s="16">
        <f t="shared" si="31"/>
        <v>0</v>
      </c>
      <c r="W24" s="16">
        <f t="shared" si="31"/>
        <v>0</v>
      </c>
      <c r="X24" s="16">
        <f t="shared" si="31"/>
        <v>0</v>
      </c>
      <c r="Z24" s="39"/>
      <c r="AA24" s="43" t="s">
        <v>44</v>
      </c>
      <c r="AB24" s="46" t="s">
        <v>44</v>
      </c>
      <c r="AC24" s="43" t="s">
        <v>44</v>
      </c>
      <c r="AD24" s="43" t="s">
        <v>44</v>
      </c>
      <c r="AE24" s="46" t="str">
        <f>IFERROR(VLOOKUP(AE7,$AH$3:AM$15,2,FALSE),"")</f>
        <v/>
      </c>
      <c r="AF24" s="46" t="str">
        <f>IFERROR(VLOOKUP(AF7,$AH$3:AN$15,2,FALSE),"")</f>
        <v/>
      </c>
    </row>
    <row r="25" spans="2:35">
      <c r="B25" s="60" t="s">
        <v>133</v>
      </c>
      <c r="C25" s="61">
        <v>15</v>
      </c>
      <c r="H25" s="17" t="str">
        <f t="shared" si="28"/>
        <v/>
      </c>
      <c r="I25" s="16">
        <f t="shared" si="29"/>
        <v>0</v>
      </c>
      <c r="J25" s="16">
        <f t="shared" si="29"/>
        <v>0</v>
      </c>
      <c r="K25" s="16">
        <f t="shared" si="29"/>
        <v>0</v>
      </c>
      <c r="L25" s="16">
        <f t="shared" si="29"/>
        <v>0</v>
      </c>
      <c r="M25" s="16">
        <f>ISNUMBER(M16)*IF(TRUE,1,0)</f>
        <v>0</v>
      </c>
      <c r="N25" s="16">
        <f t="shared" si="29"/>
        <v>0</v>
      </c>
      <c r="O25" s="16">
        <f t="shared" si="29"/>
        <v>0</v>
      </c>
      <c r="P25" s="1"/>
      <c r="Q25" s="17" t="str">
        <f t="shared" si="30"/>
        <v/>
      </c>
      <c r="R25" s="16">
        <f>I25*Input!$C$11</f>
        <v>0</v>
      </c>
      <c r="S25" s="16">
        <f t="shared" si="32"/>
        <v>0</v>
      </c>
      <c r="T25" s="16">
        <f t="shared" si="33"/>
        <v>0</v>
      </c>
      <c r="U25" s="16">
        <f t="shared" si="31"/>
        <v>0</v>
      </c>
      <c r="V25" s="16">
        <f t="shared" si="31"/>
        <v>0</v>
      </c>
      <c r="W25" s="16">
        <f t="shared" si="31"/>
        <v>0</v>
      </c>
      <c r="X25" s="16">
        <f t="shared" si="31"/>
        <v>0</v>
      </c>
      <c r="Z25" s="39"/>
      <c r="AA25" s="43" t="s">
        <v>44</v>
      </c>
      <c r="AB25" s="46" t="s">
        <v>44</v>
      </c>
      <c r="AC25" s="43" t="s">
        <v>44</v>
      </c>
      <c r="AD25" s="43" t="s">
        <v>44</v>
      </c>
      <c r="AE25" s="43" t="s">
        <v>44</v>
      </c>
      <c r="AF25" s="46" t="str">
        <f>IFERROR(VLOOKUP(AF8,$AH$3:AN$15,2,FALSE),"")</f>
        <v/>
      </c>
    </row>
    <row r="26" spans="2:35">
      <c r="B26" s="26" t="s">
        <v>134</v>
      </c>
      <c r="C26" s="27">
        <v>16</v>
      </c>
      <c r="H26" s="17" t="str">
        <f t="shared" si="28"/>
        <v/>
      </c>
      <c r="I26" s="16">
        <f t="shared" si="29"/>
        <v>0</v>
      </c>
      <c r="J26" s="16">
        <f t="shared" si="29"/>
        <v>0</v>
      </c>
      <c r="K26" s="16">
        <f t="shared" si="29"/>
        <v>0</v>
      </c>
      <c r="L26" s="16">
        <f t="shared" si="29"/>
        <v>0</v>
      </c>
      <c r="M26" s="16">
        <f>ISNUMBER(M17)*IF(TRUE,1,0)</f>
        <v>0</v>
      </c>
      <c r="N26" s="16">
        <f t="shared" si="29"/>
        <v>0</v>
      </c>
      <c r="O26" s="16">
        <f t="shared" si="29"/>
        <v>0</v>
      </c>
      <c r="P26" s="1"/>
      <c r="Q26" s="17" t="str">
        <f t="shared" si="30"/>
        <v/>
      </c>
      <c r="R26" s="16">
        <f>I26*Input!$C$11</f>
        <v>0</v>
      </c>
      <c r="S26" s="16">
        <f t="shared" si="32"/>
        <v>0</v>
      </c>
      <c r="T26" s="16">
        <f t="shared" si="33"/>
        <v>0</v>
      </c>
      <c r="U26" s="16">
        <f t="shared" si="31"/>
        <v>0</v>
      </c>
      <c r="V26" s="16">
        <f t="shared" si="31"/>
        <v>0</v>
      </c>
      <c r="W26" s="16">
        <f t="shared" si="31"/>
        <v>0</v>
      </c>
      <c r="X26" s="16">
        <f t="shared" si="31"/>
        <v>0</v>
      </c>
      <c r="Z26" s="44"/>
      <c r="AA26" s="45"/>
      <c r="AB26" s="45"/>
      <c r="AC26" s="45"/>
      <c r="AD26" s="45"/>
      <c r="AE26" s="45"/>
      <c r="AF26" s="45"/>
    </row>
    <row r="27" spans="2:35">
      <c r="B27" s="26" t="s">
        <v>135</v>
      </c>
      <c r="C27" s="27">
        <v>17</v>
      </c>
      <c r="H27" s="17" t="str">
        <f t="shared" si="28"/>
        <v/>
      </c>
      <c r="I27" s="16">
        <f t="shared" si="29"/>
        <v>0</v>
      </c>
      <c r="J27" s="16">
        <f t="shared" si="29"/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"/>
      <c r="Q27" s="17" t="str">
        <f t="shared" si="30"/>
        <v/>
      </c>
      <c r="R27" s="16">
        <f>I27*Input!$C$11</f>
        <v>0</v>
      </c>
      <c r="S27" s="16">
        <f t="shared" si="32"/>
        <v>0</v>
      </c>
      <c r="T27" s="16">
        <f t="shared" si="33"/>
        <v>0</v>
      </c>
      <c r="U27" s="16">
        <f t="shared" si="31"/>
        <v>0</v>
      </c>
      <c r="V27" s="16">
        <f t="shared" si="31"/>
        <v>0</v>
      </c>
      <c r="W27" s="16">
        <f t="shared" si="31"/>
        <v>0</v>
      </c>
      <c r="X27" s="16">
        <f t="shared" si="31"/>
        <v>0</v>
      </c>
      <c r="Z27" s="41">
        <v>2</v>
      </c>
      <c r="AA27" s="39"/>
      <c r="AB27" s="39"/>
      <c r="AC27" s="39"/>
      <c r="AD27" s="39"/>
      <c r="AE27" s="39"/>
      <c r="AF27" s="39"/>
      <c r="AH27" s="115" t="s">
        <v>53</v>
      </c>
      <c r="AI27" s="115"/>
    </row>
    <row r="28" spans="2:35">
      <c r="B28" s="60" t="s">
        <v>136</v>
      </c>
      <c r="C28" s="61">
        <v>18</v>
      </c>
      <c r="H28" s="18"/>
      <c r="I28" s="1"/>
      <c r="J28" s="1"/>
      <c r="K28" s="1"/>
      <c r="L28" s="1"/>
      <c r="M28" s="1"/>
      <c r="N28" s="1"/>
      <c r="O28" s="1"/>
      <c r="P28" s="1"/>
      <c r="Q28" s="18"/>
      <c r="R28" s="1"/>
      <c r="S28" s="1"/>
      <c r="T28" s="1"/>
      <c r="U28" s="1"/>
      <c r="V28" s="1"/>
      <c r="W28" s="1"/>
      <c r="X28" s="1"/>
      <c r="Z28" s="39"/>
      <c r="AA28" s="43" t="str">
        <f>IFERROR(VLOOKUP(AA11,$AH$3:$AI$15,2,FALSE),"")</f>
        <v/>
      </c>
      <c r="AB28" s="46" t="str">
        <f t="shared" ref="AB28:AF29" si="34">IFERROR(VLOOKUP(AB11,$AH$3:$AI$15,2,FALSE),"")</f>
        <v/>
      </c>
      <c r="AC28" s="46" t="str">
        <f t="shared" si="34"/>
        <v/>
      </c>
      <c r="AD28" s="46" t="str">
        <f t="shared" si="34"/>
        <v/>
      </c>
      <c r="AE28" s="46" t="str">
        <f t="shared" si="34"/>
        <v/>
      </c>
      <c r="AF28" s="46" t="str">
        <f t="shared" si="34"/>
        <v/>
      </c>
      <c r="AH28" s="108" t="str">
        <f>IF(COUNTIF(AA28:AF33, "N") &gt;0, "D", "C")</f>
        <v>C</v>
      </c>
      <c r="AI28" s="108"/>
    </row>
    <row r="29" spans="2:35">
      <c r="B29" s="60" t="s">
        <v>137</v>
      </c>
      <c r="C29" s="61">
        <v>18</v>
      </c>
      <c r="H29" s="19" t="s">
        <v>34</v>
      </c>
      <c r="I29" s="17" t="str">
        <f>F3</f>
        <v/>
      </c>
      <c r="J29" s="17" t="str">
        <f>F4</f>
        <v/>
      </c>
      <c r="K29" s="17" t="str">
        <f>F5</f>
        <v/>
      </c>
      <c r="L29" s="17" t="str">
        <f>F6</f>
        <v/>
      </c>
      <c r="M29" s="17" t="str">
        <f>F7</f>
        <v/>
      </c>
      <c r="N29" s="17" t="str">
        <f>F8</f>
        <v/>
      </c>
      <c r="O29" s="17" t="str">
        <f>F9</f>
        <v/>
      </c>
      <c r="P29" s="18"/>
      <c r="Q29" s="19" t="s">
        <v>37</v>
      </c>
      <c r="R29" s="17" t="str">
        <f>F3</f>
        <v/>
      </c>
      <c r="S29" s="17" t="str">
        <f>F4</f>
        <v/>
      </c>
      <c r="T29" s="17" t="str">
        <f>F5</f>
        <v/>
      </c>
      <c r="U29" s="17" t="str">
        <f>F6</f>
        <v/>
      </c>
      <c r="V29" s="17" t="str">
        <f>F7</f>
        <v/>
      </c>
      <c r="W29" s="17" t="str">
        <f>F8</f>
        <v/>
      </c>
      <c r="X29" s="17" t="str">
        <f>F9</f>
        <v/>
      </c>
      <c r="Z29" s="39"/>
      <c r="AA29" s="43" t="s">
        <v>44</v>
      </c>
      <c r="AB29" s="46" t="str">
        <f t="shared" si="34"/>
        <v/>
      </c>
      <c r="AC29" s="46" t="str">
        <f t="shared" ref="AC29:AF29" si="35">IFERROR(VLOOKUP(AC12,$AH$3:$AI$15,2,FALSE),"")</f>
        <v/>
      </c>
      <c r="AD29" s="46" t="str">
        <f t="shared" si="35"/>
        <v/>
      </c>
      <c r="AE29" s="46" t="str">
        <f t="shared" si="35"/>
        <v/>
      </c>
      <c r="AF29" s="46" t="str">
        <f t="shared" si="35"/>
        <v/>
      </c>
    </row>
    <row r="30" spans="2:35">
      <c r="B30" s="26" t="s">
        <v>138</v>
      </c>
      <c r="C30" s="27">
        <v>19</v>
      </c>
      <c r="H30" s="17" t="str">
        <f>E3</f>
        <v/>
      </c>
      <c r="I30" s="22" t="e">
        <f>R21/(SUM($R$21:$X$27))</f>
        <v>#DIV/0!</v>
      </c>
      <c r="J30" s="22" t="e">
        <f t="shared" ref="J30:O36" si="36">S21/(SUM($R$21:$X$27))</f>
        <v>#DIV/0!</v>
      </c>
      <c r="K30" s="22" t="e">
        <f t="shared" si="36"/>
        <v>#DIV/0!</v>
      </c>
      <c r="L30" s="22" t="e">
        <f t="shared" si="36"/>
        <v>#DIV/0!</v>
      </c>
      <c r="M30" s="22" t="e">
        <f t="shared" si="36"/>
        <v>#DIV/0!</v>
      </c>
      <c r="N30" s="22" t="e">
        <f t="shared" si="36"/>
        <v>#DIV/0!</v>
      </c>
      <c r="O30" s="22" t="e">
        <f t="shared" si="36"/>
        <v>#DIV/0!</v>
      </c>
      <c r="P30" s="1"/>
      <c r="Q30" s="17" t="str">
        <f>E3</f>
        <v/>
      </c>
      <c r="R30" s="22" t="e">
        <f>IF($AB$39=1,I30,(IF($AB$39=2,((1-Input!$C$12)*I30),(IF($AB$39=3,((1+Input!$C$12)*I30),"nah")))))</f>
        <v>#DIV/0!</v>
      </c>
      <c r="S30" s="22" t="e">
        <f>IF($AB$39=1,J30,(IF($AB$39=2,((1-Input!$C$12)*J30),(IF($AB$39=3,((1+Input!$C$12)*J30),"nah")))))</f>
        <v>#DIV/0!</v>
      </c>
      <c r="T30" s="22" t="e">
        <f>IF($AB$39=1,K30,(IF($AB$39=2,((1-Input!$C$12)*K30),(IF($AB$39=3,((1+Input!$C$12)*K30),"nah")))))</f>
        <v>#DIV/0!</v>
      </c>
      <c r="U30" s="22" t="e">
        <f>IF($AB$39=1,L30,(IF($AB$39=2,((1-Input!$C$12)*L30),(IF($AB$39=3,((1+Input!$C$12)*L30),"nah")))))</f>
        <v>#DIV/0!</v>
      </c>
      <c r="V30" s="22" t="e">
        <f>IF($AB$39=1,M30,(IF($AB$39=2,((1-Input!$C$12)*M30),(IF($AB$39=3,((1+Input!$C$12)*M30),"nah")))))</f>
        <v>#DIV/0!</v>
      </c>
      <c r="W30" s="22" t="e">
        <f>IF($AB$39=1,N30,(IF($AB$39=2,((1-Input!$C$12)*N30),(IF($AB$39=3,((1+Input!$C$12)*N30),"nah")))))</f>
        <v>#DIV/0!</v>
      </c>
      <c r="X30" s="22" t="e">
        <f>IF($AB$39=1,O30,(IF($AB$39=2,((1-Input!$C$12)*O30),(IF($AB$39=3,((1+Input!$C$12)*O30),"nah")))))</f>
        <v>#DIV/0!</v>
      </c>
      <c r="Z30" s="39"/>
      <c r="AA30" s="43" t="s">
        <v>44</v>
      </c>
      <c r="AB30" s="43" t="s">
        <v>44</v>
      </c>
      <c r="AC30" s="46" t="str">
        <f t="shared" ref="AC30:AF30" si="37">IFERROR(VLOOKUP(AC13,$AH$3:$AI$15,2,FALSE),"")</f>
        <v/>
      </c>
      <c r="AD30" s="46" t="str">
        <f t="shared" si="37"/>
        <v/>
      </c>
      <c r="AE30" s="46" t="str">
        <f t="shared" si="37"/>
        <v/>
      </c>
      <c r="AF30" s="46" t="str">
        <f t="shared" si="37"/>
        <v/>
      </c>
    </row>
    <row r="31" spans="2:35">
      <c r="B31" s="60" t="s">
        <v>139</v>
      </c>
      <c r="C31" s="61">
        <v>20</v>
      </c>
      <c r="H31" s="17" t="str">
        <f t="shared" ref="H31:H36" si="38">E4</f>
        <v/>
      </c>
      <c r="I31" s="22" t="e">
        <f t="shared" ref="I31:I36" si="39">R22/(SUM($R$21:$X$27))</f>
        <v>#DIV/0!</v>
      </c>
      <c r="J31" s="22" t="e">
        <f t="shared" si="36"/>
        <v>#DIV/0!</v>
      </c>
      <c r="K31" s="22" t="e">
        <f t="shared" si="36"/>
        <v>#DIV/0!</v>
      </c>
      <c r="L31" s="22" t="e">
        <f t="shared" si="36"/>
        <v>#DIV/0!</v>
      </c>
      <c r="M31" s="22" t="e">
        <f t="shared" si="36"/>
        <v>#DIV/0!</v>
      </c>
      <c r="N31" s="22" t="e">
        <f t="shared" si="36"/>
        <v>#DIV/0!</v>
      </c>
      <c r="O31" s="22" t="e">
        <f t="shared" si="36"/>
        <v>#DIV/0!</v>
      </c>
      <c r="P31" s="1"/>
      <c r="Q31" s="17" t="str">
        <f t="shared" ref="Q31:Q36" si="40">E4</f>
        <v/>
      </c>
      <c r="R31" s="22" t="e">
        <f>IF($AB$39=1,I31,(IF($AB$39=2,((1-Input!$C$12)*I31),(IF($AB$39=3,((1+Input!$C$12)*I31),"nah")))))</f>
        <v>#DIV/0!</v>
      </c>
      <c r="S31" s="22" t="e">
        <f>IF($AB$39=1,J31,(IF($AB$39=2,((1-Input!$C$12)*J31),(IF($AB$39=3,((1+Input!$C$12)*J31),"nah")))))</f>
        <v>#DIV/0!</v>
      </c>
      <c r="T31" s="22" t="e">
        <f>IF($AB$39=1,K31,(IF($AB$39=2,((1-Input!$C$12)*K31),(IF($AB$39=3,((1+Input!$C$12)*K31),"nah")))))</f>
        <v>#DIV/0!</v>
      </c>
      <c r="U31" s="22" t="e">
        <f>IF($AB$39=1,L31,(IF($AB$39=2,((1-Input!$C$12)*L31),(IF($AB$39=3,((1+Input!$C$12)*L31),"nah")))))</f>
        <v>#DIV/0!</v>
      </c>
      <c r="V31" s="22" t="e">
        <f>IF($AB$39=1,M31,(IF($AB$39=2,((1-Input!$C$12)*M31),(IF($AB$39=3,((1+Input!$C$12)*M31),"nah")))))</f>
        <v>#DIV/0!</v>
      </c>
      <c r="W31" s="22" t="e">
        <f>IF($AB$39=1,N31,(IF($AB$39=2,((1-Input!$C$12)*N31),(IF($AB$39=3,((1+Input!$C$12)*N31),"nah")))))</f>
        <v>#DIV/0!</v>
      </c>
      <c r="X31" s="22" t="e">
        <f>IF($AB$39=1,O31,(IF($AB$39=2,((1-Input!$C$12)*O31),(IF($AB$39=3,((1+Input!$C$12)*O31),"nah")))))</f>
        <v>#DIV/0!</v>
      </c>
      <c r="Z31" s="39"/>
      <c r="AA31" s="43" t="s">
        <v>44</v>
      </c>
      <c r="AB31" s="43" t="s">
        <v>44</v>
      </c>
      <c r="AC31" s="43" t="s">
        <v>44</v>
      </c>
      <c r="AD31" s="46" t="str">
        <f t="shared" ref="AD31:AF31" si="41">IFERROR(VLOOKUP(AD14,$AH$3:$AI$15,2,FALSE),"")</f>
        <v/>
      </c>
      <c r="AE31" s="46" t="str">
        <f t="shared" si="41"/>
        <v/>
      </c>
      <c r="AF31" s="46" t="str">
        <f t="shared" si="41"/>
        <v/>
      </c>
    </row>
    <row r="32" spans="2:35">
      <c r="B32" s="63" t="s">
        <v>140</v>
      </c>
      <c r="C32" s="62">
        <v>20</v>
      </c>
      <c r="H32" s="17" t="str">
        <f t="shared" si="38"/>
        <v/>
      </c>
      <c r="I32" s="22" t="e">
        <f t="shared" si="39"/>
        <v>#DIV/0!</v>
      </c>
      <c r="J32" s="22" t="e">
        <f t="shared" si="36"/>
        <v>#DIV/0!</v>
      </c>
      <c r="K32" s="22" t="e">
        <f t="shared" si="36"/>
        <v>#DIV/0!</v>
      </c>
      <c r="L32" s="22" t="e">
        <f t="shared" si="36"/>
        <v>#DIV/0!</v>
      </c>
      <c r="M32" s="22" t="e">
        <f t="shared" si="36"/>
        <v>#DIV/0!</v>
      </c>
      <c r="N32" s="22" t="e">
        <f t="shared" si="36"/>
        <v>#DIV/0!</v>
      </c>
      <c r="O32" s="22" t="e">
        <f t="shared" si="36"/>
        <v>#DIV/0!</v>
      </c>
      <c r="P32" s="1"/>
      <c r="Q32" s="17" t="str">
        <f t="shared" si="40"/>
        <v/>
      </c>
      <c r="R32" s="22" t="e">
        <f>IF($AB$39=1,I32,(IF($AB$39=2,((1-Input!$C$12)*I32),(IF($AB$39=3,((1+Input!$C$12)*I32),"nah")))))</f>
        <v>#DIV/0!</v>
      </c>
      <c r="S32" s="22" t="e">
        <f>IF($AB$39=1,J32,(IF($AB$39=2,((1-Input!$C$12)*J32),(IF($AB$39=3,((1+Input!$C$12)*J32),"nah")))))</f>
        <v>#DIV/0!</v>
      </c>
      <c r="T32" s="22" t="e">
        <f>IF($AB$39=1,K32,(IF($AB$39=2,((1-Input!$C$12)*K32),(IF($AB$39=3,((1+Input!$C$12)*K32),"nah")))))</f>
        <v>#DIV/0!</v>
      </c>
      <c r="U32" s="22" t="e">
        <f>IF($AB$39=1,L32,(IF($AB$39=2,((1-Input!$C$12)*L32),(IF($AB$39=3,((1+Input!$C$12)*L32),"nah")))))</f>
        <v>#DIV/0!</v>
      </c>
      <c r="V32" s="22" t="e">
        <f>IF($AB$39=1,M32,(IF($AB$39=2,((1-Input!$C$12)*M32),(IF($AB$39=3,((1+Input!$C$12)*M32),"nah")))))</f>
        <v>#DIV/0!</v>
      </c>
      <c r="W32" s="22" t="e">
        <f>IF($AB$39=1,N32,(IF($AB$39=2,((1-Input!$C$12)*N32),(IF($AB$39=3,((1+Input!$C$12)*N32),"nah")))))</f>
        <v>#DIV/0!</v>
      </c>
      <c r="X32" s="22" t="e">
        <f>IF($AB$39=1,O32,(IF($AB$39=2,((1-Input!$C$12)*O32),(IF($AB$39=3,((1+Input!$C$12)*O32),"nah")))))</f>
        <v>#DIV/0!</v>
      </c>
      <c r="Z32" s="39"/>
      <c r="AA32" s="43" t="s">
        <v>44</v>
      </c>
      <c r="AB32" s="46" t="s">
        <v>44</v>
      </c>
      <c r="AC32" s="43" t="s">
        <v>44</v>
      </c>
      <c r="AD32" s="43" t="s">
        <v>44</v>
      </c>
      <c r="AE32" s="46" t="str">
        <f t="shared" ref="AE32:AF32" si="42">IFERROR(VLOOKUP(AE15,$AH$3:$AI$15,2,FALSE),"")</f>
        <v/>
      </c>
      <c r="AF32" s="46" t="str">
        <f t="shared" si="42"/>
        <v/>
      </c>
    </row>
    <row r="33" spans="2:32">
      <c r="B33" s="26" t="s">
        <v>141</v>
      </c>
      <c r="C33" s="33">
        <v>21</v>
      </c>
      <c r="H33" s="17" t="str">
        <f t="shared" si="38"/>
        <v/>
      </c>
      <c r="I33" s="22" t="e">
        <f t="shared" si="39"/>
        <v>#DIV/0!</v>
      </c>
      <c r="J33" s="22" t="e">
        <f t="shared" si="36"/>
        <v>#DIV/0!</v>
      </c>
      <c r="K33" s="22" t="e">
        <f t="shared" si="36"/>
        <v>#DIV/0!</v>
      </c>
      <c r="L33" s="22" t="e">
        <f t="shared" si="36"/>
        <v>#DIV/0!</v>
      </c>
      <c r="M33" s="22" t="e">
        <f t="shared" si="36"/>
        <v>#DIV/0!</v>
      </c>
      <c r="N33" s="22" t="e">
        <f t="shared" si="36"/>
        <v>#DIV/0!</v>
      </c>
      <c r="O33" s="22" t="e">
        <f t="shared" si="36"/>
        <v>#DIV/0!</v>
      </c>
      <c r="P33" s="1"/>
      <c r="Q33" s="17" t="str">
        <f t="shared" si="40"/>
        <v/>
      </c>
      <c r="R33" s="22" t="e">
        <f>IF($AB$39=1,I33,(IF($AB$39=2,((1-Input!$C$12)*I33),(IF($AB$39=3,((1+Input!$C$12)*I33),"nah")))))</f>
        <v>#DIV/0!</v>
      </c>
      <c r="S33" s="22" t="e">
        <f>IF($AB$39=1,J33,(IF($AB$39=2,((1-Input!$C$12)*J33),(IF($AB$39=3,((1+Input!$C$12)*J33),"nah")))))</f>
        <v>#DIV/0!</v>
      </c>
      <c r="T33" s="22" t="e">
        <f>IF($AB$39=1,K33,(IF($AB$39=2,((1-Input!$C$12)*K33),(IF($AB$39=3,((1+Input!$C$12)*K33),"nah")))))</f>
        <v>#DIV/0!</v>
      </c>
      <c r="U33" s="22" t="e">
        <f>IF($AB$39=1,L33,(IF($AB$39=2,((1-Input!$C$12)*L33),(IF($AB$39=3,((1+Input!$C$12)*L33),"nah")))))</f>
        <v>#DIV/0!</v>
      </c>
      <c r="V33" s="22" t="e">
        <f>IF($AB$39=1,M33,(IF($AB$39=2,((1-Input!$C$12)*M33),(IF($AB$39=3,((1+Input!$C$12)*M33),"nah")))))</f>
        <v>#DIV/0!</v>
      </c>
      <c r="W33" s="22" t="e">
        <f>IF($AB$39=1,N33,(IF($AB$39=2,((1-Input!$C$12)*N33),(IF($AB$39=3,((1+Input!$C$12)*N33),"nah")))))</f>
        <v>#DIV/0!</v>
      </c>
      <c r="X33" s="22" t="e">
        <f>IF($AB$39=1,O33,(IF($AB$39=2,((1-Input!$C$12)*O33),(IF($AB$39=3,((1+Input!$C$12)*O33),"nah")))))</f>
        <v>#DIV/0!</v>
      </c>
      <c r="Z33" s="39"/>
      <c r="AA33" s="43" t="s">
        <v>44</v>
      </c>
      <c r="AB33" s="46" t="s">
        <v>44</v>
      </c>
      <c r="AC33" s="43" t="s">
        <v>44</v>
      </c>
      <c r="AD33" s="43" t="s">
        <v>44</v>
      </c>
      <c r="AE33" s="43" t="s">
        <v>44</v>
      </c>
      <c r="AF33" s="46" t="str">
        <f t="shared" ref="AF33" si="43">IFERROR(VLOOKUP(AF16,$AH$3:$AI$15,2,FALSE),"")</f>
        <v/>
      </c>
    </row>
    <row r="34" spans="2:32">
      <c r="B34" s="60" t="s">
        <v>142</v>
      </c>
      <c r="C34" s="62">
        <v>22</v>
      </c>
      <c r="H34" s="17" t="str">
        <f t="shared" si="38"/>
        <v/>
      </c>
      <c r="I34" s="22" t="e">
        <f t="shared" si="39"/>
        <v>#DIV/0!</v>
      </c>
      <c r="J34" s="22" t="e">
        <f t="shared" si="36"/>
        <v>#DIV/0!</v>
      </c>
      <c r="K34" s="22" t="e">
        <f t="shared" si="36"/>
        <v>#DIV/0!</v>
      </c>
      <c r="L34" s="22" t="e">
        <f t="shared" si="36"/>
        <v>#DIV/0!</v>
      </c>
      <c r="M34" s="22" t="e">
        <f t="shared" si="36"/>
        <v>#DIV/0!</v>
      </c>
      <c r="N34" s="22" t="e">
        <f t="shared" si="36"/>
        <v>#DIV/0!</v>
      </c>
      <c r="O34" s="22" t="e">
        <f t="shared" si="36"/>
        <v>#DIV/0!</v>
      </c>
      <c r="P34" s="1"/>
      <c r="Q34" s="17" t="str">
        <f t="shared" si="40"/>
        <v/>
      </c>
      <c r="R34" s="22" t="e">
        <f>IF($AB$39=1,I34,(IF($AB$39=2,((1-Input!$C$12)*I34),(IF($AB$39=3,((1+Input!$C$12)*I34),"nah")))))</f>
        <v>#DIV/0!</v>
      </c>
      <c r="S34" s="22" t="e">
        <f>IF($AB$39=1,J34,(IF($AB$39=2,((1-Input!$C$12)*J34),(IF($AB$39=3,((1+Input!$C$12)*J34),"nah")))))</f>
        <v>#DIV/0!</v>
      </c>
      <c r="T34" s="22" t="e">
        <f>IF($AB$39=1,K34,(IF($AB$39=2,((1-Input!$C$12)*K34),(IF($AB$39=3,((1+Input!$C$12)*K34),"nah")))))</f>
        <v>#DIV/0!</v>
      </c>
      <c r="U34" s="22" t="e">
        <f>IF($AB$39=1,L34,(IF($AB$39=2,((1-Input!$C$12)*L34),(IF($AB$39=3,((1+Input!$C$12)*L34),"nah")))))</f>
        <v>#DIV/0!</v>
      </c>
      <c r="V34" s="22" t="e">
        <f>IF($AB$39=1,M34,(IF($AB$39=2,((1-Input!$C$12)*M34),(IF($AB$39=3,((1+Input!$C$12)*M34),"nah")))))</f>
        <v>#DIV/0!</v>
      </c>
      <c r="W34" s="22" t="e">
        <f>IF($AB$39=1,N34,(IF($AB$39=2,((1-Input!$C$12)*N34),(IF($AB$39=3,((1+Input!$C$12)*N34),"nah")))))</f>
        <v>#DIV/0!</v>
      </c>
      <c r="X34" s="22" t="e">
        <f>IF($AB$39=1,O34,(IF($AB$39=2,((1-Input!$C$12)*O34),(IF($AB$39=3,((1+Input!$C$12)*O34),"nah")))))</f>
        <v>#DIV/0!</v>
      </c>
    </row>
    <row r="35" spans="2:32">
      <c r="B35" s="60" t="s">
        <v>143</v>
      </c>
      <c r="C35" s="62">
        <v>22</v>
      </c>
      <c r="H35" s="17" t="str">
        <f t="shared" si="38"/>
        <v/>
      </c>
      <c r="I35" s="22" t="e">
        <f t="shared" si="39"/>
        <v>#DIV/0!</v>
      </c>
      <c r="J35" s="22" t="e">
        <f t="shared" si="36"/>
        <v>#DIV/0!</v>
      </c>
      <c r="K35" s="22" t="e">
        <f t="shared" si="36"/>
        <v>#DIV/0!</v>
      </c>
      <c r="L35" s="22" t="e">
        <f t="shared" si="36"/>
        <v>#DIV/0!</v>
      </c>
      <c r="M35" s="22" t="e">
        <f t="shared" si="36"/>
        <v>#DIV/0!</v>
      </c>
      <c r="N35" s="22" t="e">
        <f t="shared" si="36"/>
        <v>#DIV/0!</v>
      </c>
      <c r="O35" s="22" t="e">
        <f t="shared" si="36"/>
        <v>#DIV/0!</v>
      </c>
      <c r="P35" s="1"/>
      <c r="Q35" s="17" t="str">
        <f t="shared" si="40"/>
        <v/>
      </c>
      <c r="R35" s="22" t="e">
        <f>IF($AB$39=1,I35,(IF($AB$39=2,((1-Input!$C$12)*I35),(IF($AB$39=3,((1+Input!$C$12)*I35),"nah")))))</f>
        <v>#DIV/0!</v>
      </c>
      <c r="S35" s="22" t="e">
        <f>IF($AB$39=1,J35,(IF($AB$39=2,((1-Input!$C$12)*J35),(IF($AB$39=3,((1+Input!$C$12)*J35),"nah")))))</f>
        <v>#DIV/0!</v>
      </c>
      <c r="T35" s="22" t="e">
        <f>IF($AB$39=1,K35,(IF($AB$39=2,((1-Input!$C$12)*K35),(IF($AB$39=3,((1+Input!$C$12)*K35),"nah")))))</f>
        <v>#DIV/0!</v>
      </c>
      <c r="U35" s="22" t="e">
        <f>IF($AB$39=1,L35,(IF($AB$39=2,((1-Input!$C$12)*L35),(IF($AB$39=3,((1+Input!$C$12)*L35),"nah")))))</f>
        <v>#DIV/0!</v>
      </c>
      <c r="V35" s="22" t="e">
        <f>IF($AB$39=1,M35,(IF($AB$39=2,((1-Input!$C$12)*M35),(IF($AB$39=3,((1+Input!$C$12)*M35),"nah")))))</f>
        <v>#DIV/0!</v>
      </c>
      <c r="W35" s="22" t="e">
        <f>IF($AB$39=1,N35,(IF($AB$39=2,((1-Input!$C$12)*N35),(IF($AB$39=3,((1+Input!$C$12)*N35),"nah")))))</f>
        <v>#DIV/0!</v>
      </c>
      <c r="X35" s="22" t="e">
        <f>IF($AB$39=1,O35,(IF($AB$39=2,((1-Input!$C$12)*O35),(IF($AB$39=3,((1+Input!$C$12)*O35),"nah")))))</f>
        <v>#DIV/0!</v>
      </c>
      <c r="AB35" s="102" t="s">
        <v>54</v>
      </c>
      <c r="AC35" s="103"/>
    </row>
    <row r="36" spans="2:32">
      <c r="B36" s="26" t="s">
        <v>144</v>
      </c>
      <c r="C36" s="33">
        <v>23</v>
      </c>
      <c r="H36" s="17" t="str">
        <f t="shared" si="38"/>
        <v/>
      </c>
      <c r="I36" s="22" t="e">
        <f t="shared" si="39"/>
        <v>#DIV/0!</v>
      </c>
      <c r="J36" s="22" t="e">
        <f t="shared" si="36"/>
        <v>#DIV/0!</v>
      </c>
      <c r="K36" s="22" t="e">
        <f t="shared" si="36"/>
        <v>#DIV/0!</v>
      </c>
      <c r="L36" s="22" t="e">
        <f t="shared" si="36"/>
        <v>#DIV/0!</v>
      </c>
      <c r="M36" s="22" t="e">
        <f t="shared" si="36"/>
        <v>#DIV/0!</v>
      </c>
      <c r="N36" s="22" t="e">
        <f t="shared" si="36"/>
        <v>#DIV/0!</v>
      </c>
      <c r="O36" s="22" t="e">
        <f t="shared" si="36"/>
        <v>#DIV/0!</v>
      </c>
      <c r="P36" s="1"/>
      <c r="Q36" s="17" t="str">
        <f t="shared" si="40"/>
        <v/>
      </c>
      <c r="R36" s="22" t="e">
        <f>IF($AB$39=1,I36,(IF($AB$39=2,((1-Input!$C$12)*I36),(IF($AB$39=3,((1+Input!$C$12)*I36),"nah")))))</f>
        <v>#DIV/0!</v>
      </c>
      <c r="S36" s="22" t="e">
        <f>IF($AB$39=1,J36,(IF($AB$39=2,((1-Input!$C$12)*J36),(IF($AB$39=3,((1+Input!$C$12)*J36),"nah")))))</f>
        <v>#DIV/0!</v>
      </c>
      <c r="T36" s="22" t="e">
        <f>IF($AB$39=1,K36,(IF($AB$39=2,((1-Input!$C$12)*K36),(IF($AB$39=3,((1+Input!$C$12)*K36),"nah")))))</f>
        <v>#DIV/0!</v>
      </c>
      <c r="U36" s="22" t="e">
        <f>IF($AB$39=1,L36,(IF($AB$39=2,((1-Input!$C$12)*L36),(IF($AB$39=3,((1+Input!$C$12)*L36),"nah")))))</f>
        <v>#DIV/0!</v>
      </c>
      <c r="V36" s="22" t="e">
        <f>IF($AB$39=1,M36,(IF($AB$39=2,((1-Input!$C$12)*M36),(IF($AB$39=3,((1+Input!$C$12)*M36),"nah")))))</f>
        <v>#DIV/0!</v>
      </c>
      <c r="W36" s="22" t="e">
        <f>IF($AB$39=1,N36,(IF($AB$39=2,((1-Input!$C$12)*N36),(IF($AB$39=3,((1+Input!$C$12)*N36),"nah")))))</f>
        <v>#DIV/0!</v>
      </c>
      <c r="X36" s="22" t="e">
        <f>IF($AB$39=1,O36,(IF($AB$39=2,((1-Input!$C$12)*O36),(IF($AB$39=3,((1+Input!$C$12)*O36),"nah")))))</f>
        <v>#DIV/0!</v>
      </c>
      <c r="AA36" s="45"/>
      <c r="AB36" s="113">
        <f>IF(AND(AH20="C", AH28="C"),1,0)</f>
        <v>1</v>
      </c>
      <c r="AC36" s="114"/>
    </row>
    <row r="37" spans="2:32" ht="15" thickBot="1">
      <c r="B37" s="24" t="s">
        <v>111</v>
      </c>
      <c r="C37" s="32">
        <v>24</v>
      </c>
      <c r="AB37" s="109">
        <f>IF(OR(AND(AH20="C",AH28="D"),AND(AH20="D",AH28="D")),2,0)</f>
        <v>0</v>
      </c>
      <c r="AC37" s="110"/>
    </row>
    <row r="38" spans="2:32" ht="15" thickBot="1">
      <c r="B38" s="60" t="s">
        <v>112</v>
      </c>
      <c r="C38" s="62">
        <v>25</v>
      </c>
      <c r="H38" s="19" t="s">
        <v>35</v>
      </c>
      <c r="I38" s="17" t="str">
        <f>I29</f>
        <v/>
      </c>
      <c r="J38" s="17" t="str">
        <f t="shared" ref="J38:O38" si="44">J29</f>
        <v/>
      </c>
      <c r="K38" s="17" t="str">
        <f t="shared" si="44"/>
        <v/>
      </c>
      <c r="L38" s="17" t="str">
        <f t="shared" si="44"/>
        <v/>
      </c>
      <c r="M38" s="17" t="str">
        <f t="shared" si="44"/>
        <v/>
      </c>
      <c r="N38" s="17" t="str">
        <f t="shared" si="44"/>
        <v/>
      </c>
      <c r="O38" s="17" t="str">
        <f t="shared" si="44"/>
        <v/>
      </c>
      <c r="Q38" s="47" t="s">
        <v>38</v>
      </c>
      <c r="R38" s="104">
        <f>SUM(I39:O45)/12</f>
        <v>0</v>
      </c>
      <c r="S38" s="105"/>
      <c r="AB38" s="111">
        <f>IF(AND(AH20="D",AH28="C"),3,0)</f>
        <v>0</v>
      </c>
      <c r="AC38" s="112"/>
    </row>
    <row r="39" spans="2:32">
      <c r="B39" s="60" t="s">
        <v>113</v>
      </c>
      <c r="C39" s="62">
        <v>25</v>
      </c>
      <c r="H39" s="17" t="str">
        <f>H30</f>
        <v/>
      </c>
      <c r="I39" s="22" t="str">
        <f>IFERROR(R30*R12,"")</f>
        <v/>
      </c>
      <c r="J39" s="22" t="str">
        <f t="shared" ref="I39:K45" si="45">IFERROR(S30*S12,"")</f>
        <v/>
      </c>
      <c r="K39" s="22" t="str">
        <f t="shared" si="45"/>
        <v/>
      </c>
      <c r="L39" s="16" t="str">
        <f>IFERROR(U30*U12,"")</f>
        <v/>
      </c>
      <c r="M39" s="16" t="str">
        <f t="shared" ref="M39:O45" si="46">IFERROR(V30*V12,"")</f>
        <v/>
      </c>
      <c r="N39" s="16" t="str">
        <f t="shared" si="46"/>
        <v/>
      </c>
      <c r="O39" s="16" t="str">
        <f t="shared" si="46"/>
        <v/>
      </c>
      <c r="AB39" s="100">
        <f>SUM(AB36:AC38)</f>
        <v>1</v>
      </c>
      <c r="AC39" s="101"/>
    </row>
    <row r="40" spans="2:32">
      <c r="B40" s="26" t="s">
        <v>114</v>
      </c>
      <c r="C40" s="33">
        <v>26</v>
      </c>
      <c r="H40" s="17" t="str">
        <f t="shared" ref="H40:H45" si="47">H31</f>
        <v/>
      </c>
      <c r="I40" s="22" t="str">
        <f t="shared" si="45"/>
        <v/>
      </c>
      <c r="J40" s="22" t="str">
        <f t="shared" si="45"/>
        <v/>
      </c>
      <c r="K40" s="22" t="str">
        <f t="shared" si="45"/>
        <v/>
      </c>
      <c r="L40" s="16" t="str">
        <f t="shared" ref="L40:L45" si="48">IFERROR(U31*U13,"")</f>
        <v/>
      </c>
      <c r="M40" s="16" t="str">
        <f t="shared" si="46"/>
        <v/>
      </c>
      <c r="N40" s="16" t="str">
        <f t="shared" si="46"/>
        <v/>
      </c>
      <c r="O40" s="16" t="str">
        <f t="shared" si="46"/>
        <v/>
      </c>
    </row>
    <row r="41" spans="2:32">
      <c r="B41" s="60" t="s">
        <v>115</v>
      </c>
      <c r="C41" s="62">
        <v>27</v>
      </c>
      <c r="H41" s="17" t="str">
        <f t="shared" si="47"/>
        <v/>
      </c>
      <c r="I41" s="22" t="str">
        <f t="shared" si="45"/>
        <v/>
      </c>
      <c r="J41" s="22" t="str">
        <f t="shared" si="45"/>
        <v/>
      </c>
      <c r="K41" s="22" t="str">
        <f t="shared" si="45"/>
        <v/>
      </c>
      <c r="L41" s="16" t="str">
        <f t="shared" si="48"/>
        <v/>
      </c>
      <c r="M41" s="16" t="str">
        <f t="shared" si="46"/>
        <v/>
      </c>
      <c r="N41" s="16" t="str">
        <f t="shared" si="46"/>
        <v/>
      </c>
      <c r="O41" s="16" t="str">
        <f t="shared" si="46"/>
        <v/>
      </c>
    </row>
    <row r="42" spans="2:32">
      <c r="B42" s="60" t="s">
        <v>116</v>
      </c>
      <c r="C42" s="62">
        <v>27</v>
      </c>
      <c r="H42" s="17" t="str">
        <f t="shared" si="47"/>
        <v/>
      </c>
      <c r="I42" s="16" t="str">
        <f t="shared" si="45"/>
        <v/>
      </c>
      <c r="J42" s="16" t="str">
        <f t="shared" si="45"/>
        <v/>
      </c>
      <c r="K42" s="16" t="str">
        <f t="shared" si="45"/>
        <v/>
      </c>
      <c r="L42" s="16" t="str">
        <f t="shared" si="48"/>
        <v/>
      </c>
      <c r="M42" s="16" t="str">
        <f t="shared" si="46"/>
        <v/>
      </c>
      <c r="N42" s="16" t="str">
        <f t="shared" si="46"/>
        <v/>
      </c>
      <c r="O42" s="16" t="str">
        <f t="shared" si="46"/>
        <v/>
      </c>
    </row>
    <row r="43" spans="2:32">
      <c r="B43" s="26" t="s">
        <v>117</v>
      </c>
      <c r="C43" s="33">
        <v>28</v>
      </c>
      <c r="H43" s="17" t="str">
        <f t="shared" si="47"/>
        <v/>
      </c>
      <c r="I43" s="16" t="str">
        <f t="shared" si="45"/>
        <v/>
      </c>
      <c r="J43" s="16" t="str">
        <f t="shared" si="45"/>
        <v/>
      </c>
      <c r="K43" s="16" t="str">
        <f t="shared" si="45"/>
        <v/>
      </c>
      <c r="L43" s="16" t="str">
        <f t="shared" si="48"/>
        <v/>
      </c>
      <c r="M43" s="16" t="str">
        <f t="shared" si="46"/>
        <v/>
      </c>
      <c r="N43" s="16" t="str">
        <f t="shared" si="46"/>
        <v/>
      </c>
      <c r="O43" s="16" t="str">
        <f t="shared" si="46"/>
        <v/>
      </c>
    </row>
    <row r="44" spans="2:32">
      <c r="B44" s="26" t="s">
        <v>118</v>
      </c>
      <c r="C44" s="33">
        <v>29</v>
      </c>
      <c r="H44" s="17" t="str">
        <f t="shared" si="47"/>
        <v/>
      </c>
      <c r="I44" s="16" t="str">
        <f t="shared" si="45"/>
        <v/>
      </c>
      <c r="J44" s="16" t="str">
        <f t="shared" si="45"/>
        <v/>
      </c>
      <c r="K44" s="16" t="str">
        <f t="shared" si="45"/>
        <v/>
      </c>
      <c r="L44" s="16" t="str">
        <f t="shared" si="48"/>
        <v/>
      </c>
      <c r="M44" s="16" t="str">
        <f t="shared" si="46"/>
        <v/>
      </c>
      <c r="N44" s="16" t="str">
        <f t="shared" si="46"/>
        <v/>
      </c>
      <c r="O44" s="16" t="str">
        <f t="shared" si="46"/>
        <v/>
      </c>
    </row>
    <row r="45" spans="2:32">
      <c r="B45" s="60" t="s">
        <v>119</v>
      </c>
      <c r="C45" s="62">
        <v>30</v>
      </c>
      <c r="H45" s="17" t="str">
        <f t="shared" si="47"/>
        <v/>
      </c>
      <c r="I45" s="16" t="str">
        <f t="shared" si="45"/>
        <v/>
      </c>
      <c r="J45" s="16" t="str">
        <f t="shared" si="45"/>
        <v/>
      </c>
      <c r="K45" s="16" t="str">
        <f t="shared" si="45"/>
        <v/>
      </c>
      <c r="L45" s="16" t="str">
        <f t="shared" si="48"/>
        <v/>
      </c>
      <c r="M45" s="16" t="str">
        <f t="shared" si="46"/>
        <v/>
      </c>
      <c r="N45" s="16" t="str">
        <f t="shared" si="46"/>
        <v/>
      </c>
      <c r="O45" s="16" t="str">
        <f t="shared" si="46"/>
        <v/>
      </c>
    </row>
    <row r="46" spans="2:32">
      <c r="B46" s="60" t="s">
        <v>120</v>
      </c>
      <c r="C46" s="62">
        <v>30</v>
      </c>
    </row>
    <row r="47" spans="2:32">
      <c r="B47" s="26" t="s">
        <v>121</v>
      </c>
      <c r="C47" s="33">
        <v>31</v>
      </c>
    </row>
    <row r="48" spans="2:32">
      <c r="B48" s="60" t="s">
        <v>122</v>
      </c>
      <c r="C48" s="62">
        <v>32</v>
      </c>
    </row>
    <row r="49" spans="2:3">
      <c r="B49" s="63" t="s">
        <v>123</v>
      </c>
      <c r="C49" s="62">
        <v>32</v>
      </c>
    </row>
    <row r="50" spans="2:3">
      <c r="B50" s="26" t="s">
        <v>124</v>
      </c>
      <c r="C50" s="33">
        <v>33</v>
      </c>
    </row>
    <row r="51" spans="2:3">
      <c r="B51" s="60" t="s">
        <v>125</v>
      </c>
      <c r="C51" s="62">
        <v>34</v>
      </c>
    </row>
    <row r="52" spans="2:3">
      <c r="B52" s="60" t="s">
        <v>126</v>
      </c>
      <c r="C52" s="62">
        <v>34</v>
      </c>
    </row>
    <row r="53" spans="2:3">
      <c r="B53" s="26" t="s">
        <v>127</v>
      </c>
      <c r="C53" s="33">
        <v>35</v>
      </c>
    </row>
    <row r="54" spans="2:3">
      <c r="B54" s="24" t="s">
        <v>95</v>
      </c>
      <c r="C54" s="32">
        <v>36</v>
      </c>
    </row>
    <row r="55" spans="2:3">
      <c r="B55" s="60" t="s">
        <v>96</v>
      </c>
      <c r="C55" s="62">
        <v>37</v>
      </c>
    </row>
    <row r="56" spans="2:3">
      <c r="B56" s="60" t="s">
        <v>97</v>
      </c>
      <c r="C56" s="62">
        <v>37</v>
      </c>
    </row>
    <row r="57" spans="2:3">
      <c r="B57" s="26" t="s">
        <v>98</v>
      </c>
      <c r="C57" s="33">
        <v>38</v>
      </c>
    </row>
    <row r="58" spans="2:3">
      <c r="B58" s="60" t="s">
        <v>99</v>
      </c>
      <c r="C58" s="62">
        <v>39</v>
      </c>
    </row>
    <row r="59" spans="2:3">
      <c r="B59" s="60" t="s">
        <v>100</v>
      </c>
      <c r="C59" s="62">
        <v>39</v>
      </c>
    </row>
    <row r="60" spans="2:3">
      <c r="B60" s="26" t="s">
        <v>101</v>
      </c>
      <c r="C60" s="33">
        <v>40</v>
      </c>
    </row>
    <row r="61" spans="2:3">
      <c r="B61" s="26" t="s">
        <v>102</v>
      </c>
      <c r="C61" s="33">
        <v>41</v>
      </c>
    </row>
    <row r="62" spans="2:3">
      <c r="B62" s="60" t="s">
        <v>103</v>
      </c>
      <c r="C62" s="62">
        <v>42</v>
      </c>
    </row>
    <row r="63" spans="2:3">
      <c r="B63" s="60" t="s">
        <v>104</v>
      </c>
      <c r="C63" s="62">
        <v>42</v>
      </c>
    </row>
    <row r="64" spans="2:3">
      <c r="B64" s="26" t="s">
        <v>105</v>
      </c>
      <c r="C64" s="33">
        <v>43</v>
      </c>
    </row>
    <row r="65" spans="2:3">
      <c r="B65" s="60" t="s">
        <v>106</v>
      </c>
      <c r="C65" s="62">
        <v>44</v>
      </c>
    </row>
    <row r="66" spans="2:3">
      <c r="B66" s="63" t="s">
        <v>107</v>
      </c>
      <c r="C66" s="62">
        <v>44</v>
      </c>
    </row>
    <row r="67" spans="2:3">
      <c r="B67" s="26" t="s">
        <v>85</v>
      </c>
      <c r="C67" s="33">
        <v>45</v>
      </c>
    </row>
    <row r="68" spans="2:3">
      <c r="B68" s="60" t="s">
        <v>108</v>
      </c>
      <c r="C68" s="62">
        <v>46</v>
      </c>
    </row>
    <row r="69" spans="2:3">
      <c r="B69" s="60" t="s">
        <v>109</v>
      </c>
      <c r="C69" s="62">
        <v>46</v>
      </c>
    </row>
    <row r="70" spans="2:3">
      <c r="B70" s="26" t="s">
        <v>110</v>
      </c>
      <c r="C70" s="33">
        <v>47</v>
      </c>
    </row>
    <row r="71" spans="2:3">
      <c r="B71" s="24" t="s">
        <v>72</v>
      </c>
      <c r="C71" s="32">
        <v>48</v>
      </c>
    </row>
    <row r="72" spans="2:3">
      <c r="B72" s="60" t="s">
        <v>73</v>
      </c>
      <c r="C72" s="62">
        <v>49</v>
      </c>
    </row>
    <row r="73" spans="2:3">
      <c r="B73" s="60" t="s">
        <v>74</v>
      </c>
      <c r="C73" s="62">
        <v>49</v>
      </c>
    </row>
    <row r="74" spans="2:3">
      <c r="B74" s="26" t="s">
        <v>75</v>
      </c>
      <c r="C74" s="33">
        <v>50</v>
      </c>
    </row>
    <row r="75" spans="2:3">
      <c r="B75" s="60" t="s">
        <v>76</v>
      </c>
      <c r="C75" s="62">
        <v>51</v>
      </c>
    </row>
    <row r="76" spans="2:3">
      <c r="B76" s="60" t="s">
        <v>77</v>
      </c>
      <c r="C76" s="62">
        <v>51</v>
      </c>
    </row>
    <row r="77" spans="2:3">
      <c r="B77" s="26" t="s">
        <v>78</v>
      </c>
      <c r="C77" s="33">
        <v>52</v>
      </c>
    </row>
    <row r="78" spans="2:3">
      <c r="B78" s="26" t="s">
        <v>79</v>
      </c>
      <c r="C78" s="33">
        <v>53</v>
      </c>
    </row>
    <row r="79" spans="2:3">
      <c r="B79" s="60" t="s">
        <v>80</v>
      </c>
      <c r="C79" s="62">
        <v>54</v>
      </c>
    </row>
    <row r="80" spans="2:3">
      <c r="B80" s="60" t="s">
        <v>81</v>
      </c>
      <c r="C80" s="62">
        <v>54</v>
      </c>
    </row>
    <row r="81" spans="2:3">
      <c r="B81" s="26" t="s">
        <v>82</v>
      </c>
      <c r="C81" s="33">
        <v>55</v>
      </c>
    </row>
    <row r="82" spans="2:3">
      <c r="B82" s="60" t="s">
        <v>83</v>
      </c>
      <c r="C82" s="62">
        <v>56</v>
      </c>
    </row>
    <row r="83" spans="2:3">
      <c r="B83" s="60" t="s">
        <v>84</v>
      </c>
      <c r="C83" s="62">
        <v>56</v>
      </c>
    </row>
    <row r="84" spans="2:3">
      <c r="B84" s="58" t="s">
        <v>86</v>
      </c>
      <c r="C84" s="33">
        <v>57</v>
      </c>
    </row>
    <row r="85" spans="2:3">
      <c r="B85" s="60" t="s">
        <v>87</v>
      </c>
      <c r="C85" s="61">
        <v>58</v>
      </c>
    </row>
    <row r="86" spans="2:3">
      <c r="B86" s="60" t="s">
        <v>88</v>
      </c>
      <c r="C86" s="61">
        <v>58</v>
      </c>
    </row>
    <row r="87" spans="2:3">
      <c r="B87" s="26" t="s">
        <v>89</v>
      </c>
      <c r="C87" s="27">
        <v>59</v>
      </c>
    </row>
    <row r="88" spans="2:3">
      <c r="B88" s="24" t="s">
        <v>59</v>
      </c>
      <c r="C88" s="25">
        <v>60</v>
      </c>
    </row>
    <row r="89" spans="2:3">
      <c r="B89" s="60" t="s">
        <v>60</v>
      </c>
      <c r="C89" s="61">
        <v>61</v>
      </c>
    </row>
    <row r="90" spans="2:3">
      <c r="B90" s="60" t="s">
        <v>61</v>
      </c>
      <c r="C90" s="61">
        <v>61</v>
      </c>
    </row>
    <row r="91" spans="2:3">
      <c r="B91" s="26" t="s">
        <v>62</v>
      </c>
      <c r="C91" s="27">
        <v>62</v>
      </c>
    </row>
    <row r="92" spans="2:3">
      <c r="B92" s="60" t="s">
        <v>63</v>
      </c>
      <c r="C92" s="61">
        <v>63</v>
      </c>
    </row>
    <row r="93" spans="2:3">
      <c r="B93" s="60" t="s">
        <v>64</v>
      </c>
      <c r="C93" s="61">
        <v>63</v>
      </c>
    </row>
    <row r="94" spans="2:3">
      <c r="B94" s="26" t="s">
        <v>65</v>
      </c>
      <c r="C94" s="27">
        <v>64</v>
      </c>
    </row>
    <row r="95" spans="2:3">
      <c r="B95" s="26" t="s">
        <v>66</v>
      </c>
      <c r="C95" s="27">
        <v>65</v>
      </c>
    </row>
    <row r="96" spans="2:3">
      <c r="B96" s="60" t="s">
        <v>67</v>
      </c>
      <c r="C96" s="61">
        <v>66</v>
      </c>
    </row>
    <row r="97" spans="2:3">
      <c r="B97" s="60" t="s">
        <v>68</v>
      </c>
      <c r="C97" s="61">
        <v>66</v>
      </c>
    </row>
    <row r="98" spans="2:3">
      <c r="B98" s="26" t="s">
        <v>69</v>
      </c>
      <c r="C98" s="27">
        <v>67</v>
      </c>
    </row>
    <row r="99" spans="2:3">
      <c r="B99" s="60" t="s">
        <v>70</v>
      </c>
      <c r="C99" s="61">
        <v>68</v>
      </c>
    </row>
    <row r="100" spans="2:3">
      <c r="B100" s="60" t="s">
        <v>71</v>
      </c>
      <c r="C100" s="61">
        <v>68</v>
      </c>
    </row>
    <row r="101" spans="2:3">
      <c r="B101" s="58" t="s">
        <v>90</v>
      </c>
      <c r="C101" s="33">
        <v>69</v>
      </c>
    </row>
    <row r="102" spans="2:3">
      <c r="B102" s="60" t="s">
        <v>91</v>
      </c>
      <c r="C102" s="62">
        <v>70</v>
      </c>
    </row>
    <row r="103" spans="2:3">
      <c r="B103" s="60" t="s">
        <v>92</v>
      </c>
      <c r="C103" s="62">
        <v>70</v>
      </c>
    </row>
    <row r="104" spans="2:3">
      <c r="B104" s="26" t="s">
        <v>93</v>
      </c>
      <c r="C104" s="33">
        <v>71</v>
      </c>
    </row>
    <row r="105" spans="2:3">
      <c r="B105" s="24" t="s">
        <v>94</v>
      </c>
      <c r="C105" s="32">
        <v>72</v>
      </c>
    </row>
    <row r="106" spans="2:3">
      <c r="B106" s="60" t="s">
        <v>146</v>
      </c>
      <c r="C106" s="62">
        <v>73</v>
      </c>
    </row>
    <row r="107" spans="2:3">
      <c r="B107" s="60" t="s">
        <v>147</v>
      </c>
      <c r="C107" s="62">
        <v>73</v>
      </c>
    </row>
    <row r="108" spans="2:3">
      <c r="B108" s="26" t="s">
        <v>148</v>
      </c>
      <c r="C108" s="33">
        <v>74</v>
      </c>
    </row>
    <row r="109" spans="2:3">
      <c r="B109" s="60" t="s">
        <v>149</v>
      </c>
      <c r="C109" s="62">
        <v>75</v>
      </c>
    </row>
    <row r="110" spans="2:3">
      <c r="B110" s="60" t="s">
        <v>150</v>
      </c>
      <c r="C110" s="62">
        <v>75</v>
      </c>
    </row>
    <row r="111" spans="2:3">
      <c r="B111" s="26" t="s">
        <v>151</v>
      </c>
      <c r="C111" s="33">
        <v>76</v>
      </c>
    </row>
    <row r="112" spans="2:3">
      <c r="B112" s="26" t="s">
        <v>152</v>
      </c>
      <c r="C112" s="33">
        <v>77</v>
      </c>
    </row>
    <row r="113" spans="2:3">
      <c r="B113" s="60" t="s">
        <v>153</v>
      </c>
      <c r="C113" s="62">
        <v>78</v>
      </c>
    </row>
    <row r="114" spans="2:3">
      <c r="B114" s="60" t="s">
        <v>154</v>
      </c>
      <c r="C114" s="62">
        <v>78</v>
      </c>
    </row>
    <row r="115" spans="2:3">
      <c r="B115" s="26" t="s">
        <v>155</v>
      </c>
      <c r="C115" s="33">
        <v>79</v>
      </c>
    </row>
    <row r="116" spans="2:3">
      <c r="B116" s="60" t="s">
        <v>156</v>
      </c>
      <c r="C116" s="62">
        <v>80</v>
      </c>
    </row>
    <row r="117" spans="2:3">
      <c r="B117" s="60" t="s">
        <v>157</v>
      </c>
      <c r="C117" s="62">
        <v>80</v>
      </c>
    </row>
    <row r="118" spans="2:3">
      <c r="B118" s="26" t="s">
        <v>158</v>
      </c>
      <c r="C118" s="33">
        <v>81</v>
      </c>
    </row>
    <row r="119" spans="2:3">
      <c r="B119" s="60" t="s">
        <v>159</v>
      </c>
      <c r="C119" s="62">
        <v>82</v>
      </c>
    </row>
    <row r="120" spans="2:3">
      <c r="B120" s="60" t="s">
        <v>160</v>
      </c>
      <c r="C120" s="62">
        <v>82</v>
      </c>
    </row>
    <row r="121" spans="2:3">
      <c r="B121" s="28" t="s">
        <v>161</v>
      </c>
      <c r="C121" s="35">
        <v>83</v>
      </c>
    </row>
    <row r="122" spans="2:3">
      <c r="B122" s="26" t="s">
        <v>162</v>
      </c>
      <c r="C122" s="25">
        <v>84</v>
      </c>
    </row>
    <row r="123" spans="2:3">
      <c r="B123" s="60" t="s">
        <v>163</v>
      </c>
      <c r="C123" s="61">
        <v>85</v>
      </c>
    </row>
    <row r="124" spans="2:3">
      <c r="B124" s="60" t="s">
        <v>164</v>
      </c>
      <c r="C124" s="61">
        <v>85</v>
      </c>
    </row>
    <row r="125" spans="2:3">
      <c r="B125" s="26" t="s">
        <v>165</v>
      </c>
      <c r="C125" s="27">
        <v>86</v>
      </c>
    </row>
    <row r="126" spans="2:3">
      <c r="B126" s="60" t="s">
        <v>166</v>
      </c>
      <c r="C126" s="61">
        <v>87</v>
      </c>
    </row>
    <row r="127" spans="2:3">
      <c r="B127" s="60" t="s">
        <v>167</v>
      </c>
      <c r="C127" s="61">
        <v>87</v>
      </c>
    </row>
    <row r="128" spans="2:3">
      <c r="B128" s="26" t="s">
        <v>168</v>
      </c>
      <c r="C128" s="27">
        <v>88</v>
      </c>
    </row>
    <row r="129" spans="2:3">
      <c r="B129" s="26" t="s">
        <v>169</v>
      </c>
      <c r="C129" s="27">
        <v>89</v>
      </c>
    </row>
    <row r="130" spans="2:3">
      <c r="B130" s="60" t="s">
        <v>170</v>
      </c>
      <c r="C130" s="61">
        <v>90</v>
      </c>
    </row>
    <row r="131" spans="2:3">
      <c r="B131" s="60" t="s">
        <v>171</v>
      </c>
      <c r="C131" s="61">
        <v>90</v>
      </c>
    </row>
    <row r="132" spans="2:3">
      <c r="B132" s="26" t="s">
        <v>172</v>
      </c>
      <c r="C132" s="27">
        <v>91</v>
      </c>
    </row>
    <row r="133" spans="2:3">
      <c r="B133" s="60" t="s">
        <v>173</v>
      </c>
      <c r="C133" s="61">
        <v>92</v>
      </c>
    </row>
    <row r="134" spans="2:3">
      <c r="B134" s="60" t="s">
        <v>174</v>
      </c>
      <c r="C134" s="61">
        <v>92</v>
      </c>
    </row>
    <row r="135" spans="2:3">
      <c r="B135" s="26" t="s">
        <v>175</v>
      </c>
      <c r="C135" s="27">
        <v>93</v>
      </c>
    </row>
    <row r="136" spans="2:3">
      <c r="B136" s="60" t="s">
        <v>176</v>
      </c>
      <c r="C136" s="61">
        <v>94</v>
      </c>
    </row>
    <row r="137" spans="2:3">
      <c r="B137" s="60" t="s">
        <v>177</v>
      </c>
      <c r="C137" s="61">
        <v>94</v>
      </c>
    </row>
    <row r="138" spans="2:3">
      <c r="B138" s="28" t="s">
        <v>178</v>
      </c>
      <c r="C138" s="29">
        <v>95</v>
      </c>
    </row>
    <row r="139" spans="2:3">
      <c r="B139" s="26" t="s">
        <v>179</v>
      </c>
      <c r="C139" s="32">
        <v>96</v>
      </c>
    </row>
    <row r="140" spans="2:3">
      <c r="B140" s="60" t="s">
        <v>180</v>
      </c>
      <c r="C140" s="62">
        <v>97</v>
      </c>
    </row>
    <row r="141" spans="2:3">
      <c r="B141" s="60" t="s">
        <v>181</v>
      </c>
      <c r="C141" s="62">
        <v>97</v>
      </c>
    </row>
    <row r="142" spans="2:3">
      <c r="B142" s="26" t="s">
        <v>182</v>
      </c>
      <c r="C142" s="33">
        <v>98</v>
      </c>
    </row>
    <row r="143" spans="2:3">
      <c r="B143" s="60" t="s">
        <v>183</v>
      </c>
      <c r="C143" s="62">
        <v>99</v>
      </c>
    </row>
    <row r="144" spans="2:3">
      <c r="B144" s="60" t="s">
        <v>184</v>
      </c>
      <c r="C144" s="62">
        <v>99</v>
      </c>
    </row>
    <row r="145" spans="2:3">
      <c r="B145" s="26" t="s">
        <v>185</v>
      </c>
      <c r="C145" s="33">
        <v>100</v>
      </c>
    </row>
    <row r="146" spans="2:3">
      <c r="B146" s="26" t="s">
        <v>186</v>
      </c>
      <c r="C146" s="33">
        <v>101</v>
      </c>
    </row>
    <row r="147" spans="2:3">
      <c r="B147" s="60" t="s">
        <v>187</v>
      </c>
      <c r="C147" s="62">
        <v>102</v>
      </c>
    </row>
    <row r="148" spans="2:3">
      <c r="B148" s="60" t="s">
        <v>188</v>
      </c>
      <c r="C148" s="62">
        <v>102</v>
      </c>
    </row>
    <row r="149" spans="2:3">
      <c r="B149" s="26" t="s">
        <v>189</v>
      </c>
      <c r="C149" s="33">
        <v>103</v>
      </c>
    </row>
    <row r="150" spans="2:3">
      <c r="B150" s="60" t="s">
        <v>190</v>
      </c>
      <c r="C150" s="62">
        <v>104</v>
      </c>
    </row>
    <row r="151" spans="2:3">
      <c r="B151" s="60" t="s">
        <v>191</v>
      </c>
      <c r="C151" s="62">
        <v>104</v>
      </c>
    </row>
    <row r="152" spans="2:3">
      <c r="B152" s="26" t="s">
        <v>192</v>
      </c>
      <c r="C152" s="33">
        <v>105</v>
      </c>
    </row>
    <row r="153" spans="2:3">
      <c r="B153" s="60" t="s">
        <v>193</v>
      </c>
      <c r="C153" s="62">
        <v>106</v>
      </c>
    </row>
    <row r="154" spans="2:3">
      <c r="B154" s="60" t="s">
        <v>194</v>
      </c>
      <c r="C154" s="62">
        <v>106</v>
      </c>
    </row>
    <row r="155" spans="2:3">
      <c r="B155" s="28" t="s">
        <v>195</v>
      </c>
      <c r="C155" s="35">
        <v>107</v>
      </c>
    </row>
    <row r="156" spans="2:3">
      <c r="B156" s="65" t="s">
        <v>197</v>
      </c>
      <c r="C156" s="66">
        <v>108</v>
      </c>
    </row>
  </sheetData>
  <sortState ref="Z3:Z5">
    <sortCondition ref="Z3"/>
  </sortState>
  <mergeCells count="14">
    <mergeCell ref="B1:F1"/>
    <mergeCell ref="H1:X1"/>
    <mergeCell ref="AH19:AI19"/>
    <mergeCell ref="AH27:AI27"/>
    <mergeCell ref="AH20:AI20"/>
    <mergeCell ref="AB39:AC39"/>
    <mergeCell ref="AB35:AC35"/>
    <mergeCell ref="R38:S38"/>
    <mergeCell ref="Z18:AF18"/>
    <mergeCell ref="Z1:AI1"/>
    <mergeCell ref="AH28:AI28"/>
    <mergeCell ref="AB37:AC37"/>
    <mergeCell ref="AB38:AC38"/>
    <mergeCell ref="AB36:AC36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</dc:creator>
  <cp:lastModifiedBy>Joanna Spyra</cp:lastModifiedBy>
  <dcterms:created xsi:type="dcterms:W3CDTF">2013-09-12T00:16:04Z</dcterms:created>
  <dcterms:modified xsi:type="dcterms:W3CDTF">2014-03-20T20:18:38Z</dcterms:modified>
</cp:coreProperties>
</file>