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<sst xmlns="http://schemas.openxmlformats.org/spreadsheetml/2006/main" count="4" uniqueCount="4">
  <si>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</si>
  <si>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Forex_cny(100millUSD)</t>
  </si>
  <si>
    <t>Forex_cny(millUSD)</t>
  </si>
  <si>
    <t>Forex_INR(mill USD)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</si>
</sst>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7EBFF"/>
        <bgColor rgb="FFD7EB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right" readingOrder="0" shrinkToFit="0" wrapText="0"/>
    </xf>
    <xf borderId="1" fillId="3" fontId="2" numFmtId="0" xfId="0" applyAlignment="1" applyBorder="1" applyFill="1" applyFont="1">
      <alignment horizontal="right" readingOrder="0" shrinkToFit="0" wrapText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45870.0</v>
      </c>
      <c r="B2" s="1">
        <f>36270.81+(36270.81-35934.64)</f>
        <v>36606.98</v>
      </c>
      <c r="C2" s="3">
        <f t="shared" ref="C2:C74" si="1">B2*100</f>
        <v>3660698</v>
      </c>
      <c r="D2" s="4">
        <f>(688871)</f>
        <v>688871</v>
      </c>
    </row>
    <row r="3">
      <c r="A3" s="2">
        <v>45853.0</v>
      </c>
      <c r="B3" s="1">
        <f>26397.9+(26397.9-26486.63)</f>
        <v>26309.17</v>
      </c>
      <c r="C3" s="3">
        <f t="shared" si="1"/>
        <v>2630917</v>
      </c>
      <c r="D3" s="4">
        <f>695489</f>
        <v>695489</v>
      </c>
    </row>
    <row r="4">
      <c r="A4" s="2">
        <v>45839.0</v>
      </c>
      <c r="B4" s="1">
        <f>36270.81+(36270.81-35934.64)</f>
        <v>36606.98</v>
      </c>
      <c r="C4" s="3">
        <f t="shared" si="1"/>
        <v>3660698</v>
      </c>
      <c r="D4" s="5">
        <f>702784</f>
        <v>702784</v>
      </c>
    </row>
    <row r="5">
      <c r="A5" s="2">
        <v>45823.0</v>
      </c>
      <c r="B5" s="1">
        <f>26397.9 </f>
        <v>26397.9</v>
      </c>
      <c r="C5" s="3">
        <f t="shared" si="1"/>
        <v>2639790</v>
      </c>
      <c r="D5" s="5">
        <f>698950</f>
        <v>698950</v>
      </c>
    </row>
    <row r="6">
      <c r="A6" s="2">
        <v>45809.0</v>
      </c>
      <c r="B6" s="1">
        <f>36270.81 </f>
        <v>36270.81</v>
      </c>
      <c r="C6" s="3">
        <f t="shared" si="1"/>
        <v>3627081</v>
      </c>
      <c r="D6" s="5">
        <f>691485</f>
        <v>691485</v>
      </c>
    </row>
    <row r="7">
      <c r="A7" s="2">
        <v>45792.0</v>
      </c>
      <c r="B7" s="1">
        <f>26486.63 </f>
        <v>26486.63</v>
      </c>
      <c r="C7" s="3">
        <f t="shared" si="1"/>
        <v>2648663</v>
      </c>
      <c r="D7" s="5">
        <f>685729</f>
        <v>685729</v>
      </c>
    </row>
    <row r="8">
      <c r="A8" s="2">
        <v>45778.0</v>
      </c>
      <c r="B8" s="1">
        <f>35934.64 </f>
        <v>35934.64</v>
      </c>
      <c r="C8" s="3">
        <f t="shared" si="1"/>
        <v>3593464</v>
      </c>
      <c r="D8" s="5">
        <f>686064</f>
        <v>686064</v>
      </c>
    </row>
    <row r="9">
      <c r="A9" s="2">
        <v>45762.0</v>
      </c>
      <c r="B9" s="1">
        <f>26482.48 </f>
        <v>26482.48</v>
      </c>
      <c r="C9" s="3">
        <f t="shared" si="1"/>
        <v>2648248</v>
      </c>
      <c r="D9" s="5">
        <f>686145</f>
        <v>686145</v>
      </c>
    </row>
    <row r="10">
      <c r="A10" s="2">
        <v>45748.0</v>
      </c>
      <c r="B10" s="1">
        <f>35913.27 </f>
        <v>35913.27</v>
      </c>
      <c r="C10" s="3">
        <f t="shared" si="1"/>
        <v>3591327</v>
      </c>
      <c r="D10" s="5">
        <f>676268</f>
        <v>676268</v>
      </c>
    </row>
    <row r="11">
      <c r="A11" s="2">
        <v>45731.0</v>
      </c>
      <c r="B11" s="1">
        <f>26596.72 </f>
        <v>26596.72</v>
      </c>
      <c r="C11" s="3">
        <f t="shared" si="1"/>
        <v>2659672</v>
      </c>
      <c r="D11" s="4">
        <f>654271</f>
        <v>654271</v>
      </c>
    </row>
    <row r="12">
      <c r="A12" s="2">
        <v>45717.0</v>
      </c>
      <c r="B12" s="1">
        <f>35338.93 </f>
        <v>35338.93</v>
      </c>
      <c r="C12" s="3">
        <f t="shared" si="1"/>
        <v>3533893</v>
      </c>
      <c r="D12" s="4">
        <f>638698</f>
        <v>638698</v>
      </c>
    </row>
    <row r="13">
      <c r="A13" s="2">
        <v>45703.0</v>
      </c>
      <c r="B13" s="1">
        <f>26726.9 </f>
        <v>26726.9</v>
      </c>
      <c r="C13" s="3">
        <f t="shared" si="1"/>
        <v>2672690</v>
      </c>
      <c r="D13" s="4">
        <f>635721</f>
        <v>635721</v>
      </c>
    </row>
    <row r="14">
      <c r="A14" s="2">
        <v>45689.0</v>
      </c>
      <c r="B14" s="1">
        <f>34985.58 </f>
        <v>34985.58</v>
      </c>
      <c r="C14" s="3">
        <f t="shared" si="1"/>
        <v>3498558</v>
      </c>
      <c r="D14" s="4">
        <f>630607</f>
        <v>630607</v>
      </c>
    </row>
    <row r="15">
      <c r="A15" s="2">
        <v>45672.0</v>
      </c>
      <c r="B15" s="1">
        <f>26675.41 </f>
        <v>26675.41</v>
      </c>
      <c r="C15" s="3">
        <f t="shared" si="1"/>
        <v>2667541</v>
      </c>
      <c r="D15" s="4">
        <f>623983</f>
        <v>623983</v>
      </c>
    </row>
    <row r="16">
      <c r="A16" s="2">
        <v>45658.0</v>
      </c>
      <c r="B16" s="1">
        <f>34780.07 
</f>
        <v>34780.07</v>
      </c>
      <c r="C16" s="3">
        <f t="shared" si="1"/>
        <v>3478007</v>
      </c>
      <c r="D16" s="4">
        <f>634585</f>
        <v>634585</v>
      </c>
    </row>
    <row r="17">
      <c r="A17" s="6">
        <v>45641.0</v>
      </c>
      <c r="B17" s="1">
        <f>26496.95 </f>
        <v>26496.95</v>
      </c>
      <c r="C17" s="3">
        <f t="shared" si="1"/>
        <v>2649695</v>
      </c>
      <c r="D17" s="5">
        <f>652869</f>
        <v>652869</v>
      </c>
    </row>
    <row r="18">
      <c r="A18" s="2">
        <v>45627.0</v>
      </c>
      <c r="B18" s="3">
        <f>34555.58 </f>
        <v>34555.58</v>
      </c>
      <c r="C18" s="3">
        <f t="shared" si="1"/>
        <v>3455558</v>
      </c>
      <c r="D18" s="5">
        <f>658091</f>
        <v>658091</v>
      </c>
    </row>
    <row r="19">
      <c r="A19" s="6">
        <v>45611.0</v>
      </c>
      <c r="B19" s="3">
        <f>26802.79 </f>
        <v>26802.79</v>
      </c>
      <c r="C19" s="3">
        <f t="shared" si="1"/>
        <v>2680279</v>
      </c>
      <c r="D19" s="5">
        <f>657892</f>
        <v>657892</v>
      </c>
    </row>
    <row r="20">
      <c r="A20" s="2">
        <v>45597.0</v>
      </c>
      <c r="B20" s="3">
        <f>35216.41 </f>
        <v>35216.41</v>
      </c>
      <c r="C20" s="3">
        <f t="shared" si="1"/>
        <v>3521641</v>
      </c>
      <c r="D20" s="5">
        <f>682130</f>
        <v>682130</v>
      </c>
    </row>
    <row r="21">
      <c r="A21" s="6">
        <v>45580.0</v>
      </c>
      <c r="B21" s="3">
        <f>26452.7 </f>
        <v>26452.7</v>
      </c>
      <c r="C21" s="3">
        <f t="shared" si="1"/>
        <v>2645270</v>
      </c>
      <c r="D21" s="5">
        <f>688267</f>
        <v>688267</v>
      </c>
    </row>
    <row r="22">
      <c r="A22" s="2">
        <v>45566.0</v>
      </c>
      <c r="B22" s="3">
        <f>35225.31 </f>
        <v>35225.31</v>
      </c>
      <c r="C22" s="3">
        <f t="shared" si="1"/>
        <v>3522531</v>
      </c>
      <c r="D22" s="5">
        <f>701176</f>
        <v>701176</v>
      </c>
    </row>
    <row r="23">
      <c r="A23" s="2">
        <v>45550.0</v>
      </c>
      <c r="B23" s="3">
        <f>26333.51 </f>
        <v>26333.51</v>
      </c>
      <c r="C23" s="3">
        <f t="shared" si="1"/>
        <v>2633351</v>
      </c>
      <c r="D23" s="4">
        <f>689458</f>
        <v>689458</v>
      </c>
    </row>
    <row r="24">
      <c r="A24" s="2">
        <v>45536.0</v>
      </c>
      <c r="B24" s="3">
        <f>35718.03 </f>
        <v>35718.03</v>
      </c>
      <c r="C24" s="3">
        <f t="shared" si="1"/>
        <v>3571803</v>
      </c>
      <c r="D24" s="4">
        <f>683987</f>
        <v>683987</v>
      </c>
    </row>
    <row r="25">
      <c r="A25" s="2">
        <v>45519.0</v>
      </c>
      <c r="B25" s="3">
        <f>26251.17 </f>
        <v>26251.17</v>
      </c>
      <c r="C25" s="3">
        <f t="shared" si="1"/>
        <v>2625117</v>
      </c>
      <c r="D25" s="4">
        <f>674664</f>
        <v>674664</v>
      </c>
    </row>
    <row r="26">
      <c r="A26" s="2">
        <v>45505.0</v>
      </c>
      <c r="B26" s="3">
        <f>35349.97 </f>
        <v>35349.97</v>
      </c>
      <c r="C26" s="3">
        <f t="shared" si="1"/>
        <v>3534997</v>
      </c>
      <c r="D26" s="4">
        <f>674919</f>
        <v>674919</v>
      </c>
    </row>
    <row r="27">
      <c r="A27" s="2">
        <v>45488.0</v>
      </c>
      <c r="B27" s="3">
        <f>26311.95 </f>
        <v>26311.95</v>
      </c>
      <c r="C27" s="3">
        <f t="shared" si="1"/>
        <v>2631195</v>
      </c>
      <c r="D27" s="5">
        <f>666854</f>
        <v>666854</v>
      </c>
    </row>
    <row r="28">
      <c r="A28" s="2">
        <v>45474.0</v>
      </c>
      <c r="B28" s="3">
        <f>34953.36 </f>
        <v>34953.36</v>
      </c>
      <c r="C28" s="3">
        <f t="shared" si="1"/>
        <v>3495336</v>
      </c>
      <c r="D28" s="5">
        <f>651997</f>
        <v>651997</v>
      </c>
    </row>
    <row r="29">
      <c r="A29" s="2">
        <v>45458.0</v>
      </c>
      <c r="B29" s="3">
        <f>26258.16 </f>
        <v>26258.16</v>
      </c>
      <c r="C29" s="3">
        <f t="shared" si="1"/>
        <v>2625816</v>
      </c>
      <c r="D29" s="5">
        <f>652895</f>
        <v>652895</v>
      </c>
    </row>
    <row r="30">
      <c r="A30" s="2">
        <v>45444.0</v>
      </c>
      <c r="B30" s="3">
        <f>34538.53 </f>
        <v>34538.53</v>
      </c>
      <c r="C30" s="3">
        <f t="shared" si="1"/>
        <v>3453853</v>
      </c>
      <c r="D30" s="5">
        <f>651510</f>
        <v>651510</v>
      </c>
    </row>
    <row r="31">
      <c r="A31" s="2">
        <v>45427.0</v>
      </c>
      <c r="B31" s="3">
        <f>26182.75 </f>
        <v>26182.75</v>
      </c>
      <c r="C31" s="3">
        <f t="shared" si="1"/>
        <v>2618275</v>
      </c>
      <c r="D31" s="5">
        <f>648700</f>
        <v>648700</v>
      </c>
    </row>
    <row r="32">
      <c r="A32" s="2">
        <v>45413.0</v>
      </c>
      <c r="B32" s="3">
        <f>34653.89 </f>
        <v>34653.89</v>
      </c>
      <c r="C32" s="3">
        <f t="shared" si="1"/>
        <v>3465389</v>
      </c>
      <c r="D32" s="5">
        <f>641590</f>
        <v>641590</v>
      </c>
    </row>
    <row r="33">
      <c r="A33" s="2">
        <v>45397.0</v>
      </c>
      <c r="B33" s="3">
        <f>26032.45 </f>
        <v>26032.45</v>
      </c>
      <c r="C33" s="3">
        <f t="shared" si="1"/>
        <v>2603245</v>
      </c>
      <c r="D33" s="5">
        <f>640334</f>
        <v>640334</v>
      </c>
    </row>
    <row r="34">
      <c r="A34" s="2">
        <v>45383.0</v>
      </c>
      <c r="B34" s="3">
        <f>34308.94 </f>
        <v>34308.94</v>
      </c>
      <c r="C34" s="3">
        <f t="shared" si="1"/>
        <v>3430894</v>
      </c>
      <c r="D34" s="4">
        <f>645583</f>
        <v>645583</v>
      </c>
    </row>
    <row r="35">
      <c r="A35" s="2">
        <v>45366.0</v>
      </c>
      <c r="B35" s="3">
        <f>26203.24 </f>
        <v>26203.24</v>
      </c>
      <c r="C35" s="3">
        <f t="shared" si="1"/>
        <v>2620324</v>
      </c>
      <c r="D35" s="4">
        <f>642492</f>
        <v>642492</v>
      </c>
    </row>
    <row r="36">
      <c r="A36" s="2">
        <v>45352.0</v>
      </c>
      <c r="B36" s="3">
        <f>34694.38 </f>
        <v>34694.38</v>
      </c>
      <c r="C36" s="3">
        <f t="shared" si="1"/>
        <v>3469438</v>
      </c>
      <c r="D36" s="4">
        <f>625626</f>
        <v>625626</v>
      </c>
    </row>
    <row r="37">
      <c r="A37" s="2">
        <v>45337.0</v>
      </c>
      <c r="B37" s="3">
        <f>25893.34 </f>
        <v>25893.34</v>
      </c>
      <c r="C37" s="3">
        <f t="shared" si="1"/>
        <v>2589334</v>
      </c>
      <c r="D37" s="4">
        <f>616097</f>
        <v>616097</v>
      </c>
    </row>
    <row r="38">
      <c r="A38" s="2">
        <v>45323.0</v>
      </c>
      <c r="B38" s="3">
        <f>34375.07 </f>
        <v>34375.07</v>
      </c>
      <c r="C38" s="3">
        <f t="shared" si="1"/>
        <v>3437507</v>
      </c>
      <c r="D38" s="4">
        <f>622469</f>
        <v>622469</v>
      </c>
    </row>
    <row r="39">
      <c r="A39" s="2">
        <v>45306.0</v>
      </c>
      <c r="B39" s="3">
        <f>25799.77</f>
        <v>25799.77</v>
      </c>
      <c r="C39" s="3">
        <f t="shared" si="1"/>
        <v>2579977</v>
      </c>
      <c r="D39" s="4">
        <f>616143</f>
        <v>616143</v>
      </c>
    </row>
    <row r="40">
      <c r="A40" s="2">
        <v>45292.0</v>
      </c>
      <c r="B40" s="3">
        <f>34310.7 </f>
        <v>34310.7</v>
      </c>
      <c r="C40" s="3">
        <f t="shared" si="1"/>
        <v>3431070</v>
      </c>
      <c r="D40" s="5">
        <f>623200</f>
        <v>623200</v>
      </c>
    </row>
    <row r="41">
      <c r="A41" s="6">
        <v>45275.0</v>
      </c>
      <c r="B41" s="3">
        <f>25711.93 </f>
        <v>25711.93</v>
      </c>
      <c r="C41" s="3">
        <f t="shared" si="1"/>
        <v>2571193</v>
      </c>
      <c r="D41" s="5">
        <f>615971</f>
        <v>615971</v>
      </c>
    </row>
    <row r="42">
      <c r="A42" s="2">
        <v>45261.0</v>
      </c>
      <c r="B42" s="3">
        <f>34496.91 </f>
        <v>34496.91</v>
      </c>
      <c r="C42" s="3">
        <f t="shared" si="1"/>
        <v>3449691</v>
      </c>
      <c r="D42" s="5">
        <f>604042</f>
        <v>604042</v>
      </c>
    </row>
    <row r="43">
      <c r="A43" s="6">
        <v>45245.0</v>
      </c>
      <c r="B43" s="3">
        <f>25354 </f>
        <v>25354</v>
      </c>
      <c r="C43" s="3">
        <f t="shared" si="1"/>
        <v>2535400</v>
      </c>
      <c r="D43" s="5">
        <f>595397</f>
        <v>595397</v>
      </c>
    </row>
    <row r="44">
      <c r="A44" s="2">
        <v>45231.0</v>
      </c>
      <c r="B44" s="3">
        <f>33804.1 </f>
        <v>33804.1</v>
      </c>
      <c r="C44" s="3">
        <f t="shared" si="1"/>
        <v>3380410</v>
      </c>
      <c r="D44" s="5">
        <f>590783</f>
        <v>590783</v>
      </c>
    </row>
    <row r="45">
      <c r="A45" s="6">
        <v>45214.0</v>
      </c>
      <c r="B45" s="3">
        <f>25150.13 </f>
        <v>25150.13</v>
      </c>
      <c r="C45" s="3">
        <f t="shared" si="1"/>
        <v>2515013</v>
      </c>
      <c r="D45" s="4">
        <f>585895</f>
        <v>585895</v>
      </c>
    </row>
    <row r="46">
      <c r="A46" s="2">
        <v>45200.0</v>
      </c>
      <c r="B46" s="3">
        <f>33050.7 </f>
        <v>33050.7</v>
      </c>
      <c r="C46" s="3">
        <f t="shared" si="1"/>
        <v>3305070</v>
      </c>
      <c r="D46" s="4">
        <f>586908</f>
        <v>586908</v>
      </c>
    </row>
    <row r="47">
      <c r="A47" s="2">
        <v>45184.0</v>
      </c>
      <c r="B47" s="3">
        <f>25159.87 </f>
        <v>25159.87</v>
      </c>
      <c r="C47" s="3">
        <f t="shared" si="1"/>
        <v>2515987</v>
      </c>
      <c r="D47" s="4">
        <f>593037</f>
        <v>593037</v>
      </c>
    </row>
    <row r="48">
      <c r="A48" s="2">
        <v>45170.0</v>
      </c>
      <c r="B48" s="3">
        <f>33084.65 </f>
        <v>33084.65</v>
      </c>
      <c r="C48" s="3">
        <f t="shared" si="1"/>
        <v>3308465</v>
      </c>
      <c r="D48" s="4">
        <f>598897</f>
        <v>598897</v>
      </c>
    </row>
    <row r="49">
      <c r="A49" s="2">
        <v>45153.0</v>
      </c>
      <c r="B49" s="3">
        <f>25248.34 </f>
        <v>25248.34</v>
      </c>
      <c r="C49" s="3">
        <f t="shared" si="1"/>
        <v>2524834</v>
      </c>
      <c r="D49" s="4">
        <f>594888</f>
        <v>594888</v>
      </c>
    </row>
    <row r="50">
      <c r="A50" s="2">
        <v>45139.0</v>
      </c>
      <c r="B50" s="3">
        <f>33578.81 </f>
        <v>33578.81</v>
      </c>
      <c r="C50" s="3">
        <f t="shared" si="1"/>
        <v>3357881</v>
      </c>
      <c r="D50" s="4">
        <f>601453</f>
        <v>601453</v>
      </c>
    </row>
    <row r="51">
      <c r="A51" s="2">
        <v>45122.0</v>
      </c>
      <c r="B51" s="3">
        <f>25323.05 </f>
        <v>25323.05</v>
      </c>
      <c r="C51" s="3">
        <f t="shared" si="1"/>
        <v>2532305</v>
      </c>
      <c r="D51" s="5">
        <f>609022</f>
        <v>609022</v>
      </c>
    </row>
    <row r="52">
      <c r="A52" s="2">
        <v>45108.0</v>
      </c>
      <c r="B52" s="3">
        <f>34007.25 </f>
        <v>34007.25</v>
      </c>
      <c r="C52" s="3">
        <f t="shared" si="1"/>
        <v>3400725</v>
      </c>
      <c r="D52" s="5">
        <f>595051</f>
        <v>595051</v>
      </c>
    </row>
    <row r="53">
      <c r="A53" s="2">
        <v>45092.0</v>
      </c>
      <c r="B53" s="3">
        <f>25448.6 </f>
        <v>25448.6</v>
      </c>
      <c r="C53" s="3">
        <f t="shared" si="1"/>
        <v>2544860</v>
      </c>
      <c r="D53" s="5">
        <f>596098</f>
        <v>596098</v>
      </c>
    </row>
    <row r="54">
      <c r="A54" s="2">
        <v>45078.0</v>
      </c>
      <c r="B54" s="3">
        <f>33848.53 </f>
        <v>33848.53</v>
      </c>
      <c r="C54" s="3">
        <f t="shared" si="1"/>
        <v>3384853</v>
      </c>
      <c r="D54" s="5">
        <f>595067</f>
        <v>595067</v>
      </c>
    </row>
    <row r="55">
      <c r="A55" s="2">
        <v>45061.0</v>
      </c>
      <c r="B55" s="3">
        <f>25400.47 </f>
        <v>25400.47</v>
      </c>
      <c r="C55" s="3">
        <f t="shared" si="1"/>
        <v>2540047</v>
      </c>
      <c r="D55" s="4">
        <f>599529</f>
        <v>599529</v>
      </c>
    </row>
    <row r="56">
      <c r="A56" s="2">
        <v>45047.0</v>
      </c>
      <c r="B56" s="3">
        <f>33718.23 </f>
        <v>33718.23</v>
      </c>
      <c r="C56" s="3">
        <f t="shared" si="1"/>
        <v>3371823</v>
      </c>
      <c r="D56" s="4">
        <f>588780</f>
        <v>588780</v>
      </c>
    </row>
    <row r="57">
      <c r="A57" s="2">
        <v>45031.0</v>
      </c>
      <c r="B57" s="3">
        <f>25246.92 </f>
        <v>25246.92</v>
      </c>
      <c r="C57" s="3">
        <f t="shared" si="1"/>
        <v>2524692</v>
      </c>
      <c r="D57" s="4">
        <f>586412</f>
        <v>586412</v>
      </c>
    </row>
    <row r="58">
      <c r="A58" s="2">
        <v>45017.0</v>
      </c>
      <c r="B58" s="3">
        <f>34007.8 </f>
        <v>34007.8</v>
      </c>
      <c r="C58" s="3">
        <f t="shared" si="1"/>
        <v>3400780</v>
      </c>
      <c r="D58" s="3">
        <f>581767</f>
        <v>581767</v>
      </c>
    </row>
    <row r="59">
      <c r="A59" s="2">
        <v>45000.0</v>
      </c>
      <c r="B59" s="3">
        <f>25118.37 </f>
        <v>25118.37</v>
      </c>
      <c r="C59" s="3">
        <f t="shared" si="1"/>
        <v>2511837</v>
      </c>
      <c r="D59" s="5">
        <f>572801</f>
        <v>572801</v>
      </c>
    </row>
    <row r="60">
      <c r="A60" s="2">
        <v>44986.0</v>
      </c>
      <c r="B60" s="3">
        <f>33790.02 </f>
        <v>33790.02</v>
      </c>
      <c r="C60" s="3">
        <f t="shared" si="1"/>
        <v>3379002</v>
      </c>
      <c r="D60" s="5">
        <f>562400</f>
        <v>562400</v>
      </c>
    </row>
    <row r="61">
      <c r="A61" s="2">
        <v>44972.0</v>
      </c>
      <c r="B61" s="3">
        <f>24954.46 </f>
        <v>24954.46</v>
      </c>
      <c r="C61" s="3">
        <f t="shared" si="1"/>
        <v>2495446</v>
      </c>
      <c r="D61" s="5">
        <f>561267</f>
        <v>561267</v>
      </c>
    </row>
    <row r="62">
      <c r="A62" s="2">
        <v>44958.0</v>
      </c>
      <c r="B62" s="3">
        <f>33159.12 </f>
        <v>33159.12</v>
      </c>
      <c r="C62" s="3">
        <f t="shared" si="1"/>
        <v>3315912</v>
      </c>
      <c r="D62" s="5">
        <f>575267</f>
        <v>575267</v>
      </c>
    </row>
    <row r="63">
      <c r="A63" s="2">
        <v>44941.0</v>
      </c>
      <c r="B63" s="3">
        <f>25009.82 </f>
        <v>25009.82</v>
      </c>
      <c r="C63" s="3">
        <f t="shared" si="1"/>
        <v>2500982</v>
      </c>
      <c r="D63" s="4">
        <f>572000</f>
        <v>572000</v>
      </c>
    </row>
    <row r="64">
      <c r="A64" s="2">
        <v>44927.0</v>
      </c>
      <c r="B64" s="3">
        <f>33724.94 </f>
        <v>33724.94</v>
      </c>
      <c r="C64" s="3">
        <f t="shared" si="1"/>
        <v>3372494</v>
      </c>
      <c r="D64" s="4">
        <f>562851</f>
        <v>562851</v>
      </c>
    </row>
    <row r="65">
      <c r="A65" s="6">
        <v>44910.0</v>
      </c>
      <c r="B65" s="3">
        <f>24845.35 </f>
        <v>24845.35</v>
      </c>
      <c r="C65" s="3">
        <f t="shared" si="1"/>
        <v>2484535</v>
      </c>
      <c r="D65" s="4">
        <f>563499</f>
        <v>563499</v>
      </c>
    </row>
    <row r="66">
      <c r="A66" s="2">
        <v>44896.0</v>
      </c>
      <c r="B66" s="3">
        <f>33065.3 </f>
        <v>33065.3</v>
      </c>
      <c r="C66" s="3">
        <f t="shared" si="1"/>
        <v>3306530</v>
      </c>
      <c r="D66" s="4">
        <f>561162</f>
        <v>561162</v>
      </c>
    </row>
    <row r="67">
      <c r="A67" s="6">
        <v>44880.0</v>
      </c>
      <c r="B67" s="3">
        <f>25021.51 </f>
        <v>25021.51</v>
      </c>
      <c r="C67" s="3">
        <f t="shared" si="1"/>
        <v>2502151</v>
      </c>
      <c r="D67" s="4">
        <f>547252</f>
        <v>547252</v>
      </c>
    </row>
    <row r="68">
      <c r="A68" s="2">
        <v>44866.0</v>
      </c>
      <c r="B68" s="3">
        <f>32899.32 </f>
        <v>32899.32</v>
      </c>
      <c r="C68" s="3">
        <f t="shared" si="1"/>
        <v>3289932</v>
      </c>
      <c r="D68" s="4">
        <f>529994</f>
        <v>529994</v>
      </c>
    </row>
    <row r="69">
      <c r="A69" s="6">
        <v>44849.0</v>
      </c>
      <c r="B69" s="3">
        <f>25055.95 </f>
        <v>25055.95</v>
      </c>
      <c r="C69" s="3">
        <f t="shared" si="1"/>
        <v>2505595</v>
      </c>
      <c r="D69" s="5">
        <f>528367</f>
        <v>528367</v>
      </c>
    </row>
    <row r="70">
      <c r="A70" s="2">
        <v>44835.0</v>
      </c>
      <c r="B70" s="3">
        <f>32154.16 </f>
        <v>32154.16</v>
      </c>
      <c r="C70" s="3">
        <f t="shared" si="1"/>
        <v>3215416</v>
      </c>
      <c r="D70" s="5">
        <f>532664</f>
        <v>532664</v>
      </c>
    </row>
    <row r="71">
      <c r="A71" s="2">
        <v>44819.0</v>
      </c>
      <c r="B71" s="3">
        <f>24952.17 </f>
        <v>24952.17</v>
      </c>
      <c r="C71" s="3">
        <f t="shared" si="1"/>
        <v>2495217</v>
      </c>
      <c r="D71" s="5">
        <f>545652</f>
        <v>545652</v>
      </c>
    </row>
    <row r="72">
      <c r="A72" s="2">
        <v>44805.0</v>
      </c>
      <c r="B72" s="3">
        <f>31935.79 </f>
        <v>31935.79</v>
      </c>
      <c r="C72" s="3">
        <f t="shared" si="1"/>
        <v>3193579</v>
      </c>
      <c r="D72" s="5">
        <f>553105</f>
        <v>553105</v>
      </c>
    </row>
    <row r="73">
      <c r="A73" s="2">
        <v>44788.0</v>
      </c>
      <c r="B73" s="3">
        <f>24772.54 </f>
        <v>24772.54</v>
      </c>
      <c r="C73" s="3">
        <f t="shared" si="1"/>
        <v>2477254</v>
      </c>
      <c r="D73" s="4">
        <f>570740</f>
        <v>570740</v>
      </c>
    </row>
    <row r="74">
      <c r="A74" s="2">
        <v>44774.0</v>
      </c>
      <c r="B74" s="3">
        <f>32237.62 </f>
        <v>32237.62</v>
      </c>
      <c r="C74" s="3">
        <f t="shared" si="1"/>
        <v>3223762</v>
      </c>
      <c r="D74" s="5">
        <f>572978</f>
        <v>572978</v>
      </c>
    </row>
  </sheetData>
  <drawing r:id="rId1"/>
</worksheet>
</file>