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4" sheetId="2" r:id="rId5"/>
    <sheet state="visible" name="Sheet1" sheetId="3" r:id="rId6"/>
    <sheet state="visible" name="Sheet5" sheetId="4" r:id="rId7"/>
  </sheets>
  <definedNames/>
  <calcPr/>
</workbook>
</file>

<file path=xl/sharedStrings.xml><?xml version="1.0" encoding="utf-8"?>
<sst xmlns="http://schemas.openxmlformats.org/spreadsheetml/2006/main" count="499" uniqueCount="495">
  <si>
    <t>Date</t>
  </si>
  <si>
    <t>Close(DXY)</t>
  </si>
  <si>
    <t>Date(Brent)</t>
  </si>
  <si>
    <t>Close(BZ=F)</t>
  </si>
  <si>
    <t>Volume</t>
  </si>
  <si>
    <t>Date(COMEX)</t>
  </si>
  <si>
    <t>Close(HG=F)</t>
  </si>
  <si>
    <t>Volume(HG=F)</t>
  </si>
  <si>
    <t>07/31/2025</t>
  </si>
  <si>
    <t>07/30/2025</t>
  </si>
  <si>
    <t>07/29/2025</t>
  </si>
  <si>
    <t>07/28/2025</t>
  </si>
  <si>
    <t>07/25/2025</t>
  </si>
  <si>
    <t>07/24/2025</t>
  </si>
  <si>
    <t>07/23/2025</t>
  </si>
  <si>
    <t>07/22/2025</t>
  </si>
  <si>
    <t>07/21/2025</t>
  </si>
  <si>
    <t>07/18/2025</t>
  </si>
  <si>
    <t>07/17/2025</t>
  </si>
  <si>
    <t>07/16/2025</t>
  </si>
  <si>
    <t>07/15/2025</t>
  </si>
  <si>
    <t>07/14/2025</t>
  </si>
  <si>
    <t>06/30/2025</t>
  </si>
  <si>
    <t>06/27/2025</t>
  </si>
  <si>
    <t>06/26/2025</t>
  </si>
  <si>
    <t>06/25/2025</t>
  </si>
  <si>
    <t>06/24/2025</t>
  </si>
  <si>
    <t>06/23/2025</t>
  </si>
  <si>
    <t>06/20/2025</t>
  </si>
  <si>
    <t>06/19/2025</t>
  </si>
  <si>
    <t>06/18/2025</t>
  </si>
  <si>
    <t>06/17/2025</t>
  </si>
  <si>
    <t>06/16/2025</t>
  </si>
  <si>
    <t>06/13/2025</t>
  </si>
  <si>
    <t>05/30/2025</t>
  </si>
  <si>
    <t>05/29/2025</t>
  </si>
  <si>
    <t>05/28/2025</t>
  </si>
  <si>
    <t>05/27/2025</t>
  </si>
  <si>
    <t>05/26/2025</t>
  </si>
  <si>
    <t>05/23/2025</t>
  </si>
  <si>
    <t>05/22/2025</t>
  </si>
  <si>
    <t>05/21/2025</t>
  </si>
  <si>
    <t>05/20/2025</t>
  </si>
  <si>
    <t>05/19/2025</t>
  </si>
  <si>
    <t>05/16/2025</t>
  </si>
  <si>
    <t>05/15/2025</t>
  </si>
  <si>
    <t>05/14/2025</t>
  </si>
  <si>
    <t>05/13/2025</t>
  </si>
  <si>
    <t>04/30/2025</t>
  </si>
  <si>
    <t>04/29/2025</t>
  </si>
  <si>
    <t>04/28/2025</t>
  </si>
  <si>
    <t>04/25/2025</t>
  </si>
  <si>
    <t>04/24/2025</t>
  </si>
  <si>
    <t>04/23/2025</t>
  </si>
  <si>
    <t>04/22/2025</t>
  </si>
  <si>
    <t>04/21/2025</t>
  </si>
  <si>
    <t>04/18/2025</t>
  </si>
  <si>
    <t>04/17/2025</t>
  </si>
  <si>
    <t>04/16/2025</t>
  </si>
  <si>
    <t>04/15/2025</t>
  </si>
  <si>
    <t>04/14/2025</t>
  </si>
  <si>
    <t>03/31/2025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</si>
  <si>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</si>
  <si>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</si>
  <si>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</si>
  <si>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</si>
  <si>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</si>
  <si>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</si>
  <si>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</si>
  <si>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</si>
  <si>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</si>
  <si>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</si>
  <si>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</si>
  <si>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</si>
  <si>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</si>
  <si>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</si>
  <si>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</si>
  <si>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</si>
  <si>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</si>
  <si>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</si>
  <si>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</si>
  <si>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</si>
  <si>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</si>
  <si>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02/17/2025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</si>
  <si>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</si>
  <si>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</si>
  <si>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</si>
  <si>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</si>
  <si>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</si>
  <si>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</si>
  <si>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</si>
  <si>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</si>
  <si>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</si>
  <si>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</si>
  <si>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</si>
  <si>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01/20/2025</t>
  </si>
  <si>
    <t>01/17/2025</t>
  </si>
  <si>
    <t>01/16/2025</t>
  </si>
  <si>
    <t>01/15/2025</t>
  </si>
  <si>
    <t>01/14/2025</t>
  </si>
  <si>
    <t>01/13/2025</t>
  </si>
  <si>
    <t>12/31/2024</t>
  </si>
  <si>
    <t>12/30/2024</t>
  </si>
  <si>
    <t>12/27/2024</t>
  </si>
  <si>
    <t>12/26/2024</t>
  </si>
  <si>
    <t>12/25/2024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</si>
  <si>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</si>
  <si>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</si>
  <si>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</si>
  <si>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</si>
  <si>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</si>
  <si>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</si>
  <si>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</si>
  <si>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</si>
  <si>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</si>
  <si>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11/28/2024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</si>
  <si>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</si>
  <si>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</si>
  <si>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</si>
  <si>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</si>
  <si>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</si>
  <si>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</si>
  <si>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</si>
  <si>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</si>
  <si>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</si>
  <si>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</si>
  <si>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</si>
  <si>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</si>
  <si>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</si>
  <si>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</si>
  <si>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</si>
  <si>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</si>
  <si>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</si>
  <si>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</si>
  <si>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</si>
  <si>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</si>
  <si>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</si>
  <si>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</si>
  <si>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</si>
  <si>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</si>
  <si>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</si>
  <si>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</si>
  <si>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</si>
  <si>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</si>
  <si>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</si>
  <si>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</si>
  <si>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</si>
  <si>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</si>
  <si>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</si>
  <si>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</si>
  <si>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</si>
  <si>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</si>
  <si>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</si>
  <si>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</si>
  <si>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</si>
  <si>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</si>
  <si>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</si>
  <si>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</si>
  <si>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</si>
  <si>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</si>
  <si>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</si>
  <si>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</si>
  <si>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</si>
  <si>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</si>
  <si>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</si>
  <si>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</si>
  <si>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</si>
  <si>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</si>
  <si>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</si>
  <si>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</si>
  <si>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</si>
  <si>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</si>
  <si>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</si>
  <si>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</si>
  <si>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</si>
  <si>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</si>
  <si>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</si>
  <si>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</si>
  <si>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</si>
  <si>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</si>
  <si>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</si>
  <si>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</si>
  <si>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</si>
  <si>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</si>
  <si>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</si>
  <si>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</si>
  <si>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</si>
  <si>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06/19/2024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</si>
  <si>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</si>
  <si>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</si>
  <si>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</si>
  <si>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</si>
  <si>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</si>
  <si>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</si>
  <si>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</si>
  <si>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</si>
  <si>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05/27/2024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</si>
  <si>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</si>
  <si>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</si>
  <si>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</si>
  <si>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</si>
  <si>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</si>
  <si>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</si>
  <si>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</si>
  <si>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</si>
  <si>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</si>
  <si>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</si>
  <si>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</si>
  <si>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</si>
  <si>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</si>
  <si>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</si>
  <si>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</si>
  <si>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</si>
  <si>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</si>
  <si>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</si>
  <si>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</si>
  <si>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</si>
  <si>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</si>
  <si>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</si>
  <si>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03/29/2024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</si>
  <si>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</si>
  <si>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</si>
  <si>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</si>
  <si>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</si>
  <si>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</si>
  <si>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</si>
  <si>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</si>
  <si>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</si>
  <si>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</si>
  <si>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</si>
  <si>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</si>
  <si>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</si>
  <si>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</si>
  <si>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</si>
  <si>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</si>
  <si>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</si>
  <si>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</si>
  <si>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</si>
  <si>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</si>
  <si>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</si>
  <si>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02/19/2024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</si>
  <si>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</si>
  <si>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</si>
  <si>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</si>
  <si>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</si>
  <si>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</si>
  <si>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</si>
  <si>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</si>
  <si>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</si>
  <si>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</si>
  <si>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</si>
  <si>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</si>
  <si>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</si>
  <si>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</si>
  <si>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</si>
  <si>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</si>
  <si>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</si>
  <si>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01/15/2024</t>
  </si>
  <si>
    <t>12/31/2023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</si>
  <si>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</si>
  <si>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</si>
  <si>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</si>
  <si>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</si>
  <si>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</si>
  <si>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</si>
  <si>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</si>
  <si>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</si>
  <si>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</si>
  <si>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</si>
  <si>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</si>
  <si>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</si>
  <si>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</si>
  <si>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</si>
  <si>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</si>
  <si>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</si>
  <si>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</si>
  <si>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11/23/2023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</si>
  <si>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</si>
  <si>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</si>
  <si>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</si>
  <si>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</si>
  <si>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</si>
  <si>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</si>
  <si>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</si>
  <si>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</si>
  <si>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</si>
  <si>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</si>
  <si>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</si>
  <si>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</si>
  <si>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</si>
  <si>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</si>
  <si>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</si>
  <si>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</si>
  <si>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</si>
  <si>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</si>
  <si>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</si>
  <si>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</si>
  <si>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</si>
  <si>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</si>
  <si>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</si>
  <si>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</si>
  <si>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</si>
  <si>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</si>
  <si>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</si>
  <si>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</si>
  <si>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</si>
  <si>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</si>
  <si>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</si>
  <si>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</si>
  <si>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</si>
  <si>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</si>
  <si>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</si>
  <si>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</si>
  <si>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</si>
  <si>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</si>
  <si>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</si>
  <si>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</si>
  <si>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</si>
  <si>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</si>
  <si>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</si>
  <si>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</si>
  <si>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</si>
  <si>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</si>
  <si>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</si>
  <si>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</si>
  <si>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</si>
  <si>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</si>
  <si>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</si>
  <si>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</si>
  <si>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</si>
  <si>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</si>
  <si>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</si>
  <si>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</si>
  <si>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</si>
  <si>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</si>
  <si>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</si>
  <si>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</si>
  <si>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</si>
  <si>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</si>
  <si>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</si>
  <si>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</si>
  <si>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</si>
  <si>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</si>
  <si>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</si>
  <si>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</si>
  <si>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</si>
  <si>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</si>
  <si>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</si>
  <si>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06/16/2023</t>
  </si>
  <si>
    <t>06/15/2023</t>
  </si>
  <si>
    <t>06/14/2023</t>
  </si>
  <si>
    <t>06/13/2023</t>
  </si>
  <si>
    <t>05/31/2023</t>
  </si>
  <si>
    <t>05/30/2023</t>
  </si>
  <si>
    <t>05/29/2023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</si>
  <si>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</si>
  <si>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</si>
  <si>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</si>
  <si>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</si>
  <si>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</si>
  <si>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</si>
  <si>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</si>
  <si>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</si>
  <si>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</si>
  <si>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</si>
  <si>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</si>
  <si>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</si>
  <si>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</si>
  <si>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</si>
  <si>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</si>
  <si>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</si>
  <si>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</si>
  <si>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</si>
  <si>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</si>
  <si>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</si>
  <si>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</si>
  <si>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</si>
  <si>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</si>
  <si>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</si>
  <si>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</si>
  <si>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</si>
  <si>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</si>
  <si>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</si>
  <si>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</si>
  <si>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</si>
  <si>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</si>
  <si>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</si>
  <si>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</si>
  <si>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</si>
  <si>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</si>
  <si>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</si>
  <si>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</si>
  <si>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</si>
  <si>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</si>
  <si>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</si>
  <si>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</si>
  <si>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</si>
  <si>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</si>
  <si>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</si>
  <si>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</si>
  <si>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</si>
  <si>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</si>
  <si>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</si>
  <si>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</si>
  <si>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</si>
  <si>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</si>
  <si>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</si>
  <si>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</si>
  <si>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</si>
  <si>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</si>
  <si>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</si>
  <si>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</si>
  <si>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</si>
  <si>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</si>
  <si>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</si>
  <si>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</si>
  <si>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</si>
  <si>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</si>
  <si>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</si>
  <si>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</si>
  <si>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</si>
  <si>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</si>
  <si>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</si>
  <si>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</si>
  <si>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</si>
  <si>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</si>
  <si>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</si>
  <si>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</si>
  <si>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</si>
  <si>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</si>
  <si>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</si>
  <si>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</si>
  <si>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</si>
  <si>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</si>
  <si>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</si>
  <si>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</si>
  <si>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</si>
  <si>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</si>
  <si>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</si>
  <si>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</si>
  <si>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</si>
  <si>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</si>
  <si>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</si>
  <si>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</si>
  <si>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</si>
  <si>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</si>
  <si>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</si>
  <si>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</si>
  <si>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</si>
  <si>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</si>
  <si>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</si>
  <si>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</si>
  <si>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</si>
  <si>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</si>
  <si>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</si>
  <si>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</si>
  <si>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</si>
  <si>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</si>
  <si>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</si>
  <si>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</si>
  <si>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</si>
  <si>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</si>
  <si>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</si>
  <si>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</si>
  <si>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</si>
  <si>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</si>
  <si>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</si>
  <si>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</si>
  <si>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</si>
  <si>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</si>
  <si>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</si>
  <si>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</si>
  <si>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</si>
  <si>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</si>
  <si>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</si>
  <si>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</si>
  <si>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</si>
  <si>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</si>
  <si>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</si>
  <si>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</si>
  <si>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</si>
  <si>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</si>
  <si>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</si>
  <si>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Forex_cny(100millUSD)</t>
  </si>
  <si>
    <t>Forex_cny(millUSD)</t>
  </si>
  <si>
    <t>Forex_INR(mill USD)</t>
  </si>
  <si>
    <t>1W(China)</t>
  </si>
  <si>
    <t>10Y(China)</t>
  </si>
  <si>
    <t>Short_term_rates</t>
  </si>
  <si>
    <t>Long_term_rate</t>
  </si>
  <si>
    <t>..</t>
  </si>
  <si>
    <t>CPI(INDIA)</t>
  </si>
  <si>
    <t>Inflation(CPI based)</t>
  </si>
  <si>
    <t>CPI(China)</t>
  </si>
  <si>
    <t>Inflation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</si>
</sst>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/mm/yyyy"/>
    <numFmt numFmtId="165" formatCode="yyyy-mm-dd"/>
    <numFmt numFmtId="166" formatCode="d/m/yyyy"/>
    <numFmt numFmtId="167" formatCode="d mmm yyyy"/>
    <numFmt numFmtId="168" formatCode="mmm-yyyy"/>
    <numFmt numFmtId="169" formatCode="dd mmm yyyy"/>
    <numFmt numFmtId="170" formatCode="mmmm-yyyy"/>
    <numFmt numFmtId="171" formatCode="d mmmm yyyy"/>
    <numFmt numFmtId="172" formatCode="dd mmmm yyyy"/>
  </numFmts>
  <fonts count="12">
    <font>
      <sz val="10.0"/>
      <color rgb="FF000000"/>
      <name val="Arial"/>
      <scheme val="minor"/>
    </font>
    <font>
      <b/>
      <color rgb="FF000000"/>
      <name val="Helvetica Neue"/>
    </font>
    <font>
      <color rgb="FF000000"/>
      <name val="Helvetica Neue"/>
    </font>
    <font>
      <color theme="1"/>
      <name val="Arial"/>
      <scheme val="minor"/>
    </font>
    <font>
      <sz val="9.0"/>
      <color rgb="FF000000"/>
      <name val="Arial"/>
    </font>
    <font>
      <sz val="11.0"/>
      <color theme="1"/>
      <name val="宋体"/>
    </font>
    <font>
      <b/>
      <color rgb="FFFFFFFF"/>
      <name val="Arial"/>
    </font>
    <font>
      <sz val="12.0"/>
      <color rgb="FF000000"/>
      <name val="Arial"/>
    </font>
    <font>
      <sz val="11.0"/>
      <color rgb="FF000000"/>
      <name val="Arial"/>
    </font>
    <font>
      <b/>
      <sz val="9.0"/>
      <color rgb="FF000000"/>
      <name val="Arial"/>
    </font>
    <font>
      <sz val="11.0"/>
      <color rgb="FF000000"/>
      <name val="Calibri"/>
    </font>
    <font>
      <color theme="1"/>
      <name val="宋体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7EBFF"/>
        <bgColor rgb="FFD7EB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808080"/>
        <bgColor rgb="FF80808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2" numFmtId="164" xfId="0" applyAlignment="1" applyBorder="1" applyFont="1" applyNumberFormat="1">
      <alignment readingOrder="0" vertical="top"/>
    </xf>
    <xf borderId="1" fillId="0" fontId="2" numFmtId="165" xfId="0" applyAlignment="1" applyBorder="1" applyFont="1" applyNumberFormat="1">
      <alignment readingOrder="0" vertical="top"/>
    </xf>
    <xf borderId="1" fillId="0" fontId="2" numFmtId="166" xfId="0" applyAlignment="1" applyBorder="1" applyFont="1" applyNumberFormat="1">
      <alignment readingOrder="0" vertical="top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2" fillId="3" fontId="4" numFmtId="0" xfId="0" applyAlignment="1" applyBorder="1" applyFill="1" applyFont="1">
      <alignment horizontal="right" readingOrder="0" shrinkToFit="0" wrapText="0"/>
    </xf>
    <xf borderId="2" fillId="4" fontId="4" numFmtId="0" xfId="0" applyAlignment="1" applyBorder="1" applyFill="1" applyFont="1">
      <alignment horizontal="right" readingOrder="0" shrinkToFit="0" wrapText="0"/>
    </xf>
    <xf borderId="0" fillId="0" fontId="3" numFmtId="166" xfId="0" applyAlignment="1" applyFont="1" applyNumberFormat="1">
      <alignment readingOrder="0"/>
    </xf>
    <xf borderId="1" fillId="5" fontId="5" numFmtId="0" xfId="0" applyAlignment="1" applyBorder="1" applyFill="1" applyFont="1">
      <alignment horizontal="center" readingOrder="0" shrinkToFit="0" vertical="bottom" wrapText="0"/>
    </xf>
    <xf borderId="3" fillId="6" fontId="6" numFmtId="0" xfId="0" applyAlignment="1" applyBorder="1" applyFill="1" applyFont="1">
      <alignment horizontal="center" readingOrder="0" shrinkToFit="0" wrapText="0"/>
    </xf>
    <xf borderId="0" fillId="4" fontId="7" numFmtId="0" xfId="0" applyAlignment="1" applyFont="1">
      <alignment horizontal="left" readingOrder="0" shrinkToFit="0" vertical="bottom" wrapText="0"/>
    </xf>
    <xf borderId="0" fillId="4" fontId="8" numFmtId="0" xfId="0" applyAlignment="1" applyFont="1">
      <alignment horizontal="left" readingOrder="0" shrinkToFit="0" vertical="bottom" wrapText="0"/>
    </xf>
    <xf borderId="2" fillId="0" fontId="5" numFmtId="167" xfId="0" applyAlignment="1" applyBorder="1" applyFont="1" applyNumberForma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0" fillId="3" fontId="9" numFmtId="168" xfId="0" applyAlignment="1" applyFont="1" applyNumberFormat="1">
      <alignment horizontal="left" readingOrder="0" shrinkToFit="0" wrapText="0"/>
    </xf>
    <xf borderId="0" fillId="3" fontId="4" numFmtId="0" xfId="0" applyAlignment="1" applyFont="1">
      <alignment horizontal="right" readingOrder="0" shrinkToFit="0" vertical="bottom" wrapText="0"/>
    </xf>
    <xf borderId="2" fillId="0" fontId="5" numFmtId="169" xfId="0" applyAlignment="1" applyBorder="1" applyFont="1" applyNumberForma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4" fillId="3" fontId="9" numFmtId="168" xfId="0" applyAlignment="1" applyBorder="1" applyFont="1" applyNumberFormat="1">
      <alignment horizontal="left" readingOrder="0" shrinkToFit="0" wrapText="0"/>
    </xf>
    <xf borderId="4" fillId="3" fontId="4" numFmtId="0" xfId="0" applyAlignment="1" applyBorder="1" applyFont="1">
      <alignment horizontal="right" readingOrder="0" shrinkToFit="0" vertical="bottom" wrapText="0"/>
    </xf>
    <xf borderId="4" fillId="3" fontId="9" numFmtId="170" xfId="0" applyAlignment="1" applyBorder="1" applyFont="1" applyNumberFormat="1">
      <alignment horizontal="left" readingOrder="0" shrinkToFit="0" wrapText="0"/>
    </xf>
    <xf borderId="4" fillId="4" fontId="4" numFmtId="0" xfId="0" applyAlignment="1" applyBorder="1" applyFont="1">
      <alignment horizontal="right" readingOrder="0" shrinkToFit="0" vertical="bottom" wrapText="0"/>
    </xf>
    <xf borderId="2" fillId="0" fontId="5" numFmtId="171" xfId="0" applyAlignment="1" applyBorder="1" applyFont="1" applyNumberFormat="1">
      <alignment readingOrder="0" shrinkToFit="0" vertical="bottom" wrapText="0"/>
    </xf>
    <xf borderId="2" fillId="0" fontId="5" numFmtId="172" xfId="0" applyAlignment="1" applyBorder="1" applyFont="1" applyNumberFormat="1">
      <alignment readingOrder="0" shrinkToFit="0" vertical="bottom" wrapText="0"/>
    </xf>
    <xf borderId="0" fillId="3" fontId="4" numFmtId="0" xfId="0" applyAlignment="1" applyFont="1">
      <alignment horizontal="right" readingOrder="0" shrinkToFit="0" wrapText="0"/>
    </xf>
    <xf borderId="0" fillId="0" fontId="11" numFmtId="0" xfId="0" applyAlignment="1" applyFont="1">
      <alignment horizontal="right" readingOrder="0" shrinkToFit="0" wrapText="0"/>
    </xf>
    <xf borderId="5" fillId="3" fontId="4" numFmtId="0" xfId="0" applyAlignment="1" applyBorder="1" applyFont="1">
      <alignment horizontal="right" readingOrder="0" shrinkToFit="0" wrapText="0"/>
    </xf>
    <xf borderId="0" fillId="4" fontId="4" numFmtId="0" xfId="0" applyAlignment="1" applyFont="1">
      <alignment horizontal="right" readingOrder="0" shrinkToFit="0" wrapText="0"/>
    </xf>
    <xf borderId="5" fillId="4" fontId="4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>
      <c r="A2" s="3">
        <v>45969.0</v>
      </c>
      <c r="B2" s="2">
        <v>98.5</v>
      </c>
      <c r="C2" s="4">
        <v>45880.0</v>
      </c>
      <c r="D2" s="2">
        <v>66.75</v>
      </c>
      <c r="E2" s="2">
        <v>8.0</v>
      </c>
      <c r="F2" s="4">
        <v>45880.0</v>
      </c>
      <c r="G2" s="2">
        <v>4.44999980926514</v>
      </c>
      <c r="H2" s="2">
        <v>161.0</v>
      </c>
    </row>
    <row r="3">
      <c r="A3" s="3">
        <v>45877.0</v>
      </c>
      <c r="B3" s="2">
        <v>98.18</v>
      </c>
      <c r="C3" s="4">
        <v>45877.0</v>
      </c>
      <c r="D3" s="2">
        <v>66.5899963378906</v>
      </c>
      <c r="E3" s="2">
        <v>44063.0</v>
      </c>
      <c r="F3" s="4">
        <v>45877.0</v>
      </c>
      <c r="G3" s="2">
        <v>4.45550012588501</v>
      </c>
      <c r="H3" s="2">
        <v>986.0</v>
      </c>
    </row>
    <row r="4">
      <c r="A4" s="3">
        <v>45846.0</v>
      </c>
      <c r="B4" s="2">
        <v>98.4</v>
      </c>
      <c r="C4" s="4">
        <v>45876.0</v>
      </c>
      <c r="D4" s="2">
        <v>66.4300003051758</v>
      </c>
      <c r="E4" s="2">
        <v>44063.0</v>
      </c>
      <c r="F4" s="4">
        <v>45876.0</v>
      </c>
      <c r="G4" s="2">
        <v>4.37849998474121</v>
      </c>
      <c r="H4" s="2">
        <v>986.0</v>
      </c>
    </row>
    <row r="5">
      <c r="A5" s="3">
        <v>45816.0</v>
      </c>
      <c r="B5" s="2">
        <v>98.18</v>
      </c>
      <c r="C5" s="4">
        <v>45875.0</v>
      </c>
      <c r="D5" s="2">
        <v>66.8899993896484</v>
      </c>
      <c r="E5" s="2">
        <v>62159.0</v>
      </c>
      <c r="F5" s="4">
        <v>45875.0</v>
      </c>
      <c r="G5" s="2">
        <v>4.39099979400635</v>
      </c>
      <c r="H5" s="2">
        <v>924.0</v>
      </c>
    </row>
    <row r="6">
      <c r="A6" s="3">
        <v>45785.0</v>
      </c>
      <c r="B6" s="2">
        <v>98.78</v>
      </c>
      <c r="C6" s="4">
        <v>45874.0</v>
      </c>
      <c r="D6" s="2">
        <v>67.6399993896484</v>
      </c>
      <c r="E6" s="2">
        <v>47388.0</v>
      </c>
      <c r="F6" s="4">
        <v>45874.0</v>
      </c>
      <c r="G6" s="2">
        <v>4.36399984359741</v>
      </c>
      <c r="H6" s="2">
        <v>831.0</v>
      </c>
    </row>
    <row r="7">
      <c r="A7" s="3">
        <v>45755.0</v>
      </c>
      <c r="B7" s="2">
        <v>98.78</v>
      </c>
      <c r="C7" s="4">
        <v>45873.0</v>
      </c>
      <c r="D7" s="2">
        <v>68.7600021362305</v>
      </c>
      <c r="E7" s="2">
        <v>41788.0</v>
      </c>
      <c r="F7" s="4">
        <v>45873.0</v>
      </c>
      <c r="G7" s="2">
        <v>4.41499996185303</v>
      </c>
      <c r="H7" s="2">
        <v>1042.0</v>
      </c>
    </row>
    <row r="8">
      <c r="A8" s="3">
        <v>45665.0</v>
      </c>
      <c r="B8" s="2">
        <v>99.14</v>
      </c>
      <c r="C8" s="4">
        <v>45870.0</v>
      </c>
      <c r="D8" s="2">
        <v>69.6699981689453</v>
      </c>
      <c r="E8" s="2">
        <v>68855.0</v>
      </c>
      <c r="F8" s="4">
        <v>45870.0</v>
      </c>
      <c r="G8" s="2">
        <v>4.41249990463257</v>
      </c>
      <c r="H8" s="2">
        <v>1301.0</v>
      </c>
    </row>
    <row r="9">
      <c r="A9" s="2" t="s">
        <v>8</v>
      </c>
      <c r="B9" s="2">
        <v>99.97</v>
      </c>
      <c r="C9" s="4">
        <v>45869.0</v>
      </c>
      <c r="D9" s="2">
        <v>72.5299987792969</v>
      </c>
      <c r="E9" s="2">
        <v>56020.0</v>
      </c>
      <c r="F9" s="4">
        <v>45869.0</v>
      </c>
      <c r="G9" s="2">
        <v>4.33050012588501</v>
      </c>
      <c r="H9" s="2">
        <v>1537.0</v>
      </c>
    </row>
    <row r="10">
      <c r="A10" s="2" t="s">
        <v>9</v>
      </c>
      <c r="B10" s="2">
        <v>99.82</v>
      </c>
      <c r="C10" s="4">
        <v>45868.0</v>
      </c>
      <c r="D10" s="2">
        <v>73.2399978637695</v>
      </c>
      <c r="E10" s="2">
        <v>15242.0</v>
      </c>
      <c r="F10" s="4">
        <v>45868.0</v>
      </c>
      <c r="G10" s="2">
        <v>5.57000017166138</v>
      </c>
      <c r="H10" s="2">
        <v>2823.0</v>
      </c>
    </row>
    <row r="11">
      <c r="A11" s="2" t="s">
        <v>10</v>
      </c>
      <c r="B11" s="2">
        <v>98.89</v>
      </c>
      <c r="C11" s="4">
        <v>45867.0</v>
      </c>
      <c r="D11" s="2">
        <v>72.5100021362305</v>
      </c>
      <c r="E11" s="2">
        <v>24345.0</v>
      </c>
      <c r="F11" s="4">
        <v>45867.0</v>
      </c>
      <c r="G11" s="2">
        <v>5.60349988937378</v>
      </c>
      <c r="H11" s="2">
        <v>1039.0</v>
      </c>
    </row>
    <row r="12">
      <c r="A12" s="2" t="s">
        <v>11</v>
      </c>
      <c r="B12" s="2">
        <v>98.63</v>
      </c>
      <c r="C12" s="4">
        <v>45866.0</v>
      </c>
      <c r="D12" s="2">
        <v>70.0400009155273</v>
      </c>
      <c r="E12" s="2">
        <v>31485.0</v>
      </c>
      <c r="F12" s="4">
        <v>45866.0</v>
      </c>
      <c r="G12" s="2">
        <v>5.59499979019165</v>
      </c>
      <c r="H12" s="2">
        <v>782.0</v>
      </c>
    </row>
    <row r="13">
      <c r="A13" s="2" t="s">
        <v>12</v>
      </c>
      <c r="B13" s="2">
        <v>97.65</v>
      </c>
      <c r="C13" s="4">
        <v>45863.0</v>
      </c>
      <c r="D13" s="2">
        <v>68.4400024414063</v>
      </c>
      <c r="E13" s="2">
        <v>27384.0</v>
      </c>
      <c r="F13" s="4">
        <v>45863.0</v>
      </c>
      <c r="G13" s="2">
        <v>5.76350021362305</v>
      </c>
      <c r="H13" s="2">
        <v>911.0</v>
      </c>
    </row>
    <row r="14">
      <c r="A14" s="2" t="s">
        <v>13</v>
      </c>
      <c r="B14" s="2">
        <v>97.38</v>
      </c>
      <c r="C14" s="4">
        <v>45862.0</v>
      </c>
      <c r="D14" s="2">
        <v>69.1800003051758</v>
      </c>
      <c r="E14" s="2">
        <v>39597.0</v>
      </c>
      <c r="F14" s="4">
        <v>45862.0</v>
      </c>
      <c r="G14" s="2">
        <v>5.77699995040894</v>
      </c>
      <c r="H14" s="2">
        <v>686.0</v>
      </c>
    </row>
    <row r="15">
      <c r="A15" s="2" t="s">
        <v>14</v>
      </c>
      <c r="B15" s="2">
        <v>97.21</v>
      </c>
      <c r="C15" s="4">
        <v>45861.0</v>
      </c>
      <c r="D15" s="2">
        <v>68.5100021362305</v>
      </c>
      <c r="E15" s="2">
        <v>37734.0</v>
      </c>
      <c r="F15" s="4">
        <v>45861.0</v>
      </c>
      <c r="G15" s="2">
        <v>5.79500007629395</v>
      </c>
      <c r="H15" s="2">
        <v>607.0</v>
      </c>
    </row>
    <row r="16">
      <c r="A16" s="2" t="s">
        <v>15</v>
      </c>
      <c r="B16" s="2">
        <v>97.39</v>
      </c>
      <c r="C16" s="4">
        <v>45860.0</v>
      </c>
      <c r="D16" s="2">
        <v>68.5899963378906</v>
      </c>
      <c r="E16" s="2">
        <v>50140.0</v>
      </c>
      <c r="F16" s="4">
        <v>45860.0</v>
      </c>
      <c r="G16" s="2">
        <v>5.69700002670288</v>
      </c>
      <c r="H16" s="2">
        <v>729.0</v>
      </c>
    </row>
    <row r="17">
      <c r="A17" s="2" t="s">
        <v>16</v>
      </c>
      <c r="B17" s="2">
        <v>97.85</v>
      </c>
      <c r="C17" s="4">
        <v>45859.0</v>
      </c>
      <c r="D17" s="2">
        <v>69.2099990844727</v>
      </c>
      <c r="E17" s="2">
        <v>41204.0</v>
      </c>
      <c r="F17" s="4">
        <v>45859.0</v>
      </c>
      <c r="G17" s="2">
        <v>5.6104998588562</v>
      </c>
      <c r="H17" s="2">
        <v>583.0</v>
      </c>
    </row>
    <row r="18">
      <c r="A18" s="2" t="s">
        <v>17</v>
      </c>
      <c r="B18" s="2">
        <v>98.48</v>
      </c>
      <c r="C18" s="4">
        <v>45856.0</v>
      </c>
      <c r="D18" s="2">
        <v>69.2799987792969</v>
      </c>
      <c r="E18" s="2">
        <v>52366.0</v>
      </c>
      <c r="F18" s="4">
        <v>45856.0</v>
      </c>
      <c r="G18" s="2">
        <v>5.57800006866455</v>
      </c>
      <c r="H18" s="2">
        <v>521.0</v>
      </c>
    </row>
    <row r="19">
      <c r="A19" s="2" t="s">
        <v>18</v>
      </c>
      <c r="B19" s="2">
        <v>98.73</v>
      </c>
      <c r="C19" s="4">
        <v>45855.0</v>
      </c>
      <c r="D19" s="2">
        <v>69.5199966430664</v>
      </c>
      <c r="E19" s="2">
        <v>50817.0</v>
      </c>
      <c r="F19" s="4">
        <v>45855.0</v>
      </c>
      <c r="G19" s="2">
        <v>5.48600006103516</v>
      </c>
      <c r="H19" s="2">
        <v>866.0</v>
      </c>
    </row>
    <row r="20">
      <c r="A20" s="2" t="s">
        <v>19</v>
      </c>
      <c r="B20" s="2">
        <v>98.39</v>
      </c>
      <c r="C20" s="4">
        <v>45854.0</v>
      </c>
      <c r="D20" s="2">
        <v>68.5199966430664</v>
      </c>
      <c r="E20" s="2">
        <v>55511.0</v>
      </c>
      <c r="F20" s="4">
        <v>45854.0</v>
      </c>
      <c r="G20" s="2">
        <v>5.49650001525879</v>
      </c>
      <c r="H20" s="2">
        <v>1152.0</v>
      </c>
    </row>
    <row r="21">
      <c r="A21" s="2" t="s">
        <v>20</v>
      </c>
      <c r="B21" s="2">
        <v>98.62</v>
      </c>
      <c r="C21" s="4">
        <v>45853.0</v>
      </c>
      <c r="D21" s="2">
        <v>68.7099990844727</v>
      </c>
      <c r="E21" s="2">
        <v>51233.0</v>
      </c>
      <c r="F21" s="4">
        <v>45853.0</v>
      </c>
      <c r="G21" s="2">
        <v>5.5460000038147</v>
      </c>
      <c r="H21" s="2">
        <v>1621.0</v>
      </c>
    </row>
    <row r="22">
      <c r="A22" s="2" t="s">
        <v>21</v>
      </c>
      <c r="B22" s="2">
        <v>98.08</v>
      </c>
      <c r="C22" s="4">
        <v>45852.0</v>
      </c>
      <c r="D22" s="2">
        <v>69.2099990844727</v>
      </c>
      <c r="E22" s="2">
        <v>62179.0</v>
      </c>
      <c r="F22" s="4">
        <v>45852.0</v>
      </c>
      <c r="G22" s="2">
        <v>5.5149998664856</v>
      </c>
      <c r="H22" s="2">
        <v>1093.0</v>
      </c>
    </row>
    <row r="23">
      <c r="A23" s="3">
        <v>45968.0</v>
      </c>
      <c r="B23" s="2">
        <v>97.85</v>
      </c>
      <c r="C23" s="4">
        <v>45849.0</v>
      </c>
      <c r="D23" s="2">
        <v>70.3600006103516</v>
      </c>
      <c r="E23" s="2">
        <v>40262.0</v>
      </c>
      <c r="F23" s="4">
        <v>45849.0</v>
      </c>
      <c r="G23" s="2">
        <v>5.56199979782105</v>
      </c>
      <c r="H23" s="2">
        <v>1082.0</v>
      </c>
    </row>
    <row r="24">
      <c r="A24" s="3">
        <v>45937.0</v>
      </c>
      <c r="B24" s="2">
        <v>97.65</v>
      </c>
      <c r="C24" s="4">
        <v>45848.0</v>
      </c>
      <c r="D24" s="2">
        <v>68.6399993896484</v>
      </c>
      <c r="E24" s="2">
        <v>52295.0</v>
      </c>
      <c r="F24" s="4">
        <v>45848.0</v>
      </c>
      <c r="G24" s="2">
        <v>5.5479998588562</v>
      </c>
      <c r="H24" s="2">
        <v>756.0</v>
      </c>
    </row>
    <row r="25">
      <c r="A25" s="3">
        <v>45907.0</v>
      </c>
      <c r="B25" s="2">
        <v>97.56</v>
      </c>
      <c r="C25" s="4">
        <v>45847.0</v>
      </c>
      <c r="D25" s="2">
        <v>70.1900024414063</v>
      </c>
      <c r="E25" s="2">
        <v>42186.0</v>
      </c>
      <c r="F25" s="4">
        <v>45847.0</v>
      </c>
      <c r="G25" s="2">
        <v>5.44350004196167</v>
      </c>
      <c r="H25" s="2">
        <v>857.0</v>
      </c>
    </row>
    <row r="26">
      <c r="A26" s="3">
        <v>45876.0</v>
      </c>
      <c r="B26" s="2">
        <v>97.52</v>
      </c>
      <c r="C26" s="4">
        <v>45846.0</v>
      </c>
      <c r="D26" s="2">
        <v>70.1500015258789</v>
      </c>
      <c r="E26" s="2">
        <v>34109.0</v>
      </c>
      <c r="F26" s="4">
        <v>45846.0</v>
      </c>
      <c r="G26" s="2">
        <v>5.64499998092651</v>
      </c>
      <c r="H26" s="2">
        <v>922.0</v>
      </c>
    </row>
    <row r="27">
      <c r="A27" s="3">
        <v>45845.0</v>
      </c>
      <c r="B27" s="2">
        <v>97.48</v>
      </c>
      <c r="C27" s="4">
        <v>45845.0</v>
      </c>
      <c r="D27" s="2">
        <v>69.5800018310547</v>
      </c>
      <c r="E27" s="2">
        <v>59456.0</v>
      </c>
      <c r="F27" s="4">
        <v>45845.0</v>
      </c>
      <c r="G27" s="2">
        <v>4.98449993133545</v>
      </c>
      <c r="H27" s="2">
        <v>718.0</v>
      </c>
    </row>
    <row r="28">
      <c r="A28" s="3">
        <v>45754.0</v>
      </c>
      <c r="B28" s="2">
        <v>97.18</v>
      </c>
      <c r="C28" s="4">
        <v>45842.0</v>
      </c>
      <c r="D28" s="2">
        <v>68.2900009155273</v>
      </c>
      <c r="E28" s="2">
        <v>0.0</v>
      </c>
      <c r="F28" s="4">
        <v>45842.0</v>
      </c>
      <c r="G28" s="2">
        <v>5.01849985122681</v>
      </c>
      <c r="H28" s="2">
        <v>0.0</v>
      </c>
    </row>
    <row r="29">
      <c r="A29" s="3">
        <v>45723.0</v>
      </c>
      <c r="B29" s="2">
        <v>97.18</v>
      </c>
      <c r="C29" s="4">
        <v>45841.0</v>
      </c>
      <c r="D29" s="2">
        <v>68.8000030517578</v>
      </c>
      <c r="E29" s="2">
        <v>0.0</v>
      </c>
      <c r="F29" s="4">
        <v>45841.0</v>
      </c>
      <c r="G29" s="2">
        <v>5.09700012207031</v>
      </c>
      <c r="H29" s="2">
        <v>0.0</v>
      </c>
    </row>
    <row r="30">
      <c r="A30" s="3">
        <v>45695.0</v>
      </c>
      <c r="B30" s="2">
        <v>96.78</v>
      </c>
      <c r="C30" s="4">
        <v>45840.0</v>
      </c>
      <c r="D30" s="2">
        <v>69.1100006103516</v>
      </c>
      <c r="E30" s="2">
        <v>50268.0</v>
      </c>
      <c r="F30" s="4">
        <v>45840.0</v>
      </c>
      <c r="G30" s="2">
        <v>5.14900016784668</v>
      </c>
      <c r="H30" s="2">
        <v>792.0</v>
      </c>
    </row>
    <row r="31">
      <c r="A31" s="3">
        <v>45664.0</v>
      </c>
      <c r="B31" s="2">
        <v>96.82</v>
      </c>
      <c r="C31" s="4">
        <v>45839.0</v>
      </c>
      <c r="D31" s="2">
        <v>67.1100006103516</v>
      </c>
      <c r="E31" s="2">
        <v>29256.0</v>
      </c>
      <c r="F31" s="4">
        <v>45839.0</v>
      </c>
      <c r="G31" s="2">
        <v>5.0479998588562</v>
      </c>
      <c r="H31" s="2">
        <v>1003.0</v>
      </c>
    </row>
    <row r="32">
      <c r="A32" s="2" t="s">
        <v>22</v>
      </c>
      <c r="B32" s="2">
        <v>96.88</v>
      </c>
      <c r="C32" s="4">
        <v>45838.0</v>
      </c>
      <c r="D32" s="2">
        <v>67.6100006103516</v>
      </c>
      <c r="E32" s="2">
        <v>32957.0</v>
      </c>
      <c r="F32" s="4">
        <v>45838.0</v>
      </c>
      <c r="G32" s="2">
        <v>5.03000020980835</v>
      </c>
      <c r="H32" s="2">
        <v>1194.0</v>
      </c>
    </row>
    <row r="33">
      <c r="A33" s="2" t="s">
        <v>23</v>
      </c>
      <c r="B33" s="2">
        <v>97.4</v>
      </c>
      <c r="C33" s="4">
        <v>45835.0</v>
      </c>
      <c r="D33" s="2">
        <v>67.7699966430664</v>
      </c>
      <c r="E33" s="2">
        <v>8218.0</v>
      </c>
      <c r="F33" s="4">
        <v>45835.0</v>
      </c>
      <c r="G33" s="2">
        <v>5.06850004196167</v>
      </c>
      <c r="H33" s="2">
        <v>4809.0</v>
      </c>
    </row>
    <row r="34">
      <c r="A34" s="2" t="s">
        <v>24</v>
      </c>
      <c r="B34" s="2">
        <v>97.15</v>
      </c>
      <c r="C34" s="4">
        <v>45834.0</v>
      </c>
      <c r="D34" s="2">
        <v>67.7300033569336</v>
      </c>
      <c r="E34" s="2">
        <v>13057.0</v>
      </c>
      <c r="F34" s="4">
        <v>45834.0</v>
      </c>
      <c r="G34" s="2">
        <v>5.06549978256226</v>
      </c>
      <c r="H34" s="2">
        <v>17008.0</v>
      </c>
    </row>
    <row r="35">
      <c r="A35" s="2" t="s">
        <v>25</v>
      </c>
      <c r="B35" s="2">
        <v>97.68</v>
      </c>
      <c r="C35" s="4">
        <v>45833.0</v>
      </c>
      <c r="D35" s="2">
        <v>67.6800003051758</v>
      </c>
      <c r="E35" s="2">
        <v>23618.0</v>
      </c>
      <c r="F35" s="4">
        <v>45833.0</v>
      </c>
      <c r="G35" s="2">
        <v>4.91300010681152</v>
      </c>
      <c r="H35" s="2">
        <v>708.0</v>
      </c>
    </row>
    <row r="36">
      <c r="A36" s="2" t="s">
        <v>26</v>
      </c>
      <c r="B36" s="2">
        <v>97.86</v>
      </c>
      <c r="C36" s="4">
        <v>45832.0</v>
      </c>
      <c r="D36" s="2">
        <v>67.1399993896484</v>
      </c>
      <c r="E36" s="2">
        <v>62358.0</v>
      </c>
      <c r="F36" s="4">
        <v>45832.0</v>
      </c>
      <c r="G36" s="2">
        <v>4.86700010299683</v>
      </c>
      <c r="H36" s="2">
        <v>506.0</v>
      </c>
    </row>
    <row r="37">
      <c r="A37" s="2" t="s">
        <v>27</v>
      </c>
      <c r="B37" s="2">
        <v>98.42</v>
      </c>
      <c r="C37" s="4">
        <v>45831.0</v>
      </c>
      <c r="D37" s="2">
        <v>71.4800033569336</v>
      </c>
      <c r="E37" s="2">
        <v>100475.0</v>
      </c>
      <c r="F37" s="4">
        <v>45831.0</v>
      </c>
      <c r="G37" s="2">
        <v>4.84299993515015</v>
      </c>
      <c r="H37" s="2">
        <v>819.0</v>
      </c>
    </row>
    <row r="38">
      <c r="A38" s="2" t="s">
        <v>28</v>
      </c>
      <c r="B38" s="2">
        <v>98.71</v>
      </c>
      <c r="C38" s="4">
        <v>45828.0</v>
      </c>
      <c r="D38" s="2">
        <v>77.0100021362305</v>
      </c>
      <c r="E38" s="2">
        <v>98821.0</v>
      </c>
      <c r="F38" s="4">
        <v>45828.0</v>
      </c>
      <c r="G38" s="2">
        <v>4.82600021362305</v>
      </c>
      <c r="H38" s="2">
        <v>854.0</v>
      </c>
    </row>
    <row r="39">
      <c r="A39" s="2" t="s">
        <v>29</v>
      </c>
      <c r="B39" s="2">
        <v>98.91</v>
      </c>
      <c r="C39" s="4">
        <v>45826.0</v>
      </c>
      <c r="D39" s="2">
        <v>76.6999969482422</v>
      </c>
      <c r="E39" s="2">
        <v>0.0</v>
      </c>
      <c r="F39" s="4">
        <v>45826.0</v>
      </c>
      <c r="G39" s="2">
        <v>4.84499979019165</v>
      </c>
      <c r="H39" s="2">
        <v>0.0</v>
      </c>
    </row>
    <row r="40">
      <c r="A40" s="2" t="s">
        <v>30</v>
      </c>
      <c r="B40" s="2">
        <v>98.91</v>
      </c>
      <c r="C40" s="4">
        <v>45825.0</v>
      </c>
      <c r="D40" s="2">
        <v>76.4499969482422</v>
      </c>
      <c r="E40" s="2">
        <v>88748.0</v>
      </c>
      <c r="F40" s="4">
        <v>45825.0</v>
      </c>
      <c r="G40" s="2">
        <v>4.80049991607666</v>
      </c>
      <c r="H40" s="2">
        <v>700.0</v>
      </c>
    </row>
    <row r="41">
      <c r="A41" s="2" t="s">
        <v>31</v>
      </c>
      <c r="B41" s="2">
        <v>98.82</v>
      </c>
      <c r="C41" s="4">
        <v>45824.0</v>
      </c>
      <c r="D41" s="2">
        <v>73.2300033569336</v>
      </c>
      <c r="E41" s="2">
        <v>100509.0</v>
      </c>
      <c r="F41" s="4">
        <v>45824.0</v>
      </c>
      <c r="G41" s="2">
        <v>4.82649993896484</v>
      </c>
      <c r="H41" s="2">
        <v>649.0</v>
      </c>
    </row>
    <row r="42">
      <c r="A42" s="2" t="s">
        <v>32</v>
      </c>
      <c r="B42" s="2">
        <v>98.0</v>
      </c>
      <c r="C42" s="4">
        <v>45821.0</v>
      </c>
      <c r="D42" s="2">
        <v>74.2300033569336</v>
      </c>
      <c r="E42" s="2">
        <v>175031.0</v>
      </c>
      <c r="F42" s="4">
        <v>45821.0</v>
      </c>
      <c r="G42" s="2">
        <v>4.80299997329712</v>
      </c>
      <c r="H42" s="2">
        <v>698.0</v>
      </c>
    </row>
    <row r="43">
      <c r="A43" s="2" t="s">
        <v>33</v>
      </c>
      <c r="B43" s="2">
        <v>98.18</v>
      </c>
      <c r="C43" s="4">
        <v>45820.0</v>
      </c>
      <c r="D43" s="2">
        <v>69.3600006103516</v>
      </c>
      <c r="E43" s="2">
        <v>60336.0</v>
      </c>
      <c r="F43" s="4">
        <v>45820.0</v>
      </c>
      <c r="G43" s="2">
        <v>4.82149982452393</v>
      </c>
      <c r="H43" s="2">
        <v>447.0</v>
      </c>
    </row>
    <row r="44">
      <c r="A44" s="3">
        <v>45997.0</v>
      </c>
      <c r="B44" s="2">
        <v>97.92</v>
      </c>
      <c r="C44" s="4">
        <v>45819.0</v>
      </c>
      <c r="D44" s="2">
        <v>69.7699966430664</v>
      </c>
      <c r="E44" s="2">
        <v>58118.0</v>
      </c>
      <c r="F44" s="4">
        <v>45819.0</v>
      </c>
      <c r="G44" s="2">
        <v>4.80100011825562</v>
      </c>
      <c r="H44" s="2">
        <v>537.0</v>
      </c>
    </row>
    <row r="45">
      <c r="A45" s="3">
        <v>45967.0</v>
      </c>
      <c r="B45" s="2">
        <v>98.63</v>
      </c>
      <c r="C45" s="4">
        <v>45818.0</v>
      </c>
      <c r="D45" s="2">
        <v>66.870002746582</v>
      </c>
      <c r="E45" s="2">
        <v>40266.0</v>
      </c>
      <c r="F45" s="4">
        <v>45818.0</v>
      </c>
      <c r="G45" s="2">
        <v>4.88399982452393</v>
      </c>
      <c r="H45" s="2">
        <v>342.0</v>
      </c>
    </row>
    <row r="46">
      <c r="A46" s="3">
        <v>45936.0</v>
      </c>
      <c r="B46" s="2">
        <v>99.1</v>
      </c>
      <c r="C46" s="4">
        <v>45817.0</v>
      </c>
      <c r="D46" s="2">
        <v>67.0400009155273</v>
      </c>
      <c r="E46" s="2">
        <v>35213.0</v>
      </c>
      <c r="F46" s="4">
        <v>45817.0</v>
      </c>
      <c r="G46" s="2">
        <v>4.90950012207031</v>
      </c>
      <c r="H46" s="2">
        <v>487.0</v>
      </c>
    </row>
    <row r="47">
      <c r="A47" s="3">
        <v>45906.0</v>
      </c>
      <c r="B47" s="2">
        <v>98.94</v>
      </c>
      <c r="C47" s="4">
        <v>45814.0</v>
      </c>
      <c r="D47" s="2">
        <v>66.4700012207031</v>
      </c>
      <c r="E47" s="2">
        <v>39490.0</v>
      </c>
      <c r="F47" s="4">
        <v>45814.0</v>
      </c>
      <c r="G47" s="2">
        <v>4.82999992370606</v>
      </c>
      <c r="H47" s="2">
        <v>458.0</v>
      </c>
    </row>
    <row r="48">
      <c r="A48" s="3">
        <v>45814.0</v>
      </c>
      <c r="B48" s="2">
        <v>99.19</v>
      </c>
      <c r="C48" s="4">
        <v>45813.0</v>
      </c>
      <c r="D48" s="2">
        <v>65.3399963378906</v>
      </c>
      <c r="E48" s="2">
        <v>38658.0</v>
      </c>
      <c r="F48" s="4">
        <v>45813.0</v>
      </c>
      <c r="G48" s="2">
        <v>4.91349983215332</v>
      </c>
      <c r="H48" s="2">
        <v>541.0</v>
      </c>
    </row>
    <row r="49">
      <c r="A49" s="3">
        <v>45783.0</v>
      </c>
      <c r="B49" s="2">
        <v>98.74</v>
      </c>
      <c r="C49" s="4">
        <v>45812.0</v>
      </c>
      <c r="D49" s="2">
        <v>64.8600006103516</v>
      </c>
      <c r="E49" s="2">
        <v>56182.0</v>
      </c>
      <c r="F49" s="4">
        <v>45812.0</v>
      </c>
      <c r="G49" s="2">
        <v>4.86450004577637</v>
      </c>
      <c r="H49" s="2">
        <v>940.0</v>
      </c>
    </row>
    <row r="50">
      <c r="A50" s="3">
        <v>45753.0</v>
      </c>
      <c r="B50" s="2">
        <v>98.79</v>
      </c>
      <c r="C50" s="4">
        <v>45811.0</v>
      </c>
      <c r="D50" s="2">
        <v>65.629997253418</v>
      </c>
      <c r="E50" s="2">
        <v>43536.0</v>
      </c>
      <c r="F50" s="4">
        <v>45811.0</v>
      </c>
      <c r="G50" s="2">
        <v>4.80950021743774</v>
      </c>
      <c r="H50" s="2">
        <v>1484.0</v>
      </c>
    </row>
    <row r="51">
      <c r="A51" s="3">
        <v>45722.0</v>
      </c>
      <c r="B51" s="2">
        <v>99.23</v>
      </c>
      <c r="C51" s="4">
        <v>45810.0</v>
      </c>
      <c r="D51" s="2">
        <v>64.629997253418</v>
      </c>
      <c r="E51" s="2">
        <v>57349.0</v>
      </c>
      <c r="F51" s="4">
        <v>45810.0</v>
      </c>
      <c r="G51" s="2">
        <v>4.83449983596802</v>
      </c>
      <c r="H51" s="2">
        <v>679.0</v>
      </c>
    </row>
    <row r="52">
      <c r="A52" s="3">
        <v>45694.0</v>
      </c>
      <c r="B52" s="2">
        <v>98.71</v>
      </c>
      <c r="C52" s="4">
        <v>45807.0</v>
      </c>
      <c r="D52" s="2">
        <v>63.9000015258789</v>
      </c>
      <c r="E52" s="2">
        <v>63546.0</v>
      </c>
      <c r="F52" s="4">
        <v>45807.0</v>
      </c>
      <c r="G52" s="2">
        <v>4.65250015258789</v>
      </c>
      <c r="H52" s="2">
        <v>1648.0</v>
      </c>
    </row>
    <row r="53">
      <c r="A53" s="2" t="s">
        <v>34</v>
      </c>
      <c r="B53" s="2">
        <v>99.33</v>
      </c>
      <c r="C53" s="4">
        <v>45806.0</v>
      </c>
      <c r="D53" s="2">
        <v>64.1500015258789</v>
      </c>
      <c r="E53" s="2">
        <v>10456.0</v>
      </c>
      <c r="F53" s="4">
        <v>45806.0</v>
      </c>
      <c r="G53" s="2">
        <v>4.65350008010864</v>
      </c>
      <c r="H53" s="2">
        <v>1046.0</v>
      </c>
    </row>
    <row r="54">
      <c r="A54" s="2" t="s">
        <v>35</v>
      </c>
      <c r="B54" s="2">
        <v>99.28</v>
      </c>
      <c r="C54" s="4">
        <v>45805.0</v>
      </c>
      <c r="D54" s="2">
        <v>64.9000015258789</v>
      </c>
      <c r="E54" s="2">
        <v>17817.0</v>
      </c>
      <c r="F54" s="4">
        <v>45805.0</v>
      </c>
      <c r="G54" s="2">
        <v>4.64400005340576</v>
      </c>
      <c r="H54" s="2">
        <v>1034.0</v>
      </c>
    </row>
    <row r="55">
      <c r="A55" s="2" t="s">
        <v>36</v>
      </c>
      <c r="B55" s="2">
        <v>99.88</v>
      </c>
      <c r="C55" s="4">
        <v>45804.0</v>
      </c>
      <c r="D55" s="2">
        <v>64.0899963378906</v>
      </c>
      <c r="E55" s="2">
        <v>34117.0</v>
      </c>
      <c r="F55" s="4">
        <v>45804.0</v>
      </c>
      <c r="G55" s="2">
        <v>4.71000003814697</v>
      </c>
      <c r="H55" s="2">
        <v>983.0</v>
      </c>
    </row>
    <row r="56">
      <c r="A56" s="2" t="s">
        <v>37</v>
      </c>
      <c r="B56" s="2">
        <v>99.52</v>
      </c>
      <c r="C56" s="4">
        <v>45800.0</v>
      </c>
      <c r="D56" s="2">
        <v>64.7799987792969</v>
      </c>
      <c r="E56" s="2">
        <v>29810.0</v>
      </c>
      <c r="F56" s="4">
        <v>45800.0</v>
      </c>
      <c r="G56" s="2">
        <v>4.80649995803833</v>
      </c>
      <c r="H56" s="2">
        <v>1217.0</v>
      </c>
    </row>
    <row r="57">
      <c r="A57" s="2" t="s">
        <v>38</v>
      </c>
      <c r="B57" s="2">
        <v>99.11</v>
      </c>
      <c r="C57" s="4">
        <v>45799.0</v>
      </c>
      <c r="D57" s="2">
        <v>64.4400024414063</v>
      </c>
      <c r="E57" s="2">
        <v>45811.0</v>
      </c>
      <c r="F57" s="4">
        <v>45799.0</v>
      </c>
      <c r="G57" s="2">
        <v>4.64849996566773</v>
      </c>
      <c r="H57" s="2">
        <v>1194.0</v>
      </c>
    </row>
    <row r="58">
      <c r="A58" s="2" t="s">
        <v>39</v>
      </c>
      <c r="B58" s="2">
        <v>99.11</v>
      </c>
      <c r="C58" s="4">
        <v>45798.0</v>
      </c>
      <c r="D58" s="2">
        <v>64.9100036621094</v>
      </c>
      <c r="E58" s="2">
        <v>58658.0</v>
      </c>
      <c r="F58" s="4">
        <v>45798.0</v>
      </c>
      <c r="G58" s="2">
        <v>4.63800001144409</v>
      </c>
      <c r="H58" s="2">
        <v>1191.0</v>
      </c>
    </row>
    <row r="59">
      <c r="A59" s="2" t="s">
        <v>40</v>
      </c>
      <c r="B59" s="2">
        <v>99.96</v>
      </c>
      <c r="C59" s="4">
        <v>45797.0</v>
      </c>
      <c r="D59" s="2">
        <v>65.379997253418</v>
      </c>
      <c r="E59" s="2">
        <v>42663.0</v>
      </c>
      <c r="F59" s="4">
        <v>45797.0</v>
      </c>
      <c r="G59" s="2">
        <v>4.61950016021729</v>
      </c>
      <c r="H59" s="2">
        <v>1081.0</v>
      </c>
    </row>
    <row r="60">
      <c r="A60" s="2" t="s">
        <v>41</v>
      </c>
      <c r="B60" s="2">
        <v>99.56</v>
      </c>
      <c r="C60" s="4">
        <v>45796.0</v>
      </c>
      <c r="D60" s="2">
        <v>65.5400009155273</v>
      </c>
      <c r="E60" s="2">
        <v>43539.0</v>
      </c>
      <c r="F60" s="4">
        <v>45796.0</v>
      </c>
      <c r="G60" s="2">
        <v>4.63350009918213</v>
      </c>
      <c r="H60" s="2">
        <v>1190.0</v>
      </c>
    </row>
    <row r="61">
      <c r="A61" s="2" t="s">
        <v>42</v>
      </c>
      <c r="B61" s="2">
        <v>100.12</v>
      </c>
      <c r="C61" s="4">
        <v>45793.0</v>
      </c>
      <c r="D61" s="2">
        <v>65.4100036621094</v>
      </c>
      <c r="E61" s="2">
        <v>38629.0</v>
      </c>
      <c r="F61" s="4">
        <v>45793.0</v>
      </c>
      <c r="G61" s="2">
        <v>4.55550003051758</v>
      </c>
      <c r="H61" s="2">
        <v>1098.0</v>
      </c>
    </row>
    <row r="62">
      <c r="A62" s="2" t="s">
        <v>43</v>
      </c>
      <c r="B62" s="2">
        <v>100.43</v>
      </c>
      <c r="C62" s="4">
        <v>45792.0</v>
      </c>
      <c r="D62" s="2">
        <v>64.5299987792969</v>
      </c>
      <c r="E62" s="2">
        <v>70642.0</v>
      </c>
      <c r="F62" s="4">
        <v>45792.0</v>
      </c>
      <c r="G62" s="2">
        <v>4.64449977874756</v>
      </c>
      <c r="H62" s="2">
        <v>737.0</v>
      </c>
    </row>
    <row r="63">
      <c r="A63" s="2" t="s">
        <v>44</v>
      </c>
      <c r="B63" s="2">
        <v>101.09</v>
      </c>
      <c r="C63" s="4">
        <v>45791.0</v>
      </c>
      <c r="D63" s="2">
        <v>66.0899963378906</v>
      </c>
      <c r="E63" s="2">
        <v>49980.0</v>
      </c>
      <c r="F63" s="4">
        <v>45791.0</v>
      </c>
      <c r="G63" s="2">
        <v>4.61100006103516</v>
      </c>
      <c r="H63" s="2">
        <v>940.0</v>
      </c>
    </row>
    <row r="64">
      <c r="A64" s="2" t="s">
        <v>45</v>
      </c>
      <c r="B64" s="2">
        <v>100.88</v>
      </c>
      <c r="C64" s="4">
        <v>45790.0</v>
      </c>
      <c r="D64" s="2">
        <v>66.629997253418</v>
      </c>
      <c r="E64" s="2">
        <v>55567.0</v>
      </c>
      <c r="F64" s="4">
        <v>45790.0</v>
      </c>
      <c r="G64" s="2">
        <v>4.68149995803833</v>
      </c>
      <c r="H64" s="2">
        <v>596.0</v>
      </c>
    </row>
    <row r="65">
      <c r="A65" s="2" t="s">
        <v>46</v>
      </c>
      <c r="B65" s="2">
        <v>101.04</v>
      </c>
      <c r="C65" s="4">
        <v>45789.0</v>
      </c>
      <c r="D65" s="2">
        <v>64.9599990844727</v>
      </c>
      <c r="E65" s="2">
        <v>62946.0</v>
      </c>
      <c r="F65" s="4">
        <v>45789.0</v>
      </c>
      <c r="G65" s="2">
        <v>4.57849979400635</v>
      </c>
      <c r="H65" s="2">
        <v>847.0</v>
      </c>
    </row>
    <row r="66">
      <c r="A66" s="2" t="s">
        <v>47</v>
      </c>
      <c r="B66" s="2">
        <v>101.0</v>
      </c>
      <c r="C66" s="4">
        <v>45786.0</v>
      </c>
      <c r="D66" s="2">
        <v>63.9099998474121</v>
      </c>
      <c r="E66" s="2">
        <v>51994.0</v>
      </c>
      <c r="F66" s="4">
        <v>45786.0</v>
      </c>
      <c r="G66" s="2">
        <v>4.61100006103516</v>
      </c>
      <c r="H66" s="2">
        <v>796.0</v>
      </c>
    </row>
    <row r="67">
      <c r="A67" s="3">
        <v>45996.0</v>
      </c>
      <c r="B67" s="2">
        <v>101.79</v>
      </c>
      <c r="C67" s="4">
        <v>45785.0</v>
      </c>
      <c r="D67" s="2">
        <v>62.8400001525879</v>
      </c>
      <c r="E67" s="2">
        <v>56931.0</v>
      </c>
      <c r="F67" s="4">
        <v>45785.0</v>
      </c>
      <c r="G67" s="2">
        <v>4.56099987030029</v>
      </c>
      <c r="H67" s="2">
        <v>884.0</v>
      </c>
    </row>
    <row r="68">
      <c r="A68" s="3">
        <v>45905.0</v>
      </c>
      <c r="B68" s="2">
        <v>100.34</v>
      </c>
      <c r="C68" s="4">
        <v>45784.0</v>
      </c>
      <c r="D68" s="2">
        <v>61.1199989318848</v>
      </c>
      <c r="E68" s="2">
        <v>60579.0</v>
      </c>
      <c r="F68" s="4">
        <v>45784.0</v>
      </c>
      <c r="G68" s="2">
        <v>4.61649990081787</v>
      </c>
      <c r="H68" s="2">
        <v>618.0</v>
      </c>
    </row>
    <row r="69">
      <c r="A69" s="3">
        <v>45874.0</v>
      </c>
      <c r="B69" s="2">
        <v>100.64</v>
      </c>
      <c r="C69" s="4">
        <v>45783.0</v>
      </c>
      <c r="D69" s="2">
        <v>62.1500015258789</v>
      </c>
      <c r="E69" s="2">
        <v>63444.0</v>
      </c>
      <c r="F69" s="4">
        <v>45783.0</v>
      </c>
      <c r="G69" s="2">
        <v>4.7350001335144</v>
      </c>
      <c r="H69" s="2">
        <v>777.0</v>
      </c>
    </row>
    <row r="70">
      <c r="A70" s="3">
        <v>45843.0</v>
      </c>
      <c r="B70" s="2">
        <v>99.61</v>
      </c>
      <c r="C70" s="4">
        <v>45782.0</v>
      </c>
      <c r="D70" s="2">
        <v>60.2299995422363</v>
      </c>
      <c r="E70" s="2">
        <v>49504.0</v>
      </c>
      <c r="F70" s="4">
        <v>45782.0</v>
      </c>
      <c r="G70" s="2">
        <v>4.65500020980835</v>
      </c>
      <c r="H70" s="2">
        <v>654.0</v>
      </c>
    </row>
    <row r="71">
      <c r="A71" s="3">
        <v>45813.0</v>
      </c>
      <c r="B71" s="2">
        <v>99.24</v>
      </c>
      <c r="C71" s="4">
        <v>45779.0</v>
      </c>
      <c r="D71" s="2">
        <v>61.2900009155273</v>
      </c>
      <c r="E71" s="2">
        <v>58444.0</v>
      </c>
      <c r="F71" s="4">
        <v>45779.0</v>
      </c>
      <c r="G71" s="2">
        <v>4.62750005722046</v>
      </c>
      <c r="H71" s="2">
        <v>1221.0</v>
      </c>
    </row>
    <row r="72">
      <c r="A72" s="3">
        <v>45782.0</v>
      </c>
      <c r="B72" s="2">
        <v>99.83</v>
      </c>
      <c r="C72" s="4">
        <v>45778.0</v>
      </c>
      <c r="D72" s="2">
        <v>62.1300010681152</v>
      </c>
      <c r="E72" s="2">
        <v>66984.0</v>
      </c>
      <c r="F72" s="4">
        <v>45778.0</v>
      </c>
      <c r="G72" s="2">
        <v>4.58099985122681</v>
      </c>
      <c r="H72" s="2">
        <v>1206.0</v>
      </c>
    </row>
    <row r="73">
      <c r="A73" s="3">
        <v>45693.0</v>
      </c>
      <c r="B73" s="2">
        <v>100.03</v>
      </c>
      <c r="C73" s="4">
        <v>45777.0</v>
      </c>
      <c r="D73" s="2">
        <v>63.1199989318848</v>
      </c>
      <c r="E73" s="2">
        <v>79025.0</v>
      </c>
      <c r="F73" s="4">
        <v>45777.0</v>
      </c>
      <c r="G73" s="2">
        <v>4.55999994277954</v>
      </c>
      <c r="H73" s="2">
        <v>2137.0</v>
      </c>
    </row>
    <row r="74">
      <c r="A74" s="3">
        <v>45662.0</v>
      </c>
      <c r="B74" s="2">
        <v>100.25</v>
      </c>
      <c r="C74" s="4">
        <v>45776.0</v>
      </c>
      <c r="D74" s="2">
        <v>64.25</v>
      </c>
      <c r="E74" s="2">
        <v>17528.0</v>
      </c>
      <c r="F74" s="4">
        <v>45776.0</v>
      </c>
      <c r="G74" s="2">
        <v>4.82299995422363</v>
      </c>
      <c r="H74" s="2">
        <v>4169.0</v>
      </c>
    </row>
    <row r="75">
      <c r="A75" s="2" t="s">
        <v>48</v>
      </c>
      <c r="B75" s="2">
        <v>99.47</v>
      </c>
      <c r="C75" s="4">
        <v>45775.0</v>
      </c>
      <c r="D75" s="2">
        <v>65.8600006103516</v>
      </c>
      <c r="E75" s="2">
        <v>21525.0</v>
      </c>
      <c r="F75" s="4">
        <v>45775.0</v>
      </c>
      <c r="G75" s="2">
        <v>4.83799982070923</v>
      </c>
      <c r="H75" s="2">
        <v>16324.0</v>
      </c>
    </row>
    <row r="76">
      <c r="A76" s="2" t="s">
        <v>49</v>
      </c>
      <c r="B76" s="2">
        <v>99.24</v>
      </c>
      <c r="C76" s="4">
        <v>45772.0</v>
      </c>
      <c r="D76" s="2">
        <v>66.870002746582</v>
      </c>
      <c r="E76" s="2">
        <v>30729.0</v>
      </c>
      <c r="F76" s="4">
        <v>45772.0</v>
      </c>
      <c r="G76" s="2">
        <v>4.83549976348877</v>
      </c>
      <c r="H76" s="2">
        <v>697.0</v>
      </c>
    </row>
    <row r="77">
      <c r="A77" s="2" t="s">
        <v>50</v>
      </c>
      <c r="B77" s="2">
        <v>99.01</v>
      </c>
      <c r="C77" s="4">
        <v>45771.0</v>
      </c>
      <c r="D77" s="2">
        <v>66.5500030517578</v>
      </c>
      <c r="E77" s="2">
        <v>36169.0</v>
      </c>
      <c r="F77" s="4">
        <v>45771.0</v>
      </c>
      <c r="G77" s="2">
        <v>4.84999990463257</v>
      </c>
      <c r="H77" s="2">
        <v>1626.0</v>
      </c>
    </row>
    <row r="78">
      <c r="A78" s="2" t="s">
        <v>51</v>
      </c>
      <c r="B78" s="2">
        <v>99.47</v>
      </c>
      <c r="C78" s="4">
        <v>45770.0</v>
      </c>
      <c r="D78" s="2">
        <v>66.120002746582</v>
      </c>
      <c r="E78" s="2">
        <v>58914.0</v>
      </c>
      <c r="F78" s="4">
        <v>45770.0</v>
      </c>
      <c r="G78" s="2">
        <v>4.83549976348877</v>
      </c>
      <c r="H78" s="2">
        <v>714.0</v>
      </c>
    </row>
    <row r="79">
      <c r="A79" s="2" t="s">
        <v>52</v>
      </c>
      <c r="B79" s="2">
        <v>99.38</v>
      </c>
      <c r="C79" s="4">
        <v>45769.0</v>
      </c>
      <c r="D79" s="2">
        <v>67.4400024414063</v>
      </c>
      <c r="E79" s="2">
        <v>46152.0</v>
      </c>
      <c r="F79" s="4">
        <v>45769.0</v>
      </c>
      <c r="G79" s="2">
        <v>4.87050008773804</v>
      </c>
      <c r="H79" s="2">
        <v>516.0</v>
      </c>
    </row>
    <row r="80">
      <c r="A80" s="2" t="s">
        <v>53</v>
      </c>
      <c r="B80" s="2">
        <v>99.84</v>
      </c>
      <c r="C80" s="4">
        <v>45768.0</v>
      </c>
      <c r="D80" s="2">
        <v>66.2600021362305</v>
      </c>
      <c r="E80" s="2">
        <v>38512.0</v>
      </c>
      <c r="F80" s="4">
        <v>45768.0</v>
      </c>
      <c r="G80" s="2">
        <v>4.72100019454956</v>
      </c>
      <c r="H80" s="2">
        <v>232.0</v>
      </c>
    </row>
    <row r="81">
      <c r="A81" s="2" t="s">
        <v>54</v>
      </c>
      <c r="B81" s="2">
        <v>98.92</v>
      </c>
      <c r="C81" s="4">
        <v>45764.0</v>
      </c>
      <c r="D81" s="2">
        <v>67.9599990844727</v>
      </c>
      <c r="E81" s="2">
        <v>39781.0</v>
      </c>
      <c r="F81" s="4">
        <v>45764.0</v>
      </c>
      <c r="G81" s="2">
        <v>4.73150014877319</v>
      </c>
      <c r="H81" s="2">
        <v>550.0</v>
      </c>
    </row>
    <row r="82">
      <c r="A82" s="2" t="s">
        <v>55</v>
      </c>
      <c r="B82" s="2">
        <v>98.28</v>
      </c>
      <c r="C82" s="4">
        <v>45763.0</v>
      </c>
      <c r="D82" s="2">
        <v>65.8499984741211</v>
      </c>
      <c r="E82" s="2">
        <v>50308.0</v>
      </c>
      <c r="F82" s="4">
        <v>45763.0</v>
      </c>
      <c r="G82" s="2">
        <v>4.67399978637695</v>
      </c>
      <c r="H82" s="2">
        <v>289.0</v>
      </c>
    </row>
    <row r="83">
      <c r="A83" s="2" t="s">
        <v>56</v>
      </c>
      <c r="B83" s="2">
        <v>99.38</v>
      </c>
      <c r="C83" s="4">
        <v>45762.0</v>
      </c>
      <c r="D83" s="2">
        <v>64.6699981689453</v>
      </c>
      <c r="E83" s="2">
        <v>40096.0</v>
      </c>
      <c r="F83" s="4">
        <v>45762.0</v>
      </c>
      <c r="G83" s="2">
        <v>4.61100006103516</v>
      </c>
      <c r="H83" s="2">
        <v>463.0</v>
      </c>
    </row>
    <row r="84">
      <c r="A84" s="2" t="s">
        <v>57</v>
      </c>
      <c r="B84" s="2">
        <v>99.38</v>
      </c>
      <c r="C84" s="4">
        <v>45761.0</v>
      </c>
      <c r="D84" s="2">
        <v>64.879997253418</v>
      </c>
      <c r="E84" s="2">
        <v>43786.0</v>
      </c>
      <c r="F84" s="4">
        <v>45761.0</v>
      </c>
      <c r="G84" s="2">
        <v>4.6104998588562</v>
      </c>
      <c r="H84" s="2">
        <v>413.0</v>
      </c>
    </row>
    <row r="85">
      <c r="A85" s="2" t="s">
        <v>58</v>
      </c>
      <c r="B85" s="2">
        <v>99.38</v>
      </c>
      <c r="C85" s="4">
        <v>45758.0</v>
      </c>
      <c r="D85" s="2">
        <v>64.7600021362305</v>
      </c>
      <c r="E85" s="2">
        <v>58543.0</v>
      </c>
      <c r="F85" s="4">
        <v>45758.0</v>
      </c>
      <c r="G85" s="2">
        <v>4.50750017166138</v>
      </c>
      <c r="H85" s="2">
        <v>358.0</v>
      </c>
    </row>
    <row r="86">
      <c r="A86" s="2" t="s">
        <v>59</v>
      </c>
      <c r="B86" s="2">
        <v>100.22</v>
      </c>
      <c r="C86" s="4">
        <v>45757.0</v>
      </c>
      <c r="D86" s="2">
        <v>63.3300018310547</v>
      </c>
      <c r="E86" s="2">
        <v>78111.0</v>
      </c>
      <c r="F86" s="4">
        <v>45757.0</v>
      </c>
      <c r="G86" s="2">
        <v>4.32100009918213</v>
      </c>
      <c r="H86" s="2">
        <v>313.0</v>
      </c>
    </row>
    <row r="87">
      <c r="A87" s="2" t="s">
        <v>60</v>
      </c>
      <c r="B87" s="2">
        <v>99.64</v>
      </c>
      <c r="C87" s="4">
        <v>45756.0</v>
      </c>
      <c r="D87" s="2">
        <v>65.4800033569336</v>
      </c>
      <c r="E87" s="2">
        <v>127044.0</v>
      </c>
      <c r="F87" s="4">
        <v>45756.0</v>
      </c>
      <c r="G87" s="2">
        <v>4.17549991607666</v>
      </c>
      <c r="H87" s="2">
        <v>288.0</v>
      </c>
    </row>
    <row r="88">
      <c r="A88" s="3">
        <v>45965.0</v>
      </c>
      <c r="B88" s="2">
        <v>100.1</v>
      </c>
      <c r="C88" s="4">
        <v>45755.0</v>
      </c>
      <c r="D88" s="2">
        <v>62.8199996948242</v>
      </c>
      <c r="E88" s="2">
        <v>89690.0</v>
      </c>
      <c r="F88" s="4">
        <v>45755.0</v>
      </c>
      <c r="G88" s="2">
        <v>4.12750005722046</v>
      </c>
      <c r="H88" s="2">
        <v>430.0</v>
      </c>
    </row>
    <row r="89">
      <c r="A89" s="3">
        <v>45934.0</v>
      </c>
      <c r="B89" s="2">
        <v>100.87</v>
      </c>
      <c r="C89" s="4">
        <v>45754.0</v>
      </c>
      <c r="D89" s="2">
        <v>64.2099990844727</v>
      </c>
      <c r="E89" s="2">
        <v>114411.0</v>
      </c>
      <c r="F89" s="4">
        <v>45754.0</v>
      </c>
      <c r="G89" s="2">
        <v>4.16900014877319</v>
      </c>
      <c r="H89" s="2">
        <v>434.0</v>
      </c>
    </row>
    <row r="90">
      <c r="A90" s="3">
        <v>45904.0</v>
      </c>
      <c r="B90" s="2">
        <v>102.9</v>
      </c>
      <c r="C90" s="4">
        <v>45751.0</v>
      </c>
      <c r="D90" s="2">
        <v>65.5800018310547</v>
      </c>
      <c r="E90" s="2">
        <v>121211.0</v>
      </c>
      <c r="F90" s="4">
        <v>45751.0</v>
      </c>
      <c r="G90" s="2">
        <v>4.38450002670288</v>
      </c>
      <c r="H90" s="2">
        <v>467.0</v>
      </c>
    </row>
    <row r="91">
      <c r="A91" s="3">
        <v>45873.0</v>
      </c>
      <c r="B91" s="2">
        <v>102.96</v>
      </c>
      <c r="C91" s="4">
        <v>45750.0</v>
      </c>
      <c r="D91" s="2">
        <v>70.1399993896484</v>
      </c>
      <c r="E91" s="2">
        <v>100212.0</v>
      </c>
      <c r="F91" s="4">
        <v>45750.0</v>
      </c>
      <c r="G91" s="2">
        <v>4.81099987030029</v>
      </c>
      <c r="H91" s="2">
        <v>274.0</v>
      </c>
    </row>
    <row r="92">
      <c r="A92" s="3">
        <v>45842.0</v>
      </c>
      <c r="B92" s="2">
        <v>103.26</v>
      </c>
      <c r="C92" s="4">
        <v>45749.0</v>
      </c>
      <c r="D92" s="2">
        <v>74.9499969482422</v>
      </c>
      <c r="E92" s="2">
        <v>61062.0</v>
      </c>
      <c r="F92" s="4">
        <v>45749.0</v>
      </c>
      <c r="G92" s="2">
        <v>5.02349996566773</v>
      </c>
      <c r="H92" s="2">
        <v>523.0</v>
      </c>
    </row>
    <row r="93">
      <c r="A93" s="3">
        <v>45751.0</v>
      </c>
      <c r="B93" s="2">
        <v>103.02</v>
      </c>
      <c r="C93" s="4">
        <v>45748.0</v>
      </c>
      <c r="D93" s="2">
        <v>74.4899978637695</v>
      </c>
      <c r="E93" s="2">
        <v>54055.0</v>
      </c>
      <c r="F93" s="4">
        <v>45748.0</v>
      </c>
      <c r="G93" s="2">
        <v>5.01900005340576</v>
      </c>
      <c r="H93" s="2">
        <v>838.0</v>
      </c>
    </row>
    <row r="94">
      <c r="A94" s="3">
        <v>45720.0</v>
      </c>
      <c r="B94" s="2">
        <v>102.07</v>
      </c>
      <c r="C94" s="4">
        <v>45747.0</v>
      </c>
      <c r="D94" s="2">
        <v>74.7399978637695</v>
      </c>
      <c r="E94" s="2">
        <v>53426.0</v>
      </c>
      <c r="F94" s="4">
        <v>45747.0</v>
      </c>
      <c r="G94" s="2">
        <v>5.01999998092651</v>
      </c>
      <c r="H94" s="2">
        <v>720.0</v>
      </c>
    </row>
    <row r="95">
      <c r="A95" s="3">
        <v>45692.0</v>
      </c>
      <c r="B95" s="2">
        <v>103.81</v>
      </c>
      <c r="C95" s="4">
        <v>45744.0</v>
      </c>
      <c r="D95" s="2">
        <v>73.629997253418</v>
      </c>
      <c r="E95" s="2">
        <v>12292.0</v>
      </c>
      <c r="F95" s="4">
        <v>45744.0</v>
      </c>
      <c r="G95" s="2">
        <v>5.11250019073486</v>
      </c>
      <c r="H95" s="2">
        <v>1395.0</v>
      </c>
    </row>
    <row r="96">
      <c r="A96" s="3">
        <v>45661.0</v>
      </c>
      <c r="B96" s="2">
        <v>104.26</v>
      </c>
      <c r="C96" s="4">
        <v>45743.0</v>
      </c>
      <c r="D96" s="2">
        <v>74.0299987792969</v>
      </c>
      <c r="E96" s="2">
        <v>19183.0</v>
      </c>
      <c r="F96" s="4">
        <v>45743.0</v>
      </c>
      <c r="G96" s="2">
        <v>5.09749984741211</v>
      </c>
      <c r="H96" s="2">
        <v>1770.0</v>
      </c>
    </row>
    <row r="97">
      <c r="A97" s="2" t="s">
        <v>61</v>
      </c>
      <c r="B97" s="2">
        <v>104.21</v>
      </c>
      <c r="C97" s="4">
        <v>45742.0</v>
      </c>
      <c r="D97" s="2">
        <v>73.7900009155273</v>
      </c>
      <c r="E97" s="2">
        <v>27419.0</v>
      </c>
      <c r="F97" s="4">
        <v>45742.0</v>
      </c>
      <c r="G97" s="2">
        <v>5.21600008010864</v>
      </c>
      <c r="H97" s="2">
        <v>547.0</v>
      </c>
    </row>
    <row r="98">
      <c r="A98" s="2" t="s">
        <v>62</v>
      </c>
      <c r="B98" s="2">
        <v>104.04</v>
      </c>
      <c r="C98" s="4">
        <v>45741.0</v>
      </c>
      <c r="D98" s="2">
        <v>73.0199966430664</v>
      </c>
      <c r="E98" s="2">
        <v>30415.0</v>
      </c>
      <c r="F98" s="4">
        <v>45741.0</v>
      </c>
      <c r="G98" s="2">
        <v>5.18300008773804</v>
      </c>
      <c r="H98" s="2">
        <v>419.0</v>
      </c>
    </row>
    <row r="99">
      <c r="A99" s="2" t="s">
        <v>63</v>
      </c>
      <c r="B99" s="2">
        <v>104.34</v>
      </c>
      <c r="C99" s="4">
        <v>45740.0</v>
      </c>
      <c r="D99" s="2">
        <v>73.0</v>
      </c>
      <c r="E99" s="2">
        <v>31456.0</v>
      </c>
      <c r="F99" s="4">
        <v>45740.0</v>
      </c>
      <c r="G99" s="2">
        <v>5.06400012969971</v>
      </c>
      <c r="H99" s="2">
        <v>799.0</v>
      </c>
    </row>
    <row r="100">
      <c r="A100" s="2" t="s">
        <v>64</v>
      </c>
      <c r="B100" s="2">
        <v>104.55</v>
      </c>
      <c r="C100" s="4">
        <v>45737.0</v>
      </c>
      <c r="D100" s="2">
        <v>72.1600036621094</v>
      </c>
      <c r="E100" s="2">
        <v>23983.0</v>
      </c>
      <c r="F100" s="4">
        <v>45737.0</v>
      </c>
      <c r="G100" s="2">
        <v>5.08750009536743</v>
      </c>
      <c r="H100" s="2">
        <v>598.0</v>
      </c>
    </row>
    <row r="101">
      <c r="A101" s="2" t="s">
        <v>65</v>
      </c>
      <c r="B101" s="2">
        <v>104.18</v>
      </c>
      <c r="C101" s="4">
        <v>45736.0</v>
      </c>
      <c r="D101" s="2">
        <v>72.0</v>
      </c>
      <c r="E101" s="2">
        <v>33049.0</v>
      </c>
      <c r="F101" s="4">
        <v>45736.0</v>
      </c>
      <c r="G101" s="2">
        <v>5.08500003814697</v>
      </c>
      <c r="H101" s="2">
        <v>578.0</v>
      </c>
    </row>
    <row r="102">
      <c r="A102" s="2" t="s">
        <v>66</v>
      </c>
      <c r="B102" s="2">
        <v>104.26</v>
      </c>
      <c r="C102" s="4">
        <v>45735.0</v>
      </c>
      <c r="D102" s="2">
        <v>70.7799987792969</v>
      </c>
      <c r="E102" s="2">
        <v>26898.0</v>
      </c>
      <c r="F102" s="4">
        <v>45735.0</v>
      </c>
      <c r="G102" s="2">
        <v>5.07600021362305</v>
      </c>
      <c r="H102" s="2">
        <v>459.0</v>
      </c>
    </row>
    <row r="103">
      <c r="A103" s="2" t="s">
        <v>67</v>
      </c>
      <c r="B103" s="2">
        <v>104.09</v>
      </c>
      <c r="C103" s="4">
        <v>45734.0</v>
      </c>
      <c r="D103" s="2">
        <v>70.5599975585938</v>
      </c>
      <c r="E103" s="2">
        <v>32008.0</v>
      </c>
      <c r="F103" s="4">
        <v>45734.0</v>
      </c>
      <c r="G103" s="2">
        <v>4.99300003051758</v>
      </c>
      <c r="H103" s="2">
        <v>424.0</v>
      </c>
    </row>
    <row r="104">
      <c r="A104" s="2" t="s">
        <v>68</v>
      </c>
      <c r="B104" s="2">
        <v>103.85</v>
      </c>
      <c r="C104" s="4">
        <v>45733.0</v>
      </c>
      <c r="D104" s="2">
        <v>71.0699996948242</v>
      </c>
      <c r="E104" s="2">
        <v>29314.0</v>
      </c>
      <c r="F104" s="4">
        <v>45733.0</v>
      </c>
      <c r="G104" s="2">
        <v>4.93349981307983</v>
      </c>
      <c r="H104" s="2">
        <v>528.0</v>
      </c>
    </row>
    <row r="105">
      <c r="A105" s="2" t="s">
        <v>69</v>
      </c>
      <c r="B105" s="2">
        <v>103.43</v>
      </c>
      <c r="C105" s="4">
        <v>45730.0</v>
      </c>
      <c r="D105" s="2">
        <v>70.5800018310547</v>
      </c>
      <c r="E105" s="2">
        <v>24740.0</v>
      </c>
      <c r="F105" s="4">
        <v>45730.0</v>
      </c>
      <c r="G105" s="2">
        <v>4.86950016021729</v>
      </c>
      <c r="H105" s="2">
        <v>394.0</v>
      </c>
    </row>
    <row r="106">
      <c r="A106" s="2" t="s">
        <v>70</v>
      </c>
      <c r="B106" s="2">
        <v>103.24</v>
      </c>
      <c r="C106" s="4">
        <v>45729.0</v>
      </c>
      <c r="D106" s="2">
        <v>69.879997253418</v>
      </c>
      <c r="E106" s="2">
        <v>33450.0</v>
      </c>
      <c r="F106" s="4">
        <v>45729.0</v>
      </c>
      <c r="G106" s="2">
        <v>4.89849996566773</v>
      </c>
      <c r="H106" s="2">
        <v>776.0</v>
      </c>
    </row>
    <row r="107">
      <c r="A107" s="2" t="s">
        <v>71</v>
      </c>
      <c r="B107" s="2">
        <v>103.37</v>
      </c>
      <c r="C107" s="4">
        <v>45728.0</v>
      </c>
      <c r="D107" s="2">
        <v>70.9499969482422</v>
      </c>
      <c r="E107" s="2">
        <v>30577.0</v>
      </c>
      <c r="F107" s="4">
        <v>45728.0</v>
      </c>
      <c r="G107" s="2">
        <v>4.82100009918213</v>
      </c>
      <c r="H107" s="2">
        <v>649.0</v>
      </c>
    </row>
    <row r="108">
      <c r="A108" s="2" t="s">
        <v>72</v>
      </c>
      <c r="B108" s="2">
        <v>103.72</v>
      </c>
      <c r="C108" s="4">
        <v>45727.0</v>
      </c>
      <c r="D108" s="2">
        <v>69.5599975585938</v>
      </c>
      <c r="E108" s="2">
        <v>26933.0</v>
      </c>
      <c r="F108" s="4">
        <v>45727.0</v>
      </c>
      <c r="G108" s="2">
        <v>4.73999977111816</v>
      </c>
      <c r="H108" s="2">
        <v>756.0</v>
      </c>
    </row>
    <row r="109">
      <c r="A109" s="2" t="s">
        <v>73</v>
      </c>
      <c r="B109" s="2">
        <v>103.83</v>
      </c>
      <c r="C109" s="4">
        <v>45726.0</v>
      </c>
      <c r="D109" s="2">
        <v>69.2799987792969</v>
      </c>
      <c r="E109" s="2">
        <v>33488.0</v>
      </c>
      <c r="F109" s="4">
        <v>45726.0</v>
      </c>
      <c r="G109" s="2">
        <v>4.6395001411438</v>
      </c>
      <c r="H109" s="2">
        <v>821.0</v>
      </c>
    </row>
    <row r="110">
      <c r="A110" s="3">
        <v>45994.0</v>
      </c>
      <c r="B110" s="2">
        <v>103.61</v>
      </c>
      <c r="C110" s="4">
        <v>45723.0</v>
      </c>
      <c r="D110" s="2">
        <v>70.3600006103516</v>
      </c>
      <c r="E110" s="2">
        <v>46468.0</v>
      </c>
      <c r="F110" s="4">
        <v>45723.0</v>
      </c>
      <c r="G110" s="2">
        <v>4.68300008773804</v>
      </c>
      <c r="H110" s="2">
        <v>903.0</v>
      </c>
    </row>
    <row r="111">
      <c r="A111" s="3">
        <v>45964.0</v>
      </c>
      <c r="B111" s="2">
        <v>103.84</v>
      </c>
      <c r="C111" s="4">
        <v>45722.0</v>
      </c>
      <c r="D111" s="2">
        <v>69.4599990844727</v>
      </c>
      <c r="E111" s="2">
        <v>49024.0</v>
      </c>
      <c r="F111" s="4">
        <v>45722.0</v>
      </c>
      <c r="G111" s="2">
        <v>4.77899980545044</v>
      </c>
      <c r="H111" s="2">
        <v>1108.0</v>
      </c>
    </row>
    <row r="112">
      <c r="A112" s="3">
        <v>45933.0</v>
      </c>
      <c r="B112" s="2">
        <v>103.84</v>
      </c>
      <c r="C112" s="4">
        <v>45721.0</v>
      </c>
      <c r="D112" s="2">
        <v>69.3000030517578</v>
      </c>
      <c r="E112" s="2">
        <v>51721.0</v>
      </c>
      <c r="F112" s="4">
        <v>45721.0</v>
      </c>
      <c r="G112" s="2">
        <v>4.7664999961853</v>
      </c>
      <c r="H112" s="2">
        <v>819.0</v>
      </c>
    </row>
    <row r="113">
      <c r="A113" s="3">
        <v>45841.0</v>
      </c>
      <c r="B113" s="2">
        <v>103.84</v>
      </c>
      <c r="C113" s="4">
        <v>45720.0</v>
      </c>
      <c r="D113" s="2">
        <v>71.0400009155273</v>
      </c>
      <c r="E113" s="2">
        <v>58867.0</v>
      </c>
      <c r="F113" s="4">
        <v>45720.0</v>
      </c>
      <c r="G113" s="2">
        <v>4.52750015258789</v>
      </c>
      <c r="H113" s="2">
        <v>1394.0</v>
      </c>
    </row>
    <row r="114">
      <c r="A114" s="3">
        <v>45811.0</v>
      </c>
      <c r="B114" s="2">
        <v>104.06</v>
      </c>
      <c r="C114" s="4">
        <v>45719.0</v>
      </c>
      <c r="D114" s="2">
        <v>71.620002746582</v>
      </c>
      <c r="E114" s="2">
        <v>51816.0</v>
      </c>
      <c r="F114" s="4">
        <v>45719.0</v>
      </c>
      <c r="G114" s="2">
        <v>4.57649993896484</v>
      </c>
      <c r="H114" s="2">
        <v>1408.0</v>
      </c>
    </row>
    <row r="115">
      <c r="A115" s="3">
        <v>45780.0</v>
      </c>
      <c r="B115" s="2">
        <v>104.3</v>
      </c>
      <c r="C115" s="4">
        <v>45716.0</v>
      </c>
      <c r="D115" s="2">
        <v>73.1800003051758</v>
      </c>
      <c r="E115" s="2">
        <v>36432.0</v>
      </c>
      <c r="F115" s="4">
        <v>45716.0</v>
      </c>
      <c r="G115" s="2">
        <v>4.5145001411438</v>
      </c>
      <c r="H115" s="2">
        <v>2731.0</v>
      </c>
    </row>
    <row r="116">
      <c r="A116" s="3">
        <v>45750.0</v>
      </c>
      <c r="B116" s="2">
        <v>105.74</v>
      </c>
      <c r="C116" s="4">
        <v>45715.0</v>
      </c>
      <c r="D116" s="2">
        <v>74.0400009155273</v>
      </c>
      <c r="E116" s="2">
        <v>7925.0</v>
      </c>
      <c r="F116" s="4">
        <v>45715.0</v>
      </c>
      <c r="G116" s="2">
        <v>4.57999992370606</v>
      </c>
      <c r="H116" s="2">
        <v>6735.0</v>
      </c>
    </row>
    <row r="117">
      <c r="A117" s="3">
        <v>45719.0</v>
      </c>
      <c r="B117" s="2">
        <v>106.75</v>
      </c>
      <c r="C117" s="4">
        <v>45714.0</v>
      </c>
      <c r="D117" s="2">
        <v>72.5299987792969</v>
      </c>
      <c r="E117" s="2">
        <v>11916.0</v>
      </c>
      <c r="F117" s="4">
        <v>45714.0</v>
      </c>
      <c r="G117" s="2">
        <v>4.54199981689453</v>
      </c>
      <c r="H117" s="2">
        <v>17252.0</v>
      </c>
    </row>
    <row r="118">
      <c r="A118" s="2" t="s">
        <v>74</v>
      </c>
      <c r="B118" s="2">
        <v>107.61</v>
      </c>
      <c r="C118" s="4">
        <v>45713.0</v>
      </c>
      <c r="D118" s="2">
        <v>73.0199966430664</v>
      </c>
      <c r="E118" s="2">
        <v>19080.0</v>
      </c>
      <c r="F118" s="4">
        <v>45713.0</v>
      </c>
      <c r="G118" s="2">
        <v>4.48600006103516</v>
      </c>
      <c r="H118" s="2">
        <v>488.0</v>
      </c>
    </row>
    <row r="119">
      <c r="A119" s="2" t="s">
        <v>75</v>
      </c>
      <c r="B119" s="2">
        <v>107.24</v>
      </c>
      <c r="C119" s="4">
        <v>45712.0</v>
      </c>
      <c r="D119" s="2">
        <v>74.7799987792969</v>
      </c>
      <c r="E119" s="2">
        <v>17858.0</v>
      </c>
      <c r="F119" s="4">
        <v>45712.0</v>
      </c>
      <c r="G119" s="2">
        <v>4.51700019836426</v>
      </c>
      <c r="H119" s="2">
        <v>561.0</v>
      </c>
    </row>
    <row r="120">
      <c r="A120" s="2" t="s">
        <v>76</v>
      </c>
      <c r="B120" s="2">
        <v>106.42</v>
      </c>
      <c r="C120" s="4">
        <v>45709.0</v>
      </c>
      <c r="D120" s="2">
        <v>74.4300003051758</v>
      </c>
      <c r="E120" s="2">
        <v>28100.0</v>
      </c>
      <c r="F120" s="4">
        <v>45709.0</v>
      </c>
      <c r="G120" s="2">
        <v>4.55999994277954</v>
      </c>
      <c r="H120" s="2">
        <v>767.0</v>
      </c>
    </row>
    <row r="121">
      <c r="A121" s="2" t="s">
        <v>77</v>
      </c>
      <c r="B121" s="2">
        <v>106.31</v>
      </c>
      <c r="C121" s="4">
        <v>45708.0</v>
      </c>
      <c r="D121" s="2">
        <v>76.4800033569336</v>
      </c>
      <c r="E121" s="2">
        <v>33347.0</v>
      </c>
      <c r="F121" s="4">
        <v>45708.0</v>
      </c>
      <c r="G121" s="2">
        <v>4.60799980163574</v>
      </c>
      <c r="H121" s="2">
        <v>663.0</v>
      </c>
    </row>
    <row r="122">
      <c r="A122" s="2" t="s">
        <v>78</v>
      </c>
      <c r="B122" s="2">
        <v>106.6</v>
      </c>
      <c r="C122" s="4">
        <v>45707.0</v>
      </c>
      <c r="D122" s="2">
        <v>76.0400009155273</v>
      </c>
      <c r="E122" s="2">
        <v>30426.0</v>
      </c>
      <c r="F122" s="4">
        <v>45707.0</v>
      </c>
      <c r="G122" s="2">
        <v>4.55700016021729</v>
      </c>
      <c r="H122" s="2">
        <v>569.0</v>
      </c>
    </row>
    <row r="123">
      <c r="A123" s="2" t="s">
        <v>79</v>
      </c>
      <c r="B123" s="2">
        <v>106.61</v>
      </c>
      <c r="C123" s="4">
        <v>45706.0</v>
      </c>
      <c r="D123" s="2">
        <v>75.8399963378906</v>
      </c>
      <c r="E123" s="2">
        <v>50542.0</v>
      </c>
      <c r="F123" s="4">
        <v>45706.0</v>
      </c>
      <c r="G123" s="2">
        <v>4.58500003814697</v>
      </c>
      <c r="H123" s="2">
        <v>683.0</v>
      </c>
    </row>
    <row r="124">
      <c r="A124" s="2" t="s">
        <v>80</v>
      </c>
      <c r="B124" s="2">
        <v>106.37</v>
      </c>
      <c r="C124" s="4">
        <v>45702.0</v>
      </c>
      <c r="D124" s="2">
        <v>74.7399978637695</v>
      </c>
      <c r="E124" s="2">
        <v>41397.0</v>
      </c>
      <c r="F124" s="4">
        <v>45702.0</v>
      </c>
      <c r="G124" s="2">
        <v>4.6564998626709</v>
      </c>
      <c r="H124" s="2">
        <v>636.0</v>
      </c>
    </row>
    <row r="125">
      <c r="A125" s="2" t="s">
        <v>81</v>
      </c>
      <c r="B125" s="2">
        <v>107.17</v>
      </c>
      <c r="C125" s="4">
        <v>45701.0</v>
      </c>
      <c r="D125" s="2">
        <v>75.0199966430664</v>
      </c>
      <c r="E125" s="2">
        <v>37759.0</v>
      </c>
      <c r="F125" s="4">
        <v>45701.0</v>
      </c>
      <c r="G125" s="2">
        <v>4.76900005340576</v>
      </c>
      <c r="H125" s="2">
        <v>358.0</v>
      </c>
    </row>
    <row r="126">
      <c r="A126" s="2" t="s">
        <v>82</v>
      </c>
      <c r="B126" s="2">
        <v>107.05</v>
      </c>
      <c r="C126" s="4">
        <v>45700.0</v>
      </c>
      <c r="D126" s="2">
        <v>75.1800003051758</v>
      </c>
      <c r="E126" s="2">
        <v>47048.0</v>
      </c>
      <c r="F126" s="4">
        <v>45700.0</v>
      </c>
      <c r="G126" s="2">
        <v>4.69799995422363</v>
      </c>
      <c r="H126" s="2">
        <v>281.0</v>
      </c>
    </row>
    <row r="127">
      <c r="A127" s="2" t="s">
        <v>83</v>
      </c>
      <c r="B127" s="2">
        <v>106.71</v>
      </c>
      <c r="C127" s="4">
        <v>45699.0</v>
      </c>
      <c r="D127" s="2">
        <v>77.0</v>
      </c>
      <c r="E127" s="2">
        <v>37979.0</v>
      </c>
      <c r="F127" s="4">
        <v>45699.0</v>
      </c>
      <c r="G127" s="2">
        <v>4.59450006484985</v>
      </c>
      <c r="H127" s="2">
        <v>390.0</v>
      </c>
    </row>
    <row r="128">
      <c r="A128" s="2" t="s">
        <v>84</v>
      </c>
      <c r="B128" s="2">
        <v>106.71</v>
      </c>
      <c r="C128" s="4">
        <v>45698.0</v>
      </c>
      <c r="D128" s="2">
        <v>75.870002746582</v>
      </c>
      <c r="E128" s="2">
        <v>27341.0</v>
      </c>
      <c r="F128" s="4">
        <v>45698.0</v>
      </c>
      <c r="G128" s="2">
        <v>4.70050001144409</v>
      </c>
      <c r="H128" s="2">
        <v>495.0</v>
      </c>
    </row>
    <row r="129">
      <c r="A129" s="2" t="s">
        <v>85</v>
      </c>
      <c r="B129" s="2">
        <v>107.31</v>
      </c>
      <c r="C129" s="4">
        <v>45695.0</v>
      </c>
      <c r="D129" s="2">
        <v>74.6600036621094</v>
      </c>
      <c r="E129" s="2">
        <v>35634.0</v>
      </c>
      <c r="F129" s="4">
        <v>45695.0</v>
      </c>
      <c r="G129" s="2">
        <v>4.58150005340576</v>
      </c>
      <c r="H129" s="2">
        <v>342.0</v>
      </c>
    </row>
    <row r="130">
      <c r="A130" s="3">
        <v>45993.0</v>
      </c>
      <c r="B130" s="2">
        <v>107.94</v>
      </c>
      <c r="C130" s="4">
        <v>45694.0</v>
      </c>
      <c r="D130" s="2">
        <v>74.2900009155273</v>
      </c>
      <c r="E130" s="2">
        <v>41460.0</v>
      </c>
      <c r="F130" s="4">
        <v>45694.0</v>
      </c>
      <c r="G130" s="2">
        <v>4.45349979400635</v>
      </c>
      <c r="H130" s="2">
        <v>586.0</v>
      </c>
    </row>
    <row r="131">
      <c r="A131" s="3">
        <v>45963.0</v>
      </c>
      <c r="B131" s="2">
        <v>107.96</v>
      </c>
      <c r="C131" s="4">
        <v>45693.0</v>
      </c>
      <c r="D131" s="2">
        <v>74.6100006103516</v>
      </c>
      <c r="E131" s="2">
        <v>30739.0</v>
      </c>
      <c r="F131" s="4">
        <v>45693.0</v>
      </c>
      <c r="G131" s="2">
        <v>4.43450021743774</v>
      </c>
      <c r="H131" s="2">
        <v>602.0</v>
      </c>
    </row>
    <row r="132">
      <c r="A132" s="3">
        <v>45932.0</v>
      </c>
      <c r="B132" s="2">
        <v>108.32</v>
      </c>
      <c r="C132" s="4">
        <v>45692.0</v>
      </c>
      <c r="D132" s="2">
        <v>76.1999969482422</v>
      </c>
      <c r="E132" s="2">
        <v>62716.0</v>
      </c>
      <c r="F132" s="4">
        <v>45692.0</v>
      </c>
      <c r="G132" s="2">
        <v>4.34250020980835</v>
      </c>
      <c r="H132" s="2">
        <v>567.0</v>
      </c>
    </row>
    <row r="133">
      <c r="A133" s="3">
        <v>45840.0</v>
      </c>
      <c r="B133" s="2">
        <v>108.04</v>
      </c>
      <c r="C133" s="4">
        <v>45691.0</v>
      </c>
      <c r="D133" s="2">
        <v>75.9599990844727</v>
      </c>
      <c r="E133" s="2">
        <v>75087.0</v>
      </c>
      <c r="F133" s="4">
        <v>45691.0</v>
      </c>
      <c r="G133" s="2">
        <v>4.29400014877319</v>
      </c>
      <c r="H133" s="2">
        <v>597.0</v>
      </c>
    </row>
    <row r="134">
      <c r="A134" s="3">
        <v>45810.0</v>
      </c>
      <c r="B134" s="2">
        <v>107.69</v>
      </c>
      <c r="C134" s="4">
        <v>45688.0</v>
      </c>
      <c r="D134" s="2">
        <v>76.7600021362305</v>
      </c>
      <c r="E134" s="2">
        <v>50618.0</v>
      </c>
      <c r="F134" s="4">
        <v>45688.0</v>
      </c>
      <c r="G134" s="2">
        <v>4.26200008392334</v>
      </c>
      <c r="H134" s="2">
        <v>872.0</v>
      </c>
    </row>
    <row r="135">
      <c r="A135" s="3">
        <v>45779.0</v>
      </c>
      <c r="B135" s="2">
        <v>107.58</v>
      </c>
      <c r="C135" s="4">
        <v>45687.0</v>
      </c>
      <c r="D135" s="2">
        <v>76.870002746582</v>
      </c>
      <c r="E135" s="2">
        <v>8389.0</v>
      </c>
      <c r="F135" s="4">
        <v>45687.0</v>
      </c>
      <c r="G135" s="2">
        <v>4.28800010681152</v>
      </c>
      <c r="H135" s="2">
        <v>1598.0</v>
      </c>
    </row>
    <row r="136">
      <c r="A136" s="3">
        <v>45749.0</v>
      </c>
      <c r="B136" s="2">
        <v>107.96</v>
      </c>
      <c r="C136" s="4">
        <v>45686.0</v>
      </c>
      <c r="D136" s="2">
        <v>76.5800018310547</v>
      </c>
      <c r="E136" s="2">
        <v>19845.0</v>
      </c>
      <c r="F136" s="4">
        <v>45686.0</v>
      </c>
      <c r="G136" s="2">
        <v>4.25750017166138</v>
      </c>
      <c r="H136" s="2">
        <v>1145.0</v>
      </c>
    </row>
    <row r="137">
      <c r="A137" s="3">
        <v>45718.0</v>
      </c>
      <c r="B137" s="2">
        <v>108.99</v>
      </c>
      <c r="C137" s="4">
        <v>45685.0</v>
      </c>
      <c r="D137" s="2">
        <v>77.4899978637695</v>
      </c>
      <c r="E137" s="2">
        <v>29822.0</v>
      </c>
      <c r="F137" s="4">
        <v>45685.0</v>
      </c>
      <c r="G137" s="2">
        <v>4.22049999237061</v>
      </c>
      <c r="H137" s="2">
        <v>435.0</v>
      </c>
    </row>
    <row r="138">
      <c r="A138" s="2" t="s">
        <v>86</v>
      </c>
      <c r="B138" s="2">
        <v>108.37</v>
      </c>
      <c r="C138" s="4">
        <v>45684.0</v>
      </c>
      <c r="D138" s="2">
        <v>77.0800018310547</v>
      </c>
      <c r="E138" s="2">
        <v>40623.0</v>
      </c>
      <c r="F138" s="4">
        <v>45684.0</v>
      </c>
      <c r="G138" s="2">
        <v>4.20349979400635</v>
      </c>
      <c r="H138" s="2">
        <v>710.0</v>
      </c>
    </row>
    <row r="139">
      <c r="A139" s="2" t="s">
        <v>87</v>
      </c>
      <c r="B139" s="2">
        <v>107.8</v>
      </c>
      <c r="C139" s="4">
        <v>45681.0</v>
      </c>
      <c r="D139" s="2">
        <v>78.5</v>
      </c>
      <c r="E139" s="2">
        <v>30464.0</v>
      </c>
      <c r="F139" s="4">
        <v>45681.0</v>
      </c>
      <c r="G139" s="2">
        <v>4.28999996185303</v>
      </c>
      <c r="H139" s="2">
        <v>476.0</v>
      </c>
    </row>
    <row r="140">
      <c r="A140" s="2" t="s">
        <v>88</v>
      </c>
      <c r="B140" s="2">
        <v>108.0</v>
      </c>
      <c r="C140" s="4">
        <v>45680.0</v>
      </c>
      <c r="D140" s="2">
        <v>78.2900009155273</v>
      </c>
      <c r="E140" s="2">
        <v>46348.0</v>
      </c>
      <c r="F140" s="4">
        <v>45680.0</v>
      </c>
      <c r="G140" s="2">
        <v>4.29949998855591</v>
      </c>
      <c r="H140" s="2">
        <v>488.0</v>
      </c>
    </row>
    <row r="141">
      <c r="A141" s="2" t="s">
        <v>89</v>
      </c>
      <c r="B141" s="2">
        <v>107.87</v>
      </c>
      <c r="C141" s="4">
        <v>45679.0</v>
      </c>
      <c r="D141" s="2">
        <v>79.0</v>
      </c>
      <c r="E141" s="2">
        <v>40868.0</v>
      </c>
      <c r="F141" s="4">
        <v>45679.0</v>
      </c>
      <c r="G141" s="2">
        <v>4.27150011062622</v>
      </c>
      <c r="H141" s="2">
        <v>445.0</v>
      </c>
    </row>
    <row r="142">
      <c r="A142" s="2" t="s">
        <v>90</v>
      </c>
      <c r="B142" s="2">
        <v>107.34</v>
      </c>
      <c r="C142" s="4">
        <v>45678.0</v>
      </c>
      <c r="D142" s="2">
        <v>79.2900009155273</v>
      </c>
      <c r="E142" s="2">
        <v>83935.0</v>
      </c>
      <c r="F142" s="4">
        <v>45678.0</v>
      </c>
      <c r="G142" s="2">
        <v>4.31099987030029</v>
      </c>
      <c r="H142" s="2">
        <v>493.0</v>
      </c>
    </row>
    <row r="143">
      <c r="A143" s="2" t="s">
        <v>91</v>
      </c>
      <c r="B143" s="2">
        <v>107.44</v>
      </c>
      <c r="C143" s="4">
        <v>45674.0</v>
      </c>
      <c r="D143" s="2">
        <v>80.7900009155273</v>
      </c>
      <c r="E143" s="2">
        <v>42284.0</v>
      </c>
      <c r="F143" s="4">
        <v>45674.0</v>
      </c>
      <c r="G143" s="2">
        <v>4.33750009536743</v>
      </c>
      <c r="H143" s="2">
        <v>288.0</v>
      </c>
    </row>
    <row r="144">
      <c r="A144" s="2" t="s">
        <v>92</v>
      </c>
      <c r="B144" s="2">
        <v>108.05</v>
      </c>
      <c r="C144" s="4">
        <v>45673.0</v>
      </c>
      <c r="D144" s="2">
        <v>81.2900009155273</v>
      </c>
      <c r="E144" s="2">
        <v>69075.0</v>
      </c>
      <c r="F144" s="4">
        <v>45673.0</v>
      </c>
      <c r="G144" s="2">
        <v>4.41050004959106</v>
      </c>
      <c r="H144" s="2">
        <v>200.0</v>
      </c>
    </row>
    <row r="145">
      <c r="A145" s="2" t="s">
        <v>93</v>
      </c>
      <c r="B145" s="2">
        <v>108.17</v>
      </c>
      <c r="C145" s="4">
        <v>45672.0</v>
      </c>
      <c r="D145" s="2">
        <v>82.0299987792969</v>
      </c>
      <c r="E145" s="2">
        <v>69122.0</v>
      </c>
      <c r="F145" s="4">
        <v>45672.0</v>
      </c>
      <c r="G145" s="2">
        <v>4.35949993133545</v>
      </c>
      <c r="H145" s="2">
        <v>298.0</v>
      </c>
    </row>
    <row r="146">
      <c r="A146" s="2" t="s">
        <v>94</v>
      </c>
      <c r="B146" s="2">
        <v>108.06</v>
      </c>
      <c r="C146" s="4">
        <v>45671.0</v>
      </c>
      <c r="D146" s="2">
        <v>79.9199981689453</v>
      </c>
      <c r="E146" s="2">
        <v>67129.0</v>
      </c>
      <c r="F146" s="4">
        <v>45671.0</v>
      </c>
      <c r="G146" s="2">
        <v>4.3105001449585</v>
      </c>
      <c r="H146" s="2">
        <v>452.0</v>
      </c>
    </row>
    <row r="147">
      <c r="A147" s="2" t="s">
        <v>95</v>
      </c>
      <c r="B147" s="2">
        <v>109.35</v>
      </c>
      <c r="C147" s="4">
        <v>45670.0</v>
      </c>
      <c r="D147" s="2">
        <v>81.0100021362305</v>
      </c>
      <c r="E147" s="2">
        <v>77109.0</v>
      </c>
      <c r="F147" s="4">
        <v>45670.0</v>
      </c>
      <c r="G147" s="2">
        <v>4.29549980163574</v>
      </c>
      <c r="H147" s="2">
        <v>231.0</v>
      </c>
    </row>
    <row r="148">
      <c r="A148" s="2" t="s">
        <v>96</v>
      </c>
      <c r="B148" s="2">
        <v>109.35</v>
      </c>
      <c r="C148" s="4">
        <v>45667.0</v>
      </c>
      <c r="D148" s="2">
        <v>79.7600021362305</v>
      </c>
      <c r="E148" s="2">
        <v>92049.0</v>
      </c>
      <c r="F148" s="4">
        <v>45667.0</v>
      </c>
      <c r="G148" s="2">
        <v>4.27449989318848</v>
      </c>
      <c r="H148" s="2">
        <v>298.0</v>
      </c>
    </row>
    <row r="149">
      <c r="A149" s="2" t="s">
        <v>97</v>
      </c>
      <c r="B149" s="2">
        <v>108.96</v>
      </c>
      <c r="C149" s="4">
        <v>45666.0</v>
      </c>
      <c r="D149" s="2">
        <v>76.9199981689453</v>
      </c>
      <c r="E149" s="2">
        <v>31706.0</v>
      </c>
      <c r="F149" s="4">
        <v>45666.0</v>
      </c>
      <c r="G149" s="2">
        <v>4.27950000762939</v>
      </c>
      <c r="H149" s="2">
        <v>281.0</v>
      </c>
    </row>
    <row r="150">
      <c r="A150" s="2" t="s">
        <v>98</v>
      </c>
      <c r="B150" s="2">
        <v>109.09</v>
      </c>
      <c r="C150" s="4">
        <v>45665.0</v>
      </c>
      <c r="D150" s="2">
        <v>76.1600036621094</v>
      </c>
      <c r="E150" s="2">
        <v>46650.0</v>
      </c>
      <c r="F150" s="4">
        <v>45665.0</v>
      </c>
      <c r="G150" s="2">
        <v>4.22749996185303</v>
      </c>
      <c r="H150" s="2">
        <v>441.0</v>
      </c>
    </row>
    <row r="151">
      <c r="A151" s="2" t="s">
        <v>99</v>
      </c>
      <c r="B151" s="2">
        <v>109.27</v>
      </c>
      <c r="C151" s="4">
        <v>45664.0</v>
      </c>
      <c r="D151" s="2">
        <v>77.0500030517578</v>
      </c>
      <c r="E151" s="2">
        <v>37188.0</v>
      </c>
      <c r="F151" s="4">
        <v>45664.0</v>
      </c>
      <c r="G151" s="2">
        <v>4.16050004959106</v>
      </c>
      <c r="H151" s="2">
        <v>814.0</v>
      </c>
    </row>
    <row r="152">
      <c r="A152" s="2" t="s">
        <v>100</v>
      </c>
      <c r="B152" s="2">
        <v>109.96</v>
      </c>
      <c r="C152" s="4">
        <v>45663.0</v>
      </c>
      <c r="D152" s="2">
        <v>76.3000030517578</v>
      </c>
      <c r="E152" s="2">
        <v>49229.0</v>
      </c>
      <c r="F152" s="4">
        <v>45663.0</v>
      </c>
      <c r="G152" s="2">
        <v>4.1269998550415</v>
      </c>
      <c r="H152" s="2">
        <v>485.0</v>
      </c>
    </row>
    <row r="153">
      <c r="A153" s="3">
        <v>45931.0</v>
      </c>
      <c r="B153" s="2">
        <v>109.65</v>
      </c>
      <c r="C153" s="4">
        <v>45660.0</v>
      </c>
      <c r="D153" s="2">
        <v>76.5100021362305</v>
      </c>
      <c r="E153" s="2">
        <v>38822.0</v>
      </c>
      <c r="F153" s="4">
        <v>45660.0</v>
      </c>
      <c r="G153" s="2">
        <v>4.03950023651123</v>
      </c>
      <c r="H153" s="2">
        <v>505.0</v>
      </c>
    </row>
    <row r="154">
      <c r="A154" s="3">
        <v>45901.0</v>
      </c>
      <c r="B154" s="2">
        <v>109.09</v>
      </c>
      <c r="C154" s="4">
        <v>45659.0</v>
      </c>
      <c r="D154" s="2">
        <v>75.9300003051758</v>
      </c>
      <c r="E154" s="2">
        <v>41474.0</v>
      </c>
      <c r="F154" s="4">
        <v>45659.0</v>
      </c>
      <c r="G154" s="2">
        <v>3.98850011825562</v>
      </c>
      <c r="H154" s="2">
        <v>764.0</v>
      </c>
    </row>
    <row r="155">
      <c r="A155" s="3">
        <v>45870.0</v>
      </c>
      <c r="B155" s="2">
        <v>109.09</v>
      </c>
      <c r="C155" s="4">
        <v>45657.0</v>
      </c>
      <c r="D155" s="2">
        <v>74.6399993896484</v>
      </c>
      <c r="E155" s="2">
        <v>20588.0</v>
      </c>
      <c r="F155" s="4">
        <v>45657.0</v>
      </c>
      <c r="G155" s="2">
        <v>3.98600006103516</v>
      </c>
      <c r="H155" s="2">
        <v>708.0</v>
      </c>
    </row>
    <row r="156">
      <c r="A156" s="3">
        <v>45839.0</v>
      </c>
      <c r="B156" s="2">
        <v>108.54</v>
      </c>
      <c r="C156" s="4">
        <v>45656.0</v>
      </c>
      <c r="D156" s="2">
        <v>74.3899993896484</v>
      </c>
      <c r="E156" s="2">
        <v>30436.0</v>
      </c>
      <c r="F156" s="4">
        <v>45656.0</v>
      </c>
      <c r="G156" s="2">
        <v>4.04549980163574</v>
      </c>
      <c r="H156" s="2">
        <v>1066.0</v>
      </c>
    </row>
    <row r="157">
      <c r="A157" s="3">
        <v>45809.0</v>
      </c>
      <c r="B157" s="2">
        <v>108.26</v>
      </c>
      <c r="C157" s="4">
        <v>45653.0</v>
      </c>
      <c r="D157" s="2">
        <v>74.1699981689453</v>
      </c>
      <c r="E157" s="2">
        <v>5515.0</v>
      </c>
      <c r="F157" s="4">
        <v>45653.0</v>
      </c>
      <c r="G157" s="2">
        <v>4.0625</v>
      </c>
      <c r="H157" s="2">
        <v>805.0</v>
      </c>
    </row>
    <row r="158">
      <c r="A158" s="3">
        <v>45717.0</v>
      </c>
      <c r="B158" s="2">
        <v>108.95</v>
      </c>
      <c r="C158" s="4">
        <v>45652.0</v>
      </c>
      <c r="D158" s="2">
        <v>73.2600021362305</v>
      </c>
      <c r="E158" s="2">
        <v>5773.0</v>
      </c>
      <c r="F158" s="4">
        <v>45652.0</v>
      </c>
      <c r="G158" s="2">
        <v>4.07200002670288</v>
      </c>
      <c r="H158" s="2">
        <v>362.0</v>
      </c>
    </row>
    <row r="159">
      <c r="A159" s="3">
        <v>45689.0</v>
      </c>
      <c r="B159" s="2">
        <v>109.39</v>
      </c>
      <c r="C159" s="4">
        <v>45650.0</v>
      </c>
      <c r="D159" s="2">
        <v>73.5800018310547</v>
      </c>
      <c r="E159" s="2">
        <v>8922.0</v>
      </c>
      <c r="F159" s="4">
        <v>45650.0</v>
      </c>
      <c r="G159" s="2">
        <v>4.04949998855591</v>
      </c>
      <c r="H159" s="2">
        <v>397.0</v>
      </c>
    </row>
    <row r="160">
      <c r="A160" s="3">
        <v>45658.0</v>
      </c>
      <c r="B160" s="2">
        <v>108.49</v>
      </c>
      <c r="C160" s="4">
        <v>45649.0</v>
      </c>
      <c r="D160" s="2">
        <v>72.629997253418</v>
      </c>
      <c r="E160" s="2">
        <v>20997.0</v>
      </c>
      <c r="F160" s="4">
        <v>45649.0</v>
      </c>
      <c r="G160" s="2">
        <v>4.02299976348877</v>
      </c>
      <c r="H160" s="2">
        <v>900.0</v>
      </c>
    </row>
    <row r="161">
      <c r="A161" s="2" t="s">
        <v>101</v>
      </c>
      <c r="B161" s="2">
        <v>108.49</v>
      </c>
      <c r="C161" s="4">
        <v>45646.0</v>
      </c>
      <c r="D161" s="2">
        <v>72.9400024414063</v>
      </c>
      <c r="E161" s="2">
        <v>25362.0</v>
      </c>
      <c r="F161" s="4">
        <v>45646.0</v>
      </c>
      <c r="G161" s="2">
        <v>4.04099988937378</v>
      </c>
      <c r="H161" s="2">
        <v>836.0</v>
      </c>
    </row>
    <row r="162">
      <c r="A162" s="2" t="s">
        <v>102</v>
      </c>
      <c r="B162" s="2">
        <v>108.13</v>
      </c>
      <c r="C162" s="4">
        <v>45645.0</v>
      </c>
      <c r="D162" s="2">
        <v>72.879997253418</v>
      </c>
      <c r="E162" s="2">
        <v>27742.0</v>
      </c>
      <c r="F162" s="4">
        <v>45645.0</v>
      </c>
      <c r="G162" s="2">
        <v>4.02050018310547</v>
      </c>
      <c r="H162" s="2">
        <v>846.0</v>
      </c>
    </row>
    <row r="163">
      <c r="A163" s="2" t="s">
        <v>103</v>
      </c>
      <c r="B163" s="2">
        <v>108.0</v>
      </c>
      <c r="C163" s="4">
        <v>45644.0</v>
      </c>
      <c r="D163" s="2">
        <v>73.3899993896484</v>
      </c>
      <c r="E163" s="2">
        <v>25873.0</v>
      </c>
      <c r="F163" s="4">
        <v>45644.0</v>
      </c>
      <c r="G163" s="2">
        <v>4.09999990463257</v>
      </c>
      <c r="H163" s="2">
        <v>1164.0</v>
      </c>
    </row>
    <row r="164">
      <c r="A164" s="2" t="s">
        <v>104</v>
      </c>
      <c r="B164" s="2">
        <v>108.13</v>
      </c>
      <c r="C164" s="4">
        <v>45643.0</v>
      </c>
      <c r="D164" s="2">
        <v>73.1900024414063</v>
      </c>
      <c r="E164" s="2">
        <v>26356.0</v>
      </c>
      <c r="F164" s="4">
        <v>45643.0</v>
      </c>
      <c r="G164" s="2">
        <v>4.09149980545044</v>
      </c>
      <c r="H164" s="2">
        <v>1362.0</v>
      </c>
    </row>
    <row r="165">
      <c r="A165" s="2" t="s">
        <v>105</v>
      </c>
      <c r="B165" s="2">
        <v>108.26</v>
      </c>
      <c r="C165" s="4">
        <v>45642.0</v>
      </c>
      <c r="D165" s="2">
        <v>73.9100036621094</v>
      </c>
      <c r="E165" s="2">
        <v>25458.0</v>
      </c>
      <c r="F165" s="4">
        <v>45642.0</v>
      </c>
      <c r="G165" s="2">
        <v>4.14349985122681</v>
      </c>
      <c r="H165" s="2">
        <v>913.0</v>
      </c>
    </row>
    <row r="166">
      <c r="A166" s="2" t="s">
        <v>106</v>
      </c>
      <c r="B166" s="2">
        <v>108.12</v>
      </c>
      <c r="C166" s="4">
        <v>45639.0</v>
      </c>
      <c r="D166" s="2">
        <v>74.4899978637695</v>
      </c>
      <c r="E166" s="2">
        <v>26225.0</v>
      </c>
      <c r="F166" s="4">
        <v>45639.0</v>
      </c>
      <c r="G166" s="2">
        <v>4.14900016784668</v>
      </c>
      <c r="H166" s="2">
        <v>608.0</v>
      </c>
    </row>
    <row r="167">
      <c r="A167" s="2" t="s">
        <v>107</v>
      </c>
      <c r="B167" s="2">
        <v>108.04</v>
      </c>
      <c r="C167" s="4">
        <v>45638.0</v>
      </c>
      <c r="D167" s="2">
        <v>73.4100036621094</v>
      </c>
      <c r="E167" s="2">
        <v>36231.0</v>
      </c>
      <c r="F167" s="4">
        <v>45638.0</v>
      </c>
      <c r="G167" s="2">
        <v>4.19500017166138</v>
      </c>
      <c r="H167" s="2">
        <v>761.0</v>
      </c>
    </row>
    <row r="168">
      <c r="A168" s="2" t="s">
        <v>108</v>
      </c>
      <c r="B168" s="2">
        <v>107.62</v>
      </c>
      <c r="C168" s="4">
        <v>45637.0</v>
      </c>
      <c r="D168" s="2">
        <v>73.5199966430664</v>
      </c>
      <c r="E168" s="2">
        <v>35954.0</v>
      </c>
      <c r="F168" s="4">
        <v>45637.0</v>
      </c>
      <c r="G168" s="2">
        <v>4.21400022506714</v>
      </c>
      <c r="H168" s="2">
        <v>1029.0</v>
      </c>
    </row>
    <row r="169">
      <c r="A169" s="2" t="s">
        <v>109</v>
      </c>
      <c r="B169" s="2">
        <v>108.41</v>
      </c>
      <c r="C169" s="4">
        <v>45636.0</v>
      </c>
      <c r="D169" s="2">
        <v>72.1900024414063</v>
      </c>
      <c r="E169" s="2">
        <v>32220.0</v>
      </c>
      <c r="F169" s="4">
        <v>45636.0</v>
      </c>
      <c r="G169" s="2">
        <v>4.22349977493286</v>
      </c>
      <c r="H169" s="2">
        <v>1242.0</v>
      </c>
    </row>
    <row r="170">
      <c r="A170" s="2" t="s">
        <v>110</v>
      </c>
      <c r="B170" s="2">
        <v>108.03</v>
      </c>
      <c r="C170" s="4">
        <v>45635.0</v>
      </c>
      <c r="D170" s="2">
        <v>72.1399993896484</v>
      </c>
      <c r="E170" s="2">
        <v>25921.0</v>
      </c>
      <c r="F170" s="4">
        <v>45635.0</v>
      </c>
      <c r="G170" s="2">
        <v>4.22349977493286</v>
      </c>
      <c r="H170" s="2">
        <v>867.0</v>
      </c>
    </row>
    <row r="171">
      <c r="A171" s="2" t="s">
        <v>111</v>
      </c>
      <c r="B171" s="2">
        <v>106.96</v>
      </c>
      <c r="C171" s="4">
        <v>45632.0</v>
      </c>
      <c r="D171" s="2">
        <v>71.120002746582</v>
      </c>
      <c r="E171" s="2">
        <v>27572.0</v>
      </c>
      <c r="F171" s="4">
        <v>45632.0</v>
      </c>
      <c r="G171" s="2">
        <v>4.13850021362305</v>
      </c>
      <c r="H171" s="2">
        <v>514.0</v>
      </c>
    </row>
    <row r="172">
      <c r="A172" s="2" t="s">
        <v>112</v>
      </c>
      <c r="B172" s="2">
        <v>106.86</v>
      </c>
      <c r="C172" s="4">
        <v>45631.0</v>
      </c>
      <c r="D172" s="2">
        <v>72.0899963378906</v>
      </c>
      <c r="E172" s="2">
        <v>32373.0</v>
      </c>
      <c r="F172" s="4">
        <v>45631.0</v>
      </c>
      <c r="G172" s="2">
        <v>4.13500022888184</v>
      </c>
      <c r="H172" s="2">
        <v>713.0</v>
      </c>
    </row>
    <row r="173">
      <c r="A173" s="2" t="s">
        <v>113</v>
      </c>
      <c r="B173" s="2">
        <v>107.0</v>
      </c>
      <c r="C173" s="4">
        <v>45630.0</v>
      </c>
      <c r="D173" s="2">
        <v>72.3099975585938</v>
      </c>
      <c r="E173" s="2">
        <v>36988.0</v>
      </c>
      <c r="F173" s="4">
        <v>45630.0</v>
      </c>
      <c r="G173" s="2">
        <v>4.14200019836426</v>
      </c>
      <c r="H173" s="2">
        <v>1579.0</v>
      </c>
    </row>
    <row r="174">
      <c r="A174" s="5">
        <v>45638.0</v>
      </c>
      <c r="B174" s="2">
        <v>106.96</v>
      </c>
      <c r="C174" s="4">
        <v>45629.0</v>
      </c>
      <c r="D174" s="2">
        <v>73.620002746582</v>
      </c>
      <c r="E174" s="2">
        <v>40365.0</v>
      </c>
      <c r="F174" s="4">
        <v>45629.0</v>
      </c>
      <c r="G174" s="2">
        <v>4.14599990844727</v>
      </c>
      <c r="H174" s="2">
        <v>1863.0</v>
      </c>
    </row>
    <row r="175">
      <c r="A175" s="5">
        <v>45608.0</v>
      </c>
      <c r="B175" s="2">
        <v>106.71</v>
      </c>
      <c r="C175" s="4">
        <v>45628.0</v>
      </c>
      <c r="D175" s="2">
        <v>71.8300018310547</v>
      </c>
      <c r="E175" s="2">
        <v>31283.0</v>
      </c>
      <c r="F175" s="4">
        <v>45628.0</v>
      </c>
      <c r="G175" s="2">
        <v>4.07550001144409</v>
      </c>
      <c r="H175" s="2">
        <v>1564.0</v>
      </c>
    </row>
    <row r="176">
      <c r="A176" s="5">
        <v>45577.0</v>
      </c>
      <c r="B176" s="2">
        <v>106.4</v>
      </c>
      <c r="C176" s="4">
        <v>45625.0</v>
      </c>
      <c r="D176" s="2">
        <v>72.9400024414063</v>
      </c>
      <c r="E176" s="2">
        <v>45282.0</v>
      </c>
      <c r="F176" s="4">
        <v>45625.0</v>
      </c>
      <c r="G176" s="2">
        <v>4.08050012588501</v>
      </c>
      <c r="H176" s="2">
        <v>1274.0</v>
      </c>
    </row>
    <row r="177">
      <c r="A177" s="3">
        <v>45547.0</v>
      </c>
      <c r="B177" s="2">
        <v>106.15</v>
      </c>
      <c r="C177" s="4">
        <v>45623.0</v>
      </c>
      <c r="D177" s="2">
        <v>72.8300018310547</v>
      </c>
      <c r="E177" s="2">
        <v>10246.0</v>
      </c>
      <c r="F177" s="4">
        <v>45623.0</v>
      </c>
      <c r="G177" s="2">
        <v>4.06699991226196</v>
      </c>
      <c r="H177" s="2">
        <v>11425.0</v>
      </c>
    </row>
    <row r="178">
      <c r="A178" s="3">
        <v>45455.0</v>
      </c>
      <c r="B178" s="2">
        <v>106.06</v>
      </c>
      <c r="C178" s="4">
        <v>45622.0</v>
      </c>
      <c r="D178" s="2">
        <v>72.8099975585938</v>
      </c>
      <c r="E178" s="2">
        <v>17616.0</v>
      </c>
      <c r="F178" s="4">
        <v>45622.0</v>
      </c>
      <c r="G178" s="2">
        <v>4.03900003433228</v>
      </c>
      <c r="H178" s="2">
        <v>37274.0</v>
      </c>
    </row>
    <row r="179">
      <c r="A179" s="3">
        <v>45424.0</v>
      </c>
      <c r="B179" s="2">
        <v>105.71</v>
      </c>
      <c r="C179" s="4">
        <v>45621.0</v>
      </c>
      <c r="D179" s="2">
        <v>73.0100021362305</v>
      </c>
      <c r="E179" s="2">
        <v>29335.0</v>
      </c>
      <c r="F179" s="4">
        <v>45621.0</v>
      </c>
      <c r="G179" s="2">
        <v>4.09149980545044</v>
      </c>
      <c r="H179" s="2">
        <v>335.0</v>
      </c>
    </row>
    <row r="180">
      <c r="A180" s="3">
        <v>45394.0</v>
      </c>
      <c r="B180" s="2">
        <v>106.32</v>
      </c>
      <c r="C180" s="4">
        <v>45618.0</v>
      </c>
      <c r="D180" s="2">
        <v>75.1699981689453</v>
      </c>
      <c r="E180" s="2">
        <v>29569.0</v>
      </c>
      <c r="F180" s="4">
        <v>45618.0</v>
      </c>
      <c r="G180" s="2">
        <v>4.07399988174439</v>
      </c>
      <c r="H180" s="2">
        <v>514.0</v>
      </c>
    </row>
    <row r="181">
      <c r="A181" s="3">
        <v>45363.0</v>
      </c>
      <c r="B181" s="2">
        <v>106.37</v>
      </c>
      <c r="C181" s="4">
        <v>45617.0</v>
      </c>
      <c r="D181" s="2">
        <v>74.2300033569336</v>
      </c>
      <c r="E181" s="2">
        <v>35756.0</v>
      </c>
      <c r="F181" s="4">
        <v>45617.0</v>
      </c>
      <c r="G181" s="2">
        <v>4.11299991607666</v>
      </c>
      <c r="H181" s="2">
        <v>600.0</v>
      </c>
    </row>
    <row r="182">
      <c r="A182" s="3">
        <v>45334.0</v>
      </c>
      <c r="B182" s="2">
        <v>106.45</v>
      </c>
      <c r="C182" s="4">
        <v>45616.0</v>
      </c>
      <c r="D182" s="2">
        <v>72.8099975585938</v>
      </c>
      <c r="E182" s="2">
        <v>26041.0</v>
      </c>
      <c r="F182" s="4">
        <v>45616.0</v>
      </c>
      <c r="G182" s="2">
        <v>4.14349985122681</v>
      </c>
      <c r="H182" s="2">
        <v>437.0</v>
      </c>
    </row>
    <row r="183">
      <c r="A183" s="2" t="s">
        <v>114</v>
      </c>
      <c r="B183" s="2">
        <v>105.74</v>
      </c>
      <c r="C183" s="4">
        <v>45615.0</v>
      </c>
      <c r="D183" s="2">
        <v>73.3099975585938</v>
      </c>
      <c r="E183" s="2">
        <v>32668.0</v>
      </c>
      <c r="F183" s="4">
        <v>45615.0</v>
      </c>
      <c r="G183" s="2">
        <v>4.13000011444092</v>
      </c>
      <c r="H183" s="2">
        <v>362.0</v>
      </c>
    </row>
    <row r="184">
      <c r="A184" s="2" t="s">
        <v>115</v>
      </c>
      <c r="B184" s="2">
        <v>106.08</v>
      </c>
      <c r="C184" s="4">
        <v>45614.0</v>
      </c>
      <c r="D184" s="2">
        <v>73.3000030517578</v>
      </c>
      <c r="E184" s="2">
        <v>30425.0</v>
      </c>
      <c r="F184" s="4">
        <v>45614.0</v>
      </c>
      <c r="G184" s="2">
        <v>4.10799980163574</v>
      </c>
      <c r="H184" s="2">
        <v>371.0</v>
      </c>
    </row>
    <row r="185">
      <c r="A185" s="2" t="s">
        <v>116</v>
      </c>
      <c r="B185" s="2">
        <v>106.08</v>
      </c>
      <c r="C185" s="4">
        <v>45611.0</v>
      </c>
      <c r="D185" s="2">
        <v>71.0400009155273</v>
      </c>
      <c r="E185" s="2">
        <v>30126.0</v>
      </c>
      <c r="F185" s="4">
        <v>45611.0</v>
      </c>
      <c r="G185" s="2">
        <v>4.05100011825562</v>
      </c>
      <c r="H185" s="2">
        <v>349.0</v>
      </c>
    </row>
    <row r="186">
      <c r="A186" s="2" t="s">
        <v>117</v>
      </c>
      <c r="B186" s="2">
        <v>107.01</v>
      </c>
      <c r="C186" s="4">
        <v>45610.0</v>
      </c>
      <c r="D186" s="2">
        <v>72.5599975585938</v>
      </c>
      <c r="E186" s="2">
        <v>32367.0</v>
      </c>
      <c r="F186" s="4">
        <v>45610.0</v>
      </c>
      <c r="G186" s="2">
        <v>4.07299995422363</v>
      </c>
      <c r="H186" s="2">
        <v>451.0</v>
      </c>
    </row>
    <row r="187">
      <c r="A187" s="2" t="s">
        <v>118</v>
      </c>
      <c r="B187" s="2">
        <v>106.82</v>
      </c>
      <c r="C187" s="4">
        <v>45609.0</v>
      </c>
      <c r="D187" s="2">
        <v>72.2799987792969</v>
      </c>
      <c r="E187" s="2">
        <v>43666.0</v>
      </c>
      <c r="F187" s="4">
        <v>45609.0</v>
      </c>
      <c r="G187" s="2">
        <v>4.06599998474121</v>
      </c>
      <c r="H187" s="2">
        <v>645.0</v>
      </c>
    </row>
    <row r="188">
      <c r="A188" s="2" t="s">
        <v>119</v>
      </c>
      <c r="B188" s="2">
        <v>107.55</v>
      </c>
      <c r="C188" s="4">
        <v>45608.0</v>
      </c>
      <c r="D188" s="2">
        <v>71.8899993896484</v>
      </c>
      <c r="E188" s="2">
        <v>38295.0</v>
      </c>
      <c r="F188" s="4">
        <v>45608.0</v>
      </c>
      <c r="G188" s="2">
        <v>4.11950016021729</v>
      </c>
      <c r="H188" s="2">
        <v>542.0</v>
      </c>
    </row>
    <row r="189">
      <c r="A189" s="2" t="s">
        <v>120</v>
      </c>
      <c r="B189" s="2">
        <v>106.97</v>
      </c>
      <c r="C189" s="4">
        <v>45607.0</v>
      </c>
      <c r="D189" s="2">
        <v>71.8300018310547</v>
      </c>
      <c r="E189" s="2">
        <v>33838.0</v>
      </c>
      <c r="F189" s="4">
        <v>45607.0</v>
      </c>
      <c r="G189" s="2">
        <v>4.21099996566773</v>
      </c>
      <c r="H189" s="2">
        <v>565.0</v>
      </c>
    </row>
    <row r="190">
      <c r="A190" s="2" t="s">
        <v>121</v>
      </c>
      <c r="B190" s="2">
        <v>106.68</v>
      </c>
      <c r="C190" s="4">
        <v>45604.0</v>
      </c>
      <c r="D190" s="2">
        <v>73.870002746582</v>
      </c>
      <c r="E190" s="2">
        <v>35855.0</v>
      </c>
      <c r="F190" s="4">
        <v>45604.0</v>
      </c>
      <c r="G190" s="2">
        <v>4.28649997711182</v>
      </c>
      <c r="H190" s="2">
        <v>473.0</v>
      </c>
    </row>
    <row r="191">
      <c r="A191" s="2" t="s">
        <v>122</v>
      </c>
      <c r="B191" s="2">
        <v>106.21</v>
      </c>
      <c r="C191" s="4">
        <v>45603.0</v>
      </c>
      <c r="D191" s="2">
        <v>75.629997253418</v>
      </c>
      <c r="E191" s="2">
        <v>41262.0</v>
      </c>
      <c r="F191" s="4">
        <v>45603.0</v>
      </c>
      <c r="G191" s="2">
        <v>4.40999984741211</v>
      </c>
      <c r="H191" s="2">
        <v>394.0</v>
      </c>
    </row>
    <row r="192">
      <c r="A192" s="2" t="s">
        <v>123</v>
      </c>
      <c r="B192" s="2">
        <v>106.28</v>
      </c>
      <c r="C192" s="4">
        <v>45602.0</v>
      </c>
      <c r="D192" s="2">
        <v>74.9199981689453</v>
      </c>
      <c r="E192" s="2">
        <v>57996.0</v>
      </c>
      <c r="F192" s="4">
        <v>45602.0</v>
      </c>
      <c r="G192" s="2">
        <v>4.22249984741211</v>
      </c>
      <c r="H192" s="2">
        <v>732.0</v>
      </c>
    </row>
    <row r="193">
      <c r="A193" s="2" t="s">
        <v>124</v>
      </c>
      <c r="B193" s="2">
        <v>106.69</v>
      </c>
      <c r="C193" s="4">
        <v>45601.0</v>
      </c>
      <c r="D193" s="2">
        <v>75.5299987792969</v>
      </c>
      <c r="E193" s="2">
        <v>40233.0</v>
      </c>
      <c r="F193" s="4">
        <v>45601.0</v>
      </c>
      <c r="G193" s="2">
        <v>4.45050001144409</v>
      </c>
      <c r="H193" s="2">
        <v>585.0</v>
      </c>
    </row>
    <row r="194">
      <c r="A194" s="2" t="s">
        <v>125</v>
      </c>
      <c r="B194" s="2">
        <v>106.67</v>
      </c>
      <c r="C194" s="4">
        <v>45600.0</v>
      </c>
      <c r="D194" s="2">
        <v>75.0800018310547</v>
      </c>
      <c r="E194" s="2">
        <v>31292.0</v>
      </c>
      <c r="F194" s="4">
        <v>45600.0</v>
      </c>
      <c r="G194" s="2">
        <v>4.40700006484985</v>
      </c>
      <c r="H194" s="2">
        <v>471.0</v>
      </c>
    </row>
    <row r="195">
      <c r="A195" s="2" t="s">
        <v>126</v>
      </c>
      <c r="B195" s="2">
        <v>106.48</v>
      </c>
      <c r="C195" s="4">
        <v>45597.0</v>
      </c>
      <c r="D195" s="2">
        <v>73.0999984741211</v>
      </c>
      <c r="E195" s="2">
        <v>32059.0</v>
      </c>
      <c r="F195" s="4">
        <v>45597.0</v>
      </c>
      <c r="G195" s="2">
        <v>4.34749984741211</v>
      </c>
      <c r="H195" s="2">
        <v>695.0</v>
      </c>
    </row>
    <row r="196">
      <c r="A196" s="5">
        <v>45637.0</v>
      </c>
      <c r="B196" s="2">
        <v>106.02</v>
      </c>
      <c r="C196" s="4">
        <v>45596.0</v>
      </c>
      <c r="D196" s="2">
        <v>73.1600036621094</v>
      </c>
      <c r="E196" s="2">
        <v>36772.0</v>
      </c>
      <c r="F196" s="4">
        <v>45596.0</v>
      </c>
      <c r="G196" s="2">
        <v>4.31349992752075</v>
      </c>
      <c r="H196" s="2">
        <v>1249.0</v>
      </c>
    </row>
    <row r="197">
      <c r="A197" s="5">
        <v>45607.0</v>
      </c>
      <c r="B197" s="2">
        <v>105.54</v>
      </c>
      <c r="C197" s="4">
        <v>45595.0</v>
      </c>
      <c r="D197" s="2">
        <v>72.5500030517578</v>
      </c>
      <c r="E197" s="2">
        <v>11034.0</v>
      </c>
      <c r="F197" s="4">
        <v>45595.0</v>
      </c>
      <c r="G197" s="2">
        <v>4.3274998664856</v>
      </c>
      <c r="H197" s="2">
        <v>936.0</v>
      </c>
    </row>
    <row r="198">
      <c r="A198" s="3">
        <v>45515.0</v>
      </c>
      <c r="B198" s="2">
        <v>105.0</v>
      </c>
      <c r="C198" s="4">
        <v>45594.0</v>
      </c>
      <c r="D198" s="2">
        <v>71.120002746582</v>
      </c>
      <c r="E198" s="2">
        <v>16776.0</v>
      </c>
      <c r="F198" s="4">
        <v>45594.0</v>
      </c>
      <c r="G198" s="2">
        <v>4.33249998092651</v>
      </c>
      <c r="H198" s="2">
        <v>1134.0</v>
      </c>
    </row>
    <row r="199">
      <c r="A199" s="3">
        <v>45484.0</v>
      </c>
      <c r="B199" s="2">
        <v>104.51</v>
      </c>
      <c r="C199" s="4">
        <v>45593.0</v>
      </c>
      <c r="D199" s="2">
        <v>71.4199981689453</v>
      </c>
      <c r="E199" s="2">
        <v>28003.0</v>
      </c>
      <c r="F199" s="4">
        <v>45593.0</v>
      </c>
      <c r="G199" s="2">
        <v>4.33199977874756</v>
      </c>
      <c r="H199" s="2">
        <v>611.0</v>
      </c>
    </row>
    <row r="200">
      <c r="A200" s="3">
        <v>45454.0</v>
      </c>
      <c r="B200" s="2">
        <v>105.09</v>
      </c>
      <c r="C200" s="4">
        <v>45590.0</v>
      </c>
      <c r="D200" s="2">
        <v>76.0500030517578</v>
      </c>
      <c r="E200" s="2">
        <v>20056.0</v>
      </c>
      <c r="F200" s="4">
        <v>45590.0</v>
      </c>
      <c r="G200" s="2">
        <v>4.33949995040894</v>
      </c>
      <c r="H200" s="2">
        <v>386.0</v>
      </c>
    </row>
    <row r="201">
      <c r="A201" s="3">
        <v>45423.0</v>
      </c>
      <c r="B201" s="2">
        <v>103.42</v>
      </c>
      <c r="C201" s="4">
        <v>45589.0</v>
      </c>
      <c r="D201" s="2">
        <v>74.379997253418</v>
      </c>
      <c r="E201" s="2">
        <v>23845.0</v>
      </c>
      <c r="F201" s="4">
        <v>45589.0</v>
      </c>
      <c r="G201" s="2">
        <v>4.31949996948242</v>
      </c>
      <c r="H201" s="2">
        <v>556.0</v>
      </c>
    </row>
    <row r="202">
      <c r="A202" s="3">
        <v>45393.0</v>
      </c>
      <c r="B202" s="2">
        <v>103.89</v>
      </c>
      <c r="C202" s="4">
        <v>45588.0</v>
      </c>
      <c r="D202" s="2">
        <v>74.9599990844727</v>
      </c>
      <c r="E202" s="2">
        <v>28090.0</v>
      </c>
      <c r="F202" s="4">
        <v>45588.0</v>
      </c>
      <c r="G202" s="2">
        <v>4.30450010299683</v>
      </c>
      <c r="H202" s="2">
        <v>474.0</v>
      </c>
    </row>
    <row r="203">
      <c r="A203" s="3">
        <v>45302.0</v>
      </c>
      <c r="B203" s="2">
        <v>104.28</v>
      </c>
      <c r="C203" s="4">
        <v>45587.0</v>
      </c>
      <c r="D203" s="2">
        <v>76.0400009155273</v>
      </c>
      <c r="E203" s="2">
        <v>36505.0</v>
      </c>
      <c r="F203" s="4">
        <v>45587.0</v>
      </c>
      <c r="G203" s="2">
        <v>4.34800004959106</v>
      </c>
      <c r="H203" s="2">
        <v>378.0</v>
      </c>
    </row>
    <row r="204">
      <c r="A204" s="2" t="s">
        <v>127</v>
      </c>
      <c r="B204" s="2">
        <v>103.98</v>
      </c>
      <c r="C204" s="4">
        <v>45586.0</v>
      </c>
      <c r="D204" s="2">
        <v>74.2900009155273</v>
      </c>
      <c r="E204" s="2">
        <v>29891.0</v>
      </c>
      <c r="F204" s="4">
        <v>45586.0</v>
      </c>
      <c r="G204" s="2">
        <v>4.32299995422363</v>
      </c>
      <c r="H204" s="2">
        <v>425.0</v>
      </c>
    </row>
    <row r="205">
      <c r="A205" s="2" t="s">
        <v>128</v>
      </c>
      <c r="B205" s="2">
        <v>103.99</v>
      </c>
      <c r="C205" s="4">
        <v>45583.0</v>
      </c>
      <c r="D205" s="2">
        <v>73.0599975585938</v>
      </c>
      <c r="E205" s="2">
        <v>34009.0</v>
      </c>
      <c r="F205" s="4">
        <v>45583.0</v>
      </c>
      <c r="G205" s="2">
        <v>4.34600019454956</v>
      </c>
      <c r="H205" s="2">
        <v>406.0</v>
      </c>
    </row>
    <row r="206">
      <c r="A206" s="2" t="s">
        <v>129</v>
      </c>
      <c r="B206" s="2">
        <v>104.32</v>
      </c>
      <c r="C206" s="4">
        <v>45582.0</v>
      </c>
      <c r="D206" s="2">
        <v>74.4499969482422</v>
      </c>
      <c r="E206" s="2">
        <v>36901.0</v>
      </c>
      <c r="F206" s="4">
        <v>45582.0</v>
      </c>
      <c r="G206" s="2">
        <v>4.28649997711182</v>
      </c>
      <c r="H206" s="2">
        <v>345.0</v>
      </c>
    </row>
    <row r="207">
      <c r="A207" s="2" t="s">
        <v>130</v>
      </c>
      <c r="B207" s="2">
        <v>104.32</v>
      </c>
      <c r="C207" s="4">
        <v>45581.0</v>
      </c>
      <c r="D207" s="2">
        <v>74.2200012207031</v>
      </c>
      <c r="E207" s="2">
        <v>40980.0</v>
      </c>
      <c r="F207" s="4">
        <v>45581.0</v>
      </c>
      <c r="G207" s="2">
        <v>4.33150005340576</v>
      </c>
      <c r="H207" s="2">
        <v>430.0</v>
      </c>
    </row>
    <row r="208">
      <c r="A208" s="2" t="s">
        <v>131</v>
      </c>
      <c r="B208" s="2">
        <v>104.26</v>
      </c>
      <c r="C208" s="4">
        <v>45580.0</v>
      </c>
      <c r="D208" s="2">
        <v>74.25</v>
      </c>
      <c r="E208" s="2">
        <v>47877.0</v>
      </c>
      <c r="F208" s="4">
        <v>45580.0</v>
      </c>
      <c r="G208" s="2">
        <v>4.30049991607666</v>
      </c>
      <c r="H208" s="2">
        <v>614.0</v>
      </c>
    </row>
    <row r="209">
      <c r="A209" s="2" t="s">
        <v>132</v>
      </c>
      <c r="B209" s="2">
        <v>104.06</v>
      </c>
      <c r="C209" s="4">
        <v>45579.0</v>
      </c>
      <c r="D209" s="2">
        <v>77.4599990844727</v>
      </c>
      <c r="E209" s="2">
        <v>35593.0</v>
      </c>
      <c r="F209" s="4">
        <v>45579.0</v>
      </c>
      <c r="G209" s="2">
        <v>4.36350011825562</v>
      </c>
      <c r="H209" s="2">
        <v>398.0</v>
      </c>
    </row>
    <row r="210">
      <c r="A210" s="2" t="s">
        <v>133</v>
      </c>
      <c r="B210" s="2">
        <v>104.43</v>
      </c>
      <c r="C210" s="4">
        <v>45576.0</v>
      </c>
      <c r="D210" s="2">
        <v>79.0400009155273</v>
      </c>
      <c r="E210" s="2">
        <v>44341.0</v>
      </c>
      <c r="F210" s="4">
        <v>45576.0</v>
      </c>
      <c r="G210" s="2">
        <v>4.45149993896484</v>
      </c>
      <c r="H210" s="2">
        <v>336.0</v>
      </c>
    </row>
    <row r="211">
      <c r="A211" s="2" t="s">
        <v>134</v>
      </c>
      <c r="B211" s="2">
        <v>104.08</v>
      </c>
      <c r="C211" s="4">
        <v>45575.0</v>
      </c>
      <c r="D211" s="2">
        <v>79.4000015258789</v>
      </c>
      <c r="E211" s="2">
        <v>43562.0</v>
      </c>
      <c r="F211" s="4">
        <v>45575.0</v>
      </c>
      <c r="G211" s="2">
        <v>4.38500022888184</v>
      </c>
      <c r="H211" s="2">
        <v>259.0</v>
      </c>
    </row>
    <row r="212">
      <c r="A212" s="2" t="s">
        <v>135</v>
      </c>
      <c r="B212" s="2">
        <v>104.01</v>
      </c>
      <c r="C212" s="4">
        <v>45574.0</v>
      </c>
      <c r="D212" s="2">
        <v>76.5800018310547</v>
      </c>
      <c r="E212" s="2">
        <v>46931.0</v>
      </c>
      <c r="F212" s="4">
        <v>45574.0</v>
      </c>
      <c r="G212" s="2">
        <v>4.35500001907349</v>
      </c>
      <c r="H212" s="2">
        <v>425.0</v>
      </c>
    </row>
    <row r="213">
      <c r="A213" s="2" t="s">
        <v>136</v>
      </c>
      <c r="B213" s="2">
        <v>103.49</v>
      </c>
      <c r="C213" s="4">
        <v>45573.0</v>
      </c>
      <c r="D213" s="2">
        <v>77.1800003051758</v>
      </c>
      <c r="E213" s="2">
        <v>66184.0</v>
      </c>
      <c r="F213" s="4">
        <v>45573.0</v>
      </c>
      <c r="G213" s="2">
        <v>4.41200017929077</v>
      </c>
      <c r="H213" s="2">
        <v>504.0</v>
      </c>
    </row>
    <row r="214">
      <c r="A214" s="2" t="s">
        <v>137</v>
      </c>
      <c r="B214" s="2">
        <v>103.83</v>
      </c>
      <c r="C214" s="4">
        <v>45572.0</v>
      </c>
      <c r="D214" s="2">
        <v>80.9300003051758</v>
      </c>
      <c r="E214" s="2">
        <v>55050.0</v>
      </c>
      <c r="F214" s="4">
        <v>45572.0</v>
      </c>
      <c r="G214" s="2">
        <v>4.51900005340576</v>
      </c>
      <c r="H214" s="2">
        <v>413.0</v>
      </c>
    </row>
    <row r="215">
      <c r="A215" s="2" t="s">
        <v>138</v>
      </c>
      <c r="B215" s="2">
        <v>103.59</v>
      </c>
      <c r="C215" s="4">
        <v>45569.0</v>
      </c>
      <c r="D215" s="2">
        <v>78.0500030517578</v>
      </c>
      <c r="E215" s="2">
        <v>57481.0</v>
      </c>
      <c r="F215" s="4">
        <v>45569.0</v>
      </c>
      <c r="G215" s="2">
        <v>4.52250003814697</v>
      </c>
      <c r="H215" s="2">
        <v>440.0</v>
      </c>
    </row>
    <row r="216">
      <c r="A216" s="2" t="s">
        <v>139</v>
      </c>
      <c r="B216" s="2">
        <v>103.26</v>
      </c>
      <c r="C216" s="4">
        <v>45568.0</v>
      </c>
      <c r="D216" s="2">
        <v>77.620002746582</v>
      </c>
      <c r="E216" s="2">
        <v>68997.0</v>
      </c>
      <c r="F216" s="4">
        <v>45568.0</v>
      </c>
      <c r="G216" s="2">
        <v>4.5019998550415</v>
      </c>
      <c r="H216" s="2">
        <v>407.0</v>
      </c>
    </row>
    <row r="217">
      <c r="A217" s="2" t="s">
        <v>140</v>
      </c>
      <c r="B217" s="2">
        <v>103.3</v>
      </c>
      <c r="C217" s="4">
        <v>45567.0</v>
      </c>
      <c r="D217" s="2">
        <v>73.9000015258789</v>
      </c>
      <c r="E217" s="2">
        <v>53911.0</v>
      </c>
      <c r="F217" s="4">
        <v>45567.0</v>
      </c>
      <c r="G217" s="2">
        <v>4.59600019454956</v>
      </c>
      <c r="H217" s="2">
        <v>469.0</v>
      </c>
    </row>
    <row r="218">
      <c r="A218" s="5">
        <v>45606.0</v>
      </c>
      <c r="B218" s="2">
        <v>102.89</v>
      </c>
      <c r="C218" s="4">
        <v>45566.0</v>
      </c>
      <c r="D218" s="2">
        <v>73.5599975585938</v>
      </c>
      <c r="E218" s="2">
        <v>90111.0</v>
      </c>
      <c r="F218" s="4">
        <v>45566.0</v>
      </c>
      <c r="G218" s="2">
        <v>4.53550004959106</v>
      </c>
      <c r="H218" s="2">
        <v>748.0</v>
      </c>
    </row>
    <row r="219">
      <c r="A219" s="5">
        <v>45575.0</v>
      </c>
      <c r="B219" s="2">
        <v>102.99</v>
      </c>
      <c r="C219" s="4">
        <v>45565.0</v>
      </c>
      <c r="D219" s="2">
        <v>71.7699966430664</v>
      </c>
      <c r="E219" s="2">
        <v>41928.0</v>
      </c>
      <c r="F219" s="4">
        <v>45565.0</v>
      </c>
      <c r="G219" s="2">
        <v>4.49599981307983</v>
      </c>
      <c r="H219" s="2">
        <v>416.0</v>
      </c>
    </row>
    <row r="220">
      <c r="A220" s="3">
        <v>45545.0</v>
      </c>
      <c r="B220" s="2">
        <v>102.93</v>
      </c>
      <c r="C220" s="4">
        <v>45562.0</v>
      </c>
      <c r="D220" s="2">
        <v>71.9800033569336</v>
      </c>
      <c r="E220" s="2">
        <v>7872.0</v>
      </c>
      <c r="F220" s="4">
        <v>45562.0</v>
      </c>
      <c r="G220" s="2">
        <v>4.54099988937378</v>
      </c>
      <c r="H220" s="2">
        <v>1128.0</v>
      </c>
    </row>
    <row r="221">
      <c r="A221" s="3">
        <v>45514.0</v>
      </c>
      <c r="B221" s="2">
        <v>102.55</v>
      </c>
      <c r="C221" s="4">
        <v>45561.0</v>
      </c>
      <c r="D221" s="2">
        <v>71.5999984741211</v>
      </c>
      <c r="E221" s="2">
        <v>18234.0</v>
      </c>
      <c r="F221" s="4">
        <v>45561.0</v>
      </c>
      <c r="G221" s="2">
        <v>4.58099985122681</v>
      </c>
      <c r="H221" s="2">
        <v>1237.0</v>
      </c>
    </row>
    <row r="222">
      <c r="A222" s="3">
        <v>45483.0</v>
      </c>
      <c r="B222" s="2">
        <v>102.54</v>
      </c>
      <c r="C222" s="4">
        <v>45560.0</v>
      </c>
      <c r="D222" s="2">
        <v>73.4599990844727</v>
      </c>
      <c r="E222" s="2">
        <v>31571.0</v>
      </c>
      <c r="F222" s="4">
        <v>45560.0</v>
      </c>
      <c r="G222" s="2">
        <v>4.42799997329712</v>
      </c>
      <c r="H222" s="2">
        <v>563.0</v>
      </c>
    </row>
    <row r="223">
      <c r="A223" s="3">
        <v>45392.0</v>
      </c>
      <c r="B223" s="2">
        <v>102.52</v>
      </c>
      <c r="C223" s="4">
        <v>45559.0</v>
      </c>
      <c r="D223" s="2">
        <v>75.1699981689453</v>
      </c>
      <c r="E223" s="2">
        <v>31341.0</v>
      </c>
      <c r="F223" s="4">
        <v>45559.0</v>
      </c>
      <c r="G223" s="2">
        <v>4.42950010299683</v>
      </c>
      <c r="H223" s="2">
        <v>431.0</v>
      </c>
    </row>
    <row r="224">
      <c r="A224" s="3">
        <v>45361.0</v>
      </c>
      <c r="B224" s="2">
        <v>101.99</v>
      </c>
      <c r="C224" s="4">
        <v>45558.0</v>
      </c>
      <c r="D224" s="2">
        <v>73.9000015258789</v>
      </c>
      <c r="E224" s="2">
        <v>29116.0</v>
      </c>
      <c r="F224" s="4">
        <v>45558.0</v>
      </c>
      <c r="G224" s="2">
        <v>4.28900003433228</v>
      </c>
      <c r="H224" s="2">
        <v>755.0</v>
      </c>
    </row>
    <row r="225">
      <c r="A225" s="3">
        <v>45332.0</v>
      </c>
      <c r="B225" s="2">
        <v>101.68</v>
      </c>
      <c r="C225" s="4">
        <v>45555.0</v>
      </c>
      <c r="D225" s="2">
        <v>74.4899978637695</v>
      </c>
      <c r="E225" s="2">
        <v>27358.0</v>
      </c>
      <c r="F225" s="4">
        <v>45555.0</v>
      </c>
      <c r="G225" s="2">
        <v>4.2814998626709</v>
      </c>
      <c r="H225" s="2">
        <v>276.0</v>
      </c>
    </row>
    <row r="226">
      <c r="A226" s="3">
        <v>45301.0</v>
      </c>
      <c r="B226" s="2">
        <v>101.19</v>
      </c>
      <c r="C226" s="4">
        <v>45554.0</v>
      </c>
      <c r="D226" s="2">
        <v>74.879997253418</v>
      </c>
      <c r="E226" s="2">
        <v>36126.0</v>
      </c>
      <c r="F226" s="4">
        <v>45554.0</v>
      </c>
      <c r="G226" s="2">
        <v>4.28599977493286</v>
      </c>
      <c r="H226" s="2">
        <v>566.0</v>
      </c>
    </row>
    <row r="227">
      <c r="A227" s="2" t="s">
        <v>141</v>
      </c>
      <c r="B227" s="2">
        <v>100.78</v>
      </c>
      <c r="C227" s="4">
        <v>45553.0</v>
      </c>
      <c r="D227" s="2">
        <v>73.6500015258789</v>
      </c>
      <c r="E227" s="2">
        <v>35693.0</v>
      </c>
      <c r="F227" s="4">
        <v>45553.0</v>
      </c>
      <c r="G227" s="2">
        <v>4.23799991607666</v>
      </c>
      <c r="H227" s="2">
        <v>311.0</v>
      </c>
    </row>
    <row r="228">
      <c r="A228" s="2" t="s">
        <v>142</v>
      </c>
      <c r="B228" s="2">
        <v>100.38</v>
      </c>
      <c r="C228" s="4">
        <v>45552.0</v>
      </c>
      <c r="D228" s="2">
        <v>73.6999969482422</v>
      </c>
      <c r="E228" s="2">
        <v>38565.0</v>
      </c>
      <c r="F228" s="4">
        <v>45552.0</v>
      </c>
      <c r="G228" s="2">
        <v>4.21350002288818</v>
      </c>
      <c r="H228" s="2">
        <v>463.0</v>
      </c>
    </row>
    <row r="229">
      <c r="A229" s="2" t="s">
        <v>143</v>
      </c>
      <c r="B229" s="2">
        <v>100.91</v>
      </c>
      <c r="C229" s="4">
        <v>45551.0</v>
      </c>
      <c r="D229" s="2">
        <v>72.75</v>
      </c>
      <c r="E229" s="2">
        <v>36417.0</v>
      </c>
      <c r="F229" s="4">
        <v>45551.0</v>
      </c>
      <c r="G229" s="2">
        <v>4.21299982070923</v>
      </c>
      <c r="H229" s="2">
        <v>539.0</v>
      </c>
    </row>
    <row r="230">
      <c r="A230" s="2" t="s">
        <v>144</v>
      </c>
      <c r="B230" s="2">
        <v>100.91</v>
      </c>
      <c r="C230" s="4">
        <v>45548.0</v>
      </c>
      <c r="D230" s="2">
        <v>71.6100006103516</v>
      </c>
      <c r="E230" s="2">
        <v>34281.0</v>
      </c>
      <c r="F230" s="4">
        <v>45548.0</v>
      </c>
      <c r="G230" s="2">
        <v>4.17500019073486</v>
      </c>
      <c r="H230" s="2">
        <v>509.0</v>
      </c>
    </row>
    <row r="231">
      <c r="A231" s="2" t="s">
        <v>145</v>
      </c>
      <c r="B231" s="2">
        <v>100.47</v>
      </c>
      <c r="C231" s="4">
        <v>45547.0</v>
      </c>
      <c r="D231" s="2">
        <v>71.9700012207031</v>
      </c>
      <c r="E231" s="2">
        <v>42690.0</v>
      </c>
      <c r="F231" s="4">
        <v>45547.0</v>
      </c>
      <c r="G231" s="2">
        <v>4.13299989700317</v>
      </c>
      <c r="H231" s="2">
        <v>749.0</v>
      </c>
    </row>
    <row r="232">
      <c r="A232" s="2" t="s">
        <v>146</v>
      </c>
      <c r="B232" s="2">
        <v>100.85</v>
      </c>
      <c r="C232" s="4">
        <v>45546.0</v>
      </c>
      <c r="D232" s="2">
        <v>70.6100006103516</v>
      </c>
      <c r="E232" s="2">
        <v>42995.0</v>
      </c>
      <c r="F232" s="4">
        <v>45546.0</v>
      </c>
      <c r="G232" s="2">
        <v>4.08300018310547</v>
      </c>
      <c r="H232" s="2">
        <v>550.0</v>
      </c>
    </row>
    <row r="233">
      <c r="A233" s="2" t="s">
        <v>147</v>
      </c>
      <c r="B233" s="2">
        <v>100.72</v>
      </c>
      <c r="C233" s="4">
        <v>45545.0</v>
      </c>
      <c r="D233" s="2">
        <v>69.1900024414063</v>
      </c>
      <c r="E233" s="2">
        <v>47963.0</v>
      </c>
      <c r="F233" s="4">
        <v>45545.0</v>
      </c>
      <c r="G233" s="2">
        <v>4.04050016403198</v>
      </c>
      <c r="H233" s="2">
        <v>674.0</v>
      </c>
    </row>
    <row r="234">
      <c r="A234" s="2" t="s">
        <v>148</v>
      </c>
      <c r="B234" s="2">
        <v>100.61</v>
      </c>
      <c r="C234" s="4">
        <v>45544.0</v>
      </c>
      <c r="D234" s="2">
        <v>71.8399963378906</v>
      </c>
      <c r="E234" s="2">
        <v>35995.0</v>
      </c>
      <c r="F234" s="4">
        <v>45544.0</v>
      </c>
      <c r="G234" s="2">
        <v>4.08449983596802</v>
      </c>
      <c r="H234" s="2">
        <v>679.0</v>
      </c>
    </row>
    <row r="235">
      <c r="A235" s="2" t="s">
        <v>149</v>
      </c>
      <c r="B235" s="2">
        <v>100.6</v>
      </c>
      <c r="C235" s="4">
        <v>45541.0</v>
      </c>
      <c r="D235" s="2">
        <v>71.0599975585938</v>
      </c>
      <c r="E235" s="2">
        <v>36035.0</v>
      </c>
      <c r="F235" s="4">
        <v>45541.0</v>
      </c>
      <c r="G235" s="2">
        <v>4.0145001411438</v>
      </c>
      <c r="H235" s="2">
        <v>679.0</v>
      </c>
    </row>
    <row r="236">
      <c r="A236" s="2" t="s">
        <v>150</v>
      </c>
      <c r="B236" s="2">
        <v>100.89</v>
      </c>
      <c r="C236" s="4">
        <v>45540.0</v>
      </c>
      <c r="D236" s="2">
        <v>72.6900024414063</v>
      </c>
      <c r="E236" s="2">
        <v>47879.0</v>
      </c>
      <c r="F236" s="4">
        <v>45540.0</v>
      </c>
      <c r="G236" s="2">
        <v>4.0774998664856</v>
      </c>
      <c r="H236" s="2">
        <v>543.0</v>
      </c>
    </row>
    <row r="237">
      <c r="A237" s="2" t="s">
        <v>151</v>
      </c>
      <c r="B237" s="2">
        <v>100.76</v>
      </c>
      <c r="C237" s="4">
        <v>45539.0</v>
      </c>
      <c r="D237" s="2">
        <v>72.6999969482422</v>
      </c>
      <c r="E237" s="2">
        <v>56979.0</v>
      </c>
      <c r="F237" s="4">
        <v>45539.0</v>
      </c>
      <c r="G237" s="2">
        <v>4.01949977874756</v>
      </c>
      <c r="H237" s="2">
        <v>944.0</v>
      </c>
    </row>
    <row r="238">
      <c r="A238" s="2" t="s">
        <v>152</v>
      </c>
      <c r="B238" s="2">
        <v>101.11</v>
      </c>
      <c r="C238" s="4">
        <v>45538.0</v>
      </c>
      <c r="D238" s="2">
        <v>73.75</v>
      </c>
      <c r="E238" s="2">
        <v>70646.0</v>
      </c>
      <c r="F238" s="4">
        <v>45538.0</v>
      </c>
      <c r="G238" s="2">
        <v>4.03200006484985</v>
      </c>
      <c r="H238" s="2">
        <v>1114.0</v>
      </c>
    </row>
    <row r="239">
      <c r="A239" s="3">
        <v>45635.0</v>
      </c>
      <c r="B239" s="2">
        <v>101.37</v>
      </c>
      <c r="C239" s="4">
        <v>45534.0</v>
      </c>
      <c r="D239" s="2">
        <v>78.8000030517578</v>
      </c>
      <c r="E239" s="2">
        <v>50268.0</v>
      </c>
      <c r="F239" s="4">
        <v>45534.0</v>
      </c>
      <c r="G239" s="2">
        <v>4.14499998092651</v>
      </c>
      <c r="H239" s="2">
        <v>1365.0</v>
      </c>
    </row>
    <row r="240">
      <c r="A240" s="3">
        <v>45605.0</v>
      </c>
      <c r="B240" s="2">
        <v>101.68</v>
      </c>
      <c r="C240" s="4">
        <v>45533.0</v>
      </c>
      <c r="D240" s="2">
        <v>79.9400024414063</v>
      </c>
      <c r="E240" s="2">
        <v>9726.0</v>
      </c>
      <c r="F240" s="4">
        <v>45533.0</v>
      </c>
      <c r="G240" s="2">
        <v>4.14750003814697</v>
      </c>
      <c r="H240" s="2">
        <v>6135.0</v>
      </c>
    </row>
    <row r="241">
      <c r="A241" s="3">
        <v>45574.0</v>
      </c>
      <c r="B241" s="2">
        <v>101.63</v>
      </c>
      <c r="C241" s="4">
        <v>45532.0</v>
      </c>
      <c r="D241" s="2">
        <v>78.6500015258789</v>
      </c>
      <c r="E241" s="2">
        <v>16512.0</v>
      </c>
      <c r="F241" s="4">
        <v>45532.0</v>
      </c>
      <c r="G241" s="2">
        <v>4.14499998092651</v>
      </c>
      <c r="H241" s="2">
        <v>24167.0</v>
      </c>
    </row>
    <row r="242">
      <c r="A242" s="3">
        <v>45544.0</v>
      </c>
      <c r="B242" s="2">
        <v>101.55</v>
      </c>
      <c r="C242" s="4">
        <v>45531.0</v>
      </c>
      <c r="D242" s="2">
        <v>79.5500030517578</v>
      </c>
      <c r="E242" s="2">
        <v>21261.0</v>
      </c>
      <c r="F242" s="4">
        <v>45531.0</v>
      </c>
      <c r="G242" s="2">
        <v>4.23050022125244</v>
      </c>
      <c r="H242" s="2">
        <v>256.0</v>
      </c>
    </row>
    <row r="243">
      <c r="A243" s="3">
        <v>45452.0</v>
      </c>
      <c r="B243" s="2">
        <v>101.18</v>
      </c>
      <c r="C243" s="4">
        <v>45530.0</v>
      </c>
      <c r="D243" s="2">
        <v>81.4300003051758</v>
      </c>
      <c r="E243" s="2">
        <v>25997.0</v>
      </c>
      <c r="F243" s="4">
        <v>45530.0</v>
      </c>
      <c r="G243" s="2">
        <v>4.21150016784668</v>
      </c>
      <c r="H243" s="2">
        <v>346.0</v>
      </c>
    </row>
    <row r="244">
      <c r="A244" s="3">
        <v>45421.0</v>
      </c>
      <c r="B244" s="2">
        <v>101.11</v>
      </c>
      <c r="C244" s="4">
        <v>45527.0</v>
      </c>
      <c r="D244" s="2">
        <v>79.0199966430664</v>
      </c>
      <c r="E244" s="2">
        <v>19275.0</v>
      </c>
      <c r="F244" s="4">
        <v>45527.0</v>
      </c>
      <c r="G244" s="2">
        <v>4.19449996948242</v>
      </c>
      <c r="H244" s="2">
        <v>301.0</v>
      </c>
    </row>
    <row r="245">
      <c r="A245" s="3">
        <v>45391.0</v>
      </c>
      <c r="B245" s="2">
        <v>101.36</v>
      </c>
      <c r="C245" s="4">
        <v>45526.0</v>
      </c>
      <c r="D245" s="2">
        <v>77.2200012207031</v>
      </c>
      <c r="E245" s="2">
        <v>33822.0</v>
      </c>
      <c r="F245" s="4">
        <v>45526.0</v>
      </c>
      <c r="G245" s="2">
        <v>4.14099979400635</v>
      </c>
      <c r="H245" s="2">
        <v>301.0</v>
      </c>
    </row>
    <row r="246">
      <c r="A246" s="3">
        <v>45360.0</v>
      </c>
      <c r="B246" s="2">
        <v>101.83</v>
      </c>
      <c r="C246" s="4">
        <v>45525.0</v>
      </c>
      <c r="D246" s="2">
        <v>76.0500030517578</v>
      </c>
      <c r="E246" s="2">
        <v>45081.0</v>
      </c>
      <c r="F246" s="4">
        <v>45525.0</v>
      </c>
      <c r="G246" s="2">
        <v>4.18149995803833</v>
      </c>
      <c r="H246" s="2">
        <v>299.0</v>
      </c>
    </row>
    <row r="247">
      <c r="A247" s="3">
        <v>45331.0</v>
      </c>
      <c r="B247" s="2">
        <v>101.7</v>
      </c>
      <c r="C247" s="4">
        <v>45524.0</v>
      </c>
      <c r="D247" s="2">
        <v>77.1999969482422</v>
      </c>
      <c r="E247" s="2">
        <v>39162.0</v>
      </c>
      <c r="F247" s="4">
        <v>45524.0</v>
      </c>
      <c r="G247" s="2">
        <v>4.14949989318848</v>
      </c>
      <c r="H247" s="2">
        <v>326.0</v>
      </c>
    </row>
    <row r="248">
      <c r="A248" s="2" t="s">
        <v>153</v>
      </c>
      <c r="B248" s="2">
        <v>101.7</v>
      </c>
      <c r="C248" s="4">
        <v>45523.0</v>
      </c>
      <c r="D248" s="2">
        <v>77.6600036621094</v>
      </c>
      <c r="E248" s="2">
        <v>45853.0</v>
      </c>
      <c r="F248" s="4">
        <v>45523.0</v>
      </c>
      <c r="G248" s="2">
        <v>4.16650009155273</v>
      </c>
      <c r="H248" s="2">
        <v>237.0</v>
      </c>
    </row>
    <row r="249">
      <c r="A249" s="2" t="s">
        <v>154</v>
      </c>
      <c r="B249" s="2">
        <v>101.34</v>
      </c>
      <c r="C249" s="4">
        <v>45520.0</v>
      </c>
      <c r="D249" s="2">
        <v>79.6800003051758</v>
      </c>
      <c r="E249" s="2">
        <v>33753.0</v>
      </c>
      <c r="F249" s="4">
        <v>45520.0</v>
      </c>
      <c r="G249" s="2">
        <v>4.12750005722046</v>
      </c>
      <c r="H249" s="2">
        <v>286.0</v>
      </c>
    </row>
    <row r="250">
      <c r="A250" s="2" t="s">
        <v>155</v>
      </c>
      <c r="B250" s="2">
        <v>101.09</v>
      </c>
      <c r="C250" s="4">
        <v>45519.0</v>
      </c>
      <c r="D250" s="2">
        <v>81.0400009155273</v>
      </c>
      <c r="E250" s="2">
        <v>33165.0</v>
      </c>
      <c r="F250" s="4">
        <v>45519.0</v>
      </c>
      <c r="G250" s="2">
        <v>4.13899993896484</v>
      </c>
      <c r="H250" s="2">
        <v>335.0</v>
      </c>
    </row>
    <row r="251">
      <c r="A251" s="2" t="s">
        <v>156</v>
      </c>
      <c r="B251" s="2">
        <v>100.55</v>
      </c>
      <c r="C251" s="4">
        <v>45518.0</v>
      </c>
      <c r="D251" s="2">
        <v>79.7600021362305</v>
      </c>
      <c r="E251" s="2">
        <v>50327.0</v>
      </c>
      <c r="F251" s="4">
        <v>45518.0</v>
      </c>
      <c r="G251" s="2">
        <v>4.02500009536743</v>
      </c>
      <c r="H251" s="2">
        <v>190.0</v>
      </c>
    </row>
    <row r="252">
      <c r="A252" s="2" t="s">
        <v>157</v>
      </c>
      <c r="B252" s="2">
        <v>100.85</v>
      </c>
      <c r="C252" s="4">
        <v>45517.0</v>
      </c>
      <c r="D252" s="2">
        <v>80.6900024414063</v>
      </c>
      <c r="E252" s="2">
        <v>50485.0</v>
      </c>
      <c r="F252" s="4">
        <v>45517.0</v>
      </c>
      <c r="G252" s="2">
        <v>4.03599977493286</v>
      </c>
      <c r="H252" s="2">
        <v>241.0</v>
      </c>
    </row>
    <row r="253">
      <c r="A253" s="2" t="s">
        <v>158</v>
      </c>
      <c r="B253" s="2">
        <v>100.72</v>
      </c>
      <c r="C253" s="4">
        <v>45516.0</v>
      </c>
      <c r="D253" s="2">
        <v>82.3000030517578</v>
      </c>
      <c r="E253" s="2">
        <v>45234.0</v>
      </c>
      <c r="F253" s="4">
        <v>45516.0</v>
      </c>
      <c r="G253" s="2">
        <v>4.05499982833862</v>
      </c>
      <c r="H253" s="2">
        <v>399.0</v>
      </c>
    </row>
    <row r="254">
      <c r="A254" s="2" t="s">
        <v>159</v>
      </c>
      <c r="B254" s="2">
        <v>101.51</v>
      </c>
      <c r="C254" s="4">
        <v>45513.0</v>
      </c>
      <c r="D254" s="2">
        <v>79.6600036621094</v>
      </c>
      <c r="E254" s="2">
        <v>32227.0</v>
      </c>
      <c r="F254" s="4">
        <v>45513.0</v>
      </c>
      <c r="G254" s="2">
        <v>3.98000001907349</v>
      </c>
      <c r="H254" s="2">
        <v>343.0</v>
      </c>
    </row>
    <row r="255">
      <c r="A255" s="2" t="s">
        <v>160</v>
      </c>
      <c r="B255" s="2">
        <v>101.04</v>
      </c>
      <c r="C255" s="4">
        <v>45512.0</v>
      </c>
      <c r="D255" s="2">
        <v>79.1600036621094</v>
      </c>
      <c r="E255" s="2">
        <v>40462.0</v>
      </c>
      <c r="F255" s="4">
        <v>45512.0</v>
      </c>
      <c r="G255" s="2">
        <v>3.9449999332428</v>
      </c>
      <c r="H255" s="2">
        <v>408.0</v>
      </c>
    </row>
    <row r="256">
      <c r="A256" s="2" t="s">
        <v>161</v>
      </c>
      <c r="B256" s="2">
        <v>101.44</v>
      </c>
      <c r="C256" s="4">
        <v>45511.0</v>
      </c>
      <c r="D256" s="2">
        <v>78.3300018310547</v>
      </c>
      <c r="E256" s="2">
        <v>49730.0</v>
      </c>
      <c r="F256" s="4">
        <v>45511.0</v>
      </c>
      <c r="G256" s="2">
        <v>3.9375</v>
      </c>
      <c r="H256" s="2">
        <v>397.0</v>
      </c>
    </row>
    <row r="257">
      <c r="A257" s="2" t="s">
        <v>162</v>
      </c>
      <c r="B257" s="2">
        <v>101.89</v>
      </c>
      <c r="C257" s="4">
        <v>45510.0</v>
      </c>
      <c r="D257" s="2">
        <v>76.4800033569336</v>
      </c>
      <c r="E257" s="2">
        <v>45238.0</v>
      </c>
      <c r="F257" s="4">
        <v>45510.0</v>
      </c>
      <c r="G257" s="2">
        <v>4.01149988174439</v>
      </c>
      <c r="H257" s="2">
        <v>449.0</v>
      </c>
    </row>
    <row r="258">
      <c r="A258" s="2" t="s">
        <v>163</v>
      </c>
      <c r="B258" s="2">
        <v>102.46</v>
      </c>
      <c r="C258" s="4">
        <v>45509.0</v>
      </c>
      <c r="D258" s="2">
        <v>76.3000030517578</v>
      </c>
      <c r="E258" s="2">
        <v>59442.0</v>
      </c>
      <c r="F258" s="4">
        <v>45509.0</v>
      </c>
      <c r="G258" s="2">
        <v>3.98399996757507</v>
      </c>
      <c r="H258" s="2">
        <v>585.0</v>
      </c>
    </row>
    <row r="259">
      <c r="A259" s="2" t="s">
        <v>164</v>
      </c>
      <c r="B259" s="2">
        <v>102.98</v>
      </c>
      <c r="C259" s="4">
        <v>45506.0</v>
      </c>
      <c r="D259" s="2">
        <v>76.8099975585938</v>
      </c>
      <c r="E259" s="2">
        <v>58894.0</v>
      </c>
      <c r="F259" s="4">
        <v>45506.0</v>
      </c>
      <c r="G259" s="2">
        <v>4.08400011062622</v>
      </c>
      <c r="H259" s="2">
        <v>421.0</v>
      </c>
    </row>
    <row r="260">
      <c r="A260" s="2" t="s">
        <v>165</v>
      </c>
      <c r="B260" s="2">
        <v>102.57</v>
      </c>
      <c r="C260" s="4">
        <v>45505.0</v>
      </c>
      <c r="D260" s="2">
        <v>79.5199966430664</v>
      </c>
      <c r="E260" s="2">
        <v>44000.0</v>
      </c>
      <c r="F260" s="4">
        <v>45505.0</v>
      </c>
      <c r="G260" s="2">
        <v>4.06650018692017</v>
      </c>
      <c r="H260" s="2">
        <v>880.0</v>
      </c>
    </row>
    <row r="261">
      <c r="A261" s="2" t="s">
        <v>166</v>
      </c>
      <c r="B261" s="2">
        <v>102.56</v>
      </c>
      <c r="C261" s="4">
        <v>45504.0</v>
      </c>
      <c r="D261" s="2">
        <v>80.7200012207031</v>
      </c>
      <c r="E261" s="2">
        <v>54838.0</v>
      </c>
      <c r="F261" s="4">
        <v>45504.0</v>
      </c>
      <c r="G261" s="2">
        <v>4.15999984741211</v>
      </c>
      <c r="H261" s="2">
        <v>637.0</v>
      </c>
    </row>
    <row r="262">
      <c r="A262" s="3">
        <v>45634.0</v>
      </c>
      <c r="B262" s="2">
        <v>103.14</v>
      </c>
      <c r="C262" s="4">
        <v>45503.0</v>
      </c>
      <c r="D262" s="2">
        <v>78.629997253418</v>
      </c>
      <c r="E262" s="2">
        <v>15035.0</v>
      </c>
      <c r="F262" s="4">
        <v>45503.0</v>
      </c>
      <c r="G262" s="2">
        <v>4.06300020217896</v>
      </c>
      <c r="H262" s="2">
        <v>1667.0</v>
      </c>
    </row>
    <row r="263">
      <c r="A263" s="3">
        <v>45543.0</v>
      </c>
      <c r="B263" s="2">
        <v>103.14</v>
      </c>
      <c r="C263" s="4">
        <v>45502.0</v>
      </c>
      <c r="D263" s="2">
        <v>79.7799987792969</v>
      </c>
      <c r="E263" s="2">
        <v>22531.0</v>
      </c>
      <c r="F263" s="4">
        <v>45502.0</v>
      </c>
      <c r="G263" s="2">
        <v>4.06199979782105</v>
      </c>
      <c r="H263" s="2">
        <v>863.0</v>
      </c>
    </row>
    <row r="264">
      <c r="A264" s="3">
        <v>45512.0</v>
      </c>
      <c r="B264" s="2">
        <v>103.21</v>
      </c>
      <c r="C264" s="4">
        <v>45499.0</v>
      </c>
      <c r="D264" s="2">
        <v>81.129997253418</v>
      </c>
      <c r="E264" s="2">
        <v>27491.0</v>
      </c>
      <c r="F264" s="4">
        <v>45499.0</v>
      </c>
      <c r="G264" s="2">
        <v>4.10449981689453</v>
      </c>
      <c r="H264" s="2">
        <v>386.0</v>
      </c>
    </row>
    <row r="265">
      <c r="A265" s="3">
        <v>45481.0</v>
      </c>
      <c r="B265" s="2">
        <v>103.2</v>
      </c>
      <c r="C265" s="4">
        <v>45498.0</v>
      </c>
      <c r="D265" s="2">
        <v>82.370002746582</v>
      </c>
      <c r="E265" s="2">
        <v>51868.0</v>
      </c>
      <c r="F265" s="4">
        <v>45498.0</v>
      </c>
      <c r="G265" s="2">
        <v>4.11250019073486</v>
      </c>
      <c r="H265" s="2">
        <v>516.0</v>
      </c>
    </row>
    <row r="266">
      <c r="A266" s="3">
        <v>45451.0</v>
      </c>
      <c r="B266" s="2">
        <v>102.97</v>
      </c>
      <c r="C266" s="4">
        <v>45497.0</v>
      </c>
      <c r="D266" s="2">
        <v>81.7099990844727</v>
      </c>
      <c r="E266" s="2">
        <v>47261.0</v>
      </c>
      <c r="F266" s="4">
        <v>45497.0</v>
      </c>
      <c r="G266" s="2">
        <v>4.09899997711182</v>
      </c>
      <c r="H266" s="2">
        <v>596.0</v>
      </c>
    </row>
    <row r="267">
      <c r="A267" s="3">
        <v>45420.0</v>
      </c>
      <c r="B267" s="2">
        <v>102.69</v>
      </c>
      <c r="C267" s="4">
        <v>45496.0</v>
      </c>
      <c r="D267" s="2">
        <v>81.0100021362305</v>
      </c>
      <c r="E267" s="2">
        <v>45436.0</v>
      </c>
      <c r="F267" s="4">
        <v>45496.0</v>
      </c>
      <c r="G267" s="2">
        <v>4.14599990844727</v>
      </c>
      <c r="H267" s="2">
        <v>503.0</v>
      </c>
    </row>
    <row r="268">
      <c r="A268" s="3">
        <v>45330.0</v>
      </c>
      <c r="B268" s="2">
        <v>103.21</v>
      </c>
      <c r="C268" s="4">
        <v>45495.0</v>
      </c>
      <c r="D268" s="2">
        <v>82.4000015258789</v>
      </c>
      <c r="E268" s="2">
        <v>36408.0</v>
      </c>
      <c r="F268" s="4">
        <v>45495.0</v>
      </c>
      <c r="G268" s="2">
        <v>4.18050003051758</v>
      </c>
      <c r="H268" s="2">
        <v>483.0</v>
      </c>
    </row>
    <row r="269">
      <c r="A269" s="3">
        <v>45299.0</v>
      </c>
      <c r="B269" s="2">
        <v>104.42</v>
      </c>
      <c r="C269" s="4">
        <v>45492.0</v>
      </c>
      <c r="D269" s="2">
        <v>82.629997253418</v>
      </c>
      <c r="E269" s="2">
        <v>45739.0</v>
      </c>
      <c r="F269" s="4">
        <v>45492.0</v>
      </c>
      <c r="G269" s="2">
        <v>4.2189998626709</v>
      </c>
      <c r="H269" s="2">
        <v>302.0</v>
      </c>
    </row>
    <row r="270">
      <c r="A270" s="2" t="s">
        <v>167</v>
      </c>
      <c r="B270" s="2">
        <v>104.1</v>
      </c>
      <c r="C270" s="4">
        <v>45491.0</v>
      </c>
      <c r="D270" s="2">
        <v>85.1100006103516</v>
      </c>
      <c r="E270" s="2">
        <v>45867.0</v>
      </c>
      <c r="F270" s="4">
        <v>45491.0</v>
      </c>
      <c r="G270" s="2">
        <v>4.26599979400635</v>
      </c>
      <c r="H270" s="2">
        <v>437.0</v>
      </c>
    </row>
    <row r="271">
      <c r="A271" s="2" t="s">
        <v>168</v>
      </c>
      <c r="B271" s="2">
        <v>104.55</v>
      </c>
      <c r="C271" s="4">
        <v>45490.0</v>
      </c>
      <c r="D271" s="2">
        <v>85.0800018310547</v>
      </c>
      <c r="E271" s="2">
        <v>44273.0</v>
      </c>
      <c r="F271" s="4">
        <v>45490.0</v>
      </c>
      <c r="G271" s="2">
        <v>4.39900016784668</v>
      </c>
      <c r="H271" s="2">
        <v>483.0</v>
      </c>
    </row>
    <row r="272">
      <c r="A272" s="2" t="s">
        <v>169</v>
      </c>
      <c r="B272" s="2">
        <v>104.56</v>
      </c>
      <c r="C272" s="4">
        <v>45489.0</v>
      </c>
      <c r="D272" s="2">
        <v>83.7300033569336</v>
      </c>
      <c r="E272" s="2">
        <v>45546.0</v>
      </c>
      <c r="F272" s="4">
        <v>45489.0</v>
      </c>
      <c r="G272" s="2">
        <v>4.44399976730347</v>
      </c>
      <c r="H272" s="2">
        <v>782.0</v>
      </c>
    </row>
    <row r="273">
      <c r="A273" s="2" t="s">
        <v>170</v>
      </c>
      <c r="B273" s="2">
        <v>104.32</v>
      </c>
      <c r="C273" s="4">
        <v>45488.0</v>
      </c>
      <c r="D273" s="2">
        <v>84.8499984741211</v>
      </c>
      <c r="E273" s="2">
        <v>36586.0</v>
      </c>
      <c r="F273" s="4">
        <v>45488.0</v>
      </c>
      <c r="G273" s="2">
        <v>4.52899980545044</v>
      </c>
      <c r="H273" s="2">
        <v>443.0</v>
      </c>
    </row>
    <row r="274">
      <c r="A274" s="2" t="s">
        <v>171</v>
      </c>
      <c r="B274" s="2">
        <v>104.36</v>
      </c>
      <c r="C274" s="4">
        <v>45485.0</v>
      </c>
      <c r="D274" s="2">
        <v>85.0299987792969</v>
      </c>
      <c r="E274" s="2">
        <v>48430.0</v>
      </c>
      <c r="F274" s="4">
        <v>45485.0</v>
      </c>
      <c r="G274" s="2">
        <v>4.59849977493286</v>
      </c>
      <c r="H274" s="2">
        <v>608.0</v>
      </c>
    </row>
    <row r="275">
      <c r="A275" s="2" t="s">
        <v>172</v>
      </c>
      <c r="B275" s="2">
        <v>104.39</v>
      </c>
      <c r="C275" s="4">
        <v>45484.0</v>
      </c>
      <c r="D275" s="2">
        <v>85.4000015258789</v>
      </c>
      <c r="E275" s="2">
        <v>47743.0</v>
      </c>
      <c r="F275" s="4">
        <v>45484.0</v>
      </c>
      <c r="G275" s="2">
        <v>4.50850009918213</v>
      </c>
      <c r="H275" s="2">
        <v>979.0</v>
      </c>
    </row>
    <row r="276">
      <c r="A276" s="2" t="s">
        <v>173</v>
      </c>
      <c r="B276" s="2">
        <v>104.45</v>
      </c>
      <c r="C276" s="4">
        <v>45483.0</v>
      </c>
      <c r="D276" s="2">
        <v>85.0800018310547</v>
      </c>
      <c r="E276" s="2">
        <v>51274.0</v>
      </c>
      <c r="F276" s="4">
        <v>45483.0</v>
      </c>
      <c r="G276" s="2">
        <v>4.60750007629395</v>
      </c>
      <c r="H276" s="2">
        <v>727.0</v>
      </c>
    </row>
    <row r="277">
      <c r="A277" s="2" t="s">
        <v>174</v>
      </c>
      <c r="B277" s="2">
        <v>104.31</v>
      </c>
      <c r="C277" s="4">
        <v>45482.0</v>
      </c>
      <c r="D277" s="2">
        <v>84.6600036621094</v>
      </c>
      <c r="E277" s="2">
        <v>44667.0</v>
      </c>
      <c r="F277" s="4">
        <v>45482.0</v>
      </c>
      <c r="G277" s="2">
        <v>4.57800006866455</v>
      </c>
      <c r="H277" s="2">
        <v>663.0</v>
      </c>
    </row>
    <row r="278">
      <c r="A278" s="2" t="s">
        <v>175</v>
      </c>
      <c r="B278" s="2">
        <v>104.4</v>
      </c>
      <c r="C278" s="4">
        <v>45481.0</v>
      </c>
      <c r="D278" s="2">
        <v>85.75</v>
      </c>
      <c r="E278" s="2">
        <v>36568.0</v>
      </c>
      <c r="F278" s="4">
        <v>45481.0</v>
      </c>
      <c r="G278" s="2">
        <v>4.62200021743774</v>
      </c>
      <c r="H278" s="2">
        <v>561.0</v>
      </c>
    </row>
    <row r="279">
      <c r="A279" s="2" t="s">
        <v>176</v>
      </c>
      <c r="B279" s="2">
        <v>104.17</v>
      </c>
      <c r="C279" s="4">
        <v>45478.0</v>
      </c>
      <c r="D279" s="2">
        <v>86.5400009155273</v>
      </c>
      <c r="E279" s="2">
        <v>51456.0</v>
      </c>
      <c r="F279" s="4">
        <v>45478.0</v>
      </c>
      <c r="G279" s="2">
        <v>4.65850019454956</v>
      </c>
      <c r="H279" s="2">
        <v>495.0</v>
      </c>
    </row>
    <row r="280">
      <c r="A280" s="2" t="s">
        <v>177</v>
      </c>
      <c r="B280" s="2">
        <v>103.75</v>
      </c>
      <c r="C280" s="4">
        <v>45476.0</v>
      </c>
      <c r="D280" s="2">
        <v>87.3399963378906</v>
      </c>
      <c r="E280" s="2">
        <v>39021.0</v>
      </c>
      <c r="F280" s="4">
        <v>45476.0</v>
      </c>
      <c r="G280" s="2">
        <v>4.54099988937378</v>
      </c>
      <c r="H280" s="2">
        <v>821.0</v>
      </c>
    </row>
    <row r="281">
      <c r="A281" s="2" t="s">
        <v>178</v>
      </c>
      <c r="B281" s="2">
        <v>104.27</v>
      </c>
      <c r="C281" s="4">
        <v>45475.0</v>
      </c>
      <c r="D281" s="2">
        <v>86.2399978637695</v>
      </c>
      <c r="E281" s="2">
        <v>52311.0</v>
      </c>
      <c r="F281" s="4">
        <v>45475.0</v>
      </c>
      <c r="G281" s="2">
        <v>4.42950010299683</v>
      </c>
      <c r="H281" s="2">
        <v>894.0</v>
      </c>
    </row>
    <row r="282">
      <c r="A282" s="2" t="s">
        <v>179</v>
      </c>
      <c r="B282" s="2">
        <v>104.19</v>
      </c>
      <c r="C282" s="4">
        <v>45474.0</v>
      </c>
      <c r="D282" s="2">
        <v>86.5999984741211</v>
      </c>
      <c r="E282" s="2">
        <v>55468.0</v>
      </c>
      <c r="F282" s="4">
        <v>45474.0</v>
      </c>
      <c r="G282" s="2">
        <v>4.42649984359741</v>
      </c>
      <c r="H282" s="2">
        <v>991.0</v>
      </c>
    </row>
    <row r="283">
      <c r="A283" s="3">
        <v>45633.0</v>
      </c>
      <c r="B283" s="2">
        <v>104.09</v>
      </c>
      <c r="C283" s="4">
        <v>45471.0</v>
      </c>
      <c r="D283" s="2">
        <v>86.4100036621094</v>
      </c>
      <c r="E283" s="2">
        <v>38920.0</v>
      </c>
      <c r="F283" s="4">
        <v>45471.0</v>
      </c>
      <c r="G283" s="2">
        <v>4.39050006866455</v>
      </c>
      <c r="H283" s="2">
        <v>1413.0</v>
      </c>
    </row>
    <row r="284">
      <c r="A284" s="3">
        <v>45603.0</v>
      </c>
      <c r="B284" s="2">
        <v>104.44</v>
      </c>
      <c r="C284" s="4">
        <v>45470.0</v>
      </c>
      <c r="D284" s="2">
        <v>86.3899993896484</v>
      </c>
      <c r="E284" s="2">
        <v>11216.0</v>
      </c>
      <c r="F284" s="4">
        <v>45470.0</v>
      </c>
      <c r="G284" s="2">
        <v>4.32849979400635</v>
      </c>
      <c r="H284" s="2">
        <v>6440.0</v>
      </c>
    </row>
    <row r="285">
      <c r="A285" s="3">
        <v>45572.0</v>
      </c>
      <c r="B285" s="2">
        <v>105.05</v>
      </c>
      <c r="C285" s="4">
        <v>45469.0</v>
      </c>
      <c r="D285" s="2">
        <v>85.25</v>
      </c>
      <c r="E285" s="2">
        <v>18107.0</v>
      </c>
      <c r="F285" s="4">
        <v>45469.0</v>
      </c>
      <c r="G285" s="2">
        <v>4.36749982833862</v>
      </c>
      <c r="H285" s="2">
        <v>27282.0</v>
      </c>
    </row>
    <row r="286">
      <c r="A286" s="3">
        <v>45542.0</v>
      </c>
      <c r="B286" s="2">
        <v>105.13</v>
      </c>
      <c r="C286" s="4">
        <v>45468.0</v>
      </c>
      <c r="D286" s="2">
        <v>85.0100021362305</v>
      </c>
      <c r="E286" s="2">
        <v>26591.0</v>
      </c>
      <c r="F286" s="4">
        <v>45468.0</v>
      </c>
      <c r="G286" s="2">
        <v>4.38100004196167</v>
      </c>
      <c r="H286" s="2">
        <v>690.0</v>
      </c>
    </row>
    <row r="287">
      <c r="A287" s="3">
        <v>45511.0</v>
      </c>
      <c r="B287" s="2">
        <v>105.0</v>
      </c>
      <c r="C287" s="4">
        <v>45467.0</v>
      </c>
      <c r="D287" s="2">
        <v>86.0100021362305</v>
      </c>
      <c r="E287" s="2">
        <v>28043.0</v>
      </c>
      <c r="F287" s="4">
        <v>45467.0</v>
      </c>
      <c r="G287" s="2">
        <v>4.52699995040894</v>
      </c>
      <c r="H287" s="2">
        <v>668.0</v>
      </c>
    </row>
    <row r="288">
      <c r="A288" s="3">
        <v>45419.0</v>
      </c>
      <c r="B288" s="2">
        <v>104.88</v>
      </c>
      <c r="C288" s="4">
        <v>45464.0</v>
      </c>
      <c r="D288" s="2">
        <v>85.2399978637695</v>
      </c>
      <c r="E288" s="2">
        <v>25055.0</v>
      </c>
      <c r="F288" s="4">
        <v>45464.0</v>
      </c>
      <c r="G288" s="2">
        <v>4.49399995803833</v>
      </c>
      <c r="H288" s="2">
        <v>687.0</v>
      </c>
    </row>
    <row r="289">
      <c r="A289" s="3">
        <v>45389.0</v>
      </c>
      <c r="B289" s="2">
        <v>105.13</v>
      </c>
      <c r="C289" s="4">
        <v>45463.0</v>
      </c>
      <c r="D289" s="2">
        <v>85.7099990844727</v>
      </c>
      <c r="E289" s="2">
        <v>52543.0</v>
      </c>
      <c r="F289" s="4">
        <v>45463.0</v>
      </c>
      <c r="G289" s="2">
        <v>4.61800003051758</v>
      </c>
      <c r="H289" s="2">
        <v>445.0</v>
      </c>
    </row>
    <row r="290">
      <c r="A290" s="3">
        <v>45358.0</v>
      </c>
      <c r="B290" s="2">
        <v>105.4</v>
      </c>
      <c r="C290" s="4">
        <v>45461.0</v>
      </c>
      <c r="D290" s="2">
        <v>85.3300018310547</v>
      </c>
      <c r="E290" s="2">
        <v>45690.0</v>
      </c>
      <c r="F290" s="4">
        <v>45461.0</v>
      </c>
      <c r="G290" s="2">
        <v>4.56199979782105</v>
      </c>
      <c r="H290" s="2">
        <v>454.0</v>
      </c>
    </row>
    <row r="291">
      <c r="A291" s="3">
        <v>45329.0</v>
      </c>
      <c r="B291" s="2">
        <v>105.72</v>
      </c>
      <c r="C291" s="4">
        <v>45460.0</v>
      </c>
      <c r="D291" s="2">
        <v>84.25</v>
      </c>
      <c r="E291" s="2">
        <v>32978.0</v>
      </c>
      <c r="F291" s="4">
        <v>45460.0</v>
      </c>
      <c r="G291" s="2">
        <v>4.52150011062622</v>
      </c>
      <c r="H291" s="2">
        <v>512.0</v>
      </c>
    </row>
    <row r="292">
      <c r="A292" s="3">
        <v>45298.0</v>
      </c>
      <c r="B292" s="2">
        <v>105.9</v>
      </c>
      <c r="C292" s="4">
        <v>45457.0</v>
      </c>
      <c r="D292" s="2">
        <v>82.620002746582</v>
      </c>
      <c r="E292" s="2">
        <v>39346.0</v>
      </c>
      <c r="F292" s="4">
        <v>45457.0</v>
      </c>
      <c r="G292" s="2">
        <v>4.55100011825562</v>
      </c>
      <c r="H292" s="2">
        <v>577.0</v>
      </c>
    </row>
    <row r="293">
      <c r="A293" s="2" t="s">
        <v>180</v>
      </c>
      <c r="B293" s="2">
        <v>105.87</v>
      </c>
      <c r="C293" s="4">
        <v>45456.0</v>
      </c>
      <c r="D293" s="2">
        <v>82.75</v>
      </c>
      <c r="E293" s="2">
        <v>39191.0</v>
      </c>
      <c r="F293" s="4">
        <v>45456.0</v>
      </c>
      <c r="G293" s="2">
        <v>4.50750017166138</v>
      </c>
      <c r="H293" s="2">
        <v>532.0</v>
      </c>
    </row>
    <row r="294">
      <c r="A294" s="2" t="s">
        <v>181</v>
      </c>
      <c r="B294" s="2">
        <v>105.91</v>
      </c>
      <c r="C294" s="4">
        <v>45455.0</v>
      </c>
      <c r="D294" s="2">
        <v>82.5999984741211</v>
      </c>
      <c r="E294" s="2">
        <v>40802.0</v>
      </c>
      <c r="F294" s="4">
        <v>45455.0</v>
      </c>
      <c r="G294" s="2">
        <v>4.58150005340576</v>
      </c>
      <c r="H294" s="2">
        <v>384.0</v>
      </c>
    </row>
    <row r="295">
      <c r="A295" s="2" t="s">
        <v>182</v>
      </c>
      <c r="B295" s="2">
        <v>106.05</v>
      </c>
      <c r="C295" s="4">
        <v>45454.0</v>
      </c>
      <c r="D295" s="2">
        <v>81.9199981689453</v>
      </c>
      <c r="E295" s="2">
        <v>35178.0</v>
      </c>
      <c r="F295" s="4">
        <v>45454.0</v>
      </c>
      <c r="G295" s="2">
        <v>4.52299976348877</v>
      </c>
      <c r="H295" s="2">
        <v>388.0</v>
      </c>
    </row>
    <row r="296">
      <c r="A296" s="2" t="s">
        <v>183</v>
      </c>
      <c r="B296" s="2">
        <v>105.61</v>
      </c>
      <c r="C296" s="4">
        <v>45453.0</v>
      </c>
      <c r="D296" s="2">
        <v>81.629997253418</v>
      </c>
      <c r="E296" s="2">
        <v>36413.0</v>
      </c>
      <c r="F296" s="4">
        <v>45453.0</v>
      </c>
      <c r="G296" s="2">
        <v>4.55649995803833</v>
      </c>
      <c r="H296" s="2">
        <v>391.0</v>
      </c>
    </row>
    <row r="297">
      <c r="A297" s="2" t="s">
        <v>184</v>
      </c>
      <c r="B297" s="2">
        <v>105.47</v>
      </c>
      <c r="C297" s="4">
        <v>45450.0</v>
      </c>
      <c r="D297" s="2">
        <v>79.620002746582</v>
      </c>
      <c r="E297" s="2">
        <v>26371.0</v>
      </c>
      <c r="F297" s="4">
        <v>45450.0</v>
      </c>
      <c r="G297" s="2">
        <v>4.49450016021729</v>
      </c>
      <c r="H297" s="2">
        <v>398.0</v>
      </c>
    </row>
    <row r="298">
      <c r="A298" s="2" t="s">
        <v>185</v>
      </c>
      <c r="B298" s="2">
        <v>105.8</v>
      </c>
      <c r="C298" s="4">
        <v>45449.0</v>
      </c>
      <c r="D298" s="2">
        <v>79.870002746582</v>
      </c>
      <c r="E298" s="2">
        <v>36186.0</v>
      </c>
      <c r="F298" s="4">
        <v>45449.0</v>
      </c>
      <c r="G298" s="2">
        <v>4.69099998474121</v>
      </c>
      <c r="H298" s="2">
        <v>376.0</v>
      </c>
    </row>
    <row r="299">
      <c r="A299" s="2" t="s">
        <v>186</v>
      </c>
      <c r="B299" s="2">
        <v>105.59</v>
      </c>
      <c r="C299" s="4">
        <v>45448.0</v>
      </c>
      <c r="D299" s="2">
        <v>78.4100036621094</v>
      </c>
      <c r="E299" s="2">
        <v>37039.0</v>
      </c>
      <c r="F299" s="4">
        <v>45448.0</v>
      </c>
      <c r="G299" s="2">
        <v>4.61950016021729</v>
      </c>
      <c r="H299" s="2">
        <v>436.0</v>
      </c>
    </row>
    <row r="300">
      <c r="A300" s="2" t="s">
        <v>187</v>
      </c>
      <c r="B300" s="2">
        <v>105.25</v>
      </c>
      <c r="C300" s="4">
        <v>45447.0</v>
      </c>
      <c r="D300" s="2">
        <v>77.5199966430664</v>
      </c>
      <c r="E300" s="2">
        <v>41209.0</v>
      </c>
      <c r="F300" s="4">
        <v>45447.0</v>
      </c>
      <c r="G300" s="2">
        <v>4.5479998588562</v>
      </c>
      <c r="H300" s="2">
        <v>593.0</v>
      </c>
    </row>
    <row r="301">
      <c r="A301" s="2" t="s">
        <v>188</v>
      </c>
      <c r="B301" s="2">
        <v>105.26</v>
      </c>
      <c r="C301" s="4">
        <v>45446.0</v>
      </c>
      <c r="D301" s="2">
        <v>78.3600006103516</v>
      </c>
      <c r="E301" s="2">
        <v>42771.0</v>
      </c>
      <c r="F301" s="4">
        <v>45446.0</v>
      </c>
      <c r="G301" s="2">
        <v>4.67700004577637</v>
      </c>
      <c r="H301" s="2">
        <v>488.0</v>
      </c>
    </row>
    <row r="302">
      <c r="A302" s="2" t="s">
        <v>189</v>
      </c>
      <c r="B302" s="2">
        <v>105.32</v>
      </c>
      <c r="C302" s="4">
        <v>45443.0</v>
      </c>
      <c r="D302" s="2">
        <v>81.620002746582</v>
      </c>
      <c r="E302" s="2">
        <v>33414.0</v>
      </c>
      <c r="F302" s="4">
        <v>45443.0</v>
      </c>
      <c r="G302" s="2">
        <v>4.6100001335144</v>
      </c>
      <c r="H302" s="2">
        <v>615.0</v>
      </c>
    </row>
    <row r="303">
      <c r="A303" s="2" t="s">
        <v>190</v>
      </c>
      <c r="B303" s="2">
        <v>105.55</v>
      </c>
      <c r="C303" s="4">
        <v>45442.0</v>
      </c>
      <c r="D303" s="2">
        <v>81.8600006103516</v>
      </c>
      <c r="E303" s="2">
        <v>9220.0</v>
      </c>
      <c r="F303" s="4">
        <v>45442.0</v>
      </c>
      <c r="G303" s="2">
        <v>4.67199993133545</v>
      </c>
      <c r="H303" s="2">
        <v>1170.0</v>
      </c>
    </row>
    <row r="304">
      <c r="A304" s="2" t="s">
        <v>191</v>
      </c>
      <c r="B304" s="2">
        <v>105.2</v>
      </c>
      <c r="C304" s="4">
        <v>45441.0</v>
      </c>
      <c r="D304" s="2">
        <v>83.5999984741211</v>
      </c>
      <c r="E304" s="2">
        <v>15987.0</v>
      </c>
      <c r="F304" s="4">
        <v>45441.0</v>
      </c>
      <c r="G304" s="2">
        <v>4.80550003051758</v>
      </c>
      <c r="H304" s="2">
        <v>1059.0</v>
      </c>
    </row>
    <row r="305">
      <c r="A305" s="3">
        <v>45632.0</v>
      </c>
      <c r="B305" s="2">
        <v>104.65</v>
      </c>
      <c r="C305" s="4">
        <v>45440.0</v>
      </c>
      <c r="D305" s="2">
        <v>84.2200012207031</v>
      </c>
      <c r="E305" s="2">
        <v>23477.0</v>
      </c>
      <c r="F305" s="4">
        <v>45440.0</v>
      </c>
      <c r="G305" s="2">
        <v>4.87550020217896</v>
      </c>
      <c r="H305" s="2">
        <v>461.0</v>
      </c>
    </row>
    <row r="306">
      <c r="A306" s="3">
        <v>45602.0</v>
      </c>
      <c r="B306" s="2">
        <v>105.23</v>
      </c>
      <c r="C306" s="4">
        <v>45436.0</v>
      </c>
      <c r="D306" s="2">
        <v>82.120002746582</v>
      </c>
      <c r="E306" s="2">
        <v>17991.0</v>
      </c>
      <c r="F306" s="4">
        <v>45436.0</v>
      </c>
      <c r="G306" s="2">
        <v>4.77850008010864</v>
      </c>
      <c r="H306" s="2">
        <v>689.0</v>
      </c>
    </row>
    <row r="307">
      <c r="A307" s="3">
        <v>45571.0</v>
      </c>
      <c r="B307" s="2">
        <v>105.15</v>
      </c>
      <c r="C307" s="4">
        <v>45435.0</v>
      </c>
      <c r="D307" s="2">
        <v>81.3600006103516</v>
      </c>
      <c r="E307" s="2">
        <v>27035.0</v>
      </c>
      <c r="F307" s="4">
        <v>45435.0</v>
      </c>
      <c r="G307" s="2">
        <v>4.81650018692017</v>
      </c>
      <c r="H307" s="2">
        <v>713.0</v>
      </c>
    </row>
    <row r="308">
      <c r="A308" s="3">
        <v>45479.0</v>
      </c>
      <c r="B308" s="2">
        <v>104.89</v>
      </c>
      <c r="C308" s="4">
        <v>45434.0</v>
      </c>
      <c r="D308" s="2">
        <v>81.9000015258789</v>
      </c>
      <c r="E308" s="2">
        <v>32042.0</v>
      </c>
      <c r="F308" s="4">
        <v>45434.0</v>
      </c>
      <c r="G308" s="2">
        <v>4.86749982833862</v>
      </c>
      <c r="H308" s="2">
        <v>976.0</v>
      </c>
    </row>
    <row r="309">
      <c r="A309" s="3">
        <v>45449.0</v>
      </c>
      <c r="B309" s="2">
        <v>104.1</v>
      </c>
      <c r="C309" s="4">
        <v>45433.0</v>
      </c>
      <c r="D309" s="2">
        <v>82.879997253418</v>
      </c>
      <c r="E309" s="2">
        <v>29726.0</v>
      </c>
      <c r="F309" s="4">
        <v>45433.0</v>
      </c>
      <c r="G309" s="2">
        <v>5.11899995803833</v>
      </c>
      <c r="H309" s="2">
        <v>568.0</v>
      </c>
    </row>
    <row r="310">
      <c r="A310" s="3">
        <v>45418.0</v>
      </c>
      <c r="B310" s="2">
        <v>104.27</v>
      </c>
      <c r="C310" s="4">
        <v>45432.0</v>
      </c>
      <c r="D310" s="2">
        <v>83.7099990844727</v>
      </c>
      <c r="E310" s="2">
        <v>22320.0</v>
      </c>
      <c r="F310" s="4">
        <v>45432.0</v>
      </c>
      <c r="G310" s="2">
        <v>5.08750009536743</v>
      </c>
      <c r="H310" s="2">
        <v>747.0</v>
      </c>
    </row>
    <row r="311">
      <c r="A311" s="3">
        <v>45388.0</v>
      </c>
      <c r="B311" s="2">
        <v>104.11</v>
      </c>
      <c r="C311" s="4">
        <v>45429.0</v>
      </c>
      <c r="D311" s="2">
        <v>83.9800033569336</v>
      </c>
      <c r="E311" s="2">
        <v>23516.0</v>
      </c>
      <c r="F311" s="4">
        <v>45429.0</v>
      </c>
      <c r="G311" s="2">
        <v>5.05700016021729</v>
      </c>
      <c r="H311" s="2">
        <v>790.0</v>
      </c>
    </row>
    <row r="312">
      <c r="A312" s="3">
        <v>45357.0</v>
      </c>
      <c r="B312" s="2">
        <v>104.14</v>
      </c>
      <c r="C312" s="4">
        <v>45428.0</v>
      </c>
      <c r="D312" s="2">
        <v>83.2699966430664</v>
      </c>
      <c r="E312" s="2">
        <v>27576.0</v>
      </c>
      <c r="F312" s="4">
        <v>45428.0</v>
      </c>
      <c r="G312" s="2">
        <v>4.89200019836426</v>
      </c>
      <c r="H312" s="2">
        <v>1150.0</v>
      </c>
    </row>
    <row r="313">
      <c r="A313" s="2" t="s">
        <v>192</v>
      </c>
      <c r="B313" s="2">
        <v>104.67</v>
      </c>
      <c r="C313" s="4">
        <v>45427.0</v>
      </c>
      <c r="D313" s="2">
        <v>82.75</v>
      </c>
      <c r="E313" s="2">
        <v>41744.0</v>
      </c>
      <c r="F313" s="4">
        <v>45427.0</v>
      </c>
      <c r="G313" s="2">
        <v>4.96950006484985</v>
      </c>
      <c r="H313" s="2">
        <v>724.0</v>
      </c>
    </row>
    <row r="314">
      <c r="A314" s="2" t="s">
        <v>193</v>
      </c>
      <c r="B314" s="2">
        <v>104.72</v>
      </c>
      <c r="C314" s="4">
        <v>45426.0</v>
      </c>
      <c r="D314" s="2">
        <v>82.379997253418</v>
      </c>
      <c r="E314" s="2">
        <v>33169.0</v>
      </c>
      <c r="F314" s="4">
        <v>45426.0</v>
      </c>
      <c r="G314" s="2">
        <v>4.95349979400635</v>
      </c>
      <c r="H314" s="2">
        <v>1046.0</v>
      </c>
    </row>
    <row r="315">
      <c r="A315" s="2" t="s">
        <v>194</v>
      </c>
      <c r="B315" s="2">
        <v>104.61</v>
      </c>
      <c r="C315" s="4">
        <v>45425.0</v>
      </c>
      <c r="D315" s="2">
        <v>83.3600006103516</v>
      </c>
      <c r="E315" s="2">
        <v>29242.0</v>
      </c>
      <c r="F315" s="4">
        <v>45425.0</v>
      </c>
      <c r="G315" s="2">
        <v>4.80450010299683</v>
      </c>
      <c r="H315" s="2">
        <v>853.0</v>
      </c>
    </row>
    <row r="316">
      <c r="A316" s="2" t="s">
        <v>195</v>
      </c>
      <c r="B316" s="2">
        <v>104.61</v>
      </c>
      <c r="C316" s="4">
        <v>45422.0</v>
      </c>
      <c r="D316" s="2">
        <v>82.7900009155273</v>
      </c>
      <c r="E316" s="2">
        <v>25062.0</v>
      </c>
      <c r="F316" s="4">
        <v>45422.0</v>
      </c>
      <c r="G316" s="2">
        <v>4.69350004196167</v>
      </c>
      <c r="H316" s="2">
        <v>989.0</v>
      </c>
    </row>
    <row r="317">
      <c r="A317" s="2" t="s">
        <v>196</v>
      </c>
      <c r="B317" s="2">
        <v>104.6</v>
      </c>
      <c r="C317" s="4">
        <v>45421.0</v>
      </c>
      <c r="D317" s="2">
        <v>83.879997253418</v>
      </c>
      <c r="E317" s="2">
        <v>25231.0</v>
      </c>
      <c r="F317" s="4">
        <v>45421.0</v>
      </c>
      <c r="G317" s="2">
        <v>4.60750007629395</v>
      </c>
      <c r="H317" s="2">
        <v>905.0</v>
      </c>
    </row>
    <row r="318">
      <c r="A318" s="2" t="s">
        <v>197</v>
      </c>
      <c r="B318" s="2">
        <v>104.72</v>
      </c>
      <c r="C318" s="4">
        <v>45420.0</v>
      </c>
      <c r="D318" s="2">
        <v>83.5800018310547</v>
      </c>
      <c r="E318" s="2">
        <v>35419.0</v>
      </c>
      <c r="F318" s="4">
        <v>45420.0</v>
      </c>
      <c r="G318" s="2">
        <v>4.56199979782105</v>
      </c>
      <c r="H318" s="2">
        <v>1097.0</v>
      </c>
    </row>
    <row r="319">
      <c r="A319" s="2" t="s">
        <v>198</v>
      </c>
      <c r="B319" s="2">
        <v>105.11</v>
      </c>
      <c r="C319" s="4">
        <v>45419.0</v>
      </c>
      <c r="D319" s="2">
        <v>83.1600036621094</v>
      </c>
      <c r="E319" s="2">
        <v>33414.0</v>
      </c>
      <c r="F319" s="4">
        <v>45419.0</v>
      </c>
      <c r="G319" s="2">
        <v>4.62550020217896</v>
      </c>
      <c r="H319" s="2">
        <v>823.0</v>
      </c>
    </row>
    <row r="320">
      <c r="A320" s="2" t="s">
        <v>199</v>
      </c>
      <c r="B320" s="2">
        <v>104.93</v>
      </c>
      <c r="C320" s="4">
        <v>45418.0</v>
      </c>
      <c r="D320" s="2">
        <v>83.3300018310547</v>
      </c>
      <c r="E320" s="2">
        <v>23246.0</v>
      </c>
      <c r="F320" s="4">
        <v>45418.0</v>
      </c>
      <c r="G320" s="2">
        <v>4.63450002670288</v>
      </c>
      <c r="H320" s="2">
        <v>642.0</v>
      </c>
    </row>
    <row r="321">
      <c r="A321" s="2" t="s">
        <v>200</v>
      </c>
      <c r="B321" s="2">
        <v>104.66</v>
      </c>
      <c r="C321" s="4">
        <v>45415.0</v>
      </c>
      <c r="D321" s="2">
        <v>82.9599990844727</v>
      </c>
      <c r="E321" s="2">
        <v>31511.0</v>
      </c>
      <c r="F321" s="4">
        <v>45415.0</v>
      </c>
      <c r="G321" s="2">
        <v>4.57350015640259</v>
      </c>
      <c r="H321" s="2">
        <v>879.0</v>
      </c>
    </row>
    <row r="322">
      <c r="A322" s="2" t="s">
        <v>201</v>
      </c>
      <c r="B322" s="2">
        <v>104.57</v>
      </c>
      <c r="C322" s="4">
        <v>45414.0</v>
      </c>
      <c r="D322" s="2">
        <v>83.6699981689453</v>
      </c>
      <c r="E322" s="2">
        <v>39951.0</v>
      </c>
      <c r="F322" s="4">
        <v>45414.0</v>
      </c>
      <c r="G322" s="2">
        <v>4.49399995803833</v>
      </c>
      <c r="H322" s="2">
        <v>864.0</v>
      </c>
    </row>
    <row r="323">
      <c r="A323" s="2" t="s">
        <v>202</v>
      </c>
      <c r="B323" s="2">
        <v>104.45</v>
      </c>
      <c r="C323" s="4">
        <v>45413.0</v>
      </c>
      <c r="D323" s="2">
        <v>83.4400024414063</v>
      </c>
      <c r="E323" s="2">
        <v>48165.0</v>
      </c>
      <c r="F323" s="4">
        <v>45413.0</v>
      </c>
      <c r="G323" s="2">
        <v>4.55249977111816</v>
      </c>
      <c r="H323" s="2">
        <v>1659.0</v>
      </c>
    </row>
    <row r="324">
      <c r="A324" s="2" t="s">
        <v>203</v>
      </c>
      <c r="B324" s="2">
        <v>104.46</v>
      </c>
      <c r="C324" s="4">
        <v>45412.0</v>
      </c>
      <c r="D324" s="2">
        <v>87.8600006103516</v>
      </c>
      <c r="E324" s="2">
        <v>39816.0</v>
      </c>
      <c r="F324" s="4">
        <v>45412.0</v>
      </c>
      <c r="G324" s="2">
        <v>4.5644998550415</v>
      </c>
      <c r="H324" s="2">
        <v>2062.0</v>
      </c>
    </row>
    <row r="325">
      <c r="A325" s="2" t="s">
        <v>204</v>
      </c>
      <c r="B325" s="2">
        <v>104.35</v>
      </c>
      <c r="C325" s="4">
        <v>45411.0</v>
      </c>
      <c r="D325" s="2">
        <v>88.4000015258789</v>
      </c>
      <c r="E325" s="2">
        <v>15093.0</v>
      </c>
      <c r="F325" s="4">
        <v>45411.0</v>
      </c>
      <c r="G325" s="2">
        <v>4.65899991989136</v>
      </c>
      <c r="H325" s="2">
        <v>11865.0</v>
      </c>
    </row>
    <row r="326">
      <c r="A326" s="2" t="s">
        <v>205</v>
      </c>
      <c r="B326" s="2">
        <v>105.01</v>
      </c>
      <c r="C326" s="4">
        <v>45408.0</v>
      </c>
      <c r="D326" s="2">
        <v>89.5</v>
      </c>
      <c r="E326" s="2">
        <v>15475.0</v>
      </c>
      <c r="F326" s="4">
        <v>45408.0</v>
      </c>
      <c r="G326" s="2">
        <v>4.56899976730347</v>
      </c>
      <c r="H326" s="2">
        <v>55975.0</v>
      </c>
    </row>
    <row r="327">
      <c r="A327" s="2" t="s">
        <v>206</v>
      </c>
      <c r="B327" s="2">
        <v>105.22</v>
      </c>
      <c r="C327" s="4">
        <v>45407.0</v>
      </c>
      <c r="D327" s="2">
        <v>89.0100021362305</v>
      </c>
      <c r="E327" s="2">
        <v>24588.0</v>
      </c>
      <c r="F327" s="4">
        <v>45407.0</v>
      </c>
      <c r="G327" s="2">
        <v>4.57049989700317</v>
      </c>
      <c r="H327" s="2">
        <v>396.0</v>
      </c>
    </row>
    <row r="328">
      <c r="A328" s="3">
        <v>45570.0</v>
      </c>
      <c r="B328" s="2">
        <v>105.3</v>
      </c>
      <c r="C328" s="4">
        <v>45406.0</v>
      </c>
      <c r="D328" s="2">
        <v>88.0199966430664</v>
      </c>
      <c r="E328" s="2">
        <v>26662.0</v>
      </c>
      <c r="F328" s="4">
        <v>45406.0</v>
      </c>
      <c r="G328" s="2">
        <v>4.46700000762939</v>
      </c>
      <c r="H328" s="2">
        <v>417.0</v>
      </c>
    </row>
    <row r="329">
      <c r="A329" s="3">
        <v>45540.0</v>
      </c>
      <c r="B329" s="2">
        <v>105.23</v>
      </c>
      <c r="C329" s="4">
        <v>45405.0</v>
      </c>
      <c r="D329" s="2">
        <v>88.4199981689453</v>
      </c>
      <c r="E329" s="2">
        <v>35381.0</v>
      </c>
      <c r="F329" s="4">
        <v>45405.0</v>
      </c>
      <c r="G329" s="2">
        <v>4.49049997329712</v>
      </c>
      <c r="H329" s="2">
        <v>570.0</v>
      </c>
    </row>
    <row r="330">
      <c r="A330" s="3">
        <v>45509.0</v>
      </c>
      <c r="B330" s="2">
        <v>105.55</v>
      </c>
      <c r="C330" s="4">
        <v>45404.0</v>
      </c>
      <c r="D330" s="2">
        <v>87.0</v>
      </c>
      <c r="E330" s="2">
        <v>32395.0</v>
      </c>
      <c r="F330" s="4">
        <v>45404.0</v>
      </c>
      <c r="G330" s="2">
        <v>4.50050020217896</v>
      </c>
      <c r="H330" s="2">
        <v>468.0</v>
      </c>
    </row>
    <row r="331">
      <c r="A331" s="3">
        <v>45478.0</v>
      </c>
      <c r="B331" s="2">
        <v>105.41</v>
      </c>
      <c r="C331" s="4">
        <v>45401.0</v>
      </c>
      <c r="D331" s="2">
        <v>87.2900009155273</v>
      </c>
      <c r="E331" s="2">
        <v>45203.0</v>
      </c>
      <c r="F331" s="4">
        <v>45401.0</v>
      </c>
      <c r="G331" s="2">
        <v>4.5019998550415</v>
      </c>
      <c r="H331" s="2">
        <v>248.0</v>
      </c>
    </row>
    <row r="332">
      <c r="A332" s="3">
        <v>45448.0</v>
      </c>
      <c r="B332" s="2">
        <v>105.05</v>
      </c>
      <c r="C332" s="4">
        <v>45400.0</v>
      </c>
      <c r="D332" s="2">
        <v>87.1100006103516</v>
      </c>
      <c r="E332" s="2">
        <v>38630.0</v>
      </c>
      <c r="F332" s="4">
        <v>45400.0</v>
      </c>
      <c r="G332" s="2">
        <v>4.44049978256226</v>
      </c>
      <c r="H332" s="2">
        <v>295.0</v>
      </c>
    </row>
    <row r="333">
      <c r="A333" s="3">
        <v>45356.0</v>
      </c>
      <c r="B333" s="2">
        <v>105.03</v>
      </c>
      <c r="C333" s="4">
        <v>45399.0</v>
      </c>
      <c r="D333" s="2">
        <v>87.2900009155273</v>
      </c>
      <c r="E333" s="2">
        <v>45933.0</v>
      </c>
      <c r="F333" s="4">
        <v>45399.0</v>
      </c>
      <c r="G333" s="2">
        <v>4.34250020980835</v>
      </c>
      <c r="H333" s="2">
        <v>234.0</v>
      </c>
    </row>
    <row r="334">
      <c r="A334" s="3">
        <v>45327.0</v>
      </c>
      <c r="B334" s="2">
        <v>105.3</v>
      </c>
      <c r="C334" s="4">
        <v>45398.0</v>
      </c>
      <c r="D334" s="2">
        <v>90.0199966430664</v>
      </c>
      <c r="E334" s="2">
        <v>34348.0</v>
      </c>
      <c r="F334" s="4">
        <v>45398.0</v>
      </c>
      <c r="G334" s="2">
        <v>4.30550003051758</v>
      </c>
      <c r="H334" s="2">
        <v>314.0</v>
      </c>
    </row>
    <row r="335">
      <c r="A335" s="3">
        <v>45296.0</v>
      </c>
      <c r="B335" s="2">
        <v>105.76</v>
      </c>
      <c r="C335" s="4">
        <v>45397.0</v>
      </c>
      <c r="D335" s="2">
        <v>90.0999984741211</v>
      </c>
      <c r="E335" s="2">
        <v>35488.0</v>
      </c>
      <c r="F335" s="4">
        <v>45397.0</v>
      </c>
      <c r="G335" s="2">
        <v>4.37900018692017</v>
      </c>
      <c r="H335" s="2">
        <v>289.0</v>
      </c>
    </row>
    <row r="336">
      <c r="A336" s="2" t="s">
        <v>207</v>
      </c>
      <c r="B336" s="2">
        <v>106.22</v>
      </c>
      <c r="C336" s="4">
        <v>45394.0</v>
      </c>
      <c r="D336" s="2">
        <v>90.4499969482422</v>
      </c>
      <c r="E336" s="2">
        <v>43560.0</v>
      </c>
      <c r="F336" s="4">
        <v>45394.0</v>
      </c>
      <c r="G336" s="2">
        <v>4.25750017166138</v>
      </c>
      <c r="H336" s="2">
        <v>252.0</v>
      </c>
    </row>
    <row r="337">
      <c r="A337" s="2" t="s">
        <v>208</v>
      </c>
      <c r="B337" s="2">
        <v>105.58</v>
      </c>
      <c r="C337" s="4">
        <v>45393.0</v>
      </c>
      <c r="D337" s="2">
        <v>89.7399978637695</v>
      </c>
      <c r="E337" s="2">
        <v>47337.0</v>
      </c>
      <c r="F337" s="4">
        <v>45393.0</v>
      </c>
      <c r="G337" s="2">
        <v>4.2519998550415</v>
      </c>
      <c r="H337" s="2">
        <v>355.0</v>
      </c>
    </row>
    <row r="338">
      <c r="A338" s="2" t="s">
        <v>209</v>
      </c>
      <c r="B338" s="2">
        <v>105.94</v>
      </c>
      <c r="C338" s="4">
        <v>45392.0</v>
      </c>
      <c r="D338" s="2">
        <v>90.4800033569336</v>
      </c>
      <c r="E338" s="2">
        <v>51136.0</v>
      </c>
      <c r="F338" s="4">
        <v>45392.0</v>
      </c>
      <c r="G338" s="2">
        <v>4.28200006484985</v>
      </c>
      <c r="H338" s="2">
        <v>316.0</v>
      </c>
    </row>
    <row r="339">
      <c r="A339" s="2" t="s">
        <v>210</v>
      </c>
      <c r="B339" s="2">
        <v>105.6</v>
      </c>
      <c r="C339" s="4">
        <v>45391.0</v>
      </c>
      <c r="D339" s="2">
        <v>89.4199981689453</v>
      </c>
      <c r="E339" s="2">
        <v>33993.0</v>
      </c>
      <c r="F339" s="4">
        <v>45391.0</v>
      </c>
      <c r="G339" s="2">
        <v>4.28599977493286</v>
      </c>
      <c r="H339" s="2">
        <v>206.0</v>
      </c>
    </row>
    <row r="340">
      <c r="A340" s="2" t="s">
        <v>211</v>
      </c>
      <c r="B340" s="2">
        <v>105.86</v>
      </c>
      <c r="C340" s="4">
        <v>45390.0</v>
      </c>
      <c r="D340" s="2">
        <v>90.379997253418</v>
      </c>
      <c r="E340" s="2">
        <v>39142.0</v>
      </c>
      <c r="F340" s="4">
        <v>45390.0</v>
      </c>
      <c r="G340" s="2">
        <v>4.27699995040894</v>
      </c>
      <c r="H340" s="2">
        <v>223.0</v>
      </c>
    </row>
    <row r="341">
      <c r="A341" s="2" t="s">
        <v>212</v>
      </c>
      <c r="B341" s="2">
        <v>105.68</v>
      </c>
      <c r="C341" s="4">
        <v>45387.0</v>
      </c>
      <c r="D341" s="2">
        <v>91.1699981689453</v>
      </c>
      <c r="E341" s="2">
        <v>37391.0</v>
      </c>
      <c r="F341" s="4">
        <v>45387.0</v>
      </c>
      <c r="G341" s="2">
        <v>4.23950004577637</v>
      </c>
      <c r="H341" s="2">
        <v>1377.0</v>
      </c>
    </row>
    <row r="342">
      <c r="A342" s="2" t="s">
        <v>213</v>
      </c>
      <c r="B342" s="2">
        <v>106.08</v>
      </c>
      <c r="C342" s="4">
        <v>45386.0</v>
      </c>
      <c r="D342" s="2">
        <v>90.6500015258789</v>
      </c>
      <c r="E342" s="2">
        <v>38764.0</v>
      </c>
      <c r="F342" s="4">
        <v>45386.0</v>
      </c>
      <c r="G342" s="2">
        <v>4.24650001525879</v>
      </c>
      <c r="H342" s="2">
        <v>205.0</v>
      </c>
    </row>
    <row r="343">
      <c r="A343" s="2" t="s">
        <v>214</v>
      </c>
      <c r="B343" s="2">
        <v>106.15</v>
      </c>
      <c r="C343" s="4">
        <v>45385.0</v>
      </c>
      <c r="D343" s="2">
        <v>89.3499984741211</v>
      </c>
      <c r="E343" s="2">
        <v>35138.0</v>
      </c>
      <c r="F343" s="4">
        <v>45385.0</v>
      </c>
      <c r="G343" s="2">
        <v>4.19299983978272</v>
      </c>
      <c r="H343" s="2">
        <v>431.0</v>
      </c>
    </row>
    <row r="344">
      <c r="A344" s="2" t="s">
        <v>215</v>
      </c>
      <c r="B344" s="2">
        <v>106.15</v>
      </c>
      <c r="C344" s="4">
        <v>45384.0</v>
      </c>
      <c r="D344" s="2">
        <v>88.9199981689453</v>
      </c>
      <c r="E344" s="2">
        <v>40754.0</v>
      </c>
      <c r="F344" s="4">
        <v>45384.0</v>
      </c>
      <c r="G344" s="2">
        <v>4.07000017166138</v>
      </c>
      <c r="H344" s="2">
        <v>458.0</v>
      </c>
    </row>
    <row r="345">
      <c r="A345" s="2" t="s">
        <v>216</v>
      </c>
      <c r="B345" s="2">
        <v>105.95</v>
      </c>
      <c r="C345" s="4">
        <v>45383.0</v>
      </c>
      <c r="D345" s="2">
        <v>87.4199981689453</v>
      </c>
      <c r="E345" s="2">
        <v>29598.0</v>
      </c>
      <c r="F345" s="4">
        <v>45383.0</v>
      </c>
      <c r="G345" s="2">
        <v>4.0460000038147</v>
      </c>
      <c r="H345" s="2">
        <v>623.0</v>
      </c>
    </row>
    <row r="346">
      <c r="A346" s="2" t="s">
        <v>217</v>
      </c>
      <c r="B346" s="2">
        <v>106.26</v>
      </c>
      <c r="C346" s="4">
        <v>45379.0</v>
      </c>
      <c r="D346" s="2">
        <v>87.4800033569336</v>
      </c>
      <c r="E346" s="2">
        <v>30759.0</v>
      </c>
      <c r="F346" s="4">
        <v>45379.0</v>
      </c>
      <c r="G346" s="2">
        <v>4.00349998474121</v>
      </c>
      <c r="H346" s="2">
        <v>852.0</v>
      </c>
    </row>
    <row r="347">
      <c r="A347" s="2" t="s">
        <v>218</v>
      </c>
      <c r="B347" s="2">
        <v>106.21</v>
      </c>
      <c r="C347" s="4">
        <v>45378.0</v>
      </c>
      <c r="D347" s="2">
        <v>86.0899963378906</v>
      </c>
      <c r="E347" s="2">
        <v>8449.0</v>
      </c>
      <c r="F347" s="4">
        <v>45378.0</v>
      </c>
      <c r="G347" s="2">
        <v>3.9925000667572</v>
      </c>
      <c r="H347" s="2">
        <v>715.0</v>
      </c>
    </row>
    <row r="348">
      <c r="A348" s="3">
        <v>45630.0</v>
      </c>
      <c r="B348" s="2">
        <v>106.04</v>
      </c>
      <c r="C348" s="4">
        <v>45377.0</v>
      </c>
      <c r="D348" s="2">
        <v>86.25</v>
      </c>
      <c r="E348" s="2">
        <v>12736.0</v>
      </c>
      <c r="F348" s="4">
        <v>45377.0</v>
      </c>
      <c r="G348" s="2">
        <v>3.99600005149841</v>
      </c>
      <c r="H348" s="2">
        <v>852.0</v>
      </c>
    </row>
    <row r="349">
      <c r="A349" s="3">
        <v>45600.0</v>
      </c>
      <c r="B349" s="2">
        <v>105.28</v>
      </c>
      <c r="C349" s="4">
        <v>45376.0</v>
      </c>
      <c r="D349" s="2">
        <v>86.75</v>
      </c>
      <c r="E349" s="2">
        <v>21176.0</v>
      </c>
      <c r="F349" s="4">
        <v>45376.0</v>
      </c>
      <c r="G349" s="2">
        <v>4.00699996948242</v>
      </c>
      <c r="H349" s="2">
        <v>676.0</v>
      </c>
    </row>
    <row r="350">
      <c r="A350" s="3">
        <v>45569.0</v>
      </c>
      <c r="B350" s="2">
        <v>105.25</v>
      </c>
      <c r="C350" s="4">
        <v>45373.0</v>
      </c>
      <c r="D350" s="2">
        <v>85.4300003051758</v>
      </c>
      <c r="E350" s="2">
        <v>14778.0</v>
      </c>
      <c r="F350" s="4">
        <v>45373.0</v>
      </c>
      <c r="G350" s="2">
        <v>3.99600005149841</v>
      </c>
      <c r="H350" s="2">
        <v>1056.0</v>
      </c>
    </row>
    <row r="351">
      <c r="A351" s="3">
        <v>45539.0</v>
      </c>
      <c r="B351" s="2">
        <v>104.15</v>
      </c>
      <c r="C351" s="4">
        <v>45372.0</v>
      </c>
      <c r="D351" s="2">
        <v>85.7799987792969</v>
      </c>
      <c r="E351" s="2">
        <v>23829.0</v>
      </c>
      <c r="F351" s="4">
        <v>45372.0</v>
      </c>
      <c r="G351" s="2">
        <v>4.04650020599365</v>
      </c>
      <c r="H351" s="2">
        <v>867.0</v>
      </c>
    </row>
    <row r="352">
      <c r="A352" s="3">
        <v>45508.0</v>
      </c>
      <c r="B352" s="2">
        <v>104.14</v>
      </c>
      <c r="C352" s="4">
        <v>45371.0</v>
      </c>
      <c r="D352" s="2">
        <v>85.9499969482422</v>
      </c>
      <c r="E352" s="2">
        <v>35304.0</v>
      </c>
      <c r="F352" s="4">
        <v>45371.0</v>
      </c>
      <c r="G352" s="2">
        <v>4.03849983215332</v>
      </c>
      <c r="H352" s="2">
        <v>776.0</v>
      </c>
    </row>
    <row r="353">
      <c r="A353" s="3">
        <v>45416.0</v>
      </c>
      <c r="B353" s="2">
        <v>104.3</v>
      </c>
      <c r="C353" s="4">
        <v>45370.0</v>
      </c>
      <c r="D353" s="2">
        <v>87.379997253418</v>
      </c>
      <c r="E353" s="2">
        <v>30045.0</v>
      </c>
      <c r="F353" s="4">
        <v>45370.0</v>
      </c>
      <c r="G353" s="2">
        <v>4.05849981307983</v>
      </c>
      <c r="H353" s="2">
        <v>978.0</v>
      </c>
    </row>
    <row r="354">
      <c r="A354" s="3">
        <v>45386.0</v>
      </c>
      <c r="B354" s="2">
        <v>104.12</v>
      </c>
      <c r="C354" s="4">
        <v>45369.0</v>
      </c>
      <c r="D354" s="2">
        <v>86.8899993896484</v>
      </c>
      <c r="E354" s="2">
        <v>33687.0</v>
      </c>
      <c r="F354" s="4">
        <v>45369.0</v>
      </c>
      <c r="G354" s="2">
        <v>4.11450004577637</v>
      </c>
      <c r="H354" s="2">
        <v>950.0</v>
      </c>
    </row>
    <row r="355">
      <c r="A355" s="3">
        <v>45355.0</v>
      </c>
      <c r="B355" s="2">
        <v>104.25</v>
      </c>
      <c r="C355" s="4">
        <v>45366.0</v>
      </c>
      <c r="D355" s="2">
        <v>85.3399963378906</v>
      </c>
      <c r="E355" s="2">
        <v>23623.0</v>
      </c>
      <c r="F355" s="4">
        <v>45366.0</v>
      </c>
      <c r="G355" s="2">
        <v>4.11250019073486</v>
      </c>
      <c r="H355" s="2">
        <v>822.0</v>
      </c>
    </row>
    <row r="356">
      <c r="A356" s="3">
        <v>45326.0</v>
      </c>
      <c r="B356" s="2">
        <v>104.82</v>
      </c>
      <c r="C356" s="4">
        <v>45365.0</v>
      </c>
      <c r="D356" s="2">
        <v>85.4199981689453</v>
      </c>
      <c r="E356" s="2">
        <v>34250.0</v>
      </c>
      <c r="F356" s="4">
        <v>45365.0</v>
      </c>
      <c r="G356" s="2">
        <v>4.03700017929077</v>
      </c>
      <c r="H356" s="2">
        <v>861.0</v>
      </c>
    </row>
    <row r="357">
      <c r="A357" s="3">
        <v>45295.0</v>
      </c>
      <c r="B357" s="2">
        <v>105.02</v>
      </c>
      <c r="C357" s="4">
        <v>45364.0</v>
      </c>
      <c r="D357" s="2">
        <v>84.0299987792969</v>
      </c>
      <c r="E357" s="2">
        <v>34043.0</v>
      </c>
      <c r="F357" s="4">
        <v>45364.0</v>
      </c>
      <c r="G357" s="2">
        <v>4.05249977111816</v>
      </c>
      <c r="H357" s="2">
        <v>828.0</v>
      </c>
    </row>
    <row r="358">
      <c r="A358" s="2" t="s">
        <v>219</v>
      </c>
      <c r="B358" s="2">
        <v>104.55</v>
      </c>
      <c r="C358" s="4">
        <v>45363.0</v>
      </c>
      <c r="D358" s="2">
        <v>81.9199981689453</v>
      </c>
      <c r="E358" s="2">
        <v>29951.0</v>
      </c>
      <c r="F358" s="4">
        <v>45363.0</v>
      </c>
      <c r="G358" s="2">
        <v>3.92499995231628</v>
      </c>
      <c r="H358" s="2">
        <v>775.0</v>
      </c>
    </row>
    <row r="359">
      <c r="A359" s="2" t="s">
        <v>220</v>
      </c>
      <c r="B359" s="2">
        <v>104.55</v>
      </c>
      <c r="C359" s="4">
        <v>45362.0</v>
      </c>
      <c r="D359" s="2">
        <v>82.2099990844727</v>
      </c>
      <c r="E359" s="2">
        <v>28619.0</v>
      </c>
      <c r="F359" s="4">
        <v>45362.0</v>
      </c>
      <c r="G359" s="2">
        <v>3.92249989509583</v>
      </c>
      <c r="H359" s="2">
        <v>691.0</v>
      </c>
    </row>
    <row r="360">
      <c r="A360" s="2" t="s">
        <v>221</v>
      </c>
      <c r="B360" s="2">
        <v>104.35</v>
      </c>
      <c r="C360" s="4">
        <v>45359.0</v>
      </c>
      <c r="D360" s="2">
        <v>82.0800018310547</v>
      </c>
      <c r="E360" s="2">
        <v>26605.0</v>
      </c>
      <c r="F360" s="4">
        <v>45359.0</v>
      </c>
      <c r="G360" s="2">
        <v>3.88499999046326</v>
      </c>
      <c r="H360" s="2">
        <v>693.0</v>
      </c>
    </row>
    <row r="361">
      <c r="A361" s="2" t="s">
        <v>222</v>
      </c>
      <c r="B361" s="2">
        <v>104.23</v>
      </c>
      <c r="C361" s="4">
        <v>45358.0</v>
      </c>
      <c r="D361" s="2">
        <v>82.9599990844727</v>
      </c>
      <c r="E361" s="2">
        <v>32447.0</v>
      </c>
      <c r="F361" s="4">
        <v>45358.0</v>
      </c>
      <c r="G361" s="2">
        <v>3.91950011253357</v>
      </c>
      <c r="H361" s="2">
        <v>1243.0</v>
      </c>
    </row>
    <row r="362">
      <c r="A362" s="2" t="s">
        <v>223</v>
      </c>
      <c r="B362" s="2">
        <v>104.23</v>
      </c>
      <c r="C362" s="4">
        <v>45357.0</v>
      </c>
      <c r="D362" s="2">
        <v>82.9599990844727</v>
      </c>
      <c r="E362" s="2">
        <v>35173.0</v>
      </c>
      <c r="F362" s="4">
        <v>45357.0</v>
      </c>
      <c r="G362" s="2">
        <v>3.87050008773804</v>
      </c>
      <c r="H362" s="2">
        <v>987.0</v>
      </c>
    </row>
    <row r="363">
      <c r="A363" s="2" t="s">
        <v>224</v>
      </c>
      <c r="B363" s="2">
        <v>104.43</v>
      </c>
      <c r="C363" s="4">
        <v>45356.0</v>
      </c>
      <c r="D363" s="2">
        <v>82.0400009155273</v>
      </c>
      <c r="E363" s="2">
        <v>37442.0</v>
      </c>
      <c r="F363" s="4">
        <v>45356.0</v>
      </c>
      <c r="G363" s="2">
        <v>3.84400010108948</v>
      </c>
      <c r="H363" s="2">
        <v>929.0</v>
      </c>
    </row>
    <row r="364">
      <c r="A364" s="2" t="s">
        <v>225</v>
      </c>
      <c r="B364" s="2">
        <v>104.0</v>
      </c>
      <c r="C364" s="4">
        <v>45355.0</v>
      </c>
      <c r="D364" s="2">
        <v>82.8000030517578</v>
      </c>
      <c r="E364" s="2">
        <v>26396.0</v>
      </c>
      <c r="F364" s="4">
        <v>45355.0</v>
      </c>
      <c r="G364" s="2">
        <v>3.85199999809265</v>
      </c>
      <c r="H364" s="2">
        <v>1136.0</v>
      </c>
    </row>
    <row r="365">
      <c r="A365" s="2" t="s">
        <v>226</v>
      </c>
      <c r="B365" s="2">
        <v>103.41</v>
      </c>
      <c r="C365" s="4">
        <v>45352.0</v>
      </c>
      <c r="D365" s="2">
        <v>83.5500030517578</v>
      </c>
      <c r="E365" s="2">
        <v>30885.0</v>
      </c>
      <c r="F365" s="4">
        <v>45352.0</v>
      </c>
      <c r="G365" s="2">
        <v>3.85500001907349</v>
      </c>
      <c r="H365" s="2">
        <v>1346.0</v>
      </c>
    </row>
    <row r="366">
      <c r="A366" s="2" t="s">
        <v>227</v>
      </c>
      <c r="B366" s="2">
        <v>103.81</v>
      </c>
      <c r="C366" s="4">
        <v>45351.0</v>
      </c>
      <c r="D366" s="2">
        <v>83.620002746582</v>
      </c>
      <c r="E366" s="2">
        <v>27327.0</v>
      </c>
      <c r="F366" s="4">
        <v>45351.0</v>
      </c>
      <c r="G366" s="2">
        <v>3.8345000743866</v>
      </c>
      <c r="H366" s="2">
        <v>2054.0</v>
      </c>
    </row>
    <row r="367">
      <c r="A367" s="2" t="s">
        <v>228</v>
      </c>
      <c r="B367" s="2">
        <v>103.59</v>
      </c>
      <c r="C367" s="4">
        <v>45350.0</v>
      </c>
      <c r="D367" s="2">
        <v>83.6800003051758</v>
      </c>
      <c r="E367" s="2">
        <v>6015.0</v>
      </c>
      <c r="F367" s="4">
        <v>45350.0</v>
      </c>
      <c r="G367" s="2">
        <v>3.82750010490418</v>
      </c>
      <c r="H367" s="2">
        <v>7289.0</v>
      </c>
    </row>
    <row r="368">
      <c r="A368" s="2" t="s">
        <v>229</v>
      </c>
      <c r="B368" s="2">
        <v>103.43</v>
      </c>
      <c r="C368" s="4">
        <v>45349.0</v>
      </c>
      <c r="D368" s="2">
        <v>83.6500015258789</v>
      </c>
      <c r="E368" s="2">
        <v>10882.0</v>
      </c>
      <c r="F368" s="4">
        <v>45349.0</v>
      </c>
      <c r="G368" s="2">
        <v>3.83100008964539</v>
      </c>
      <c r="H368" s="2">
        <v>23671.0</v>
      </c>
    </row>
    <row r="369">
      <c r="A369" s="2" t="s">
        <v>230</v>
      </c>
      <c r="B369" s="2">
        <v>103.36</v>
      </c>
      <c r="C369" s="4">
        <v>45348.0</v>
      </c>
      <c r="D369" s="2">
        <v>82.5299987792969</v>
      </c>
      <c r="E369" s="2">
        <v>15694.0</v>
      </c>
      <c r="F369" s="4">
        <v>45348.0</v>
      </c>
      <c r="G369" s="2">
        <v>3.82399988174438</v>
      </c>
      <c r="H369" s="2">
        <v>515.0</v>
      </c>
    </row>
    <row r="370">
      <c r="A370" s="2" t="s">
        <v>231</v>
      </c>
      <c r="B370" s="2">
        <v>102.79</v>
      </c>
      <c r="C370" s="4">
        <v>45345.0</v>
      </c>
      <c r="D370" s="2">
        <v>81.620002746582</v>
      </c>
      <c r="E370" s="2">
        <v>19427.0</v>
      </c>
      <c r="F370" s="4">
        <v>45345.0</v>
      </c>
      <c r="G370" s="2">
        <v>3.88199996948242</v>
      </c>
      <c r="H370" s="2">
        <v>462.0</v>
      </c>
    </row>
    <row r="371">
      <c r="A371" s="3">
        <v>45629.0</v>
      </c>
      <c r="B371" s="2">
        <v>102.96</v>
      </c>
      <c r="C371" s="4">
        <v>45344.0</v>
      </c>
      <c r="D371" s="2">
        <v>83.6699981689453</v>
      </c>
      <c r="E371" s="2">
        <v>27885.0</v>
      </c>
      <c r="F371" s="4">
        <v>45344.0</v>
      </c>
      <c r="G371" s="2">
        <v>3.89750003814697</v>
      </c>
      <c r="H371" s="2">
        <v>255.0</v>
      </c>
    </row>
    <row r="372">
      <c r="A372" s="3">
        <v>45599.0</v>
      </c>
      <c r="B372" s="2">
        <v>102.87</v>
      </c>
      <c r="C372" s="4">
        <v>45343.0</v>
      </c>
      <c r="D372" s="2">
        <v>83.0299987792969</v>
      </c>
      <c r="E372" s="2">
        <v>23038.0</v>
      </c>
      <c r="F372" s="4">
        <v>45343.0</v>
      </c>
      <c r="G372" s="2">
        <v>3.87450003623962</v>
      </c>
      <c r="H372" s="2">
        <v>358.0</v>
      </c>
    </row>
    <row r="373">
      <c r="A373" s="3">
        <v>45507.0</v>
      </c>
      <c r="B373" s="2">
        <v>102.71</v>
      </c>
      <c r="C373" s="4">
        <v>45342.0</v>
      </c>
      <c r="D373" s="2">
        <v>82.3399963378906</v>
      </c>
      <c r="E373" s="2">
        <v>34581.0</v>
      </c>
      <c r="F373" s="4">
        <v>45342.0</v>
      </c>
      <c r="G373" s="2">
        <v>3.86649990081787</v>
      </c>
      <c r="H373" s="2">
        <v>392.0</v>
      </c>
    </row>
    <row r="374">
      <c r="A374" s="3">
        <v>45476.0</v>
      </c>
      <c r="B374" s="2">
        <v>102.82</v>
      </c>
      <c r="C374" s="4">
        <v>45338.0</v>
      </c>
      <c r="D374" s="2">
        <v>83.4700012207031</v>
      </c>
      <c r="E374" s="2">
        <v>34125.0</v>
      </c>
      <c r="F374" s="4">
        <v>45338.0</v>
      </c>
      <c r="G374" s="2">
        <v>3.83800005912781</v>
      </c>
      <c r="H374" s="2">
        <v>334.0</v>
      </c>
    </row>
    <row r="375">
      <c r="A375" s="3">
        <v>45446.0</v>
      </c>
      <c r="B375" s="2">
        <v>103.37</v>
      </c>
      <c r="C375" s="4">
        <v>45337.0</v>
      </c>
      <c r="D375" s="2">
        <v>82.8600006103516</v>
      </c>
      <c r="E375" s="2">
        <v>31230.0</v>
      </c>
      <c r="F375" s="4">
        <v>45337.0</v>
      </c>
      <c r="G375" s="2">
        <v>3.75650000572205</v>
      </c>
      <c r="H375" s="2">
        <v>273.0</v>
      </c>
    </row>
    <row r="376">
      <c r="A376" s="3">
        <v>45415.0</v>
      </c>
      <c r="B376" s="2">
        <v>103.8</v>
      </c>
      <c r="C376" s="4">
        <v>45336.0</v>
      </c>
      <c r="D376" s="2">
        <v>81.5999984741211</v>
      </c>
      <c r="E376" s="2">
        <v>28305.0</v>
      </c>
      <c r="F376" s="4">
        <v>45336.0</v>
      </c>
      <c r="G376" s="2">
        <v>3.70050001144409</v>
      </c>
      <c r="H376" s="2">
        <v>359.0</v>
      </c>
    </row>
    <row r="377">
      <c r="A377" s="3">
        <v>45385.0</v>
      </c>
      <c r="B377" s="2">
        <v>103.83</v>
      </c>
      <c r="C377" s="4">
        <v>45335.0</v>
      </c>
      <c r="D377" s="2">
        <v>82.7699966430664</v>
      </c>
      <c r="E377" s="2">
        <v>29306.0</v>
      </c>
      <c r="F377" s="4">
        <v>45335.0</v>
      </c>
      <c r="G377" s="2">
        <v>3.71399998664856</v>
      </c>
      <c r="H377" s="2">
        <v>197.0</v>
      </c>
    </row>
    <row r="378">
      <c r="A378" s="3">
        <v>45294.0</v>
      </c>
      <c r="B378" s="2">
        <v>103.86</v>
      </c>
      <c r="C378" s="4">
        <v>45334.0</v>
      </c>
      <c r="D378" s="2">
        <v>82.0</v>
      </c>
      <c r="E378" s="2">
        <v>22915.0</v>
      </c>
      <c r="F378" s="4">
        <v>45334.0</v>
      </c>
      <c r="G378" s="2">
        <v>3.72849988937378</v>
      </c>
      <c r="H378" s="2">
        <v>200.0</v>
      </c>
    </row>
    <row r="379">
      <c r="A379" s="2" t="s">
        <v>232</v>
      </c>
      <c r="B379" s="2">
        <v>104.16</v>
      </c>
      <c r="C379" s="4">
        <v>45331.0</v>
      </c>
      <c r="D379" s="2">
        <v>82.1900024414063</v>
      </c>
      <c r="E379" s="2">
        <v>26408.0</v>
      </c>
      <c r="F379" s="4">
        <v>45331.0</v>
      </c>
      <c r="G379" s="2">
        <v>3.68600010871887</v>
      </c>
      <c r="H379" s="2">
        <v>324.0</v>
      </c>
    </row>
    <row r="380">
      <c r="A380" s="2" t="s">
        <v>233</v>
      </c>
      <c r="B380" s="2">
        <v>103.98</v>
      </c>
      <c r="C380" s="4">
        <v>45330.0</v>
      </c>
      <c r="D380" s="2">
        <v>81.629997253418</v>
      </c>
      <c r="E380" s="2">
        <v>32568.0</v>
      </c>
      <c r="F380" s="4">
        <v>45330.0</v>
      </c>
      <c r="G380" s="2">
        <v>3.70549988746643</v>
      </c>
      <c r="H380" s="2">
        <v>383.0</v>
      </c>
    </row>
    <row r="381">
      <c r="A381" s="2" t="s">
        <v>234</v>
      </c>
      <c r="B381" s="2">
        <v>103.83</v>
      </c>
      <c r="C381" s="4">
        <v>45329.0</v>
      </c>
      <c r="D381" s="2">
        <v>79.2099990844727</v>
      </c>
      <c r="E381" s="2">
        <v>26342.0</v>
      </c>
      <c r="F381" s="4">
        <v>45329.0</v>
      </c>
      <c r="G381" s="2">
        <v>3.73749995231628</v>
      </c>
      <c r="H381" s="2">
        <v>351.0</v>
      </c>
    </row>
    <row r="382">
      <c r="A382" s="2" t="s">
        <v>235</v>
      </c>
      <c r="B382" s="2">
        <v>103.83</v>
      </c>
      <c r="C382" s="4">
        <v>45328.0</v>
      </c>
      <c r="D382" s="2">
        <v>78.5899963378906</v>
      </c>
      <c r="E382" s="2">
        <v>24904.0</v>
      </c>
      <c r="F382" s="4">
        <v>45328.0</v>
      </c>
      <c r="G382" s="2">
        <v>3.78250002861023</v>
      </c>
      <c r="H382" s="2">
        <v>327.0</v>
      </c>
    </row>
    <row r="383">
      <c r="A383" s="2" t="s">
        <v>236</v>
      </c>
      <c r="B383" s="2">
        <v>103.94</v>
      </c>
      <c r="C383" s="4">
        <v>45327.0</v>
      </c>
      <c r="D383" s="2">
        <v>77.9899978637695</v>
      </c>
      <c r="E383" s="2">
        <v>24879.0</v>
      </c>
      <c r="F383" s="4">
        <v>45327.0</v>
      </c>
      <c r="G383" s="2">
        <v>3.7720000743866</v>
      </c>
      <c r="H383" s="2">
        <v>372.0</v>
      </c>
    </row>
    <row r="384">
      <c r="A384" s="2" t="s">
        <v>237</v>
      </c>
      <c r="B384" s="2">
        <v>103.96</v>
      </c>
      <c r="C384" s="4">
        <v>45324.0</v>
      </c>
      <c r="D384" s="2">
        <v>77.3300018310547</v>
      </c>
      <c r="E384" s="2">
        <v>32405.0</v>
      </c>
      <c r="F384" s="4">
        <v>45324.0</v>
      </c>
      <c r="G384" s="2">
        <v>3.82150006294251</v>
      </c>
      <c r="H384" s="2">
        <v>529.0</v>
      </c>
    </row>
    <row r="385">
      <c r="A385" s="2" t="s">
        <v>238</v>
      </c>
      <c r="B385" s="2">
        <v>104.01</v>
      </c>
      <c r="C385" s="4">
        <v>45323.0</v>
      </c>
      <c r="D385" s="2">
        <v>78.6999969482422</v>
      </c>
      <c r="E385" s="2">
        <v>48919.0</v>
      </c>
      <c r="F385" s="4">
        <v>45323.0</v>
      </c>
      <c r="G385" s="2">
        <v>3.85249996185303</v>
      </c>
      <c r="H385" s="2">
        <v>695.0</v>
      </c>
    </row>
    <row r="386">
      <c r="A386" s="2" t="s">
        <v>239</v>
      </c>
      <c r="B386" s="2">
        <v>104.08</v>
      </c>
      <c r="C386" s="4">
        <v>45322.0</v>
      </c>
      <c r="D386" s="2">
        <v>81.7099990844727</v>
      </c>
      <c r="E386" s="2">
        <v>33486.0</v>
      </c>
      <c r="F386" s="4">
        <v>45322.0</v>
      </c>
      <c r="G386" s="2">
        <v>3.90249991416931</v>
      </c>
      <c r="H386" s="2">
        <v>750.0</v>
      </c>
    </row>
    <row r="387">
      <c r="A387" s="2" t="s">
        <v>240</v>
      </c>
      <c r="B387" s="2">
        <v>104.25</v>
      </c>
      <c r="C387" s="4">
        <v>45321.0</v>
      </c>
      <c r="D387" s="2">
        <v>82.870002746582</v>
      </c>
      <c r="E387" s="2">
        <v>7284.0</v>
      </c>
      <c r="F387" s="4">
        <v>45321.0</v>
      </c>
      <c r="G387" s="2">
        <v>3.90650010108948</v>
      </c>
      <c r="H387" s="2">
        <v>562.0</v>
      </c>
    </row>
    <row r="388">
      <c r="A388" s="2" t="s">
        <v>241</v>
      </c>
      <c r="B388" s="2">
        <v>104.3</v>
      </c>
      <c r="C388" s="4">
        <v>45320.0</v>
      </c>
      <c r="D388" s="2">
        <v>82.4000015258789</v>
      </c>
      <c r="E388" s="2">
        <v>12802.0</v>
      </c>
      <c r="F388" s="4">
        <v>45320.0</v>
      </c>
      <c r="G388" s="2">
        <v>3.87299990653992</v>
      </c>
      <c r="H388" s="2">
        <v>706.0</v>
      </c>
    </row>
    <row r="389">
      <c r="A389" s="2" t="s">
        <v>242</v>
      </c>
      <c r="B389" s="2">
        <v>104.3</v>
      </c>
      <c r="C389" s="4">
        <v>45317.0</v>
      </c>
      <c r="D389" s="2">
        <v>83.5500030517578</v>
      </c>
      <c r="E389" s="2">
        <v>19128.0</v>
      </c>
      <c r="F389" s="4">
        <v>45317.0</v>
      </c>
      <c r="G389" s="2">
        <v>3.85050010681152</v>
      </c>
      <c r="H389" s="2">
        <v>632.0</v>
      </c>
    </row>
    <row r="390">
      <c r="A390" s="2" t="s">
        <v>243</v>
      </c>
      <c r="B390" s="2">
        <v>104.72</v>
      </c>
      <c r="C390" s="4">
        <v>45316.0</v>
      </c>
      <c r="D390" s="2">
        <v>82.4300003051758</v>
      </c>
      <c r="E390" s="2">
        <v>21420.0</v>
      </c>
      <c r="F390" s="4">
        <v>45316.0</v>
      </c>
      <c r="G390" s="2">
        <v>3.86549997329712</v>
      </c>
      <c r="H390" s="2">
        <v>413.0</v>
      </c>
    </row>
    <row r="391">
      <c r="A391" s="2" t="s">
        <v>244</v>
      </c>
      <c r="B391" s="2">
        <v>104.96</v>
      </c>
      <c r="C391" s="4">
        <v>45315.0</v>
      </c>
      <c r="D391" s="2">
        <v>80.0400009155273</v>
      </c>
      <c r="E391" s="2">
        <v>22429.0</v>
      </c>
      <c r="F391" s="4">
        <v>45315.0</v>
      </c>
      <c r="G391" s="2">
        <v>3.8824999332428</v>
      </c>
      <c r="H391" s="2">
        <v>523.0</v>
      </c>
    </row>
    <row r="392">
      <c r="A392" s="3">
        <v>45628.0</v>
      </c>
      <c r="B392" s="2">
        <v>104.17</v>
      </c>
      <c r="C392" s="4">
        <v>45314.0</v>
      </c>
      <c r="D392" s="2">
        <v>79.5500030517578</v>
      </c>
      <c r="E392" s="2">
        <v>27835.0</v>
      </c>
      <c r="F392" s="4">
        <v>45314.0</v>
      </c>
      <c r="G392" s="2">
        <v>3.7904999256134</v>
      </c>
      <c r="H392" s="2">
        <v>401.0</v>
      </c>
    </row>
    <row r="393">
      <c r="A393" s="3">
        <v>45537.0</v>
      </c>
      <c r="B393" s="2">
        <v>104.11</v>
      </c>
      <c r="C393" s="4">
        <v>45313.0</v>
      </c>
      <c r="D393" s="2">
        <v>80.0599975585938</v>
      </c>
      <c r="E393" s="2">
        <v>27825.0</v>
      </c>
      <c r="F393" s="4">
        <v>45313.0</v>
      </c>
      <c r="G393" s="2">
        <v>3.76399993896484</v>
      </c>
      <c r="H393" s="2">
        <v>493.0</v>
      </c>
    </row>
    <row r="394">
      <c r="A394" s="3">
        <v>45506.0</v>
      </c>
      <c r="B394" s="2">
        <v>104.17</v>
      </c>
      <c r="C394" s="4">
        <v>45310.0</v>
      </c>
      <c r="D394" s="2">
        <v>78.5599975585938</v>
      </c>
      <c r="E394" s="2">
        <v>23734.0</v>
      </c>
      <c r="F394" s="4">
        <v>45310.0</v>
      </c>
      <c r="G394" s="2">
        <v>3.78699994087219</v>
      </c>
      <c r="H394" s="2">
        <v>264.0</v>
      </c>
    </row>
    <row r="395">
      <c r="A395" s="3">
        <v>45475.0</v>
      </c>
      <c r="B395" s="2">
        <v>104.06</v>
      </c>
      <c r="C395" s="4">
        <v>45309.0</v>
      </c>
      <c r="D395" s="2">
        <v>79.0999984741211</v>
      </c>
      <c r="E395" s="2">
        <v>28190.0</v>
      </c>
      <c r="F395" s="4">
        <v>45309.0</v>
      </c>
      <c r="G395" s="2">
        <v>3.74499988555908</v>
      </c>
      <c r="H395" s="2">
        <v>289.0</v>
      </c>
    </row>
    <row r="396">
      <c r="A396" s="3">
        <v>45445.0</v>
      </c>
      <c r="B396" s="2">
        <v>104.21</v>
      </c>
      <c r="C396" s="4">
        <v>45308.0</v>
      </c>
      <c r="D396" s="2">
        <v>77.879997253418</v>
      </c>
      <c r="E396" s="2">
        <v>35892.0</v>
      </c>
      <c r="F396" s="4">
        <v>45308.0</v>
      </c>
      <c r="G396" s="2">
        <v>3.73250007629395</v>
      </c>
      <c r="H396" s="2">
        <v>319.0</v>
      </c>
    </row>
    <row r="397">
      <c r="A397" s="3">
        <v>45414.0</v>
      </c>
      <c r="B397" s="2">
        <v>104.45</v>
      </c>
      <c r="C397" s="4">
        <v>45307.0</v>
      </c>
      <c r="D397" s="2">
        <v>78.2900009155273</v>
      </c>
      <c r="E397" s="2">
        <v>46742.0</v>
      </c>
      <c r="F397" s="4">
        <v>45307.0</v>
      </c>
      <c r="G397" s="2">
        <v>3.7664999961853</v>
      </c>
      <c r="H397" s="2">
        <v>295.0</v>
      </c>
    </row>
    <row r="398">
      <c r="A398" s="3">
        <v>45324.0</v>
      </c>
      <c r="B398" s="2">
        <v>103.92</v>
      </c>
      <c r="C398" s="4">
        <v>45303.0</v>
      </c>
      <c r="D398" s="2">
        <v>78.2900009155273</v>
      </c>
      <c r="E398" s="2">
        <v>31824.0</v>
      </c>
      <c r="F398" s="4">
        <v>45303.0</v>
      </c>
      <c r="G398" s="2">
        <v>3.74000000953674</v>
      </c>
      <c r="H398" s="2">
        <v>430.0</v>
      </c>
    </row>
    <row r="399">
      <c r="A399" s="3">
        <v>45293.0</v>
      </c>
      <c r="B399" s="2">
        <v>103.05</v>
      </c>
      <c r="C399" s="4">
        <v>45302.0</v>
      </c>
      <c r="D399" s="2">
        <v>77.4100036621094</v>
      </c>
      <c r="E399" s="2">
        <v>35565.0</v>
      </c>
      <c r="F399" s="4">
        <v>45302.0</v>
      </c>
      <c r="G399" s="2">
        <v>3.77649998664856</v>
      </c>
      <c r="H399" s="2">
        <v>292.0</v>
      </c>
    </row>
    <row r="400">
      <c r="A400" s="2" t="s">
        <v>245</v>
      </c>
      <c r="B400" s="2">
        <v>103.27</v>
      </c>
      <c r="C400" s="4">
        <v>45301.0</v>
      </c>
      <c r="D400" s="2">
        <v>76.8000030517578</v>
      </c>
      <c r="E400" s="2">
        <v>34395.0</v>
      </c>
      <c r="F400" s="4">
        <v>45301.0</v>
      </c>
      <c r="G400" s="2">
        <v>3.78099989891052</v>
      </c>
      <c r="H400" s="2">
        <v>650.0</v>
      </c>
    </row>
    <row r="401">
      <c r="A401" s="2" t="s">
        <v>246</v>
      </c>
      <c r="B401" s="2">
        <v>103.4</v>
      </c>
      <c r="C401" s="4">
        <v>45300.0</v>
      </c>
      <c r="D401" s="2">
        <v>77.5899963378906</v>
      </c>
      <c r="E401" s="2">
        <v>27914.0</v>
      </c>
      <c r="F401" s="4">
        <v>45300.0</v>
      </c>
      <c r="G401" s="2">
        <v>3.74850010871887</v>
      </c>
      <c r="H401" s="2">
        <v>409.0</v>
      </c>
    </row>
    <row r="402">
      <c r="A402" s="2" t="s">
        <v>247</v>
      </c>
      <c r="B402" s="2">
        <v>103.61</v>
      </c>
      <c r="C402" s="4">
        <v>45299.0</v>
      </c>
      <c r="D402" s="2">
        <v>76.120002746582</v>
      </c>
      <c r="E402" s="2">
        <v>32539.0</v>
      </c>
      <c r="F402" s="4">
        <v>45299.0</v>
      </c>
      <c r="G402" s="2">
        <v>3.79949998855591</v>
      </c>
      <c r="H402" s="2">
        <v>406.0</v>
      </c>
    </row>
    <row r="403">
      <c r="A403" s="2" t="s">
        <v>248</v>
      </c>
      <c r="B403" s="2">
        <v>103.43</v>
      </c>
      <c r="C403" s="4">
        <v>45296.0</v>
      </c>
      <c r="D403" s="2">
        <v>78.7600021362305</v>
      </c>
      <c r="E403" s="2">
        <v>30994.0</v>
      </c>
      <c r="F403" s="4">
        <v>45296.0</v>
      </c>
      <c r="G403" s="2">
        <v>3.79450011253357</v>
      </c>
      <c r="H403" s="2">
        <v>413.0</v>
      </c>
    </row>
    <row r="404">
      <c r="A404" s="2" t="s">
        <v>249</v>
      </c>
      <c r="B404" s="2">
        <v>103.57</v>
      </c>
      <c r="C404" s="4">
        <v>45295.0</v>
      </c>
      <c r="D404" s="2">
        <v>77.5899963378906</v>
      </c>
      <c r="E404" s="2">
        <v>33154.0</v>
      </c>
      <c r="F404" s="4">
        <v>45295.0</v>
      </c>
      <c r="G404" s="2">
        <v>3.83100008964539</v>
      </c>
      <c r="H404" s="2">
        <v>389.0</v>
      </c>
    </row>
    <row r="405">
      <c r="A405" s="2" t="s">
        <v>250</v>
      </c>
      <c r="B405" s="2">
        <v>103.24</v>
      </c>
      <c r="C405" s="4">
        <v>45294.0</v>
      </c>
      <c r="D405" s="2">
        <v>78.25</v>
      </c>
      <c r="E405" s="2">
        <v>32172.0</v>
      </c>
      <c r="F405" s="4">
        <v>45294.0</v>
      </c>
      <c r="G405" s="2">
        <v>3.84750008583069</v>
      </c>
      <c r="H405" s="2">
        <v>395.0</v>
      </c>
    </row>
    <row r="406">
      <c r="A406" s="2" t="s">
        <v>251</v>
      </c>
      <c r="B406" s="2">
        <v>103.62</v>
      </c>
      <c r="C406" s="4">
        <v>45293.0</v>
      </c>
      <c r="D406" s="2">
        <v>75.8899993896484</v>
      </c>
      <c r="E406" s="2">
        <v>28591.0</v>
      </c>
      <c r="F406" s="4">
        <v>45293.0</v>
      </c>
      <c r="G406" s="2">
        <v>3.86899995803833</v>
      </c>
      <c r="H406" s="2">
        <v>879.0</v>
      </c>
    </row>
    <row r="407">
      <c r="A407" s="2" t="s">
        <v>252</v>
      </c>
      <c r="B407" s="2">
        <v>103.33</v>
      </c>
      <c r="C407" s="4">
        <v>45289.0</v>
      </c>
      <c r="D407" s="2">
        <v>77.0400009155273</v>
      </c>
      <c r="E407" s="2">
        <v>20115.0</v>
      </c>
      <c r="F407" s="4">
        <v>45289.0</v>
      </c>
      <c r="G407" s="2">
        <v>3.88050007820129</v>
      </c>
      <c r="H407" s="2">
        <v>349.0</v>
      </c>
    </row>
    <row r="408">
      <c r="A408" s="2" t="s">
        <v>253</v>
      </c>
      <c r="B408" s="2">
        <v>103.29</v>
      </c>
      <c r="C408" s="4">
        <v>45288.0</v>
      </c>
      <c r="D408" s="2">
        <v>78.3899993896484</v>
      </c>
      <c r="E408" s="2">
        <v>24301.0</v>
      </c>
      <c r="F408" s="4">
        <v>45288.0</v>
      </c>
      <c r="G408" s="2">
        <v>3.91300010681152</v>
      </c>
      <c r="H408" s="2">
        <v>940.0</v>
      </c>
    </row>
    <row r="409">
      <c r="A409" s="2" t="s">
        <v>254</v>
      </c>
      <c r="B409" s="2">
        <v>103.54</v>
      </c>
      <c r="C409" s="4">
        <v>45287.0</v>
      </c>
      <c r="D409" s="2">
        <v>79.6500015258789</v>
      </c>
      <c r="E409" s="2">
        <v>8282.0</v>
      </c>
      <c r="F409" s="4">
        <v>45287.0</v>
      </c>
      <c r="G409" s="2">
        <v>3.94350004196167</v>
      </c>
      <c r="H409" s="2">
        <v>1283.0</v>
      </c>
    </row>
    <row r="410">
      <c r="A410" s="2" t="s">
        <v>255</v>
      </c>
      <c r="B410" s="2">
        <v>103.45</v>
      </c>
      <c r="C410" s="4">
        <v>45286.0</v>
      </c>
      <c r="D410" s="2">
        <v>81.0699996948242</v>
      </c>
      <c r="E410" s="2">
        <v>10247.0</v>
      </c>
      <c r="F410" s="4">
        <v>45286.0</v>
      </c>
      <c r="G410" s="2">
        <v>3.89549994468689</v>
      </c>
      <c r="H410" s="2">
        <v>525.0</v>
      </c>
    </row>
    <row r="411">
      <c r="A411" s="2" t="s">
        <v>256</v>
      </c>
      <c r="B411" s="2">
        <v>103.36</v>
      </c>
      <c r="C411" s="4">
        <v>45282.0</v>
      </c>
      <c r="D411" s="2">
        <v>79.0699996948242</v>
      </c>
      <c r="E411" s="2">
        <v>12334.0</v>
      </c>
      <c r="F411" s="4">
        <v>45282.0</v>
      </c>
      <c r="G411" s="2">
        <v>3.89549994468689</v>
      </c>
      <c r="H411" s="2">
        <v>547.0</v>
      </c>
    </row>
    <row r="412">
      <c r="A412" s="2" t="s">
        <v>257</v>
      </c>
      <c r="B412" s="2">
        <v>102.4</v>
      </c>
      <c r="C412" s="4">
        <v>45281.0</v>
      </c>
      <c r="D412" s="2">
        <v>79.3899993896484</v>
      </c>
      <c r="E412" s="2">
        <v>22237.0</v>
      </c>
      <c r="F412" s="4">
        <v>45281.0</v>
      </c>
      <c r="G412" s="2">
        <v>3.90849995613098</v>
      </c>
      <c r="H412" s="2">
        <v>781.0</v>
      </c>
    </row>
    <row r="413">
      <c r="A413" s="3">
        <v>45627.0</v>
      </c>
      <c r="B413" s="2">
        <v>102.4</v>
      </c>
      <c r="C413" s="4">
        <v>45280.0</v>
      </c>
      <c r="D413" s="2">
        <v>79.6999969482422</v>
      </c>
      <c r="E413" s="2">
        <v>26913.0</v>
      </c>
      <c r="F413" s="4">
        <v>45280.0</v>
      </c>
      <c r="G413" s="2">
        <v>3.90149998664856</v>
      </c>
      <c r="H413" s="2">
        <v>638.0</v>
      </c>
    </row>
    <row r="414">
      <c r="A414" s="3">
        <v>45597.0</v>
      </c>
      <c r="B414" s="2">
        <v>102.29</v>
      </c>
      <c r="C414" s="4">
        <v>45279.0</v>
      </c>
      <c r="D414" s="2">
        <v>79.2300033569336</v>
      </c>
      <c r="E414" s="2">
        <v>25735.0</v>
      </c>
      <c r="F414" s="4">
        <v>45279.0</v>
      </c>
      <c r="G414" s="2">
        <v>3.89599990844727</v>
      </c>
      <c r="H414" s="2">
        <v>701.0</v>
      </c>
    </row>
    <row r="415">
      <c r="A415" s="3">
        <v>45566.0</v>
      </c>
      <c r="B415" s="2">
        <v>102.36</v>
      </c>
      <c r="C415" s="4">
        <v>45278.0</v>
      </c>
      <c r="D415" s="2">
        <v>77.9499969482422</v>
      </c>
      <c r="E415" s="2">
        <v>30258.0</v>
      </c>
      <c r="F415" s="4">
        <v>45278.0</v>
      </c>
      <c r="G415" s="2">
        <v>3.84800004959106</v>
      </c>
      <c r="H415" s="2">
        <v>464.0</v>
      </c>
    </row>
    <row r="416">
      <c r="A416" s="3">
        <v>45536.0</v>
      </c>
      <c r="B416" s="2">
        <v>102.57</v>
      </c>
      <c r="C416" s="4">
        <v>45275.0</v>
      </c>
      <c r="D416" s="2">
        <v>76.5500030517578</v>
      </c>
      <c r="E416" s="2">
        <v>19442.0</v>
      </c>
      <c r="F416" s="4">
        <v>45275.0</v>
      </c>
      <c r="G416" s="2">
        <v>3.88499999046326</v>
      </c>
      <c r="H416" s="2">
        <v>853.0</v>
      </c>
    </row>
    <row r="417">
      <c r="A417" s="3">
        <v>45505.0</v>
      </c>
      <c r="B417" s="2">
        <v>102.21</v>
      </c>
      <c r="C417" s="4">
        <v>45274.0</v>
      </c>
      <c r="D417" s="2">
        <v>76.6100006103516</v>
      </c>
      <c r="E417" s="2">
        <v>28386.0</v>
      </c>
      <c r="F417" s="4">
        <v>45274.0</v>
      </c>
      <c r="G417" s="2">
        <v>3.88849997520447</v>
      </c>
      <c r="H417" s="2">
        <v>1003.0</v>
      </c>
    </row>
    <row r="418">
      <c r="A418" s="3">
        <v>45413.0</v>
      </c>
      <c r="B418" s="2">
        <v>102.41</v>
      </c>
      <c r="C418" s="4">
        <v>45273.0</v>
      </c>
      <c r="D418" s="2">
        <v>74.2600021362305</v>
      </c>
      <c r="E418" s="2">
        <v>27711.0</v>
      </c>
      <c r="F418" s="4">
        <v>45273.0</v>
      </c>
      <c r="G418" s="2">
        <v>3.78600001335144</v>
      </c>
      <c r="H418" s="2">
        <v>679.0</v>
      </c>
    </row>
    <row r="419">
      <c r="A419" s="3">
        <v>45383.0</v>
      </c>
      <c r="B419" s="2">
        <v>102.42</v>
      </c>
      <c r="C419" s="4">
        <v>45272.0</v>
      </c>
      <c r="D419" s="2">
        <v>73.2399978637695</v>
      </c>
      <c r="E419" s="2">
        <v>29568.0</v>
      </c>
      <c r="F419" s="4">
        <v>45272.0</v>
      </c>
      <c r="G419" s="2">
        <v>3.78600001335144</v>
      </c>
      <c r="H419" s="2">
        <v>808.0</v>
      </c>
    </row>
    <row r="420">
      <c r="A420" s="3">
        <v>45352.0</v>
      </c>
      <c r="B420" s="2">
        <v>102.49</v>
      </c>
      <c r="C420" s="4">
        <v>45271.0</v>
      </c>
      <c r="D420" s="2">
        <v>76.0299987792969</v>
      </c>
      <c r="E420" s="2">
        <v>20413.0</v>
      </c>
      <c r="F420" s="4">
        <v>45271.0</v>
      </c>
      <c r="G420" s="2">
        <v>3.77999997138977</v>
      </c>
      <c r="H420" s="2">
        <v>723.0</v>
      </c>
    </row>
    <row r="421">
      <c r="A421" s="3">
        <v>45323.0</v>
      </c>
      <c r="B421" s="2">
        <v>102.2</v>
      </c>
      <c r="C421" s="4">
        <v>45268.0</v>
      </c>
      <c r="D421" s="2">
        <v>75.8399963378906</v>
      </c>
      <c r="E421" s="2">
        <v>21497.0</v>
      </c>
      <c r="F421" s="4">
        <v>45268.0</v>
      </c>
      <c r="G421" s="2">
        <v>3.8199999332428</v>
      </c>
      <c r="H421" s="2">
        <v>421.0</v>
      </c>
    </row>
    <row r="422">
      <c r="A422" s="2" t="s">
        <v>258</v>
      </c>
      <c r="B422" s="2">
        <v>101.38</v>
      </c>
      <c r="C422" s="4">
        <v>45267.0</v>
      </c>
      <c r="D422" s="2">
        <v>74.0500030517578</v>
      </c>
      <c r="E422" s="2">
        <v>26600.0</v>
      </c>
      <c r="F422" s="4">
        <v>45267.0</v>
      </c>
      <c r="G422" s="2">
        <v>3.78449988365173</v>
      </c>
      <c r="H422" s="2">
        <v>721.0</v>
      </c>
    </row>
    <row r="423">
      <c r="A423" s="2" t="s">
        <v>259</v>
      </c>
      <c r="B423" s="2">
        <v>101.33</v>
      </c>
      <c r="C423" s="4">
        <v>45266.0</v>
      </c>
      <c r="D423" s="2">
        <v>74.3000030517578</v>
      </c>
      <c r="E423" s="2">
        <v>34004.0</v>
      </c>
      <c r="F423" s="4">
        <v>45266.0</v>
      </c>
      <c r="G423" s="2">
        <v>3.71650004386902</v>
      </c>
      <c r="H423" s="2">
        <v>551.0</v>
      </c>
    </row>
    <row r="424">
      <c r="A424" s="2" t="s">
        <v>260</v>
      </c>
      <c r="B424" s="2">
        <v>101.23</v>
      </c>
      <c r="C424" s="4">
        <v>45265.0</v>
      </c>
      <c r="D424" s="2">
        <v>77.1999969482422</v>
      </c>
      <c r="E424" s="2">
        <v>30931.0</v>
      </c>
      <c r="F424" s="4">
        <v>45265.0</v>
      </c>
      <c r="G424" s="2">
        <v>3.77250003814697</v>
      </c>
      <c r="H424" s="2">
        <v>971.0</v>
      </c>
    </row>
    <row r="425">
      <c r="A425" s="2" t="s">
        <v>261</v>
      </c>
      <c r="B425" s="2">
        <v>100.99</v>
      </c>
      <c r="C425" s="4">
        <v>45264.0</v>
      </c>
      <c r="D425" s="2">
        <v>78.0299987792969</v>
      </c>
      <c r="E425" s="2">
        <v>32582.0</v>
      </c>
      <c r="F425" s="4">
        <v>45264.0</v>
      </c>
      <c r="G425" s="2">
        <v>3.82049989700317</v>
      </c>
      <c r="H425" s="2">
        <v>963.0</v>
      </c>
    </row>
    <row r="426">
      <c r="A426" s="2" t="s">
        <v>262</v>
      </c>
      <c r="B426" s="2">
        <v>101.47</v>
      </c>
      <c r="C426" s="4">
        <v>45261.0</v>
      </c>
      <c r="D426" s="2">
        <v>78.879997253418</v>
      </c>
      <c r="E426" s="2">
        <v>29551.0</v>
      </c>
      <c r="F426" s="4">
        <v>45261.0</v>
      </c>
      <c r="G426" s="2">
        <v>3.90899991989136</v>
      </c>
      <c r="H426" s="2">
        <v>2050.0</v>
      </c>
    </row>
    <row r="427">
      <c r="A427" s="2" t="s">
        <v>263</v>
      </c>
      <c r="B427" s="2">
        <v>101.71</v>
      </c>
      <c r="C427" s="4">
        <v>45260.0</v>
      </c>
      <c r="D427" s="2">
        <v>82.8300018310547</v>
      </c>
      <c r="E427" s="2">
        <v>59320.0</v>
      </c>
      <c r="F427" s="4">
        <v>45260.0</v>
      </c>
      <c r="G427" s="2">
        <v>3.8289999961853</v>
      </c>
      <c r="H427" s="2">
        <v>2571.0</v>
      </c>
    </row>
    <row r="428">
      <c r="A428" s="2" t="s">
        <v>264</v>
      </c>
      <c r="B428" s="2">
        <v>101.84</v>
      </c>
      <c r="C428" s="4">
        <v>45259.0</v>
      </c>
      <c r="D428" s="2">
        <v>83.0999984741211</v>
      </c>
      <c r="E428" s="2">
        <v>8045.0</v>
      </c>
      <c r="F428" s="4">
        <v>45259.0</v>
      </c>
      <c r="G428" s="2">
        <v>3.78600001335144</v>
      </c>
      <c r="H428" s="2">
        <v>6653.0</v>
      </c>
    </row>
    <row r="429">
      <c r="A429" s="2" t="s">
        <v>265</v>
      </c>
      <c r="B429" s="2">
        <v>102.41</v>
      </c>
      <c r="C429" s="4">
        <v>45258.0</v>
      </c>
      <c r="D429" s="2">
        <v>81.6800003051758</v>
      </c>
      <c r="E429" s="2">
        <v>15095.0</v>
      </c>
      <c r="F429" s="4">
        <v>45258.0</v>
      </c>
      <c r="G429" s="2">
        <v>3.80100011825562</v>
      </c>
      <c r="H429" s="2">
        <v>32871.0</v>
      </c>
    </row>
    <row r="430">
      <c r="A430" s="2" t="s">
        <v>266</v>
      </c>
      <c r="B430" s="2">
        <v>102.17</v>
      </c>
      <c r="C430" s="4">
        <v>45257.0</v>
      </c>
      <c r="D430" s="2">
        <v>79.9800033569336</v>
      </c>
      <c r="E430" s="2">
        <v>15161.0</v>
      </c>
      <c r="F430" s="4">
        <v>45257.0</v>
      </c>
      <c r="G430" s="2">
        <v>3.76250004768372</v>
      </c>
      <c r="H430" s="2">
        <v>435.0</v>
      </c>
    </row>
    <row r="431">
      <c r="A431" s="2" t="s">
        <v>267</v>
      </c>
      <c r="B431" s="2">
        <v>102.56</v>
      </c>
      <c r="C431" s="4">
        <v>45254.0</v>
      </c>
      <c r="D431" s="2">
        <v>80.5800018310547</v>
      </c>
      <c r="E431" s="2">
        <v>19356.0</v>
      </c>
      <c r="F431" s="4">
        <v>45254.0</v>
      </c>
      <c r="G431" s="2">
        <v>3.79649996757507</v>
      </c>
      <c r="H431" s="2">
        <v>373.0</v>
      </c>
    </row>
    <row r="432">
      <c r="A432" s="2" t="s">
        <v>268</v>
      </c>
      <c r="B432" s="2">
        <v>102.55</v>
      </c>
      <c r="C432" s="4">
        <v>45253.0</v>
      </c>
      <c r="D432" s="2">
        <v>81.370002746582</v>
      </c>
      <c r="E432" s="2">
        <v>40651.0</v>
      </c>
      <c r="F432" s="4">
        <v>45253.0</v>
      </c>
      <c r="G432" s="2">
        <v>3.77900004386902</v>
      </c>
      <c r="H432" s="2">
        <v>596.0</v>
      </c>
    </row>
    <row r="433">
      <c r="A433" s="2" t="s">
        <v>269</v>
      </c>
      <c r="B433" s="2">
        <v>101.96</v>
      </c>
      <c r="C433" s="4">
        <v>45252.0</v>
      </c>
      <c r="D433" s="2">
        <v>81.9599990844727</v>
      </c>
      <c r="E433" s="2">
        <v>40651.0</v>
      </c>
      <c r="F433" s="4">
        <v>45252.0</v>
      </c>
      <c r="G433" s="2">
        <v>3.7664999961853</v>
      </c>
      <c r="H433" s="2">
        <v>596.0</v>
      </c>
    </row>
    <row r="434">
      <c r="A434" s="2" t="s">
        <v>270</v>
      </c>
      <c r="B434" s="2">
        <v>102.87</v>
      </c>
      <c r="C434" s="4">
        <v>45251.0</v>
      </c>
      <c r="D434" s="2">
        <v>82.4499969482422</v>
      </c>
      <c r="E434" s="2">
        <v>22699.0</v>
      </c>
      <c r="F434" s="4">
        <v>45251.0</v>
      </c>
      <c r="G434" s="2">
        <v>3.81450009346008</v>
      </c>
      <c r="H434" s="2">
        <v>466.0</v>
      </c>
    </row>
    <row r="435">
      <c r="A435" s="5">
        <v>45272.0</v>
      </c>
      <c r="B435" s="2">
        <v>103.87</v>
      </c>
      <c r="C435" s="4">
        <v>45250.0</v>
      </c>
      <c r="D435" s="2">
        <v>82.3199996948242</v>
      </c>
      <c r="E435" s="2">
        <v>24121.0</v>
      </c>
      <c r="F435" s="4">
        <v>45250.0</v>
      </c>
      <c r="G435" s="2">
        <v>3.8125</v>
      </c>
      <c r="H435" s="2">
        <v>377.0</v>
      </c>
    </row>
    <row r="436">
      <c r="A436" s="5">
        <v>45242.0</v>
      </c>
      <c r="B436" s="2">
        <v>104.1</v>
      </c>
      <c r="C436" s="4">
        <v>45247.0</v>
      </c>
      <c r="D436" s="2">
        <v>80.6100006103516</v>
      </c>
      <c r="E436" s="2">
        <v>35037.0</v>
      </c>
      <c r="F436" s="4">
        <v>45247.0</v>
      </c>
      <c r="G436" s="2">
        <v>3.73749995231628</v>
      </c>
      <c r="H436" s="2">
        <v>493.0</v>
      </c>
    </row>
    <row r="437">
      <c r="A437" s="3">
        <v>45150.0</v>
      </c>
      <c r="B437" s="2">
        <v>104.01</v>
      </c>
      <c r="C437" s="4">
        <v>45246.0</v>
      </c>
      <c r="D437" s="2">
        <v>77.4199981689453</v>
      </c>
      <c r="E437" s="2">
        <v>37692.0</v>
      </c>
      <c r="F437" s="4">
        <v>45246.0</v>
      </c>
      <c r="G437" s="2">
        <v>3.70449995994568</v>
      </c>
      <c r="H437" s="2">
        <v>338.0</v>
      </c>
    </row>
    <row r="438">
      <c r="A438" s="3">
        <v>45119.0</v>
      </c>
      <c r="B438" s="2">
        <v>103.54</v>
      </c>
      <c r="C438" s="4">
        <v>45245.0</v>
      </c>
      <c r="D438" s="2">
        <v>81.1800003051758</v>
      </c>
      <c r="E438" s="2">
        <v>32261.0</v>
      </c>
      <c r="F438" s="4">
        <v>45245.0</v>
      </c>
      <c r="G438" s="2">
        <v>3.71749997138977</v>
      </c>
      <c r="H438" s="2">
        <v>383.0</v>
      </c>
    </row>
    <row r="439">
      <c r="A439" s="3">
        <v>45089.0</v>
      </c>
      <c r="B439" s="2">
        <v>104.15</v>
      </c>
      <c r="C439" s="4">
        <v>45244.0</v>
      </c>
      <c r="D439" s="2">
        <v>82.4700012207031</v>
      </c>
      <c r="E439" s="2">
        <v>25753.0</v>
      </c>
      <c r="F439" s="4">
        <v>45244.0</v>
      </c>
      <c r="G439" s="2">
        <v>3.68249988555908</v>
      </c>
      <c r="H439" s="2">
        <v>762.0</v>
      </c>
    </row>
    <row r="440">
      <c r="A440" s="3">
        <v>45058.0</v>
      </c>
      <c r="B440" s="2">
        <v>104.05</v>
      </c>
      <c r="C440" s="4">
        <v>45243.0</v>
      </c>
      <c r="D440" s="2">
        <v>82.5199966430664</v>
      </c>
      <c r="E440" s="2">
        <v>22380.0</v>
      </c>
      <c r="F440" s="4">
        <v>45243.0</v>
      </c>
      <c r="G440" s="2">
        <v>3.66249990463257</v>
      </c>
      <c r="H440" s="2">
        <v>575.0</v>
      </c>
    </row>
    <row r="441">
      <c r="A441" s="3">
        <v>45028.0</v>
      </c>
      <c r="B441" s="2">
        <v>103.71</v>
      </c>
      <c r="C441" s="4">
        <v>45240.0</v>
      </c>
      <c r="D441" s="2">
        <v>81.4300003051758</v>
      </c>
      <c r="E441" s="2">
        <v>20653.0</v>
      </c>
      <c r="F441" s="4">
        <v>45240.0</v>
      </c>
      <c r="G441" s="2">
        <v>3.58349990844727</v>
      </c>
      <c r="H441" s="2">
        <v>493.0</v>
      </c>
    </row>
    <row r="442">
      <c r="A442" s="3">
        <v>44938.0</v>
      </c>
      <c r="B442" s="2">
        <v>103.27</v>
      </c>
      <c r="C442" s="4">
        <v>45239.0</v>
      </c>
      <c r="D442" s="2">
        <v>80.0100021362305</v>
      </c>
      <c r="E442" s="2">
        <v>32592.0</v>
      </c>
      <c r="F442" s="4">
        <v>45239.0</v>
      </c>
      <c r="G442" s="2">
        <v>3.63499999046326</v>
      </c>
      <c r="H442" s="2">
        <v>363.0</v>
      </c>
    </row>
    <row r="443">
      <c r="A443" s="2" t="s">
        <v>271</v>
      </c>
      <c r="B443" s="2">
        <v>103.5</v>
      </c>
      <c r="C443" s="4">
        <v>45238.0</v>
      </c>
      <c r="D443" s="2">
        <v>79.5400009155273</v>
      </c>
      <c r="E443" s="2">
        <v>36137.0</v>
      </c>
      <c r="F443" s="4">
        <v>45238.0</v>
      </c>
      <c r="G443" s="2">
        <v>3.62800002098084</v>
      </c>
      <c r="H443" s="2">
        <v>435.0</v>
      </c>
    </row>
    <row r="444">
      <c r="A444" s="2" t="s">
        <v>272</v>
      </c>
      <c r="B444" s="2">
        <v>102.77</v>
      </c>
      <c r="C444" s="4">
        <v>45237.0</v>
      </c>
      <c r="D444" s="2">
        <v>81.6100006103516</v>
      </c>
      <c r="E444" s="2">
        <v>38007.0</v>
      </c>
      <c r="F444" s="4">
        <v>45237.0</v>
      </c>
      <c r="G444" s="2">
        <v>3.67000007629395</v>
      </c>
      <c r="H444" s="2">
        <v>313.0</v>
      </c>
    </row>
    <row r="445">
      <c r="A445" s="2" t="s">
        <v>273</v>
      </c>
      <c r="B445" s="2">
        <v>102.75</v>
      </c>
      <c r="C445" s="4">
        <v>45236.0</v>
      </c>
      <c r="D445" s="2">
        <v>85.1800003051758</v>
      </c>
      <c r="E445" s="2">
        <v>26524.0</v>
      </c>
      <c r="F445" s="4">
        <v>45236.0</v>
      </c>
      <c r="G445" s="2">
        <v>3.7095000743866</v>
      </c>
      <c r="H445" s="2">
        <v>368.0</v>
      </c>
    </row>
    <row r="446">
      <c r="A446" s="2" t="s">
        <v>274</v>
      </c>
      <c r="B446" s="2">
        <v>103.2</v>
      </c>
      <c r="C446" s="4">
        <v>45233.0</v>
      </c>
      <c r="D446" s="2">
        <v>84.8899993896484</v>
      </c>
      <c r="E446" s="2">
        <v>36172.0</v>
      </c>
      <c r="F446" s="4">
        <v>45233.0</v>
      </c>
      <c r="G446" s="2">
        <v>3.67449998855591</v>
      </c>
      <c r="H446" s="2">
        <v>357.0</v>
      </c>
    </row>
    <row r="447">
      <c r="A447" s="2" t="s">
        <v>275</v>
      </c>
      <c r="B447" s="2">
        <v>103.4</v>
      </c>
      <c r="C447" s="4">
        <v>45232.0</v>
      </c>
      <c r="D447" s="2">
        <v>86.8499984741211</v>
      </c>
      <c r="E447" s="2">
        <v>31512.0</v>
      </c>
      <c r="F447" s="4">
        <v>45232.0</v>
      </c>
      <c r="G447" s="2">
        <v>3.66700005531311</v>
      </c>
      <c r="H447" s="2">
        <v>412.0</v>
      </c>
    </row>
    <row r="448">
      <c r="A448" s="2" t="s">
        <v>276</v>
      </c>
      <c r="B448" s="2">
        <v>103.92</v>
      </c>
      <c r="C448" s="4">
        <v>45231.0</v>
      </c>
      <c r="D448" s="2">
        <v>84.629997253418</v>
      </c>
      <c r="E448" s="2">
        <v>36235.0</v>
      </c>
      <c r="F448" s="4">
        <v>45231.0</v>
      </c>
      <c r="G448" s="2">
        <v>3.64499998092651</v>
      </c>
      <c r="H448" s="2">
        <v>546.0</v>
      </c>
    </row>
    <row r="449">
      <c r="A449" s="2" t="s">
        <v>277</v>
      </c>
      <c r="B449" s="2">
        <v>103.92</v>
      </c>
      <c r="C449" s="4">
        <v>45230.0</v>
      </c>
      <c r="D449" s="2">
        <v>87.4100036621094</v>
      </c>
      <c r="E449" s="2">
        <v>35673.0</v>
      </c>
      <c r="F449" s="4">
        <v>45230.0</v>
      </c>
      <c r="G449" s="2">
        <v>3.6414999961853</v>
      </c>
      <c r="H449" s="2">
        <v>771.0</v>
      </c>
    </row>
    <row r="450">
      <c r="A450" s="2" t="s">
        <v>278</v>
      </c>
      <c r="B450" s="2">
        <v>103.57</v>
      </c>
      <c r="C450" s="4">
        <v>45229.0</v>
      </c>
      <c r="D450" s="2">
        <v>87.4499969482422</v>
      </c>
      <c r="E450" s="2">
        <v>15413.0</v>
      </c>
      <c r="F450" s="4">
        <v>45229.0</v>
      </c>
      <c r="G450" s="2">
        <v>3.64949989318848</v>
      </c>
      <c r="H450" s="2">
        <v>665.0</v>
      </c>
    </row>
    <row r="451">
      <c r="A451" s="2" t="s">
        <v>279</v>
      </c>
      <c r="B451" s="2">
        <v>103.44</v>
      </c>
      <c r="C451" s="4">
        <v>45226.0</v>
      </c>
      <c r="D451" s="2">
        <v>90.4800033569336</v>
      </c>
      <c r="E451" s="2">
        <v>21249.0</v>
      </c>
      <c r="F451" s="4">
        <v>45226.0</v>
      </c>
      <c r="G451" s="2">
        <v>3.63400006294251</v>
      </c>
      <c r="H451" s="2">
        <v>847.0</v>
      </c>
    </row>
    <row r="452">
      <c r="A452" s="2" t="s">
        <v>280</v>
      </c>
      <c r="B452" s="2">
        <v>103.92</v>
      </c>
      <c r="C452" s="4">
        <v>45225.0</v>
      </c>
      <c r="D452" s="2">
        <v>87.9300003051758</v>
      </c>
      <c r="E452" s="2">
        <v>22662.0</v>
      </c>
      <c r="F452" s="4">
        <v>45225.0</v>
      </c>
      <c r="G452" s="2">
        <v>3.56850004196167</v>
      </c>
      <c r="H452" s="2">
        <v>556.0</v>
      </c>
    </row>
    <row r="453">
      <c r="A453" s="2" t="s">
        <v>281</v>
      </c>
      <c r="B453" s="2">
        <v>104.35</v>
      </c>
      <c r="C453" s="4">
        <v>45224.0</v>
      </c>
      <c r="D453" s="2">
        <v>90.129997253418</v>
      </c>
      <c r="E453" s="2">
        <v>47506.0</v>
      </c>
      <c r="F453" s="4">
        <v>45224.0</v>
      </c>
      <c r="G453" s="2">
        <v>3.57200002670288</v>
      </c>
      <c r="H453" s="2">
        <v>501.0</v>
      </c>
    </row>
    <row r="454">
      <c r="A454" s="2" t="s">
        <v>282</v>
      </c>
      <c r="B454" s="2">
        <v>104.39</v>
      </c>
      <c r="C454" s="4">
        <v>45223.0</v>
      </c>
      <c r="D454" s="2">
        <v>88.0699996948242</v>
      </c>
      <c r="E454" s="2">
        <v>42436.0</v>
      </c>
      <c r="F454" s="4">
        <v>45223.0</v>
      </c>
      <c r="G454" s="2">
        <v>3.60999989509583</v>
      </c>
      <c r="H454" s="2">
        <v>645.0</v>
      </c>
    </row>
    <row r="455">
      <c r="A455" s="2" t="s">
        <v>283</v>
      </c>
      <c r="B455" s="2">
        <v>104.05</v>
      </c>
      <c r="C455" s="4">
        <v>45222.0</v>
      </c>
      <c r="D455" s="2">
        <v>89.8300018310547</v>
      </c>
      <c r="E455" s="2">
        <v>36158.0</v>
      </c>
      <c r="F455" s="4">
        <v>45222.0</v>
      </c>
      <c r="G455" s="2">
        <v>3.57299995422363</v>
      </c>
      <c r="H455" s="2">
        <v>387.0</v>
      </c>
    </row>
    <row r="456">
      <c r="A456" s="2" t="s">
        <v>284</v>
      </c>
      <c r="B456" s="2">
        <v>105.63</v>
      </c>
      <c r="C456" s="4">
        <v>45219.0</v>
      </c>
      <c r="D456" s="2">
        <v>92.1600036621094</v>
      </c>
      <c r="E456" s="2">
        <v>30081.0</v>
      </c>
      <c r="F456" s="4">
        <v>45219.0</v>
      </c>
      <c r="G456" s="2">
        <v>3.54200005531311</v>
      </c>
      <c r="H456" s="2">
        <v>760.0</v>
      </c>
    </row>
    <row r="457">
      <c r="A457" s="5">
        <v>45210.0</v>
      </c>
      <c r="B457" s="2">
        <v>105.86</v>
      </c>
      <c r="C457" s="4">
        <v>45218.0</v>
      </c>
      <c r="D457" s="2">
        <v>92.379997253418</v>
      </c>
      <c r="E457" s="2">
        <v>34880.0</v>
      </c>
      <c r="F457" s="4">
        <v>45218.0</v>
      </c>
      <c r="G457" s="2">
        <v>3.59150004386902</v>
      </c>
      <c r="H457" s="2">
        <v>418.0</v>
      </c>
    </row>
    <row r="458">
      <c r="A458" s="3">
        <v>45180.0</v>
      </c>
      <c r="B458" s="2">
        <v>105.91</v>
      </c>
      <c r="C458" s="4">
        <v>45217.0</v>
      </c>
      <c r="D458" s="2">
        <v>91.5</v>
      </c>
      <c r="E458" s="2">
        <v>35456.0</v>
      </c>
      <c r="F458" s="4">
        <v>45217.0</v>
      </c>
      <c r="G458" s="2">
        <v>3.58200001716614</v>
      </c>
      <c r="H458" s="2">
        <v>340.0</v>
      </c>
    </row>
    <row r="459">
      <c r="A459" s="3">
        <v>45149.0</v>
      </c>
      <c r="B459" s="2">
        <v>105.59</v>
      </c>
      <c r="C459" s="4">
        <v>45216.0</v>
      </c>
      <c r="D459" s="2">
        <v>89.9000015258789</v>
      </c>
      <c r="E459" s="2">
        <v>27054.0</v>
      </c>
      <c r="F459" s="4">
        <v>45216.0</v>
      </c>
      <c r="G459" s="2">
        <v>3.57550001144409</v>
      </c>
      <c r="H459" s="2">
        <v>375.0</v>
      </c>
    </row>
    <row r="460">
      <c r="A460" s="3">
        <v>45118.0</v>
      </c>
      <c r="B460" s="2">
        <v>105.54</v>
      </c>
      <c r="C460" s="4">
        <v>45215.0</v>
      </c>
      <c r="D460" s="2">
        <v>89.6500015258789</v>
      </c>
      <c r="E460" s="2">
        <v>28811.0</v>
      </c>
      <c r="F460" s="4">
        <v>45215.0</v>
      </c>
      <c r="G460" s="2">
        <v>3.58699989318848</v>
      </c>
      <c r="H460" s="2">
        <v>298.0</v>
      </c>
    </row>
    <row r="461">
      <c r="A461" s="3">
        <v>45088.0</v>
      </c>
      <c r="B461" s="2">
        <v>105.22</v>
      </c>
      <c r="C461" s="4">
        <v>45212.0</v>
      </c>
      <c r="D461" s="2">
        <v>90.8899993896484</v>
      </c>
      <c r="E461" s="2">
        <v>44455.0</v>
      </c>
      <c r="F461" s="4">
        <v>45212.0</v>
      </c>
      <c r="G461" s="2">
        <v>3.57999992370605</v>
      </c>
      <c r="H461" s="2">
        <v>388.0</v>
      </c>
    </row>
    <row r="462">
      <c r="A462" s="3">
        <v>44996.0</v>
      </c>
      <c r="B462" s="2">
        <v>105.02</v>
      </c>
      <c r="C462" s="4">
        <v>45211.0</v>
      </c>
      <c r="D462" s="2">
        <v>86.0</v>
      </c>
      <c r="E462" s="2">
        <v>40488.0</v>
      </c>
      <c r="F462" s="4">
        <v>45211.0</v>
      </c>
      <c r="G462" s="2">
        <v>3.59400010108948</v>
      </c>
      <c r="H462" s="2">
        <v>349.0</v>
      </c>
    </row>
    <row r="463">
      <c r="A463" s="3">
        <v>44968.0</v>
      </c>
      <c r="B463" s="2">
        <v>106.12</v>
      </c>
      <c r="C463" s="4">
        <v>45210.0</v>
      </c>
      <c r="D463" s="2">
        <v>85.8199996948242</v>
      </c>
      <c r="E463" s="2">
        <v>37902.0</v>
      </c>
      <c r="F463" s="4">
        <v>45210.0</v>
      </c>
      <c r="G463" s="2">
        <v>3.61400008201599</v>
      </c>
      <c r="H463" s="2">
        <v>433.0</v>
      </c>
    </row>
    <row r="464">
      <c r="A464" s="3">
        <v>44937.0</v>
      </c>
      <c r="B464" s="2">
        <v>106.88</v>
      </c>
      <c r="C464" s="4">
        <v>45209.0</v>
      </c>
      <c r="D464" s="2">
        <v>87.6500015258789</v>
      </c>
      <c r="E464" s="2">
        <v>29704.0</v>
      </c>
      <c r="F464" s="4">
        <v>45209.0</v>
      </c>
      <c r="G464" s="2">
        <v>3.63199996948242</v>
      </c>
      <c r="H464" s="2">
        <v>331.0</v>
      </c>
    </row>
    <row r="465">
      <c r="A465" s="2" t="s">
        <v>285</v>
      </c>
      <c r="B465" s="2">
        <v>106.66</v>
      </c>
      <c r="C465" s="4">
        <v>45208.0</v>
      </c>
      <c r="D465" s="2">
        <v>88.1500015258789</v>
      </c>
      <c r="E465" s="2">
        <v>37096.0</v>
      </c>
      <c r="F465" s="4">
        <v>45208.0</v>
      </c>
      <c r="G465" s="2">
        <v>3.64249992370605</v>
      </c>
      <c r="H465" s="2">
        <v>318.0</v>
      </c>
    </row>
    <row r="466">
      <c r="A466" s="2" t="s">
        <v>286</v>
      </c>
      <c r="B466" s="2">
        <v>106.12</v>
      </c>
      <c r="C466" s="4">
        <v>45205.0</v>
      </c>
      <c r="D466" s="2">
        <v>84.5800018310547</v>
      </c>
      <c r="E466" s="2">
        <v>41254.0</v>
      </c>
      <c r="F466" s="4">
        <v>45205.0</v>
      </c>
      <c r="G466" s="2">
        <v>3.62450003623962</v>
      </c>
      <c r="H466" s="2">
        <v>326.0</v>
      </c>
    </row>
    <row r="467">
      <c r="A467" s="2" t="s">
        <v>287</v>
      </c>
      <c r="B467" s="2">
        <v>106.56</v>
      </c>
      <c r="C467" s="4">
        <v>45204.0</v>
      </c>
      <c r="D467" s="2">
        <v>84.0699996948242</v>
      </c>
      <c r="E467" s="2">
        <v>44895.0</v>
      </c>
      <c r="F467" s="4">
        <v>45204.0</v>
      </c>
      <c r="G467" s="2">
        <v>3.54699993133545</v>
      </c>
      <c r="H467" s="2">
        <v>376.0</v>
      </c>
    </row>
    <row r="468">
      <c r="A468" s="2" t="s">
        <v>288</v>
      </c>
      <c r="B468" s="2">
        <v>106.6</v>
      </c>
      <c r="C468" s="4">
        <v>45203.0</v>
      </c>
      <c r="D468" s="2">
        <v>85.8099975585938</v>
      </c>
      <c r="E468" s="2">
        <v>49185.0</v>
      </c>
      <c r="F468" s="4">
        <v>45203.0</v>
      </c>
      <c r="G468" s="2">
        <v>3.58400011062622</v>
      </c>
      <c r="H468" s="2">
        <v>395.0</v>
      </c>
    </row>
    <row r="469">
      <c r="A469" s="2" t="s">
        <v>289</v>
      </c>
      <c r="B469" s="2">
        <v>106.53</v>
      </c>
      <c r="C469" s="4">
        <v>45202.0</v>
      </c>
      <c r="D469" s="2">
        <v>90.9199981689453</v>
      </c>
      <c r="E469" s="2">
        <v>50094.0</v>
      </c>
      <c r="F469" s="4">
        <v>45202.0</v>
      </c>
      <c r="G469" s="2">
        <v>3.61549997329712</v>
      </c>
      <c r="H469" s="2">
        <v>525.0</v>
      </c>
    </row>
    <row r="470">
      <c r="A470" s="2" t="s">
        <v>290</v>
      </c>
      <c r="B470" s="2">
        <v>106.27</v>
      </c>
      <c r="C470" s="4">
        <v>45201.0</v>
      </c>
      <c r="D470" s="2">
        <v>90.7099990844727</v>
      </c>
      <c r="E470" s="2">
        <v>38153.0</v>
      </c>
      <c r="F470" s="4">
        <v>45201.0</v>
      </c>
      <c r="G470" s="2">
        <v>3.63199996948242</v>
      </c>
      <c r="H470" s="2">
        <v>621.0</v>
      </c>
    </row>
    <row r="471">
      <c r="A471" s="2" t="s">
        <v>291</v>
      </c>
      <c r="B471" s="2">
        <v>105.54</v>
      </c>
      <c r="C471" s="4">
        <v>45198.0</v>
      </c>
      <c r="D471" s="2">
        <v>95.3099975585938</v>
      </c>
      <c r="E471" s="2">
        <v>47666.0</v>
      </c>
      <c r="F471" s="4">
        <v>45198.0</v>
      </c>
      <c r="G471" s="2">
        <v>3.7260000705719</v>
      </c>
      <c r="H471" s="2">
        <v>815.0</v>
      </c>
    </row>
    <row r="472">
      <c r="A472" s="2" t="s">
        <v>292</v>
      </c>
      <c r="B472" s="2">
        <v>106.16</v>
      </c>
      <c r="C472" s="4">
        <v>45197.0</v>
      </c>
      <c r="D472" s="2">
        <v>95.379997253418</v>
      </c>
      <c r="E472" s="2">
        <v>9192.0</v>
      </c>
      <c r="F472" s="4">
        <v>45197.0</v>
      </c>
      <c r="G472" s="2">
        <v>3.69449996948242</v>
      </c>
      <c r="H472" s="2">
        <v>935.0</v>
      </c>
    </row>
    <row r="473">
      <c r="A473" s="2" t="s">
        <v>293</v>
      </c>
      <c r="B473" s="2">
        <v>106.25</v>
      </c>
      <c r="C473" s="4">
        <v>45196.0</v>
      </c>
      <c r="D473" s="2">
        <v>96.5500030517578</v>
      </c>
      <c r="E473" s="2">
        <v>23665.0</v>
      </c>
      <c r="F473" s="4">
        <v>45196.0</v>
      </c>
      <c r="G473" s="2">
        <v>3.62700009346008</v>
      </c>
      <c r="H473" s="2">
        <v>1228.0</v>
      </c>
    </row>
    <row r="474">
      <c r="A474" s="2" t="s">
        <v>294</v>
      </c>
      <c r="B474" s="2">
        <v>106.57</v>
      </c>
      <c r="C474" s="4">
        <v>45195.0</v>
      </c>
      <c r="D474" s="2">
        <v>93.9599990844727</v>
      </c>
      <c r="E474" s="2">
        <v>18509.0</v>
      </c>
      <c r="F474" s="4">
        <v>45195.0</v>
      </c>
      <c r="G474" s="2">
        <v>3.625</v>
      </c>
      <c r="H474" s="2">
        <v>702.0</v>
      </c>
    </row>
    <row r="475">
      <c r="A475" s="2" t="s">
        <v>295</v>
      </c>
      <c r="B475" s="2">
        <v>106.25</v>
      </c>
      <c r="C475" s="4">
        <v>45194.0</v>
      </c>
      <c r="D475" s="2">
        <v>93.2900009155273</v>
      </c>
      <c r="E475" s="2">
        <v>18626.0</v>
      </c>
      <c r="F475" s="4">
        <v>45194.0</v>
      </c>
      <c r="G475" s="2">
        <v>3.64949989318848</v>
      </c>
      <c r="H475" s="2">
        <v>1582.0</v>
      </c>
    </row>
    <row r="476">
      <c r="A476" s="2" t="s">
        <v>296</v>
      </c>
      <c r="B476" s="2">
        <v>106.65</v>
      </c>
      <c r="C476" s="4">
        <v>45191.0</v>
      </c>
      <c r="D476" s="2">
        <v>93.2699966430664</v>
      </c>
      <c r="E476" s="2">
        <v>31511.0</v>
      </c>
      <c r="F476" s="4">
        <v>45191.0</v>
      </c>
      <c r="G476" s="2">
        <v>3.6654999256134</v>
      </c>
      <c r="H476" s="2">
        <v>586.0</v>
      </c>
    </row>
    <row r="477">
      <c r="A477" s="2" t="s">
        <v>297</v>
      </c>
      <c r="B477" s="2">
        <v>106.65</v>
      </c>
      <c r="C477" s="4">
        <v>45190.0</v>
      </c>
      <c r="D477" s="2">
        <v>93.3000030517578</v>
      </c>
      <c r="E477" s="2">
        <v>38711.0</v>
      </c>
      <c r="F477" s="4">
        <v>45190.0</v>
      </c>
      <c r="G477" s="2">
        <v>3.66650009155273</v>
      </c>
      <c r="H477" s="2">
        <v>628.0</v>
      </c>
    </row>
    <row r="478">
      <c r="A478" s="5">
        <v>45270.0</v>
      </c>
      <c r="B478" s="2">
        <v>106.6</v>
      </c>
      <c r="C478" s="4">
        <v>45189.0</v>
      </c>
      <c r="D478" s="2">
        <v>93.5299987792969</v>
      </c>
      <c r="E478" s="2">
        <v>43515.0</v>
      </c>
      <c r="F478" s="4">
        <v>45189.0</v>
      </c>
      <c r="G478" s="2">
        <v>3.74650001525879</v>
      </c>
      <c r="H478" s="2">
        <v>842.0</v>
      </c>
    </row>
    <row r="479">
      <c r="A479" s="5">
        <v>45240.0</v>
      </c>
      <c r="B479" s="2">
        <v>105.82</v>
      </c>
      <c r="C479" s="4">
        <v>45188.0</v>
      </c>
      <c r="D479" s="2">
        <v>94.3399963378906</v>
      </c>
      <c r="E479" s="2">
        <v>43614.0</v>
      </c>
      <c r="F479" s="4">
        <v>45188.0</v>
      </c>
      <c r="G479" s="2">
        <v>3.71399998664856</v>
      </c>
      <c r="H479" s="2">
        <v>717.0</v>
      </c>
    </row>
    <row r="480">
      <c r="A480" s="5">
        <v>45209.0</v>
      </c>
      <c r="B480" s="2">
        <v>105.83</v>
      </c>
      <c r="C480" s="4">
        <v>45187.0</v>
      </c>
      <c r="D480" s="2">
        <v>94.4300003051758</v>
      </c>
      <c r="E480" s="2">
        <v>33918.0</v>
      </c>
      <c r="F480" s="4">
        <v>45187.0</v>
      </c>
      <c r="G480" s="2">
        <v>3.74149990081787</v>
      </c>
      <c r="H480" s="2">
        <v>674.0</v>
      </c>
    </row>
    <row r="481">
      <c r="A481" s="3">
        <v>45179.0</v>
      </c>
      <c r="B481" s="2">
        <v>106.08</v>
      </c>
      <c r="C481" s="4">
        <v>45184.0</v>
      </c>
      <c r="D481" s="2">
        <v>93.9300003051758</v>
      </c>
      <c r="E481" s="2">
        <v>35162.0</v>
      </c>
      <c r="F481" s="4">
        <v>45184.0</v>
      </c>
      <c r="G481" s="2">
        <v>3.76349997520447</v>
      </c>
      <c r="H481" s="2">
        <v>556.0</v>
      </c>
    </row>
    <row r="482">
      <c r="A482" s="3">
        <v>45087.0</v>
      </c>
      <c r="B482" s="2">
        <v>106.04</v>
      </c>
      <c r="C482" s="4">
        <v>45183.0</v>
      </c>
      <c r="D482" s="2">
        <v>93.6999969482422</v>
      </c>
      <c r="E482" s="2">
        <v>36699.0</v>
      </c>
      <c r="F482" s="4">
        <v>45183.0</v>
      </c>
      <c r="G482" s="2">
        <v>3.78250002861023</v>
      </c>
      <c r="H482" s="2">
        <v>545.0</v>
      </c>
    </row>
    <row r="483">
      <c r="A483" s="3">
        <v>45056.0</v>
      </c>
      <c r="B483" s="2">
        <v>106.33</v>
      </c>
      <c r="C483" s="4">
        <v>45182.0</v>
      </c>
      <c r="D483" s="2">
        <v>91.879997253418</v>
      </c>
      <c r="E483" s="2">
        <v>31803.0</v>
      </c>
      <c r="F483" s="4">
        <v>45182.0</v>
      </c>
      <c r="G483" s="2">
        <v>3.75600004196167</v>
      </c>
      <c r="H483" s="2">
        <v>509.0</v>
      </c>
    </row>
    <row r="484">
      <c r="A484" s="3">
        <v>45026.0</v>
      </c>
      <c r="B484" s="2">
        <v>106.8</v>
      </c>
      <c r="C484" s="4">
        <v>45181.0</v>
      </c>
      <c r="D484" s="2">
        <v>92.0599975585938</v>
      </c>
      <c r="E484" s="2">
        <v>31070.0</v>
      </c>
      <c r="F484" s="4">
        <v>45181.0</v>
      </c>
      <c r="G484" s="2">
        <v>3.75200009346008</v>
      </c>
      <c r="H484" s="2">
        <v>460.0</v>
      </c>
    </row>
    <row r="485">
      <c r="A485" s="3">
        <v>44995.0</v>
      </c>
      <c r="B485" s="2">
        <v>107.0</v>
      </c>
      <c r="C485" s="4">
        <v>45180.0</v>
      </c>
      <c r="D485" s="2">
        <v>90.6399993896484</v>
      </c>
      <c r="E485" s="2">
        <v>29901.0</v>
      </c>
      <c r="F485" s="4">
        <v>45180.0</v>
      </c>
      <c r="G485" s="2">
        <v>3.76999998092651</v>
      </c>
      <c r="H485" s="2">
        <v>846.0</v>
      </c>
    </row>
    <row r="486">
      <c r="A486" s="3">
        <v>44967.0</v>
      </c>
      <c r="B486" s="2">
        <v>106.9</v>
      </c>
      <c r="C486" s="4">
        <v>45177.0</v>
      </c>
      <c r="D486" s="2">
        <v>90.6500015258789</v>
      </c>
      <c r="E486" s="2">
        <v>27150.0</v>
      </c>
      <c r="F486" s="4">
        <v>45177.0</v>
      </c>
      <c r="G486" s="2">
        <v>3.68050003051758</v>
      </c>
      <c r="H486" s="2">
        <v>1120.0</v>
      </c>
    </row>
    <row r="487">
      <c r="A487" s="2" t="s">
        <v>298</v>
      </c>
      <c r="B487" s="2">
        <v>106.22</v>
      </c>
      <c r="C487" s="4">
        <v>45176.0</v>
      </c>
      <c r="D487" s="2">
        <v>89.9199981689453</v>
      </c>
      <c r="E487" s="2">
        <v>22300.0</v>
      </c>
      <c r="F487" s="4">
        <v>45176.0</v>
      </c>
      <c r="G487" s="2">
        <v>3.7260000705719</v>
      </c>
      <c r="H487" s="2">
        <v>787.0</v>
      </c>
    </row>
    <row r="488">
      <c r="A488" s="2" t="s">
        <v>299</v>
      </c>
      <c r="B488" s="2">
        <v>106.22</v>
      </c>
      <c r="C488" s="4">
        <v>45175.0</v>
      </c>
      <c r="D488" s="2">
        <v>90.5999984741211</v>
      </c>
      <c r="E488" s="2">
        <v>25396.0</v>
      </c>
      <c r="F488" s="4">
        <v>45175.0</v>
      </c>
      <c r="G488" s="2">
        <v>3.74850010871887</v>
      </c>
      <c r="H488" s="2">
        <v>837.0</v>
      </c>
    </row>
    <row r="489">
      <c r="A489" s="2" t="s">
        <v>300</v>
      </c>
      <c r="B489" s="2">
        <v>106.67</v>
      </c>
      <c r="C489" s="4">
        <v>45174.0</v>
      </c>
      <c r="D489" s="2">
        <v>90.0400009155273</v>
      </c>
      <c r="E489" s="2">
        <v>46893.0</v>
      </c>
      <c r="F489" s="4">
        <v>45174.0</v>
      </c>
      <c r="G489" s="2">
        <v>3.81100010871887</v>
      </c>
      <c r="H489" s="2">
        <v>944.0</v>
      </c>
    </row>
    <row r="490">
      <c r="A490" s="2" t="s">
        <v>301</v>
      </c>
      <c r="B490" s="2">
        <v>106.23</v>
      </c>
      <c r="C490" s="4">
        <v>45170.0</v>
      </c>
      <c r="D490" s="2">
        <v>88.5500030517578</v>
      </c>
      <c r="E490" s="2">
        <v>33224.0</v>
      </c>
      <c r="F490" s="4">
        <v>45170.0</v>
      </c>
      <c r="G490" s="2">
        <v>3.8125</v>
      </c>
      <c r="H490" s="2">
        <v>822.0</v>
      </c>
    </row>
    <row r="491">
      <c r="A491" s="2" t="s">
        <v>302</v>
      </c>
      <c r="B491" s="2">
        <v>106.0</v>
      </c>
      <c r="C491" s="4">
        <v>45169.0</v>
      </c>
      <c r="D491" s="2">
        <v>86.8600006103516</v>
      </c>
      <c r="E491" s="2">
        <v>33559.0</v>
      </c>
      <c r="F491" s="4">
        <v>45169.0</v>
      </c>
      <c r="G491" s="2">
        <v>3.77250003814697</v>
      </c>
      <c r="H491" s="2">
        <v>2069.0</v>
      </c>
    </row>
    <row r="492">
      <c r="A492" s="2" t="s">
        <v>303</v>
      </c>
      <c r="B492" s="2">
        <v>105.58</v>
      </c>
      <c r="C492" s="4">
        <v>45168.0</v>
      </c>
      <c r="D492" s="2">
        <v>85.8600006103516</v>
      </c>
      <c r="E492" s="2">
        <v>12280.0</v>
      </c>
      <c r="F492" s="4">
        <v>45168.0</v>
      </c>
      <c r="G492" s="2">
        <v>3.78500008583069</v>
      </c>
      <c r="H492" s="2">
        <v>7893.0</v>
      </c>
    </row>
    <row r="493">
      <c r="A493" s="2" t="s">
        <v>304</v>
      </c>
      <c r="B493" s="2">
        <v>105.36</v>
      </c>
      <c r="C493" s="4">
        <v>45167.0</v>
      </c>
      <c r="D493" s="2">
        <v>85.4899978637695</v>
      </c>
      <c r="E493" s="2">
        <v>14579.0</v>
      </c>
      <c r="F493" s="4">
        <v>45167.0</v>
      </c>
      <c r="G493" s="2">
        <v>3.79299998283386</v>
      </c>
      <c r="H493" s="2">
        <v>29529.0</v>
      </c>
    </row>
    <row r="494">
      <c r="A494" s="2" t="s">
        <v>305</v>
      </c>
      <c r="B494" s="2">
        <v>105.2</v>
      </c>
      <c r="C494" s="4">
        <v>45166.0</v>
      </c>
      <c r="D494" s="2">
        <v>84.4199981689453</v>
      </c>
      <c r="E494" s="2">
        <v>14607.0</v>
      </c>
      <c r="F494" s="4">
        <v>45166.0</v>
      </c>
      <c r="G494" s="2">
        <v>3.75399994850159</v>
      </c>
      <c r="H494" s="2">
        <v>549.0</v>
      </c>
    </row>
    <row r="495">
      <c r="A495" s="2" t="s">
        <v>306</v>
      </c>
      <c r="B495" s="2">
        <v>105.2</v>
      </c>
      <c r="C495" s="4">
        <v>45163.0</v>
      </c>
      <c r="D495" s="2">
        <v>84.4800033569336</v>
      </c>
      <c r="E495" s="2">
        <v>20715.0</v>
      </c>
      <c r="F495" s="4">
        <v>45163.0</v>
      </c>
      <c r="G495" s="2">
        <v>3.75999999046326</v>
      </c>
      <c r="H495" s="2">
        <v>251.0</v>
      </c>
    </row>
    <row r="496">
      <c r="A496" s="2" t="s">
        <v>307</v>
      </c>
      <c r="B496" s="2">
        <v>105.2</v>
      </c>
      <c r="C496" s="4">
        <v>45162.0</v>
      </c>
      <c r="D496" s="2">
        <v>83.3600006103516</v>
      </c>
      <c r="E496" s="2">
        <v>27997.0</v>
      </c>
      <c r="F496" s="4">
        <v>45162.0</v>
      </c>
      <c r="G496" s="2">
        <v>3.76749992370605</v>
      </c>
      <c r="H496" s="2">
        <v>472.0</v>
      </c>
    </row>
    <row r="497">
      <c r="A497" s="2" t="s">
        <v>308</v>
      </c>
      <c r="B497" s="2">
        <v>105.32</v>
      </c>
      <c r="C497" s="4">
        <v>45161.0</v>
      </c>
      <c r="D497" s="2">
        <v>83.2099990844727</v>
      </c>
      <c r="E497" s="2">
        <v>35103.0</v>
      </c>
      <c r="F497" s="4">
        <v>45161.0</v>
      </c>
      <c r="G497" s="2">
        <v>3.8034999370575</v>
      </c>
      <c r="H497" s="2">
        <v>317.0</v>
      </c>
    </row>
    <row r="498">
      <c r="A498" s="2" t="s">
        <v>309</v>
      </c>
      <c r="B498" s="2">
        <v>105.41</v>
      </c>
      <c r="C498" s="4">
        <v>45160.0</v>
      </c>
      <c r="D498" s="2">
        <v>84.0299987792969</v>
      </c>
      <c r="E498" s="2">
        <v>27081.0</v>
      </c>
      <c r="F498" s="4">
        <v>45160.0</v>
      </c>
      <c r="G498" s="2">
        <v>3.75049996376038</v>
      </c>
      <c r="H498" s="2">
        <v>381.0</v>
      </c>
    </row>
    <row r="499">
      <c r="A499" s="2" t="s">
        <v>310</v>
      </c>
      <c r="B499" s="2">
        <v>104.77</v>
      </c>
      <c r="C499" s="4">
        <v>45159.0</v>
      </c>
      <c r="D499" s="2">
        <v>84.4599990844727</v>
      </c>
      <c r="E499" s="2">
        <v>27958.0</v>
      </c>
      <c r="F499" s="4">
        <v>45159.0</v>
      </c>
      <c r="G499" s="2">
        <v>3.71199989318848</v>
      </c>
      <c r="H499" s="2">
        <v>320.0</v>
      </c>
    </row>
    <row r="500">
      <c r="A500" s="3">
        <v>45269.0</v>
      </c>
      <c r="B500" s="2">
        <v>104.71</v>
      </c>
      <c r="C500" s="4">
        <v>45156.0</v>
      </c>
      <c r="D500" s="2">
        <v>84.8000030517578</v>
      </c>
      <c r="E500" s="2">
        <v>26072.0</v>
      </c>
      <c r="F500" s="4">
        <v>45156.0</v>
      </c>
      <c r="G500" s="2">
        <v>3.69899988174438</v>
      </c>
      <c r="H500" s="2">
        <v>299.0</v>
      </c>
    </row>
    <row r="501">
      <c r="A501" s="3">
        <v>45239.0</v>
      </c>
      <c r="B501" s="2">
        <v>104.57</v>
      </c>
      <c r="C501" s="4">
        <v>45155.0</v>
      </c>
      <c r="D501" s="2">
        <v>84.120002746582</v>
      </c>
      <c r="E501" s="2">
        <v>33977.0</v>
      </c>
      <c r="F501" s="4">
        <v>45155.0</v>
      </c>
      <c r="G501" s="2">
        <v>3.68549990653992</v>
      </c>
      <c r="H501" s="2">
        <v>524.0</v>
      </c>
    </row>
    <row r="502">
      <c r="A502" s="3">
        <v>45147.0</v>
      </c>
      <c r="B502" s="2">
        <v>105.09</v>
      </c>
      <c r="C502" s="4">
        <v>45154.0</v>
      </c>
      <c r="D502" s="2">
        <v>83.4499969482422</v>
      </c>
      <c r="E502" s="2">
        <v>31925.0</v>
      </c>
      <c r="F502" s="4">
        <v>45154.0</v>
      </c>
      <c r="G502" s="2">
        <v>3.65149998664856</v>
      </c>
      <c r="H502" s="2">
        <v>671.0</v>
      </c>
    </row>
    <row r="503">
      <c r="A503" s="3">
        <v>45116.0</v>
      </c>
      <c r="B503" s="2">
        <v>105.06</v>
      </c>
      <c r="C503" s="4">
        <v>45153.0</v>
      </c>
      <c r="D503" s="2">
        <v>84.8899993896484</v>
      </c>
      <c r="E503" s="2">
        <v>29945.0</v>
      </c>
      <c r="F503" s="4">
        <v>45153.0</v>
      </c>
      <c r="G503" s="2">
        <v>3.66149997711182</v>
      </c>
      <c r="H503" s="2">
        <v>620.0</v>
      </c>
    </row>
    <row r="504">
      <c r="A504" s="3">
        <v>45086.0</v>
      </c>
      <c r="B504" s="2">
        <v>104.86</v>
      </c>
      <c r="C504" s="4">
        <v>45152.0</v>
      </c>
      <c r="D504" s="2">
        <v>86.2099990844727</v>
      </c>
      <c r="E504" s="2">
        <v>24768.0</v>
      </c>
      <c r="F504" s="4">
        <v>45152.0</v>
      </c>
      <c r="G504" s="2">
        <v>3.72449994087219</v>
      </c>
      <c r="H504" s="2">
        <v>540.0</v>
      </c>
    </row>
    <row r="505">
      <c r="A505" s="3">
        <v>45055.0</v>
      </c>
      <c r="B505" s="2">
        <v>104.81</v>
      </c>
      <c r="C505" s="4">
        <v>45149.0</v>
      </c>
      <c r="D505" s="2">
        <v>86.8099975585938</v>
      </c>
      <c r="E505" s="2">
        <v>33204.0</v>
      </c>
      <c r="F505" s="4">
        <v>45149.0</v>
      </c>
      <c r="G505" s="2">
        <v>3.71449995040894</v>
      </c>
      <c r="H505" s="2">
        <v>753.0</v>
      </c>
    </row>
    <row r="506">
      <c r="A506" s="3">
        <v>45025.0</v>
      </c>
      <c r="B506" s="2">
        <v>104.11</v>
      </c>
      <c r="C506" s="4">
        <v>45148.0</v>
      </c>
      <c r="D506" s="2">
        <v>86.4000015258789</v>
      </c>
      <c r="E506" s="2">
        <v>28721.0</v>
      </c>
      <c r="F506" s="4">
        <v>45148.0</v>
      </c>
      <c r="G506" s="2">
        <v>3.75099992752075</v>
      </c>
      <c r="H506" s="2">
        <v>668.0</v>
      </c>
    </row>
    <row r="507">
      <c r="A507" s="3">
        <v>44935.0</v>
      </c>
      <c r="B507" s="2">
        <v>104.24</v>
      </c>
      <c r="C507" s="4">
        <v>45147.0</v>
      </c>
      <c r="D507" s="2">
        <v>87.5500030517578</v>
      </c>
      <c r="E507" s="2">
        <v>29154.0</v>
      </c>
      <c r="F507" s="4">
        <v>45147.0</v>
      </c>
      <c r="G507" s="2">
        <v>3.76749992370605</v>
      </c>
      <c r="H507" s="2">
        <v>570.0</v>
      </c>
    </row>
    <row r="508">
      <c r="A508" s="2" t="s">
        <v>311</v>
      </c>
      <c r="B508" s="2">
        <v>103.62</v>
      </c>
      <c r="C508" s="4">
        <v>45146.0</v>
      </c>
      <c r="D508" s="2">
        <v>86.1699981689453</v>
      </c>
      <c r="E508" s="2">
        <v>26377.0</v>
      </c>
      <c r="F508" s="4">
        <v>45146.0</v>
      </c>
      <c r="G508" s="2">
        <v>3.74799990653992</v>
      </c>
      <c r="H508" s="2">
        <v>706.0</v>
      </c>
    </row>
    <row r="509">
      <c r="A509" s="2" t="s">
        <v>312</v>
      </c>
      <c r="B509" s="2">
        <v>103.16</v>
      </c>
      <c r="C509" s="4">
        <v>45145.0</v>
      </c>
      <c r="D509" s="2">
        <v>85.3399963378906</v>
      </c>
      <c r="E509" s="2">
        <v>19591.0</v>
      </c>
      <c r="F509" s="4">
        <v>45145.0</v>
      </c>
      <c r="G509" s="2">
        <v>3.81299996376038</v>
      </c>
      <c r="H509" s="2">
        <v>480.0</v>
      </c>
    </row>
    <row r="510">
      <c r="A510" s="2" t="s">
        <v>313</v>
      </c>
      <c r="B510" s="2">
        <v>103.53</v>
      </c>
      <c r="C510" s="4">
        <v>45142.0</v>
      </c>
      <c r="D510" s="2">
        <v>86.2399978637695</v>
      </c>
      <c r="E510" s="2">
        <v>22130.0</v>
      </c>
      <c r="F510" s="4">
        <v>45142.0</v>
      </c>
      <c r="G510" s="2">
        <v>3.84500002861023</v>
      </c>
      <c r="H510" s="2">
        <v>457.0</v>
      </c>
    </row>
    <row r="511">
      <c r="A511" s="2" t="s">
        <v>314</v>
      </c>
      <c r="B511" s="2">
        <v>104.06</v>
      </c>
      <c r="C511" s="4">
        <v>45141.0</v>
      </c>
      <c r="D511" s="2">
        <v>85.1399993896484</v>
      </c>
      <c r="E511" s="2">
        <v>30333.0</v>
      </c>
      <c r="F511" s="4">
        <v>45141.0</v>
      </c>
      <c r="G511" s="2">
        <v>3.87599992752075</v>
      </c>
      <c r="H511" s="2">
        <v>1055.0</v>
      </c>
    </row>
    <row r="512">
      <c r="A512" s="2" t="s">
        <v>315</v>
      </c>
      <c r="B512" s="2">
        <v>103.98</v>
      </c>
      <c r="C512" s="4">
        <v>45140.0</v>
      </c>
      <c r="D512" s="2">
        <v>83.1999969482422</v>
      </c>
      <c r="E512" s="2">
        <v>32246.0</v>
      </c>
      <c r="F512" s="4">
        <v>45140.0</v>
      </c>
      <c r="G512" s="2">
        <v>3.82750010490418</v>
      </c>
      <c r="H512" s="2">
        <v>1122.0</v>
      </c>
    </row>
    <row r="513">
      <c r="A513" s="2" t="s">
        <v>316</v>
      </c>
      <c r="B513" s="2">
        <v>103.98</v>
      </c>
      <c r="C513" s="4">
        <v>45139.0</v>
      </c>
      <c r="D513" s="2">
        <v>84.9100036621094</v>
      </c>
      <c r="E513" s="2">
        <v>27179.0</v>
      </c>
      <c r="F513" s="4">
        <v>45139.0</v>
      </c>
      <c r="G513" s="2">
        <v>3.89350008964539</v>
      </c>
      <c r="H513" s="2">
        <v>1186.0</v>
      </c>
    </row>
    <row r="514">
      <c r="A514" s="2" t="s">
        <v>317</v>
      </c>
      <c r="B514" s="2">
        <v>103.56</v>
      </c>
      <c r="C514" s="4">
        <v>45138.0</v>
      </c>
      <c r="D514" s="2">
        <v>85.5599975585938</v>
      </c>
      <c r="E514" s="2">
        <v>23446.0</v>
      </c>
      <c r="F514" s="4">
        <v>45138.0</v>
      </c>
      <c r="G514" s="2">
        <v>3.99449992179871</v>
      </c>
      <c r="H514" s="2">
        <v>1430.0</v>
      </c>
    </row>
    <row r="515">
      <c r="A515" s="2" t="s">
        <v>318</v>
      </c>
      <c r="B515" s="2">
        <v>103.3</v>
      </c>
      <c r="C515" s="4">
        <v>45135.0</v>
      </c>
      <c r="D515" s="2">
        <v>84.9899978637695</v>
      </c>
      <c r="E515" s="2">
        <v>11121.0</v>
      </c>
      <c r="F515" s="4">
        <v>45135.0</v>
      </c>
      <c r="G515" s="2">
        <v>3.91700005531311</v>
      </c>
      <c r="H515" s="2">
        <v>1510.0</v>
      </c>
    </row>
    <row r="516">
      <c r="A516" s="2" t="s">
        <v>319</v>
      </c>
      <c r="B516" s="2">
        <v>103.3</v>
      </c>
      <c r="C516" s="4">
        <v>45134.0</v>
      </c>
      <c r="D516" s="2">
        <v>84.2399978637695</v>
      </c>
      <c r="E516" s="2">
        <v>18467.0</v>
      </c>
      <c r="F516" s="4">
        <v>45134.0</v>
      </c>
      <c r="G516" s="2">
        <v>3.86350011825562</v>
      </c>
      <c r="H516" s="2">
        <v>544.0</v>
      </c>
    </row>
    <row r="517">
      <c r="A517" s="2" t="s">
        <v>320</v>
      </c>
      <c r="B517" s="2">
        <v>103.57</v>
      </c>
      <c r="C517" s="4">
        <v>45133.0</v>
      </c>
      <c r="D517" s="2">
        <v>82.9199981689453</v>
      </c>
      <c r="E517" s="2">
        <v>19315.0</v>
      </c>
      <c r="F517" s="4">
        <v>45133.0</v>
      </c>
      <c r="G517" s="2">
        <v>3.89050006866455</v>
      </c>
      <c r="H517" s="2">
        <v>795.0</v>
      </c>
    </row>
    <row r="518">
      <c r="A518" s="2" t="s">
        <v>321</v>
      </c>
      <c r="B518" s="2">
        <v>103.57</v>
      </c>
      <c r="C518" s="4">
        <v>45132.0</v>
      </c>
      <c r="D518" s="2">
        <v>83.6399993896484</v>
      </c>
      <c r="E518" s="2">
        <v>22083.0</v>
      </c>
      <c r="F518" s="4">
        <v>45132.0</v>
      </c>
      <c r="G518" s="2">
        <v>3.90199995040894</v>
      </c>
      <c r="H518" s="2">
        <v>941.0</v>
      </c>
    </row>
    <row r="519">
      <c r="A519" s="2" t="s">
        <v>322</v>
      </c>
      <c r="B519" s="2">
        <v>103.43</v>
      </c>
      <c r="C519" s="4">
        <v>45131.0</v>
      </c>
      <c r="D519" s="2">
        <v>82.7399978637695</v>
      </c>
      <c r="E519" s="2">
        <v>28032.0</v>
      </c>
      <c r="F519" s="4">
        <v>45131.0</v>
      </c>
      <c r="G519" s="2">
        <v>3.84050011634827</v>
      </c>
      <c r="H519" s="2">
        <v>627.0</v>
      </c>
    </row>
    <row r="520">
      <c r="A520" s="2" t="s">
        <v>323</v>
      </c>
      <c r="B520" s="2">
        <v>103.21</v>
      </c>
      <c r="C520" s="4">
        <v>45128.0</v>
      </c>
      <c r="D520" s="2">
        <v>81.0699996948242</v>
      </c>
      <c r="E520" s="2">
        <v>23563.0</v>
      </c>
      <c r="F520" s="4">
        <v>45128.0</v>
      </c>
      <c r="G520" s="2">
        <v>3.80299997329712</v>
      </c>
      <c r="H520" s="2">
        <v>594.0</v>
      </c>
    </row>
    <row r="521">
      <c r="A521" s="2" t="s">
        <v>324</v>
      </c>
      <c r="B521" s="2">
        <v>103.19</v>
      </c>
      <c r="C521" s="4">
        <v>45127.0</v>
      </c>
      <c r="D521" s="2">
        <v>79.6399993896484</v>
      </c>
      <c r="E521" s="2">
        <v>24867.0</v>
      </c>
      <c r="F521" s="4">
        <v>45127.0</v>
      </c>
      <c r="G521" s="2">
        <v>3.81750011444092</v>
      </c>
      <c r="H521" s="2">
        <v>729.0</v>
      </c>
    </row>
    <row r="522">
      <c r="A522" s="3">
        <v>45238.0</v>
      </c>
      <c r="B522" s="2">
        <v>102.84</v>
      </c>
      <c r="C522" s="4">
        <v>45126.0</v>
      </c>
      <c r="D522" s="2">
        <v>79.4599990844727</v>
      </c>
      <c r="E522" s="2">
        <v>33372.0</v>
      </c>
      <c r="F522" s="4">
        <v>45126.0</v>
      </c>
      <c r="G522" s="2">
        <v>3.79949998855591</v>
      </c>
      <c r="H522" s="2">
        <v>510.0</v>
      </c>
    </row>
    <row r="523">
      <c r="A523" s="3">
        <v>45207.0</v>
      </c>
      <c r="B523" s="2">
        <v>102.52</v>
      </c>
      <c r="C523" s="4">
        <v>45125.0</v>
      </c>
      <c r="D523" s="2">
        <v>79.629997253418</v>
      </c>
      <c r="E523" s="2">
        <v>30304.0</v>
      </c>
      <c r="F523" s="4">
        <v>45125.0</v>
      </c>
      <c r="G523" s="2">
        <v>3.81599998474121</v>
      </c>
      <c r="H523" s="2">
        <v>492.0</v>
      </c>
    </row>
    <row r="524">
      <c r="A524" s="3">
        <v>45177.0</v>
      </c>
      <c r="B524" s="2">
        <v>102.49</v>
      </c>
      <c r="C524" s="4">
        <v>45124.0</v>
      </c>
      <c r="D524" s="2">
        <v>78.5</v>
      </c>
      <c r="E524" s="2">
        <v>29152.0</v>
      </c>
      <c r="F524" s="4">
        <v>45124.0</v>
      </c>
      <c r="G524" s="2">
        <v>3.83200001716614</v>
      </c>
      <c r="H524" s="2">
        <v>390.0</v>
      </c>
    </row>
    <row r="525">
      <c r="A525" s="3">
        <v>45146.0</v>
      </c>
      <c r="B525" s="2">
        <v>102.53</v>
      </c>
      <c r="C525" s="4">
        <v>45121.0</v>
      </c>
      <c r="D525" s="2">
        <v>79.870002746582</v>
      </c>
      <c r="E525" s="2">
        <v>23286.0</v>
      </c>
      <c r="F525" s="4">
        <v>45121.0</v>
      </c>
      <c r="G525" s="2">
        <v>3.92199993133545</v>
      </c>
      <c r="H525" s="2">
        <v>486.0</v>
      </c>
    </row>
    <row r="526">
      <c r="A526" s="3">
        <v>45115.0</v>
      </c>
      <c r="B526" s="2">
        <v>102.05</v>
      </c>
      <c r="C526" s="4">
        <v>45120.0</v>
      </c>
      <c r="D526" s="2">
        <v>81.3600006103516</v>
      </c>
      <c r="E526" s="2">
        <v>28794.0</v>
      </c>
      <c r="F526" s="4">
        <v>45120.0</v>
      </c>
      <c r="G526" s="2">
        <v>3.92950010299683</v>
      </c>
      <c r="H526" s="2">
        <v>704.0</v>
      </c>
    </row>
    <row r="527">
      <c r="A527" s="3">
        <v>45024.0</v>
      </c>
      <c r="B527" s="2">
        <v>102.02</v>
      </c>
      <c r="C527" s="4">
        <v>45119.0</v>
      </c>
      <c r="D527" s="2">
        <v>80.1100006103516</v>
      </c>
      <c r="E527" s="2">
        <v>25367.0</v>
      </c>
      <c r="F527" s="4">
        <v>45119.0</v>
      </c>
      <c r="G527" s="2">
        <v>3.84200000762939</v>
      </c>
      <c r="H527" s="2">
        <v>733.0</v>
      </c>
    </row>
    <row r="528">
      <c r="A528" s="3">
        <v>44993.0</v>
      </c>
      <c r="B528" s="2">
        <v>102.54</v>
      </c>
      <c r="C528" s="4">
        <v>45118.0</v>
      </c>
      <c r="D528" s="2">
        <v>79.4000015258789</v>
      </c>
      <c r="E528" s="2">
        <v>22736.0</v>
      </c>
      <c r="F528" s="4">
        <v>45118.0</v>
      </c>
      <c r="G528" s="2">
        <v>3.75349998474121</v>
      </c>
      <c r="H528" s="2">
        <v>530.0</v>
      </c>
    </row>
    <row r="529">
      <c r="A529" s="3">
        <v>44965.0</v>
      </c>
      <c r="B529" s="2">
        <v>102.59</v>
      </c>
      <c r="C529" s="4">
        <v>45117.0</v>
      </c>
      <c r="D529" s="2">
        <v>77.6900024414063</v>
      </c>
      <c r="E529" s="2">
        <v>21082.0</v>
      </c>
      <c r="F529" s="4">
        <v>45117.0</v>
      </c>
      <c r="G529" s="2">
        <v>3.77150011062622</v>
      </c>
      <c r="H529" s="2">
        <v>686.0</v>
      </c>
    </row>
    <row r="530">
      <c r="A530" s="3">
        <v>44934.0</v>
      </c>
      <c r="B530" s="2">
        <v>102.3</v>
      </c>
      <c r="C530" s="4">
        <v>45114.0</v>
      </c>
      <c r="D530" s="2">
        <v>78.4700012207031</v>
      </c>
      <c r="E530" s="2">
        <v>26656.0</v>
      </c>
      <c r="F530" s="4">
        <v>45114.0</v>
      </c>
      <c r="G530" s="2">
        <v>3.76699995994568</v>
      </c>
      <c r="H530" s="2">
        <v>664.0</v>
      </c>
    </row>
    <row r="531">
      <c r="A531" s="2" t="s">
        <v>325</v>
      </c>
      <c r="B531" s="2">
        <v>101.86</v>
      </c>
      <c r="C531" s="4">
        <v>45113.0</v>
      </c>
      <c r="D531" s="2">
        <v>76.5199966430664</v>
      </c>
      <c r="E531" s="2">
        <v>29695.0</v>
      </c>
      <c r="F531" s="4">
        <v>45113.0</v>
      </c>
      <c r="G531" s="2">
        <v>3.72000002861023</v>
      </c>
      <c r="H531" s="2">
        <v>711.0</v>
      </c>
    </row>
    <row r="532">
      <c r="A532" s="2" t="s">
        <v>326</v>
      </c>
      <c r="B532" s="2">
        <v>101.62</v>
      </c>
      <c r="C532" s="4">
        <v>45112.0</v>
      </c>
      <c r="D532" s="2">
        <v>76.6500015258789</v>
      </c>
      <c r="E532" s="2">
        <v>35538.0</v>
      </c>
      <c r="F532" s="4">
        <v>45112.0</v>
      </c>
      <c r="G532" s="2">
        <v>3.75349998474121</v>
      </c>
      <c r="H532" s="2">
        <v>652.0</v>
      </c>
    </row>
    <row r="533">
      <c r="A533" s="2" t="s">
        <v>327</v>
      </c>
      <c r="B533" s="2">
        <v>101.77</v>
      </c>
      <c r="C533" s="4">
        <v>45110.0</v>
      </c>
      <c r="D533" s="2">
        <v>74.6500015258789</v>
      </c>
      <c r="E533" s="2">
        <v>24066.0</v>
      </c>
      <c r="F533" s="4">
        <v>45110.0</v>
      </c>
      <c r="G533" s="2">
        <v>3.77900004386902</v>
      </c>
      <c r="H533" s="2">
        <v>1069.0</v>
      </c>
    </row>
    <row r="534">
      <c r="A534" s="2" t="s">
        <v>328</v>
      </c>
      <c r="B534" s="2">
        <v>100.89</v>
      </c>
      <c r="C534" s="4">
        <v>45107.0</v>
      </c>
      <c r="D534" s="2">
        <v>74.9000015258789</v>
      </c>
      <c r="E534" s="2">
        <v>29055.0</v>
      </c>
      <c r="F534" s="4">
        <v>45107.0</v>
      </c>
      <c r="G534" s="2">
        <v>3.7409999370575</v>
      </c>
      <c r="H534" s="2">
        <v>1048.0</v>
      </c>
    </row>
    <row r="535">
      <c r="A535" s="2" t="s">
        <v>329</v>
      </c>
      <c r="B535" s="2">
        <v>101.35</v>
      </c>
      <c r="C535" s="4">
        <v>45106.0</v>
      </c>
      <c r="D535" s="2">
        <v>74.3399963378906</v>
      </c>
      <c r="E535" s="2">
        <v>6372.0</v>
      </c>
      <c r="F535" s="4">
        <v>45106.0</v>
      </c>
      <c r="G535" s="2">
        <v>3.67750000953674</v>
      </c>
      <c r="H535" s="2">
        <v>3999.0</v>
      </c>
    </row>
    <row r="536">
      <c r="A536" s="2" t="s">
        <v>330</v>
      </c>
      <c r="B536" s="2">
        <v>101.35</v>
      </c>
      <c r="C536" s="4">
        <v>45105.0</v>
      </c>
      <c r="D536" s="2">
        <v>74.0299987792969</v>
      </c>
      <c r="E536" s="2">
        <v>12437.0</v>
      </c>
      <c r="F536" s="4">
        <v>45105.0</v>
      </c>
      <c r="G536" s="2">
        <v>3.72049999237061</v>
      </c>
      <c r="H536" s="2">
        <v>22765.0</v>
      </c>
    </row>
    <row r="537">
      <c r="A537" s="2" t="s">
        <v>331</v>
      </c>
      <c r="B537" s="2">
        <v>101.07</v>
      </c>
      <c r="C537" s="4">
        <v>45104.0</v>
      </c>
      <c r="D537" s="2">
        <v>72.2600021362305</v>
      </c>
      <c r="E537" s="2">
        <v>15262.0</v>
      </c>
      <c r="F537" s="4">
        <v>45104.0</v>
      </c>
      <c r="G537" s="2">
        <v>3.78150010108948</v>
      </c>
      <c r="H537" s="2">
        <v>504.0</v>
      </c>
    </row>
    <row r="538">
      <c r="A538" s="2" t="s">
        <v>332</v>
      </c>
      <c r="B538" s="2">
        <v>100.88</v>
      </c>
      <c r="C538" s="4">
        <v>45103.0</v>
      </c>
      <c r="D538" s="2">
        <v>74.1800003051758</v>
      </c>
      <c r="E538" s="2">
        <v>20960.0</v>
      </c>
      <c r="F538" s="4">
        <v>45103.0</v>
      </c>
      <c r="G538" s="2">
        <v>3.78649997711182</v>
      </c>
      <c r="H538" s="2">
        <v>455.0</v>
      </c>
    </row>
    <row r="539">
      <c r="A539" s="2" t="s">
        <v>333</v>
      </c>
      <c r="B539" s="2">
        <v>100.28</v>
      </c>
      <c r="C539" s="4">
        <v>45100.0</v>
      </c>
      <c r="D539" s="2">
        <v>73.8499984741211</v>
      </c>
      <c r="E539" s="2">
        <v>15800.0</v>
      </c>
      <c r="F539" s="4">
        <v>45100.0</v>
      </c>
      <c r="G539" s="2">
        <v>3.80599999427795</v>
      </c>
      <c r="H539" s="2">
        <v>376.0</v>
      </c>
    </row>
    <row r="540">
      <c r="A540" s="2" t="s">
        <v>334</v>
      </c>
      <c r="B540" s="2">
        <v>99.94</v>
      </c>
      <c r="C540" s="4">
        <v>45099.0</v>
      </c>
      <c r="D540" s="2">
        <v>74.1399993896484</v>
      </c>
      <c r="E540" s="2">
        <v>30975.0</v>
      </c>
      <c r="F540" s="4">
        <v>45099.0</v>
      </c>
      <c r="G540" s="2">
        <v>3.88849997520447</v>
      </c>
      <c r="H540" s="2">
        <v>407.0</v>
      </c>
    </row>
    <row r="541">
      <c r="A541" s="2" t="s">
        <v>335</v>
      </c>
      <c r="B541" s="2">
        <v>99.84</v>
      </c>
      <c r="C541" s="4">
        <v>45098.0</v>
      </c>
      <c r="D541" s="2">
        <v>77.120002746582</v>
      </c>
      <c r="E541" s="2">
        <v>22470.0</v>
      </c>
      <c r="F541" s="4">
        <v>45098.0</v>
      </c>
      <c r="G541" s="2">
        <v>3.91100001335144</v>
      </c>
      <c r="H541" s="2">
        <v>409.0</v>
      </c>
    </row>
    <row r="542">
      <c r="A542" s="2" t="s">
        <v>336</v>
      </c>
      <c r="B542" s="2">
        <v>99.91</v>
      </c>
      <c r="C542" s="4">
        <v>45097.0</v>
      </c>
      <c r="D542" s="2">
        <v>75.9000015258789</v>
      </c>
      <c r="E542" s="2">
        <v>34421.0</v>
      </c>
      <c r="F542" s="4">
        <v>45097.0</v>
      </c>
      <c r="G542" s="2">
        <v>3.87849998474121</v>
      </c>
      <c r="H542" s="2">
        <v>347.0</v>
      </c>
    </row>
    <row r="543">
      <c r="A543" s="2" t="s">
        <v>337</v>
      </c>
      <c r="B543" s="2">
        <v>99.77</v>
      </c>
      <c r="C543" s="4">
        <v>45093.0</v>
      </c>
      <c r="D543" s="2">
        <v>76.6100006103516</v>
      </c>
      <c r="E543" s="2">
        <v>20871.0</v>
      </c>
      <c r="F543" s="4">
        <v>45093.0</v>
      </c>
      <c r="G543" s="2">
        <v>3.88450002670288</v>
      </c>
      <c r="H543" s="2">
        <v>368.0</v>
      </c>
    </row>
    <row r="544">
      <c r="A544" s="3">
        <v>45267.0</v>
      </c>
      <c r="B544" s="2">
        <v>100.52</v>
      </c>
      <c r="C544" s="4">
        <v>45092.0</v>
      </c>
      <c r="D544" s="2">
        <v>75.6699981689453</v>
      </c>
      <c r="E544" s="2">
        <v>21211.0</v>
      </c>
      <c r="F544" s="4">
        <v>45092.0</v>
      </c>
      <c r="G544" s="2">
        <v>3.89650011062622</v>
      </c>
      <c r="H544" s="2">
        <v>369.0</v>
      </c>
    </row>
    <row r="545">
      <c r="A545" s="3">
        <v>45237.0</v>
      </c>
      <c r="B545" s="2">
        <v>101.73</v>
      </c>
      <c r="C545" s="4">
        <v>45091.0</v>
      </c>
      <c r="D545" s="2">
        <v>73.1999969482422</v>
      </c>
      <c r="E545" s="2">
        <v>26201.0</v>
      </c>
      <c r="F545" s="4">
        <v>45091.0</v>
      </c>
      <c r="G545" s="2">
        <v>3.8659999370575</v>
      </c>
      <c r="H545" s="2">
        <v>310.0</v>
      </c>
    </row>
    <row r="546">
      <c r="A546" s="3">
        <v>45206.0</v>
      </c>
      <c r="B546" s="2">
        <v>101.97</v>
      </c>
      <c r="C546" s="4">
        <v>45090.0</v>
      </c>
      <c r="D546" s="2">
        <v>74.2900009155273</v>
      </c>
      <c r="E546" s="2">
        <v>28142.0</v>
      </c>
      <c r="F546" s="4">
        <v>45090.0</v>
      </c>
      <c r="G546" s="2">
        <v>3.82850003242493</v>
      </c>
      <c r="H546" s="2">
        <v>407.0</v>
      </c>
    </row>
    <row r="547">
      <c r="A547" s="3">
        <v>45114.0</v>
      </c>
      <c r="B547" s="2">
        <v>102.27</v>
      </c>
      <c r="C547" s="4">
        <v>45089.0</v>
      </c>
      <c r="D547" s="2">
        <v>71.8399963378906</v>
      </c>
      <c r="E547" s="2">
        <v>33191.0</v>
      </c>
      <c r="F547" s="4">
        <v>45089.0</v>
      </c>
      <c r="G547" s="2">
        <v>3.75049996376038</v>
      </c>
      <c r="H547" s="2">
        <v>348.0</v>
      </c>
    </row>
    <row r="548">
      <c r="A548" s="3">
        <v>45084.0</v>
      </c>
      <c r="B548" s="2">
        <v>103.17</v>
      </c>
      <c r="C548" s="4">
        <v>45086.0</v>
      </c>
      <c r="D548" s="2">
        <v>74.7900009155273</v>
      </c>
      <c r="E548" s="2">
        <v>25616.0</v>
      </c>
      <c r="F548" s="4">
        <v>45086.0</v>
      </c>
      <c r="G548" s="2">
        <v>3.78900003433228</v>
      </c>
      <c r="H548" s="2">
        <v>260.0</v>
      </c>
    </row>
    <row r="549">
      <c r="A549" s="3">
        <v>45053.0</v>
      </c>
      <c r="B549" s="2">
        <v>103.37</v>
      </c>
      <c r="C549" s="4">
        <v>45085.0</v>
      </c>
      <c r="D549" s="2">
        <v>75.9599990844727</v>
      </c>
      <c r="E549" s="2">
        <v>45284.0</v>
      </c>
      <c r="F549" s="4">
        <v>45085.0</v>
      </c>
      <c r="G549" s="2">
        <v>3.79649996757507</v>
      </c>
      <c r="H549" s="2">
        <v>364.0</v>
      </c>
    </row>
    <row r="550">
      <c r="A550" s="3">
        <v>45023.0</v>
      </c>
      <c r="B550" s="2">
        <v>103.04</v>
      </c>
      <c r="C550" s="4">
        <v>45084.0</v>
      </c>
      <c r="D550" s="2">
        <v>76.9499969482422</v>
      </c>
      <c r="E550" s="2">
        <v>35446.0</v>
      </c>
      <c r="F550" s="4">
        <v>45084.0</v>
      </c>
      <c r="G550" s="2">
        <v>3.75449991226196</v>
      </c>
      <c r="H550" s="2">
        <v>430.0</v>
      </c>
    </row>
    <row r="551">
      <c r="A551" s="3">
        <v>44992.0</v>
      </c>
      <c r="B551" s="2">
        <v>102.99</v>
      </c>
      <c r="C551" s="4">
        <v>45083.0</v>
      </c>
      <c r="D551" s="2">
        <v>76.2900009155273</v>
      </c>
      <c r="E551" s="2">
        <v>27997.0</v>
      </c>
      <c r="F551" s="4">
        <v>45083.0</v>
      </c>
      <c r="G551" s="2">
        <v>3.76699995994568</v>
      </c>
      <c r="H551" s="2">
        <v>343.0</v>
      </c>
    </row>
    <row r="552">
      <c r="A552" s="2" t="s">
        <v>338</v>
      </c>
      <c r="B552" s="2">
        <v>102.91</v>
      </c>
      <c r="C552" s="4">
        <v>45082.0</v>
      </c>
      <c r="D552" s="2">
        <v>76.7099990844727</v>
      </c>
      <c r="E552" s="2">
        <v>34658.0</v>
      </c>
      <c r="F552" s="4">
        <v>45082.0</v>
      </c>
      <c r="G552" s="2">
        <v>3.76250004768372</v>
      </c>
      <c r="H552" s="2">
        <v>475.0</v>
      </c>
    </row>
    <row r="553">
      <c r="A553" s="2" t="s">
        <v>339</v>
      </c>
      <c r="B553" s="2">
        <v>103.34</v>
      </c>
      <c r="C553" s="4">
        <v>45079.0</v>
      </c>
      <c r="D553" s="2">
        <v>76.129997253418</v>
      </c>
      <c r="E553" s="2">
        <v>26080.0</v>
      </c>
      <c r="F553" s="4">
        <v>45079.0</v>
      </c>
      <c r="G553" s="2">
        <v>3.72250008583069</v>
      </c>
      <c r="H553" s="2">
        <v>326.0</v>
      </c>
    </row>
    <row r="554">
      <c r="A554" s="2" t="s">
        <v>340</v>
      </c>
      <c r="B554" s="2">
        <v>102.91</v>
      </c>
      <c r="C554" s="4">
        <v>45078.0</v>
      </c>
      <c r="D554" s="2">
        <v>74.2799987792969</v>
      </c>
      <c r="E554" s="2">
        <v>31338.0</v>
      </c>
      <c r="F554" s="4">
        <v>45078.0</v>
      </c>
      <c r="G554" s="2">
        <v>3.70650005340576</v>
      </c>
      <c r="H554" s="2">
        <v>403.0</v>
      </c>
    </row>
    <row r="555">
      <c r="A555" s="2" t="s">
        <v>341</v>
      </c>
      <c r="B555" s="2">
        <v>102.49</v>
      </c>
      <c r="C555" s="4">
        <v>45077.0</v>
      </c>
      <c r="D555" s="2">
        <v>72.6600036621094</v>
      </c>
      <c r="E555" s="2">
        <v>34611.0</v>
      </c>
      <c r="F555" s="4">
        <v>45077.0</v>
      </c>
      <c r="G555" s="2">
        <v>3.63100004196167</v>
      </c>
      <c r="H555" s="2">
        <v>484.0</v>
      </c>
    </row>
    <row r="556">
      <c r="A556" s="2" t="s">
        <v>342</v>
      </c>
      <c r="B556" s="2">
        <v>102.69</v>
      </c>
      <c r="C556" s="4">
        <v>45076.0</v>
      </c>
      <c r="D556" s="2">
        <v>73.5400009155273</v>
      </c>
      <c r="E556" s="2">
        <v>13840.0</v>
      </c>
      <c r="F556" s="4">
        <v>45076.0</v>
      </c>
      <c r="G556" s="2">
        <v>3.65799999237061</v>
      </c>
      <c r="H556" s="2">
        <v>1442.0</v>
      </c>
    </row>
    <row r="557">
      <c r="A557" s="2" t="s">
        <v>343</v>
      </c>
      <c r="B557" s="2">
        <v>102.9</v>
      </c>
      <c r="C557" s="4">
        <v>45072.0</v>
      </c>
      <c r="D557" s="2">
        <v>76.9499969482422</v>
      </c>
      <c r="E557" s="2">
        <v>15522.0</v>
      </c>
      <c r="F557" s="4">
        <v>45072.0</v>
      </c>
      <c r="G557" s="2">
        <v>3.67350006103516</v>
      </c>
      <c r="H557" s="2">
        <v>660.0</v>
      </c>
    </row>
    <row r="558">
      <c r="A558" s="2" t="s">
        <v>344</v>
      </c>
      <c r="B558" s="2">
        <v>102.39</v>
      </c>
      <c r="C558" s="4">
        <v>45071.0</v>
      </c>
      <c r="D558" s="2">
        <v>76.2600021362305</v>
      </c>
      <c r="E558" s="2">
        <v>36272.0</v>
      </c>
      <c r="F558" s="4">
        <v>45071.0</v>
      </c>
      <c r="G558" s="2">
        <v>3.58049988746643</v>
      </c>
      <c r="H558" s="2">
        <v>546.0</v>
      </c>
    </row>
    <row r="559">
      <c r="A559" s="2" t="s">
        <v>345</v>
      </c>
      <c r="B559" s="2">
        <v>102.07</v>
      </c>
      <c r="C559" s="4">
        <v>45070.0</v>
      </c>
      <c r="D559" s="2">
        <v>78.3600006103516</v>
      </c>
      <c r="E559" s="2">
        <v>33849.0</v>
      </c>
      <c r="F559" s="4">
        <v>45070.0</v>
      </c>
      <c r="G559" s="2">
        <v>3.5534999370575</v>
      </c>
      <c r="H559" s="2">
        <v>553.0</v>
      </c>
    </row>
    <row r="560">
      <c r="A560" s="2" t="s">
        <v>346</v>
      </c>
      <c r="B560" s="2">
        <v>102.54</v>
      </c>
      <c r="C560" s="4">
        <v>45069.0</v>
      </c>
      <c r="D560" s="2">
        <v>76.8399963378906</v>
      </c>
      <c r="E560" s="2">
        <v>30676.0</v>
      </c>
      <c r="F560" s="4">
        <v>45069.0</v>
      </c>
      <c r="G560" s="2">
        <v>3.6414999961853</v>
      </c>
      <c r="H560" s="2">
        <v>367.0</v>
      </c>
    </row>
    <row r="561">
      <c r="A561" s="2" t="s">
        <v>347</v>
      </c>
      <c r="B561" s="2">
        <v>102.52</v>
      </c>
      <c r="C561" s="4">
        <v>45068.0</v>
      </c>
      <c r="D561" s="2">
        <v>75.9899978637695</v>
      </c>
      <c r="E561" s="2">
        <v>22801.0</v>
      </c>
      <c r="F561" s="4">
        <v>45068.0</v>
      </c>
      <c r="G561" s="2">
        <v>3.67400002479553</v>
      </c>
      <c r="H561" s="2">
        <v>614.0</v>
      </c>
    </row>
    <row r="562">
      <c r="A562" s="2" t="s">
        <v>348</v>
      </c>
      <c r="B562" s="2">
        <v>102.24</v>
      </c>
      <c r="C562" s="4">
        <v>45065.0</v>
      </c>
      <c r="D562" s="2">
        <v>75.5800018310547</v>
      </c>
      <c r="E562" s="2">
        <v>22388.0</v>
      </c>
      <c r="F562" s="4">
        <v>45065.0</v>
      </c>
      <c r="G562" s="2">
        <v>3.72250008583069</v>
      </c>
      <c r="H562" s="2">
        <v>522.0</v>
      </c>
    </row>
    <row r="563">
      <c r="A563" s="2" t="s">
        <v>349</v>
      </c>
      <c r="B563" s="2">
        <v>102.12</v>
      </c>
      <c r="C563" s="4">
        <v>45064.0</v>
      </c>
      <c r="D563" s="2">
        <v>75.8600006103516</v>
      </c>
      <c r="E563" s="2">
        <v>20152.0</v>
      </c>
      <c r="F563" s="4">
        <v>45064.0</v>
      </c>
      <c r="G563" s="2">
        <v>3.68149995803833</v>
      </c>
      <c r="H563" s="2">
        <v>704.0</v>
      </c>
    </row>
    <row r="564">
      <c r="A564" s="2" t="s">
        <v>350</v>
      </c>
      <c r="B564" s="2">
        <v>102.95</v>
      </c>
      <c r="C564" s="4">
        <v>45063.0</v>
      </c>
      <c r="D564" s="2">
        <v>76.9599990844727</v>
      </c>
      <c r="E564" s="2">
        <v>31285.0</v>
      </c>
      <c r="F564" s="4">
        <v>45063.0</v>
      </c>
      <c r="G564" s="2">
        <v>3.74300003051758</v>
      </c>
      <c r="H564" s="2">
        <v>530.0</v>
      </c>
    </row>
    <row r="565">
      <c r="A565" s="2" t="s">
        <v>351</v>
      </c>
      <c r="B565" s="2">
        <v>103.34</v>
      </c>
      <c r="C565" s="4">
        <v>45062.0</v>
      </c>
      <c r="D565" s="2">
        <v>74.9100036621094</v>
      </c>
      <c r="E565" s="2">
        <v>23070.0</v>
      </c>
      <c r="F565" s="4">
        <v>45062.0</v>
      </c>
      <c r="G565" s="2">
        <v>3.65450000762939</v>
      </c>
      <c r="H565" s="2">
        <v>544.0</v>
      </c>
    </row>
    <row r="566">
      <c r="A566" s="3">
        <v>45266.0</v>
      </c>
      <c r="B566" s="2">
        <v>103.65</v>
      </c>
      <c r="C566" s="4">
        <v>45061.0</v>
      </c>
      <c r="D566" s="2">
        <v>75.2300033569336</v>
      </c>
      <c r="E566" s="2">
        <v>24312.0</v>
      </c>
      <c r="F566" s="4">
        <v>45061.0</v>
      </c>
      <c r="G566" s="2">
        <v>3.73749995231628</v>
      </c>
      <c r="H566" s="2">
        <v>476.0</v>
      </c>
    </row>
    <row r="567">
      <c r="A567" s="3">
        <v>45175.0</v>
      </c>
      <c r="B567" s="2">
        <v>103.56</v>
      </c>
      <c r="C567" s="4">
        <v>45058.0</v>
      </c>
      <c r="D567" s="2">
        <v>74.1699981689453</v>
      </c>
      <c r="E567" s="2">
        <v>26553.0</v>
      </c>
      <c r="F567" s="4">
        <v>45058.0</v>
      </c>
      <c r="G567" s="2">
        <v>3.71650004386902</v>
      </c>
      <c r="H567" s="2">
        <v>318.0</v>
      </c>
    </row>
    <row r="568">
      <c r="A568" s="3">
        <v>45144.0</v>
      </c>
      <c r="B568" s="2">
        <v>103.34</v>
      </c>
      <c r="C568" s="4">
        <v>45057.0</v>
      </c>
      <c r="D568" s="2">
        <v>74.9800033569336</v>
      </c>
      <c r="E568" s="2">
        <v>32136.0</v>
      </c>
      <c r="F568" s="4">
        <v>45057.0</v>
      </c>
      <c r="G568" s="2">
        <v>3.69749999046326</v>
      </c>
      <c r="H568" s="2">
        <v>802.0</v>
      </c>
    </row>
    <row r="569">
      <c r="A569" s="3">
        <v>45113.0</v>
      </c>
      <c r="B569" s="2">
        <v>104.1</v>
      </c>
      <c r="C569" s="4">
        <v>45056.0</v>
      </c>
      <c r="D569" s="2">
        <v>76.4100036621094</v>
      </c>
      <c r="E569" s="2">
        <v>30289.0</v>
      </c>
      <c r="F569" s="4">
        <v>45056.0</v>
      </c>
      <c r="G569" s="2">
        <v>3.82800006866455</v>
      </c>
      <c r="H569" s="2">
        <v>545.0</v>
      </c>
    </row>
    <row r="570">
      <c r="A570" s="3">
        <v>45083.0</v>
      </c>
      <c r="B570" s="2">
        <v>104.13</v>
      </c>
      <c r="C570" s="4">
        <v>45055.0</v>
      </c>
      <c r="D570" s="2">
        <v>77.4400024414063</v>
      </c>
      <c r="E570" s="2">
        <v>24836.0</v>
      </c>
      <c r="F570" s="4">
        <v>45055.0</v>
      </c>
      <c r="G570" s="2">
        <v>3.88899993896484</v>
      </c>
      <c r="H570" s="2">
        <v>396.0</v>
      </c>
    </row>
    <row r="571">
      <c r="A571" s="3">
        <v>45052.0</v>
      </c>
      <c r="B571" s="2">
        <v>104.0</v>
      </c>
      <c r="C571" s="4">
        <v>45054.0</v>
      </c>
      <c r="D571" s="2">
        <v>77.0100021362305</v>
      </c>
      <c r="E571" s="2">
        <v>17211.0</v>
      </c>
      <c r="F571" s="4">
        <v>45054.0</v>
      </c>
      <c r="G571" s="2">
        <v>3.91799998283386</v>
      </c>
      <c r="H571" s="2">
        <v>327.0</v>
      </c>
    </row>
    <row r="572">
      <c r="A572" s="3">
        <v>44963.0</v>
      </c>
      <c r="B572" s="2">
        <v>104.02</v>
      </c>
      <c r="C572" s="4">
        <v>45051.0</v>
      </c>
      <c r="D572" s="2">
        <v>75.3000030517578</v>
      </c>
      <c r="E572" s="2">
        <v>20363.0</v>
      </c>
      <c r="F572" s="4">
        <v>45051.0</v>
      </c>
      <c r="G572" s="2">
        <v>3.87150001525879</v>
      </c>
      <c r="H572" s="2">
        <v>472.0</v>
      </c>
    </row>
    <row r="573">
      <c r="A573" s="3">
        <v>44932.0</v>
      </c>
      <c r="B573" s="2">
        <v>103.56</v>
      </c>
      <c r="C573" s="4">
        <v>45050.0</v>
      </c>
      <c r="D573" s="2">
        <v>72.5</v>
      </c>
      <c r="E573" s="2">
        <v>30132.0</v>
      </c>
      <c r="F573" s="4">
        <v>45050.0</v>
      </c>
      <c r="G573" s="2">
        <v>3.84999990463257</v>
      </c>
      <c r="H573" s="2">
        <v>847.0</v>
      </c>
    </row>
    <row r="574">
      <c r="A574" s="2" t="s">
        <v>352</v>
      </c>
      <c r="B574" s="2">
        <v>104.33</v>
      </c>
      <c r="C574" s="4">
        <v>45049.0</v>
      </c>
      <c r="D574" s="2">
        <v>72.3300018310547</v>
      </c>
      <c r="E574" s="2">
        <v>34878.0</v>
      </c>
      <c r="F574" s="4">
        <v>45049.0</v>
      </c>
      <c r="G574" s="2">
        <v>3.83150005340576</v>
      </c>
      <c r="H574" s="2">
        <v>682.0</v>
      </c>
    </row>
    <row r="575">
      <c r="A575" s="2" t="s">
        <v>353</v>
      </c>
      <c r="B575" s="2">
        <v>104.17</v>
      </c>
      <c r="C575" s="4">
        <v>45048.0</v>
      </c>
      <c r="D575" s="2">
        <v>75.3199996948242</v>
      </c>
      <c r="E575" s="2">
        <v>35700.0</v>
      </c>
      <c r="F575" s="4">
        <v>45048.0</v>
      </c>
      <c r="G575" s="2">
        <v>3.84800004959106</v>
      </c>
      <c r="H575" s="2">
        <v>820.0</v>
      </c>
    </row>
    <row r="576">
      <c r="A576" s="2" t="s">
        <v>354</v>
      </c>
      <c r="B576" s="2">
        <v>104.21</v>
      </c>
      <c r="C576" s="4">
        <v>45047.0</v>
      </c>
      <c r="D576" s="2">
        <v>79.3099975585938</v>
      </c>
      <c r="E576" s="2">
        <v>12551.0</v>
      </c>
      <c r="F576" s="4">
        <v>45047.0</v>
      </c>
      <c r="G576" s="2">
        <v>3.91700005531311</v>
      </c>
      <c r="H576" s="2">
        <v>897.0</v>
      </c>
    </row>
    <row r="577">
      <c r="A577" s="2" t="s">
        <v>355</v>
      </c>
      <c r="B577" s="2">
        <v>104.21</v>
      </c>
      <c r="C577" s="4">
        <v>45044.0</v>
      </c>
      <c r="D577" s="2">
        <v>79.5400009155273</v>
      </c>
      <c r="E577" s="2">
        <v>26788.0</v>
      </c>
      <c r="F577" s="4">
        <v>45044.0</v>
      </c>
      <c r="G577" s="2">
        <v>3.86999988555908</v>
      </c>
      <c r="H577" s="2">
        <v>1453.0</v>
      </c>
    </row>
    <row r="578">
      <c r="A578" s="2" t="s">
        <v>356</v>
      </c>
      <c r="B578" s="2">
        <v>104.25</v>
      </c>
      <c r="C578" s="4">
        <v>45043.0</v>
      </c>
      <c r="D578" s="2">
        <v>78.370002746582</v>
      </c>
      <c r="E578" s="2">
        <v>8926.0</v>
      </c>
      <c r="F578" s="4">
        <v>45043.0</v>
      </c>
      <c r="G578" s="2">
        <v>3.86450004577637</v>
      </c>
      <c r="H578" s="2">
        <v>6253.0</v>
      </c>
    </row>
    <row r="579">
      <c r="A579" s="2" t="s">
        <v>357</v>
      </c>
      <c r="B579" s="2">
        <v>103.89</v>
      </c>
      <c r="C579" s="4">
        <v>45042.0</v>
      </c>
      <c r="D579" s="2">
        <v>77.6900024414063</v>
      </c>
      <c r="E579" s="2">
        <v>15436.0</v>
      </c>
      <c r="F579" s="4">
        <v>45042.0</v>
      </c>
      <c r="G579" s="2">
        <v>3.84999990463257</v>
      </c>
      <c r="H579" s="2">
        <v>38282.0</v>
      </c>
    </row>
    <row r="580">
      <c r="A580" s="2" t="s">
        <v>358</v>
      </c>
      <c r="B580" s="2">
        <v>103.49</v>
      </c>
      <c r="C580" s="4">
        <v>45041.0</v>
      </c>
      <c r="D580" s="2">
        <v>80.7699966430664</v>
      </c>
      <c r="E580" s="2">
        <v>17134.0</v>
      </c>
      <c r="F580" s="4">
        <v>45041.0</v>
      </c>
      <c r="G580" s="2">
        <v>3.84599995613098</v>
      </c>
      <c r="H580" s="2">
        <v>671.0</v>
      </c>
    </row>
    <row r="581">
      <c r="A581" s="2" t="s">
        <v>359</v>
      </c>
      <c r="B581" s="2">
        <v>103.2</v>
      </c>
      <c r="C581" s="4">
        <v>45040.0</v>
      </c>
      <c r="D581" s="2">
        <v>82.7300033569336</v>
      </c>
      <c r="E581" s="2">
        <v>16684.0</v>
      </c>
      <c r="F581" s="4">
        <v>45040.0</v>
      </c>
      <c r="G581" s="2">
        <v>3.95300006866455</v>
      </c>
      <c r="H581" s="2">
        <v>522.0</v>
      </c>
    </row>
    <row r="582">
      <c r="A582" s="2" t="s">
        <v>360</v>
      </c>
      <c r="B582" s="2">
        <v>103.2</v>
      </c>
      <c r="C582" s="4">
        <v>45037.0</v>
      </c>
      <c r="D582" s="2">
        <v>81.6600036621094</v>
      </c>
      <c r="E582" s="2">
        <v>17805.0</v>
      </c>
      <c r="F582" s="4">
        <v>45037.0</v>
      </c>
      <c r="G582" s="2">
        <v>3.98000001907349</v>
      </c>
      <c r="H582" s="2">
        <v>583.0</v>
      </c>
    </row>
    <row r="583">
      <c r="A583" s="2" t="s">
        <v>361</v>
      </c>
      <c r="B583" s="2">
        <v>103.58</v>
      </c>
      <c r="C583" s="4">
        <v>45036.0</v>
      </c>
      <c r="D583" s="2">
        <v>81.0999984741211</v>
      </c>
      <c r="E583" s="2">
        <v>26114.0</v>
      </c>
      <c r="F583" s="4">
        <v>45036.0</v>
      </c>
      <c r="G583" s="2">
        <v>4.02199983596802</v>
      </c>
      <c r="H583" s="2">
        <v>471.0</v>
      </c>
    </row>
    <row r="584">
      <c r="A584" s="2" t="s">
        <v>362</v>
      </c>
      <c r="B584" s="2">
        <v>102.88</v>
      </c>
      <c r="C584" s="4">
        <v>45035.0</v>
      </c>
      <c r="D584" s="2">
        <v>83.120002746582</v>
      </c>
      <c r="E584" s="2">
        <v>30732.0</v>
      </c>
      <c r="F584" s="4">
        <v>45035.0</v>
      </c>
      <c r="G584" s="2">
        <v>4.07200002670288</v>
      </c>
      <c r="H584" s="2">
        <v>494.0</v>
      </c>
    </row>
    <row r="585">
      <c r="A585" s="2" t="s">
        <v>363</v>
      </c>
      <c r="B585" s="2">
        <v>102.56</v>
      </c>
      <c r="C585" s="4">
        <v>45034.0</v>
      </c>
      <c r="D585" s="2">
        <v>84.7699966430664</v>
      </c>
      <c r="E585" s="2">
        <v>27241.0</v>
      </c>
      <c r="F585" s="4">
        <v>45034.0</v>
      </c>
      <c r="G585" s="2">
        <v>4.08949995040894</v>
      </c>
      <c r="H585" s="2">
        <v>326.0</v>
      </c>
    </row>
    <row r="586">
      <c r="A586" s="2" t="s">
        <v>364</v>
      </c>
      <c r="B586" s="2">
        <v>102.43</v>
      </c>
      <c r="C586" s="4">
        <v>45033.0</v>
      </c>
      <c r="D586" s="2">
        <v>84.7600021362305</v>
      </c>
      <c r="E586" s="2">
        <v>30271.0</v>
      </c>
      <c r="F586" s="4">
        <v>45033.0</v>
      </c>
      <c r="G586" s="2">
        <v>4.06599998474121</v>
      </c>
      <c r="H586" s="2">
        <v>374.0</v>
      </c>
    </row>
    <row r="587">
      <c r="A587" s="3">
        <v>45265.0</v>
      </c>
      <c r="B587" s="2">
        <v>102.68</v>
      </c>
      <c r="C587" s="4">
        <v>45030.0</v>
      </c>
      <c r="D587" s="2">
        <v>86.3099975585938</v>
      </c>
      <c r="E587" s="2">
        <v>28360.0</v>
      </c>
      <c r="F587" s="4">
        <v>45030.0</v>
      </c>
      <c r="G587" s="2">
        <v>4.10750007629395</v>
      </c>
      <c r="H587" s="2">
        <v>484.0</v>
      </c>
    </row>
    <row r="588">
      <c r="A588" s="3">
        <v>45235.0</v>
      </c>
      <c r="B588" s="2">
        <v>102.06</v>
      </c>
      <c r="C588" s="4">
        <v>45029.0</v>
      </c>
      <c r="D588" s="2">
        <v>86.0899963378906</v>
      </c>
      <c r="E588" s="2">
        <v>26363.0</v>
      </c>
      <c r="F588" s="4">
        <v>45029.0</v>
      </c>
      <c r="G588" s="2">
        <v>4.12400007247925</v>
      </c>
      <c r="H588" s="2">
        <v>539.0</v>
      </c>
    </row>
    <row r="589">
      <c r="A589" s="3">
        <v>45204.0</v>
      </c>
      <c r="B589" s="2">
        <v>101.48</v>
      </c>
      <c r="C589" s="4">
        <v>45028.0</v>
      </c>
      <c r="D589" s="2">
        <v>87.3300018310547</v>
      </c>
      <c r="E589" s="2">
        <v>36337.0</v>
      </c>
      <c r="F589" s="4">
        <v>45028.0</v>
      </c>
      <c r="G589" s="2">
        <v>4.08449983596802</v>
      </c>
      <c r="H589" s="2">
        <v>288.0</v>
      </c>
    </row>
    <row r="590">
      <c r="A590" s="3">
        <v>45174.0</v>
      </c>
      <c r="B590" s="2">
        <v>101.61</v>
      </c>
      <c r="C590" s="4">
        <v>45027.0</v>
      </c>
      <c r="D590" s="2">
        <v>85.6100006103516</v>
      </c>
      <c r="E590" s="2">
        <v>28189.0</v>
      </c>
      <c r="F590" s="4">
        <v>45027.0</v>
      </c>
      <c r="G590" s="2">
        <v>4.02449989318848</v>
      </c>
      <c r="H590" s="2">
        <v>337.0</v>
      </c>
    </row>
    <row r="591">
      <c r="A591" s="3">
        <v>45143.0</v>
      </c>
      <c r="B591" s="2">
        <v>101.38</v>
      </c>
      <c r="C591" s="4">
        <v>45026.0</v>
      </c>
      <c r="D591" s="2">
        <v>84.1800003051758</v>
      </c>
      <c r="E591" s="2">
        <v>14242.0</v>
      </c>
      <c r="F591" s="4">
        <v>45026.0</v>
      </c>
      <c r="G591" s="2">
        <v>3.98650002479553</v>
      </c>
      <c r="H591" s="2">
        <v>230.0</v>
      </c>
    </row>
    <row r="592">
      <c r="A592" s="3">
        <v>45051.0</v>
      </c>
      <c r="B592" s="2">
        <v>101.21</v>
      </c>
      <c r="C592" s="4">
        <v>45022.0</v>
      </c>
      <c r="D592" s="2">
        <v>85.120002746582</v>
      </c>
      <c r="E592" s="2">
        <v>0.0</v>
      </c>
      <c r="F592" s="4">
        <v>45022.0</v>
      </c>
      <c r="G592" s="2">
        <v>4.02600002288818</v>
      </c>
      <c r="H592" s="2">
        <v>0.0</v>
      </c>
    </row>
    <row r="593">
      <c r="A593" s="3">
        <v>45021.0</v>
      </c>
      <c r="B593" s="2">
        <v>101.4</v>
      </c>
      <c r="C593" s="4">
        <v>45021.0</v>
      </c>
      <c r="D593" s="2">
        <v>84.9899978637695</v>
      </c>
      <c r="E593" s="2">
        <v>28362.0</v>
      </c>
      <c r="F593" s="4">
        <v>45021.0</v>
      </c>
      <c r="G593" s="2">
        <v>3.99799990653992</v>
      </c>
      <c r="H593" s="2">
        <v>274.0</v>
      </c>
    </row>
    <row r="594">
      <c r="A594" s="3">
        <v>44990.0</v>
      </c>
      <c r="B594" s="2">
        <v>101.34</v>
      </c>
      <c r="C594" s="4">
        <v>45020.0</v>
      </c>
      <c r="D594" s="2">
        <v>84.9400024414063</v>
      </c>
      <c r="E594" s="2">
        <v>32987.0</v>
      </c>
      <c r="F594" s="4">
        <v>45020.0</v>
      </c>
      <c r="G594" s="2">
        <v>3.9835000038147</v>
      </c>
      <c r="H594" s="2">
        <v>372.0</v>
      </c>
    </row>
    <row r="595">
      <c r="A595" s="3">
        <v>44962.0</v>
      </c>
      <c r="B595" s="2">
        <v>101.96</v>
      </c>
      <c r="C595" s="4">
        <v>45019.0</v>
      </c>
      <c r="D595" s="2">
        <v>84.9300003051758</v>
      </c>
      <c r="E595" s="2">
        <v>37587.0</v>
      </c>
      <c r="F595" s="4">
        <v>45019.0</v>
      </c>
      <c r="G595" s="2">
        <v>4.05950021743774</v>
      </c>
      <c r="H595" s="2">
        <v>398.0</v>
      </c>
    </row>
    <row r="596">
      <c r="A596" s="3">
        <v>44931.0</v>
      </c>
      <c r="B596" s="2">
        <v>102.15</v>
      </c>
      <c r="C596" s="4">
        <v>45016.0</v>
      </c>
      <c r="D596" s="2">
        <v>79.7699966430664</v>
      </c>
      <c r="E596" s="2">
        <v>38477.0</v>
      </c>
      <c r="F596" s="4">
        <v>45016.0</v>
      </c>
      <c r="G596" s="2">
        <v>4.10449981689453</v>
      </c>
      <c r="H596" s="2">
        <v>520.0</v>
      </c>
    </row>
    <row r="597">
      <c r="A597" s="2" t="s">
        <v>365</v>
      </c>
      <c r="B597" s="2">
        <v>101.66</v>
      </c>
      <c r="C597" s="4">
        <v>45015.0</v>
      </c>
      <c r="D597" s="2">
        <v>79.2699966430664</v>
      </c>
      <c r="E597" s="2">
        <v>6818.0</v>
      </c>
      <c r="F597" s="4">
        <v>45015.0</v>
      </c>
      <c r="G597" s="2">
        <v>4.09049987792969</v>
      </c>
      <c r="H597" s="2">
        <v>636.0</v>
      </c>
    </row>
    <row r="598">
      <c r="A598" s="2" t="s">
        <v>366</v>
      </c>
      <c r="B598" s="2">
        <v>101.5</v>
      </c>
      <c r="C598" s="4">
        <v>45014.0</v>
      </c>
      <c r="D598" s="2">
        <v>78.2799987792969</v>
      </c>
      <c r="E598" s="2">
        <v>11027.0</v>
      </c>
      <c r="F598" s="4">
        <v>45014.0</v>
      </c>
      <c r="G598" s="2">
        <v>4.11499977111816</v>
      </c>
      <c r="H598" s="2">
        <v>636.0</v>
      </c>
    </row>
    <row r="599">
      <c r="A599" s="2" t="s">
        <v>367</v>
      </c>
      <c r="B599" s="2">
        <v>101.47</v>
      </c>
      <c r="C599" s="4">
        <v>45013.0</v>
      </c>
      <c r="D599" s="2">
        <v>78.6500015258789</v>
      </c>
      <c r="E599" s="2">
        <v>17782.0</v>
      </c>
      <c r="F599" s="4">
        <v>45013.0</v>
      </c>
      <c r="G599" s="2">
        <v>4.11199998855591</v>
      </c>
      <c r="H599" s="2">
        <v>496.0</v>
      </c>
    </row>
    <row r="600">
      <c r="A600" s="2" t="s">
        <v>368</v>
      </c>
      <c r="B600" s="2">
        <v>101.86</v>
      </c>
      <c r="C600" s="4">
        <v>45012.0</v>
      </c>
      <c r="D600" s="2">
        <v>78.120002746582</v>
      </c>
      <c r="E600" s="2">
        <v>13874.0</v>
      </c>
      <c r="F600" s="4">
        <v>45012.0</v>
      </c>
      <c r="G600" s="2">
        <v>4.10449981689453</v>
      </c>
      <c r="H600" s="2">
        <v>566.0</v>
      </c>
    </row>
    <row r="601">
      <c r="A601" s="2" t="s">
        <v>369</v>
      </c>
      <c r="B601" s="2">
        <v>101.35</v>
      </c>
      <c r="C601" s="4">
        <v>45009.0</v>
      </c>
      <c r="D601" s="2">
        <v>74.9899978637695</v>
      </c>
      <c r="E601" s="2">
        <v>18941.0</v>
      </c>
      <c r="F601" s="4">
        <v>45009.0</v>
      </c>
      <c r="G601" s="2">
        <v>4.10150003433228</v>
      </c>
      <c r="H601" s="2">
        <v>471.0</v>
      </c>
    </row>
    <row r="602">
      <c r="A602" s="2" t="s">
        <v>370</v>
      </c>
      <c r="B602" s="2">
        <v>101.82</v>
      </c>
      <c r="C602" s="4">
        <v>45008.0</v>
      </c>
      <c r="D602" s="2">
        <v>75.9100036621094</v>
      </c>
      <c r="E602" s="2">
        <v>18685.0</v>
      </c>
      <c r="F602" s="4">
        <v>45008.0</v>
      </c>
      <c r="G602" s="2">
        <v>4.14599990844727</v>
      </c>
      <c r="H602" s="2">
        <v>465.0</v>
      </c>
    </row>
    <row r="603">
      <c r="A603" s="2" t="s">
        <v>371</v>
      </c>
      <c r="B603" s="2">
        <v>101.84</v>
      </c>
      <c r="C603" s="4">
        <v>45007.0</v>
      </c>
      <c r="D603" s="2">
        <v>76.6900024414063</v>
      </c>
      <c r="E603" s="2">
        <v>19933.0</v>
      </c>
      <c r="F603" s="4">
        <v>45007.0</v>
      </c>
      <c r="G603" s="2">
        <v>4.06850004196167</v>
      </c>
      <c r="H603" s="2">
        <v>641.0</v>
      </c>
    </row>
    <row r="604">
      <c r="A604" s="2" t="s">
        <v>372</v>
      </c>
      <c r="B604" s="2">
        <v>101.97</v>
      </c>
      <c r="C604" s="4">
        <v>45006.0</v>
      </c>
      <c r="D604" s="2">
        <v>75.3199996948242</v>
      </c>
      <c r="E604" s="2">
        <v>18784.0</v>
      </c>
      <c r="F604" s="4">
        <v>45006.0</v>
      </c>
      <c r="G604" s="2">
        <v>4.01849985122681</v>
      </c>
      <c r="H604" s="2">
        <v>571.0</v>
      </c>
    </row>
    <row r="605">
      <c r="A605" s="2" t="s">
        <v>373</v>
      </c>
      <c r="B605" s="2">
        <v>101.75</v>
      </c>
      <c r="C605" s="4">
        <v>45005.0</v>
      </c>
      <c r="D605" s="2">
        <v>73.7900009155273</v>
      </c>
      <c r="E605" s="2">
        <v>22185.0</v>
      </c>
      <c r="F605" s="4">
        <v>45005.0</v>
      </c>
      <c r="G605" s="2">
        <v>3.97550010681152</v>
      </c>
      <c r="H605" s="2">
        <v>532.0</v>
      </c>
    </row>
    <row r="606">
      <c r="A606" s="2" t="s">
        <v>374</v>
      </c>
      <c r="B606" s="2">
        <v>102.1</v>
      </c>
      <c r="C606" s="4">
        <v>45002.0</v>
      </c>
      <c r="D606" s="2">
        <v>72.9700012207031</v>
      </c>
      <c r="E606" s="2">
        <v>34734.0</v>
      </c>
      <c r="F606" s="4">
        <v>45002.0</v>
      </c>
      <c r="G606" s="2">
        <v>3.9135000705719</v>
      </c>
      <c r="H606" s="2">
        <v>498.0</v>
      </c>
    </row>
    <row r="607">
      <c r="A607" s="2" t="s">
        <v>375</v>
      </c>
      <c r="B607" s="2">
        <v>101.55</v>
      </c>
      <c r="C607" s="4">
        <v>45001.0</v>
      </c>
      <c r="D607" s="2">
        <v>74.6999969482422</v>
      </c>
      <c r="E607" s="2">
        <v>29873.0</v>
      </c>
      <c r="F607" s="4">
        <v>45001.0</v>
      </c>
      <c r="G607" s="2">
        <v>3.88549995422363</v>
      </c>
      <c r="H607" s="2">
        <v>592.0</v>
      </c>
    </row>
    <row r="608">
      <c r="A608" s="2" t="s">
        <v>376</v>
      </c>
      <c r="B608" s="2">
        <v>101.01</v>
      </c>
      <c r="C608" s="4">
        <v>45000.0</v>
      </c>
      <c r="D608" s="2">
        <v>73.6900024414063</v>
      </c>
      <c r="E608" s="2">
        <v>46598.0</v>
      </c>
      <c r="F608" s="4">
        <v>45000.0</v>
      </c>
      <c r="G608" s="2">
        <v>3.85649991035461</v>
      </c>
      <c r="H608" s="2">
        <v>875.0</v>
      </c>
    </row>
    <row r="609">
      <c r="A609" s="3">
        <v>45264.0</v>
      </c>
      <c r="B609" s="2">
        <v>101.5</v>
      </c>
      <c r="C609" s="4">
        <v>44999.0</v>
      </c>
      <c r="D609" s="2">
        <v>77.4499969482422</v>
      </c>
      <c r="E609" s="2">
        <v>33198.0</v>
      </c>
      <c r="F609" s="4">
        <v>44999.0</v>
      </c>
      <c r="G609" s="2">
        <v>4.01049995422363</v>
      </c>
      <c r="H609" s="2">
        <v>923.0</v>
      </c>
    </row>
    <row r="610">
      <c r="A610" s="3">
        <v>45234.0</v>
      </c>
      <c r="B610" s="2">
        <v>102.2</v>
      </c>
      <c r="C610" s="4">
        <v>44998.0</v>
      </c>
      <c r="D610" s="2">
        <v>80.7699966430664</v>
      </c>
      <c r="E610" s="2">
        <v>38195.0</v>
      </c>
      <c r="F610" s="4">
        <v>44998.0</v>
      </c>
      <c r="G610" s="2">
        <v>4.06949996948242</v>
      </c>
      <c r="H610" s="2">
        <v>842.0</v>
      </c>
    </row>
    <row r="611">
      <c r="A611" s="3">
        <v>45203.0</v>
      </c>
      <c r="B611" s="2">
        <v>102.58</v>
      </c>
      <c r="C611" s="4">
        <v>44995.0</v>
      </c>
      <c r="D611" s="2">
        <v>82.7799987792969</v>
      </c>
      <c r="E611" s="2">
        <v>26753.0</v>
      </c>
      <c r="F611" s="4">
        <v>44995.0</v>
      </c>
      <c r="G611" s="2">
        <v>4.04549980163574</v>
      </c>
      <c r="H611" s="2">
        <v>591.0</v>
      </c>
    </row>
    <row r="612">
      <c r="A612" s="3">
        <v>45111.0</v>
      </c>
      <c r="B612" s="2">
        <v>102.09</v>
      </c>
      <c r="C612" s="4">
        <v>44994.0</v>
      </c>
      <c r="D612" s="2">
        <v>81.5899963378906</v>
      </c>
      <c r="E612" s="2">
        <v>25018.0</v>
      </c>
      <c r="F612" s="4">
        <v>44994.0</v>
      </c>
      <c r="G612" s="2">
        <v>4.05450010299683</v>
      </c>
      <c r="H612" s="2">
        <v>584.0</v>
      </c>
    </row>
    <row r="613">
      <c r="A613" s="3">
        <v>45081.0</v>
      </c>
      <c r="B613" s="2">
        <v>101.82</v>
      </c>
      <c r="C613" s="4">
        <v>44993.0</v>
      </c>
      <c r="D613" s="2">
        <v>82.6600036621094</v>
      </c>
      <c r="E613" s="2">
        <v>23661.0</v>
      </c>
      <c r="F613" s="4">
        <v>44993.0</v>
      </c>
      <c r="G613" s="2">
        <v>4.04150009155273</v>
      </c>
      <c r="H613" s="2">
        <v>525.0</v>
      </c>
    </row>
    <row r="614">
      <c r="A614" s="3">
        <v>45050.0</v>
      </c>
      <c r="B614" s="2">
        <v>101.85</v>
      </c>
      <c r="C614" s="4">
        <v>44992.0</v>
      </c>
      <c r="D614" s="2">
        <v>83.2900009155273</v>
      </c>
      <c r="E614" s="2">
        <v>26092.0</v>
      </c>
      <c r="F614" s="4">
        <v>44992.0</v>
      </c>
      <c r="G614" s="2">
        <v>3.98650002479553</v>
      </c>
      <c r="H614" s="2">
        <v>906.0</v>
      </c>
    </row>
    <row r="615">
      <c r="A615" s="3">
        <v>45020.0</v>
      </c>
      <c r="B615" s="2">
        <v>101.59</v>
      </c>
      <c r="C615" s="4">
        <v>44991.0</v>
      </c>
      <c r="D615" s="2">
        <v>86.1800003051758</v>
      </c>
      <c r="E615" s="2">
        <v>24587.0</v>
      </c>
      <c r="F615" s="4">
        <v>44991.0</v>
      </c>
      <c r="G615" s="2">
        <v>4.10050010681152</v>
      </c>
      <c r="H615" s="2">
        <v>795.0</v>
      </c>
    </row>
    <row r="616">
      <c r="A616" s="3">
        <v>44989.0</v>
      </c>
      <c r="B616" s="2">
        <v>102.09</v>
      </c>
      <c r="C616" s="4">
        <v>44988.0</v>
      </c>
      <c r="D616" s="2">
        <v>85.8300018310547</v>
      </c>
      <c r="E616" s="2">
        <v>27594.0</v>
      </c>
      <c r="F616" s="4">
        <v>44988.0</v>
      </c>
      <c r="G616" s="2">
        <v>4.07800006866455</v>
      </c>
      <c r="H616" s="2">
        <v>663.0</v>
      </c>
    </row>
    <row r="617">
      <c r="A617" s="2" t="s">
        <v>377</v>
      </c>
      <c r="B617" s="2">
        <v>102.51</v>
      </c>
      <c r="C617" s="4">
        <v>44987.0</v>
      </c>
      <c r="D617" s="2">
        <v>84.75</v>
      </c>
      <c r="E617" s="2">
        <v>17997.0</v>
      </c>
      <c r="F617" s="4">
        <v>44987.0</v>
      </c>
      <c r="G617" s="2">
        <v>4.08400011062622</v>
      </c>
      <c r="H617" s="2">
        <v>830.0</v>
      </c>
    </row>
    <row r="618">
      <c r="A618" s="2" t="s">
        <v>378</v>
      </c>
      <c r="B618" s="2">
        <v>102.14</v>
      </c>
      <c r="C618" s="4">
        <v>44986.0</v>
      </c>
      <c r="D618" s="2">
        <v>84.3099975585938</v>
      </c>
      <c r="E618" s="2">
        <v>26723.0</v>
      </c>
      <c r="F618" s="4">
        <v>44986.0</v>
      </c>
      <c r="G618" s="2">
        <v>4.16800022125244</v>
      </c>
      <c r="H618" s="2">
        <v>901.0</v>
      </c>
    </row>
    <row r="619">
      <c r="A619" s="2" t="s">
        <v>379</v>
      </c>
      <c r="B619" s="2">
        <v>102.64</v>
      </c>
      <c r="C619" s="4">
        <v>44985.0</v>
      </c>
      <c r="D619" s="2">
        <v>83.8899993896484</v>
      </c>
      <c r="E619" s="2">
        <v>24882.0</v>
      </c>
      <c r="F619" s="4">
        <v>44985.0</v>
      </c>
      <c r="G619" s="2">
        <v>4.09749984741211</v>
      </c>
      <c r="H619" s="2">
        <v>1526.0</v>
      </c>
    </row>
    <row r="620">
      <c r="A620" s="2" t="s">
        <v>380</v>
      </c>
      <c r="B620" s="2">
        <v>102.43</v>
      </c>
      <c r="C620" s="4">
        <v>44984.0</v>
      </c>
      <c r="D620" s="2">
        <v>82.4499969482422</v>
      </c>
      <c r="E620" s="2">
        <v>5691.0</v>
      </c>
      <c r="F620" s="4">
        <v>44984.0</v>
      </c>
      <c r="G620" s="2">
        <v>4.00899982452393</v>
      </c>
      <c r="H620" s="2">
        <v>8905.0</v>
      </c>
    </row>
    <row r="621">
      <c r="A621" s="2" t="s">
        <v>381</v>
      </c>
      <c r="B621" s="2">
        <v>102.86</v>
      </c>
      <c r="C621" s="4">
        <v>44981.0</v>
      </c>
      <c r="D621" s="2">
        <v>83.1600036621094</v>
      </c>
      <c r="E621" s="2">
        <v>13365.0</v>
      </c>
      <c r="F621" s="4">
        <v>44981.0</v>
      </c>
      <c r="G621" s="2">
        <v>3.95499992370605</v>
      </c>
      <c r="H621" s="2">
        <v>53656.0</v>
      </c>
    </row>
    <row r="622">
      <c r="A622" s="2" t="s">
        <v>382</v>
      </c>
      <c r="B622" s="2">
        <v>103.12</v>
      </c>
      <c r="C622" s="4">
        <v>44980.0</v>
      </c>
      <c r="D622" s="2">
        <v>82.2099990844727</v>
      </c>
      <c r="E622" s="2">
        <v>14474.0</v>
      </c>
      <c r="F622" s="4">
        <v>44980.0</v>
      </c>
      <c r="G622" s="2">
        <v>4.07299995422363</v>
      </c>
      <c r="H622" s="2">
        <v>306.0</v>
      </c>
    </row>
    <row r="623">
      <c r="A623" s="2" t="s">
        <v>383</v>
      </c>
      <c r="B623" s="2">
        <v>102.53</v>
      </c>
      <c r="C623" s="4">
        <v>44979.0</v>
      </c>
      <c r="D623" s="2">
        <v>80.5999984741211</v>
      </c>
      <c r="E623" s="2">
        <v>20309.0</v>
      </c>
      <c r="F623" s="4">
        <v>44979.0</v>
      </c>
      <c r="G623" s="2">
        <v>4.2024998664856</v>
      </c>
      <c r="H623" s="2">
        <v>682.0</v>
      </c>
    </row>
    <row r="624">
      <c r="A624" s="2" t="s">
        <v>384</v>
      </c>
      <c r="B624" s="2">
        <v>102.35</v>
      </c>
      <c r="C624" s="4">
        <v>44978.0</v>
      </c>
      <c r="D624" s="2">
        <v>83.0500030517578</v>
      </c>
      <c r="E624" s="2">
        <v>31936.0</v>
      </c>
      <c r="F624" s="4">
        <v>44978.0</v>
      </c>
      <c r="G624" s="2">
        <v>4.23449993133545</v>
      </c>
      <c r="H624" s="2">
        <v>406.0</v>
      </c>
    </row>
    <row r="625">
      <c r="A625" s="2" t="s">
        <v>385</v>
      </c>
      <c r="B625" s="2">
        <v>103.26</v>
      </c>
      <c r="C625" s="4">
        <v>44974.0</v>
      </c>
      <c r="D625" s="2">
        <v>83.0</v>
      </c>
      <c r="E625" s="2">
        <v>27191.0</v>
      </c>
      <c r="F625" s="4">
        <v>44974.0</v>
      </c>
      <c r="G625" s="2">
        <v>4.11399984359741</v>
      </c>
      <c r="H625" s="2">
        <v>513.0</v>
      </c>
    </row>
    <row r="626">
      <c r="A626" s="2" t="s">
        <v>386</v>
      </c>
      <c r="B626" s="2">
        <v>103.28</v>
      </c>
      <c r="C626" s="4">
        <v>44973.0</v>
      </c>
      <c r="D626" s="2">
        <v>85.1399993896484</v>
      </c>
      <c r="E626" s="2">
        <v>20089.0</v>
      </c>
      <c r="F626" s="4">
        <v>44973.0</v>
      </c>
      <c r="G626" s="2">
        <v>4.16550016403198</v>
      </c>
      <c r="H626" s="2">
        <v>490.0</v>
      </c>
    </row>
    <row r="627">
      <c r="A627" s="2" t="s">
        <v>387</v>
      </c>
      <c r="B627" s="2">
        <v>103.71</v>
      </c>
      <c r="C627" s="4">
        <v>44972.0</v>
      </c>
      <c r="D627" s="2">
        <v>85.379997253418</v>
      </c>
      <c r="E627" s="2">
        <v>21161.0</v>
      </c>
      <c r="F627" s="4">
        <v>44972.0</v>
      </c>
      <c r="G627" s="2">
        <v>4.05200004577637</v>
      </c>
      <c r="H627" s="2">
        <v>482.0</v>
      </c>
    </row>
    <row r="628">
      <c r="A628" s="2" t="s">
        <v>388</v>
      </c>
      <c r="B628" s="2">
        <v>104.42</v>
      </c>
      <c r="C628" s="4">
        <v>44971.0</v>
      </c>
      <c r="D628" s="2">
        <v>85.5800018310547</v>
      </c>
      <c r="E628" s="2">
        <v>19585.0</v>
      </c>
      <c r="F628" s="4">
        <v>44971.0</v>
      </c>
      <c r="G628" s="2">
        <v>4.1100001335144</v>
      </c>
      <c r="H628" s="2">
        <v>390.0</v>
      </c>
    </row>
    <row r="629">
      <c r="A629" s="2" t="s">
        <v>389</v>
      </c>
      <c r="B629" s="2">
        <v>104.65</v>
      </c>
      <c r="C629" s="4">
        <v>44970.0</v>
      </c>
      <c r="D629" s="2">
        <v>86.6100006103516</v>
      </c>
      <c r="E629" s="2">
        <v>19426.0</v>
      </c>
      <c r="F629" s="4">
        <v>44970.0</v>
      </c>
      <c r="G629" s="2">
        <v>4.08699989318848</v>
      </c>
      <c r="H629" s="2">
        <v>345.0</v>
      </c>
    </row>
    <row r="630">
      <c r="A630" s="2" t="s">
        <v>390</v>
      </c>
      <c r="B630" s="2">
        <v>103.6</v>
      </c>
      <c r="C630" s="4">
        <v>44967.0</v>
      </c>
      <c r="D630" s="2">
        <v>86.3899993896484</v>
      </c>
      <c r="E630" s="2">
        <v>30882.0</v>
      </c>
      <c r="F630" s="4">
        <v>44967.0</v>
      </c>
      <c r="G630" s="2">
        <v>4.02750015258789</v>
      </c>
      <c r="H630" s="2">
        <v>320.0</v>
      </c>
    </row>
    <row r="631">
      <c r="A631" s="2" t="s">
        <v>391</v>
      </c>
      <c r="B631" s="2">
        <v>103.6</v>
      </c>
      <c r="C631" s="4">
        <v>44966.0</v>
      </c>
      <c r="D631" s="2">
        <v>84.5</v>
      </c>
      <c r="E631" s="2">
        <v>30520.0</v>
      </c>
      <c r="F631" s="4">
        <v>44966.0</v>
      </c>
      <c r="G631" s="2">
        <v>4.10550022125244</v>
      </c>
      <c r="H631" s="2">
        <v>256.0</v>
      </c>
    </row>
    <row r="632">
      <c r="A632" s="3">
        <v>45202.0</v>
      </c>
      <c r="B632" s="2">
        <v>104.58</v>
      </c>
      <c r="C632" s="4">
        <v>44965.0</v>
      </c>
      <c r="D632" s="2">
        <v>85.0899963378906</v>
      </c>
      <c r="E632" s="2">
        <v>29853.0</v>
      </c>
      <c r="F632" s="4">
        <v>44965.0</v>
      </c>
      <c r="G632" s="2">
        <v>4.04349994659424</v>
      </c>
      <c r="H632" s="2">
        <v>263.0</v>
      </c>
    </row>
    <row r="633">
      <c r="A633" s="3">
        <v>45172.0</v>
      </c>
      <c r="B633" s="2">
        <v>105.31</v>
      </c>
      <c r="C633" s="4">
        <v>44964.0</v>
      </c>
      <c r="D633" s="2">
        <v>83.6900024414063</v>
      </c>
      <c r="E633" s="2">
        <v>24432.0</v>
      </c>
      <c r="F633" s="4">
        <v>44964.0</v>
      </c>
      <c r="G633" s="2">
        <v>4.08850002288818</v>
      </c>
      <c r="H633" s="2">
        <v>278.0</v>
      </c>
    </row>
    <row r="634">
      <c r="A634" s="3">
        <v>45141.0</v>
      </c>
      <c r="B634" s="2">
        <v>105.66</v>
      </c>
      <c r="C634" s="4">
        <v>44963.0</v>
      </c>
      <c r="D634" s="2">
        <v>80.9899978637695</v>
      </c>
      <c r="E634" s="2">
        <v>31365.0</v>
      </c>
      <c r="F634" s="4">
        <v>44963.0</v>
      </c>
      <c r="G634" s="2">
        <v>4.04349994659424</v>
      </c>
      <c r="H634" s="2">
        <v>299.0</v>
      </c>
    </row>
    <row r="635">
      <c r="A635" s="3">
        <v>45110.0</v>
      </c>
      <c r="B635" s="2">
        <v>105.62</v>
      </c>
      <c r="C635" s="4">
        <v>44960.0</v>
      </c>
      <c r="D635" s="2">
        <v>79.9400024414063</v>
      </c>
      <c r="E635" s="2">
        <v>24743.0</v>
      </c>
      <c r="F635" s="4">
        <v>44960.0</v>
      </c>
      <c r="G635" s="2">
        <v>4.06300020217896</v>
      </c>
      <c r="H635" s="2">
        <v>624.0</v>
      </c>
    </row>
    <row r="636">
      <c r="A636" s="3">
        <v>45080.0</v>
      </c>
      <c r="B636" s="2">
        <v>104.35</v>
      </c>
      <c r="C636" s="4">
        <v>44959.0</v>
      </c>
      <c r="D636" s="2">
        <v>82.1699981689453</v>
      </c>
      <c r="E636" s="2">
        <v>24611.0</v>
      </c>
      <c r="F636" s="4">
        <v>44959.0</v>
      </c>
      <c r="G636" s="2">
        <v>4.0939998626709</v>
      </c>
      <c r="H636" s="2">
        <v>558.0</v>
      </c>
    </row>
    <row r="637">
      <c r="A637" s="3">
        <v>44988.0</v>
      </c>
      <c r="B637" s="2">
        <v>104.52</v>
      </c>
      <c r="C637" s="4">
        <v>44958.0</v>
      </c>
      <c r="D637" s="2">
        <v>82.8399963378906</v>
      </c>
      <c r="E637" s="2">
        <v>28085.0</v>
      </c>
      <c r="F637" s="4">
        <v>44958.0</v>
      </c>
      <c r="G637" s="2">
        <v>4.11100006103516</v>
      </c>
      <c r="H637" s="2">
        <v>969.0</v>
      </c>
    </row>
    <row r="638">
      <c r="A638" s="3">
        <v>44960.0</v>
      </c>
      <c r="B638" s="2">
        <v>105.03</v>
      </c>
      <c r="C638" s="4">
        <v>44957.0</v>
      </c>
      <c r="D638" s="2">
        <v>84.4899978637695</v>
      </c>
      <c r="E638" s="2">
        <v>30498.0</v>
      </c>
      <c r="F638" s="4">
        <v>44957.0</v>
      </c>
      <c r="G638" s="2">
        <v>4.22849988937378</v>
      </c>
      <c r="H638" s="2">
        <v>518.0</v>
      </c>
    </row>
    <row r="639">
      <c r="A639" s="3">
        <v>44929.0</v>
      </c>
      <c r="B639" s="2">
        <v>104.48</v>
      </c>
      <c r="C639" s="4">
        <v>44956.0</v>
      </c>
      <c r="D639" s="2">
        <v>84.9000015258789</v>
      </c>
      <c r="E639" s="2">
        <v>5879.0</v>
      </c>
      <c r="F639" s="4">
        <v>44956.0</v>
      </c>
      <c r="G639" s="2">
        <v>4.20349979400635</v>
      </c>
      <c r="H639" s="2">
        <v>468.0</v>
      </c>
    </row>
    <row r="640">
      <c r="A640" s="2" t="s">
        <v>392</v>
      </c>
      <c r="B640" s="2">
        <v>104.87</v>
      </c>
      <c r="C640" s="4">
        <v>44953.0</v>
      </c>
      <c r="D640" s="2">
        <v>86.6600036621094</v>
      </c>
      <c r="E640" s="2">
        <v>10012.0</v>
      </c>
      <c r="F640" s="4">
        <v>44953.0</v>
      </c>
      <c r="G640" s="2">
        <v>4.22399997711182</v>
      </c>
      <c r="H640" s="2">
        <v>596.0</v>
      </c>
    </row>
    <row r="641">
      <c r="A641" s="2" t="s">
        <v>393</v>
      </c>
      <c r="B641" s="2">
        <v>104.67</v>
      </c>
      <c r="C641" s="4">
        <v>44952.0</v>
      </c>
      <c r="D641" s="2">
        <v>87.4700012207031</v>
      </c>
      <c r="E641" s="2">
        <v>14187.0</v>
      </c>
      <c r="F641" s="4">
        <v>44952.0</v>
      </c>
      <c r="G641" s="2">
        <v>4.26700019836426</v>
      </c>
      <c r="H641" s="2">
        <v>616.0</v>
      </c>
    </row>
    <row r="642">
      <c r="A642" s="2" t="s">
        <v>394</v>
      </c>
      <c r="B642" s="2">
        <v>105.21</v>
      </c>
      <c r="C642" s="4">
        <v>44951.0</v>
      </c>
      <c r="D642" s="2">
        <v>86.120002746582</v>
      </c>
      <c r="E642" s="2">
        <v>19993.0</v>
      </c>
      <c r="F642" s="4">
        <v>44951.0</v>
      </c>
      <c r="G642" s="2">
        <v>4.23999977111816</v>
      </c>
      <c r="H642" s="2">
        <v>380.0</v>
      </c>
    </row>
    <row r="643">
      <c r="A643" s="2" t="s">
        <v>395</v>
      </c>
      <c r="B643" s="2">
        <v>104.6</v>
      </c>
      <c r="C643" s="4">
        <v>44950.0</v>
      </c>
      <c r="D643" s="2">
        <v>86.129997253418</v>
      </c>
      <c r="E643" s="2">
        <v>26572.0</v>
      </c>
      <c r="F643" s="4">
        <v>44950.0</v>
      </c>
      <c r="G643" s="2">
        <v>4.24550008773804</v>
      </c>
      <c r="H643" s="2">
        <v>527.0</v>
      </c>
    </row>
    <row r="644">
      <c r="A644" s="2" t="s">
        <v>396</v>
      </c>
      <c r="B644" s="2">
        <v>104.59</v>
      </c>
      <c r="C644" s="4">
        <v>44949.0</v>
      </c>
      <c r="D644" s="2">
        <v>88.1900024414063</v>
      </c>
      <c r="E644" s="2">
        <v>21194.0</v>
      </c>
      <c r="F644" s="4">
        <v>44949.0</v>
      </c>
      <c r="G644" s="2">
        <v>4.25400018692017</v>
      </c>
      <c r="H644" s="2">
        <v>495.0</v>
      </c>
    </row>
    <row r="645">
      <c r="A645" s="2" t="s">
        <v>397</v>
      </c>
      <c r="B645" s="2">
        <v>104.18</v>
      </c>
      <c r="C645" s="4">
        <v>44946.0</v>
      </c>
      <c r="D645" s="2">
        <v>87.629997253418</v>
      </c>
      <c r="E645" s="2">
        <v>24374.0</v>
      </c>
      <c r="F645" s="4">
        <v>44946.0</v>
      </c>
      <c r="G645" s="2">
        <v>4.24849987030029</v>
      </c>
      <c r="H645" s="2">
        <v>447.0</v>
      </c>
    </row>
    <row r="646">
      <c r="A646" s="2" t="s">
        <v>398</v>
      </c>
      <c r="B646" s="2">
        <v>103.88</v>
      </c>
      <c r="C646" s="4">
        <v>44945.0</v>
      </c>
      <c r="D646" s="2">
        <v>86.1600036621094</v>
      </c>
      <c r="E646" s="2">
        <v>28822.0</v>
      </c>
      <c r="F646" s="4">
        <v>44945.0</v>
      </c>
      <c r="G646" s="2">
        <v>4.22650003433228</v>
      </c>
      <c r="H646" s="2">
        <v>350.0</v>
      </c>
    </row>
    <row r="647">
      <c r="A647" s="2" t="s">
        <v>399</v>
      </c>
      <c r="B647" s="2">
        <v>103.86</v>
      </c>
      <c r="C647" s="4">
        <v>44944.0</v>
      </c>
      <c r="D647" s="2">
        <v>84.9800033569336</v>
      </c>
      <c r="E647" s="2">
        <v>26461.0</v>
      </c>
      <c r="F647" s="4">
        <v>44944.0</v>
      </c>
      <c r="G647" s="2">
        <v>4.22849988937378</v>
      </c>
      <c r="H647" s="2">
        <v>514.0</v>
      </c>
    </row>
    <row r="648">
      <c r="A648" s="2" t="s">
        <v>400</v>
      </c>
      <c r="B648" s="2">
        <v>103.86</v>
      </c>
      <c r="C648" s="4">
        <v>44943.0</v>
      </c>
      <c r="D648" s="2">
        <v>85.9199981689453</v>
      </c>
      <c r="E648" s="2">
        <v>36658.0</v>
      </c>
      <c r="F648" s="4">
        <v>44943.0</v>
      </c>
      <c r="G648" s="2">
        <v>4.21500015258789</v>
      </c>
      <c r="H648" s="2">
        <v>406.0</v>
      </c>
    </row>
    <row r="649">
      <c r="A649" s="2" t="s">
        <v>401</v>
      </c>
      <c r="B649" s="2">
        <v>103.92</v>
      </c>
      <c r="C649" s="4">
        <v>44939.0</v>
      </c>
      <c r="D649" s="2">
        <v>85.2799987792969</v>
      </c>
      <c r="E649" s="2">
        <v>17857.0</v>
      </c>
      <c r="F649" s="4">
        <v>44939.0</v>
      </c>
      <c r="G649" s="2">
        <v>4.20749998092651</v>
      </c>
      <c r="H649" s="2">
        <v>372.0</v>
      </c>
    </row>
    <row r="650">
      <c r="A650" s="2" t="s">
        <v>402</v>
      </c>
      <c r="B650" s="2">
        <v>103.23</v>
      </c>
      <c r="C650" s="4">
        <v>44938.0</v>
      </c>
      <c r="D650" s="2">
        <v>84.0299987792969</v>
      </c>
      <c r="E650" s="2">
        <v>29360.0</v>
      </c>
      <c r="F650" s="4">
        <v>44938.0</v>
      </c>
      <c r="G650" s="2">
        <v>4.18599987030029</v>
      </c>
      <c r="H650" s="2">
        <v>532.0</v>
      </c>
    </row>
    <row r="651">
      <c r="A651" s="2" t="s">
        <v>403</v>
      </c>
      <c r="B651" s="2">
        <v>103.35</v>
      </c>
      <c r="C651" s="4">
        <v>44937.0</v>
      </c>
      <c r="D651" s="2">
        <v>82.6699981689453</v>
      </c>
      <c r="E651" s="2">
        <v>29995.0</v>
      </c>
      <c r="F651" s="4">
        <v>44937.0</v>
      </c>
      <c r="G651" s="2">
        <v>4.15450000762939</v>
      </c>
      <c r="H651" s="2">
        <v>657.0</v>
      </c>
    </row>
    <row r="652">
      <c r="A652" s="3">
        <v>45201.0</v>
      </c>
      <c r="B652" s="2">
        <v>103.63</v>
      </c>
      <c r="C652" s="4">
        <v>44936.0</v>
      </c>
      <c r="D652" s="2">
        <v>80.0999984741211</v>
      </c>
      <c r="E652" s="2">
        <v>21541.0</v>
      </c>
      <c r="F652" s="4">
        <v>44936.0</v>
      </c>
      <c r="G652" s="2">
        <v>4.06699991226196</v>
      </c>
      <c r="H652" s="2">
        <v>676.0</v>
      </c>
    </row>
    <row r="653">
      <c r="A653" s="3">
        <v>45171.0</v>
      </c>
      <c r="B653" s="2">
        <v>103.22</v>
      </c>
      <c r="C653" s="4">
        <v>44935.0</v>
      </c>
      <c r="D653" s="2">
        <v>79.6500015258789</v>
      </c>
      <c r="E653" s="2">
        <v>29985.0</v>
      </c>
      <c r="F653" s="4">
        <v>44935.0</v>
      </c>
      <c r="G653" s="2">
        <v>4.01849985122681</v>
      </c>
      <c r="H653" s="2">
        <v>837.0</v>
      </c>
    </row>
    <row r="654">
      <c r="A654" s="3">
        <v>45140.0</v>
      </c>
      <c r="B654" s="2">
        <v>103.41</v>
      </c>
      <c r="C654" s="4">
        <v>44932.0</v>
      </c>
      <c r="D654" s="2">
        <v>78.5699996948242</v>
      </c>
      <c r="E654" s="2">
        <v>23767.0</v>
      </c>
      <c r="F654" s="4">
        <v>44932.0</v>
      </c>
      <c r="G654" s="2">
        <v>3.90849995613098</v>
      </c>
      <c r="H654" s="2">
        <v>422.0</v>
      </c>
    </row>
    <row r="655">
      <c r="A655" s="3">
        <v>45109.0</v>
      </c>
      <c r="B655" s="2">
        <v>103.43</v>
      </c>
      <c r="C655" s="4">
        <v>44931.0</v>
      </c>
      <c r="D655" s="2">
        <v>78.6900024414063</v>
      </c>
      <c r="E655" s="2">
        <v>28051.0</v>
      </c>
      <c r="F655" s="4">
        <v>44931.0</v>
      </c>
      <c r="G655" s="2">
        <v>3.81800007820129</v>
      </c>
      <c r="H655" s="2">
        <v>367.0</v>
      </c>
    </row>
    <row r="656">
      <c r="A656" s="3">
        <v>45079.0</v>
      </c>
      <c r="B656" s="2">
        <v>103.62</v>
      </c>
      <c r="C656" s="4">
        <v>44930.0</v>
      </c>
      <c r="D656" s="2">
        <v>77.8399963378906</v>
      </c>
      <c r="E656" s="2">
        <v>24772.0</v>
      </c>
      <c r="F656" s="4">
        <v>44930.0</v>
      </c>
      <c r="G656" s="2">
        <v>3.73950004577637</v>
      </c>
      <c r="H656" s="2">
        <v>663.0</v>
      </c>
    </row>
    <row r="657">
      <c r="A657" s="3">
        <v>44987.0</v>
      </c>
      <c r="B657" s="2">
        <v>102.92</v>
      </c>
      <c r="C657" s="4">
        <v>44929.0</v>
      </c>
      <c r="D657" s="2">
        <v>82.0999984741211</v>
      </c>
      <c r="E657" s="2">
        <v>27559.0</v>
      </c>
      <c r="F657" s="4">
        <v>44929.0</v>
      </c>
      <c r="G657" s="2">
        <v>3.76600003242493</v>
      </c>
      <c r="H657" s="2">
        <v>1032.0</v>
      </c>
    </row>
    <row r="658">
      <c r="A658" s="3">
        <v>44959.0</v>
      </c>
      <c r="B658" s="2">
        <v>101.75</v>
      </c>
      <c r="C658" s="4">
        <v>44925.0</v>
      </c>
      <c r="D658" s="2">
        <v>85.9100036621094</v>
      </c>
      <c r="E658" s="2">
        <v>19375.0</v>
      </c>
      <c r="F658" s="4">
        <v>44925.0</v>
      </c>
      <c r="G658" s="2">
        <v>3.80550003051758</v>
      </c>
      <c r="H658" s="2">
        <v>681.0</v>
      </c>
    </row>
    <row r="659">
      <c r="A659" s="3">
        <v>44928.0</v>
      </c>
      <c r="B659" s="2">
        <v>101.22</v>
      </c>
      <c r="C659" s="4">
        <v>44924.0</v>
      </c>
      <c r="D659" s="2">
        <v>82.2600021362305</v>
      </c>
      <c r="E659" s="2">
        <v>20599.0</v>
      </c>
      <c r="F659" s="4">
        <v>44924.0</v>
      </c>
      <c r="G659" s="2">
        <v>3.82100009918213</v>
      </c>
      <c r="H659" s="2">
        <v>723.0</v>
      </c>
    </row>
    <row r="660">
      <c r="A660" s="2" t="s">
        <v>404</v>
      </c>
      <c r="B660" s="2">
        <v>102.1</v>
      </c>
      <c r="C660" s="4">
        <v>44923.0</v>
      </c>
      <c r="D660" s="2">
        <v>83.2600021362305</v>
      </c>
      <c r="E660" s="2">
        <v>5384.0</v>
      </c>
      <c r="F660" s="4">
        <v>44923.0</v>
      </c>
      <c r="G660" s="2">
        <v>3.83200001716614</v>
      </c>
      <c r="H660" s="2">
        <v>550.0</v>
      </c>
    </row>
    <row r="661">
      <c r="A661" s="2" t="s">
        <v>405</v>
      </c>
      <c r="B661" s="2">
        <v>102.28</v>
      </c>
      <c r="C661" s="4">
        <v>44922.0</v>
      </c>
      <c r="D661" s="2">
        <v>84.3300018310547</v>
      </c>
      <c r="E661" s="2">
        <v>7512.0</v>
      </c>
      <c r="F661" s="4">
        <v>44922.0</v>
      </c>
      <c r="G661" s="2">
        <v>3.83349990844727</v>
      </c>
      <c r="H661" s="2">
        <v>380.0</v>
      </c>
    </row>
    <row r="662">
      <c r="A662" s="2" t="s">
        <v>406</v>
      </c>
      <c r="B662" s="2">
        <v>101.93</v>
      </c>
      <c r="C662" s="4">
        <v>44918.0</v>
      </c>
      <c r="D662" s="2">
        <v>83.9199981689453</v>
      </c>
      <c r="E662" s="2">
        <v>8621.0</v>
      </c>
      <c r="F662" s="4">
        <v>44918.0</v>
      </c>
      <c r="G662" s="2">
        <v>3.80299997329712</v>
      </c>
      <c r="H662" s="2">
        <v>370.0</v>
      </c>
    </row>
    <row r="663">
      <c r="A663" s="2" t="s">
        <v>407</v>
      </c>
      <c r="B663" s="2">
        <v>101.84</v>
      </c>
      <c r="C663" s="4">
        <v>44917.0</v>
      </c>
      <c r="D663" s="2">
        <v>80.9800033569336</v>
      </c>
      <c r="E663" s="2">
        <v>16647.0</v>
      </c>
      <c r="F663" s="4">
        <v>44917.0</v>
      </c>
      <c r="G663" s="2">
        <v>3.75149989128113</v>
      </c>
      <c r="H663" s="2">
        <v>591.0</v>
      </c>
    </row>
    <row r="664">
      <c r="A664" s="2" t="s">
        <v>408</v>
      </c>
      <c r="B664" s="2">
        <v>101.64</v>
      </c>
      <c r="C664" s="4">
        <v>44916.0</v>
      </c>
      <c r="D664" s="2">
        <v>82.1999969482422</v>
      </c>
      <c r="E664" s="2">
        <v>17234.0</v>
      </c>
      <c r="F664" s="4">
        <v>44916.0</v>
      </c>
      <c r="G664" s="2">
        <v>3.80599999427795</v>
      </c>
      <c r="H664" s="2">
        <v>578.0</v>
      </c>
    </row>
    <row r="665">
      <c r="A665" s="2" t="s">
        <v>409</v>
      </c>
      <c r="B665" s="2">
        <v>101.92</v>
      </c>
      <c r="C665" s="4">
        <v>44915.0</v>
      </c>
      <c r="D665" s="2">
        <v>79.9899978637695</v>
      </c>
      <c r="E665" s="2">
        <v>19646.0</v>
      </c>
      <c r="F665" s="4">
        <v>44915.0</v>
      </c>
      <c r="G665" s="2">
        <v>3.79749989509583</v>
      </c>
      <c r="H665" s="2">
        <v>585.0</v>
      </c>
    </row>
    <row r="666">
      <c r="A666" s="2" t="s">
        <v>410</v>
      </c>
      <c r="B666" s="2">
        <v>102.14</v>
      </c>
      <c r="C666" s="4">
        <v>44914.0</v>
      </c>
      <c r="D666" s="2">
        <v>79.8000030517578</v>
      </c>
      <c r="E666" s="2">
        <v>19676.0</v>
      </c>
      <c r="F666" s="4">
        <v>44914.0</v>
      </c>
      <c r="G666" s="2">
        <v>3.78299999237061</v>
      </c>
      <c r="H666" s="2">
        <v>601.0</v>
      </c>
    </row>
    <row r="667">
      <c r="A667" s="2" t="s">
        <v>411</v>
      </c>
      <c r="B667" s="2">
        <v>102.01</v>
      </c>
      <c r="C667" s="4">
        <v>44911.0</v>
      </c>
      <c r="D667" s="2">
        <v>79.0400009155273</v>
      </c>
      <c r="E667" s="2">
        <v>24439.0</v>
      </c>
      <c r="F667" s="4">
        <v>44911.0</v>
      </c>
      <c r="G667" s="2">
        <v>3.76149988174438</v>
      </c>
      <c r="H667" s="2">
        <v>616.0</v>
      </c>
    </row>
    <row r="668">
      <c r="A668" s="2" t="s">
        <v>412</v>
      </c>
      <c r="B668" s="2">
        <v>102.06</v>
      </c>
      <c r="C668" s="4">
        <v>44910.0</v>
      </c>
      <c r="D668" s="2">
        <v>81.2099990844727</v>
      </c>
      <c r="E668" s="2">
        <v>26470.0</v>
      </c>
      <c r="F668" s="4">
        <v>44910.0</v>
      </c>
      <c r="G668" s="2">
        <v>3.76300001144409</v>
      </c>
      <c r="H668" s="2">
        <v>1002.0</v>
      </c>
    </row>
    <row r="669">
      <c r="A669" s="2" t="s">
        <v>413</v>
      </c>
      <c r="B669" s="2">
        <v>102.36</v>
      </c>
      <c r="C669" s="4">
        <v>44909.0</v>
      </c>
      <c r="D669" s="2">
        <v>82.6999969482422</v>
      </c>
      <c r="E669" s="2">
        <v>27330.0</v>
      </c>
      <c r="F669" s="4">
        <v>44909.0</v>
      </c>
      <c r="G669" s="2">
        <v>3.875</v>
      </c>
      <c r="H669" s="2">
        <v>589.0</v>
      </c>
    </row>
    <row r="670">
      <c r="A670" s="2" t="s">
        <v>414</v>
      </c>
      <c r="B670" s="2">
        <v>102.39</v>
      </c>
      <c r="C670" s="4">
        <v>44908.0</v>
      </c>
      <c r="D670" s="2">
        <v>80.6800003051758</v>
      </c>
      <c r="E670" s="2">
        <v>30052.0</v>
      </c>
      <c r="F670" s="4">
        <v>44908.0</v>
      </c>
      <c r="G670" s="2">
        <v>3.83949995040894</v>
      </c>
      <c r="H670" s="2">
        <v>522.0</v>
      </c>
    </row>
    <row r="671">
      <c r="A671" s="2" t="s">
        <v>415</v>
      </c>
      <c r="B671" s="2">
        <v>102.2</v>
      </c>
      <c r="C671" s="4">
        <v>44907.0</v>
      </c>
      <c r="D671" s="2">
        <v>77.9899978637695</v>
      </c>
      <c r="E671" s="2">
        <v>23020.0</v>
      </c>
      <c r="F671" s="4">
        <v>44907.0</v>
      </c>
      <c r="G671" s="2">
        <v>3.79850006103516</v>
      </c>
      <c r="H671" s="2">
        <v>542.0</v>
      </c>
    </row>
    <row r="672">
      <c r="A672" s="2" t="s">
        <v>416</v>
      </c>
      <c r="B672" s="2">
        <v>102.2</v>
      </c>
      <c r="C672" s="4">
        <v>44904.0</v>
      </c>
      <c r="D672" s="2">
        <v>76.0999984741211</v>
      </c>
      <c r="E672" s="2">
        <v>24479.0</v>
      </c>
      <c r="F672" s="4">
        <v>44904.0</v>
      </c>
      <c r="G672" s="2">
        <v>3.87599992752075</v>
      </c>
      <c r="H672" s="2">
        <v>599.0</v>
      </c>
    </row>
    <row r="673">
      <c r="A673" s="3">
        <v>45261.0</v>
      </c>
      <c r="B673" s="2">
        <v>102.25</v>
      </c>
      <c r="C673" s="4">
        <v>44903.0</v>
      </c>
      <c r="D673" s="2">
        <v>76.1500015258789</v>
      </c>
      <c r="E673" s="2">
        <v>33131.0</v>
      </c>
      <c r="F673" s="4">
        <v>44903.0</v>
      </c>
      <c r="G673" s="2">
        <v>3.88050007820129</v>
      </c>
      <c r="H673" s="2">
        <v>786.0</v>
      </c>
    </row>
    <row r="674">
      <c r="A674" s="3">
        <v>45231.0</v>
      </c>
      <c r="B674" s="2">
        <v>103.19</v>
      </c>
      <c r="C674" s="4">
        <v>44902.0</v>
      </c>
      <c r="D674" s="2">
        <v>77.1699981689453</v>
      </c>
      <c r="E674" s="2">
        <v>26919.0</v>
      </c>
      <c r="F674" s="4">
        <v>44902.0</v>
      </c>
      <c r="G674" s="2">
        <v>3.85549998283386</v>
      </c>
      <c r="H674" s="2">
        <v>535.0</v>
      </c>
    </row>
    <row r="675">
      <c r="A675" s="3">
        <v>45200.0</v>
      </c>
      <c r="B675" s="2">
        <v>103.24</v>
      </c>
      <c r="C675" s="4">
        <v>44901.0</v>
      </c>
      <c r="D675" s="2">
        <v>79.3499984741211</v>
      </c>
      <c r="E675" s="2">
        <v>26680.0</v>
      </c>
      <c r="F675" s="4">
        <v>44901.0</v>
      </c>
      <c r="G675" s="2">
        <v>3.81150007247925</v>
      </c>
      <c r="H675" s="2">
        <v>856.0</v>
      </c>
    </row>
    <row r="676">
      <c r="A676" s="3">
        <v>45170.0</v>
      </c>
      <c r="B676" s="2">
        <v>103.0</v>
      </c>
      <c r="C676" s="4">
        <v>44900.0</v>
      </c>
      <c r="D676" s="2">
        <v>82.6800003051758</v>
      </c>
      <c r="E676" s="2">
        <v>25039.0</v>
      </c>
      <c r="F676" s="4">
        <v>44900.0</v>
      </c>
      <c r="G676" s="2">
        <v>3.78949999809265</v>
      </c>
      <c r="H676" s="2">
        <v>686.0</v>
      </c>
    </row>
    <row r="677">
      <c r="A677" s="3">
        <v>45078.0</v>
      </c>
      <c r="B677" s="2">
        <v>103.88</v>
      </c>
      <c r="C677" s="4">
        <v>44897.0</v>
      </c>
      <c r="D677" s="2">
        <v>85.5699996948242</v>
      </c>
      <c r="E677" s="2">
        <v>23562.0</v>
      </c>
      <c r="F677" s="4">
        <v>44897.0</v>
      </c>
      <c r="G677" s="2">
        <v>3.84800004959106</v>
      </c>
      <c r="H677" s="2">
        <v>660.0</v>
      </c>
    </row>
    <row r="678">
      <c r="A678" s="3">
        <v>45047.0</v>
      </c>
      <c r="B678" s="2">
        <v>105.04</v>
      </c>
      <c r="C678" s="4">
        <v>44896.0</v>
      </c>
      <c r="D678" s="2">
        <v>86.879997253418</v>
      </c>
      <c r="E678" s="2">
        <v>23123.0</v>
      </c>
      <c r="F678" s="4">
        <v>44896.0</v>
      </c>
      <c r="G678" s="2">
        <v>3.81399989128113</v>
      </c>
      <c r="H678" s="2">
        <v>1366.0</v>
      </c>
    </row>
    <row r="679">
      <c r="A679" s="3">
        <v>45017.0</v>
      </c>
      <c r="B679" s="2">
        <v>104.25</v>
      </c>
      <c r="C679" s="4">
        <v>44895.0</v>
      </c>
      <c r="D679" s="2">
        <v>85.4300003051758</v>
      </c>
      <c r="E679" s="2">
        <v>23710.0</v>
      </c>
      <c r="F679" s="4">
        <v>44895.0</v>
      </c>
      <c r="G679" s="2">
        <v>3.72950005531311</v>
      </c>
      <c r="H679" s="2">
        <v>2093.0</v>
      </c>
    </row>
    <row r="680">
      <c r="A680" s="3">
        <v>44986.0</v>
      </c>
      <c r="B680" s="2">
        <v>104.52</v>
      </c>
      <c r="C680" s="4">
        <v>44894.0</v>
      </c>
      <c r="D680" s="2">
        <v>83.0299987792969</v>
      </c>
      <c r="E680" s="2">
        <v>12182.0</v>
      </c>
      <c r="F680" s="4">
        <v>44894.0</v>
      </c>
      <c r="G680" s="2">
        <v>3.63000011444092</v>
      </c>
      <c r="H680" s="2">
        <v>8381.0</v>
      </c>
    </row>
    <row r="681">
      <c r="A681" s="3">
        <v>44927.0</v>
      </c>
      <c r="B681" s="2">
        <v>103.49</v>
      </c>
      <c r="C681" s="4">
        <v>44893.0</v>
      </c>
      <c r="D681" s="2">
        <v>83.1900024414063</v>
      </c>
      <c r="E681" s="2">
        <v>12583.0</v>
      </c>
      <c r="F681" s="4">
        <v>44893.0</v>
      </c>
      <c r="G681" s="2">
        <v>3.61050009727478</v>
      </c>
      <c r="H681" s="2">
        <v>31550.0</v>
      </c>
    </row>
    <row r="682">
      <c r="A682" s="2" t="s">
        <v>417</v>
      </c>
      <c r="B682" s="2">
        <v>103.52</v>
      </c>
      <c r="C682" s="4">
        <v>44890.0</v>
      </c>
      <c r="D682" s="2">
        <v>83.629997253418</v>
      </c>
      <c r="E682" s="2">
        <v>12021.0</v>
      </c>
      <c r="F682" s="4">
        <v>44890.0</v>
      </c>
      <c r="G682" s="2">
        <v>3.62649989128113</v>
      </c>
      <c r="H682" s="2">
        <v>301.0</v>
      </c>
    </row>
    <row r="683">
      <c r="A683" s="2" t="s">
        <v>418</v>
      </c>
      <c r="B683" s="2">
        <v>103.84</v>
      </c>
      <c r="C683" s="4">
        <v>44888.0</v>
      </c>
      <c r="D683" s="2">
        <v>85.4100036621094</v>
      </c>
      <c r="E683" s="2">
        <v>27071.0</v>
      </c>
      <c r="F683" s="4">
        <v>44888.0</v>
      </c>
      <c r="G683" s="2">
        <v>3.6175000667572</v>
      </c>
      <c r="H683" s="2">
        <v>296.0</v>
      </c>
    </row>
    <row r="684">
      <c r="A684" s="2" t="s">
        <v>419</v>
      </c>
      <c r="B684" s="2">
        <v>104.46</v>
      </c>
      <c r="C684" s="4">
        <v>44887.0</v>
      </c>
      <c r="D684" s="2">
        <v>88.3600006103516</v>
      </c>
      <c r="E684" s="2">
        <v>23782.0</v>
      </c>
      <c r="F684" s="4">
        <v>44887.0</v>
      </c>
      <c r="G684" s="2">
        <v>3.61450004577637</v>
      </c>
      <c r="H684" s="2">
        <v>539.0</v>
      </c>
    </row>
    <row r="685">
      <c r="A685" s="2" t="s">
        <v>420</v>
      </c>
      <c r="B685" s="2">
        <v>104.18</v>
      </c>
      <c r="C685" s="4">
        <v>44886.0</v>
      </c>
      <c r="D685" s="2">
        <v>87.4499969482422</v>
      </c>
      <c r="E685" s="2">
        <v>39835.0</v>
      </c>
      <c r="F685" s="4">
        <v>44886.0</v>
      </c>
      <c r="G685" s="2">
        <v>3.57150006294251</v>
      </c>
      <c r="H685" s="2">
        <v>455.0</v>
      </c>
    </row>
    <row r="686">
      <c r="A686" s="2" t="s">
        <v>421</v>
      </c>
      <c r="B686" s="2">
        <v>104.33</v>
      </c>
      <c r="C686" s="4">
        <v>44883.0</v>
      </c>
      <c r="D686" s="2">
        <v>87.620002746582</v>
      </c>
      <c r="E686" s="2">
        <v>34614.0</v>
      </c>
      <c r="F686" s="4">
        <v>44883.0</v>
      </c>
      <c r="G686" s="2">
        <v>3.63199996948242</v>
      </c>
      <c r="H686" s="2">
        <v>645.0</v>
      </c>
    </row>
    <row r="687">
      <c r="A687" s="2" t="s">
        <v>422</v>
      </c>
      <c r="B687" s="2">
        <v>104.43</v>
      </c>
      <c r="C687" s="4">
        <v>44882.0</v>
      </c>
      <c r="D687" s="2">
        <v>89.7799987792969</v>
      </c>
      <c r="E687" s="2">
        <v>29012.0</v>
      </c>
      <c r="F687" s="4">
        <v>44882.0</v>
      </c>
      <c r="G687" s="2">
        <v>3.68950009346008</v>
      </c>
      <c r="H687" s="2">
        <v>427.0</v>
      </c>
    </row>
    <row r="688">
      <c r="A688" s="2" t="s">
        <v>423</v>
      </c>
      <c r="B688" s="2">
        <v>104.16</v>
      </c>
      <c r="C688" s="4">
        <v>44881.0</v>
      </c>
      <c r="D688" s="2">
        <v>92.8600006103516</v>
      </c>
      <c r="E688" s="2">
        <v>22376.0</v>
      </c>
      <c r="F688" s="4">
        <v>44881.0</v>
      </c>
      <c r="G688" s="2">
        <v>3.78800010681152</v>
      </c>
      <c r="H688" s="2">
        <v>461.0</v>
      </c>
    </row>
    <row r="689">
      <c r="A689" s="2" t="s">
        <v>424</v>
      </c>
      <c r="B689" s="2">
        <v>103.97</v>
      </c>
      <c r="C689" s="4">
        <v>44880.0</v>
      </c>
      <c r="D689" s="2">
        <v>93.8600006103516</v>
      </c>
      <c r="E689" s="2">
        <v>30904.0</v>
      </c>
      <c r="F689" s="4">
        <v>44880.0</v>
      </c>
      <c r="G689" s="2">
        <v>3.83949995040894</v>
      </c>
      <c r="H689" s="2">
        <v>409.0</v>
      </c>
    </row>
    <row r="690">
      <c r="A690" s="2" t="s">
        <v>425</v>
      </c>
      <c r="B690" s="2">
        <v>104.72</v>
      </c>
      <c r="C690" s="4">
        <v>44879.0</v>
      </c>
      <c r="D690" s="2">
        <v>93.1399993896484</v>
      </c>
      <c r="E690" s="2">
        <v>22959.0</v>
      </c>
      <c r="F690" s="4">
        <v>44879.0</v>
      </c>
      <c r="G690" s="2">
        <v>3.85500001907349</v>
      </c>
      <c r="H690" s="2">
        <v>661.0</v>
      </c>
    </row>
    <row r="691">
      <c r="A691" s="2" t="s">
        <v>426</v>
      </c>
      <c r="B691" s="2">
        <v>104.7</v>
      </c>
      <c r="C691" s="4">
        <v>44876.0</v>
      </c>
      <c r="D691" s="2">
        <v>95.9899978637695</v>
      </c>
      <c r="E691" s="2">
        <v>23629.0</v>
      </c>
      <c r="F691" s="4">
        <v>44876.0</v>
      </c>
      <c r="G691" s="2">
        <v>3.95099997520447</v>
      </c>
      <c r="H691" s="2">
        <v>260.0</v>
      </c>
    </row>
    <row r="692">
      <c r="A692" s="2" t="s">
        <v>427</v>
      </c>
      <c r="B692" s="2">
        <v>104.56</v>
      </c>
      <c r="C692" s="4">
        <v>44875.0</v>
      </c>
      <c r="D692" s="2">
        <v>93.6699981689453</v>
      </c>
      <c r="E692" s="2">
        <v>31486.0</v>
      </c>
      <c r="F692" s="4">
        <v>44875.0</v>
      </c>
      <c r="G692" s="2">
        <v>3.7960000038147</v>
      </c>
      <c r="H692" s="2">
        <v>231.0</v>
      </c>
    </row>
    <row r="693">
      <c r="A693" s="2" t="s">
        <v>428</v>
      </c>
      <c r="B693" s="2">
        <v>103.77</v>
      </c>
      <c r="C693" s="4">
        <v>44874.0</v>
      </c>
      <c r="D693" s="2">
        <v>92.6500015258789</v>
      </c>
      <c r="E693" s="2">
        <v>26729.0</v>
      </c>
      <c r="F693" s="4">
        <v>44874.0</v>
      </c>
      <c r="G693" s="2">
        <v>3.74149990081787</v>
      </c>
      <c r="H693" s="2">
        <v>323.0</v>
      </c>
    </row>
    <row r="694">
      <c r="A694" s="2" t="s">
        <v>429</v>
      </c>
      <c r="B694" s="2">
        <v>103.98</v>
      </c>
      <c r="C694" s="4">
        <v>44873.0</v>
      </c>
      <c r="D694" s="2">
        <v>95.3600006103516</v>
      </c>
      <c r="E694" s="2">
        <v>28901.0</v>
      </c>
      <c r="F694" s="4">
        <v>44873.0</v>
      </c>
      <c r="G694" s="2">
        <v>3.70549988746643</v>
      </c>
      <c r="H694" s="2">
        <v>221.0</v>
      </c>
    </row>
    <row r="695">
      <c r="A695" s="5">
        <v>44907.0</v>
      </c>
      <c r="B695" s="2">
        <v>105.13</v>
      </c>
      <c r="C695" s="4">
        <v>44872.0</v>
      </c>
      <c r="D695" s="2">
        <v>97.9199981689453</v>
      </c>
      <c r="E695" s="2">
        <v>22568.0</v>
      </c>
      <c r="F695" s="4">
        <v>44872.0</v>
      </c>
      <c r="G695" s="2">
        <v>3.62949991226196</v>
      </c>
      <c r="H695" s="2">
        <v>279.0</v>
      </c>
    </row>
    <row r="696">
      <c r="A696" s="3">
        <v>44816.0</v>
      </c>
      <c r="B696" s="2">
        <v>104.81</v>
      </c>
      <c r="C696" s="4">
        <v>44869.0</v>
      </c>
      <c r="D696" s="2">
        <v>98.5699996948242</v>
      </c>
      <c r="E696" s="2">
        <v>31256.0</v>
      </c>
      <c r="F696" s="4">
        <v>44869.0</v>
      </c>
      <c r="G696" s="2">
        <v>3.71449995040894</v>
      </c>
      <c r="H696" s="2">
        <v>322.0</v>
      </c>
    </row>
    <row r="697">
      <c r="A697" s="3">
        <v>44785.0</v>
      </c>
      <c r="B697" s="2">
        <v>104.77</v>
      </c>
      <c r="C697" s="4">
        <v>44868.0</v>
      </c>
      <c r="D697" s="2">
        <v>94.6699981689453</v>
      </c>
      <c r="E697" s="2">
        <v>21292.0</v>
      </c>
      <c r="F697" s="4">
        <v>44868.0</v>
      </c>
      <c r="G697" s="2">
        <v>3.45650005340576</v>
      </c>
      <c r="H697" s="2">
        <v>309.0</v>
      </c>
    </row>
    <row r="698">
      <c r="A698" s="3">
        <v>44754.0</v>
      </c>
      <c r="B698" s="2">
        <v>105.1</v>
      </c>
      <c r="C698" s="4">
        <v>44867.0</v>
      </c>
      <c r="D698" s="2">
        <v>96.1600036621094</v>
      </c>
      <c r="E698" s="2">
        <v>28689.0</v>
      </c>
      <c r="F698" s="4">
        <v>44867.0</v>
      </c>
      <c r="G698" s="2">
        <v>3.50550007820129</v>
      </c>
      <c r="H698" s="2">
        <v>238.0</v>
      </c>
    </row>
    <row r="699">
      <c r="A699" s="3">
        <v>44724.0</v>
      </c>
      <c r="B699" s="2">
        <v>105.58</v>
      </c>
      <c r="C699" s="4">
        <v>44866.0</v>
      </c>
      <c r="D699" s="2">
        <v>94.6500015258789</v>
      </c>
      <c r="E699" s="2">
        <v>21355.0</v>
      </c>
      <c r="F699" s="4">
        <v>44866.0</v>
      </c>
      <c r="G699" s="2">
        <v>3.50950002670288</v>
      </c>
      <c r="H699" s="2">
        <v>405.0</v>
      </c>
    </row>
    <row r="700">
      <c r="A700" s="3">
        <v>44693.0</v>
      </c>
      <c r="B700" s="2">
        <v>105.29</v>
      </c>
      <c r="C700" s="4">
        <v>44865.0</v>
      </c>
      <c r="D700" s="2">
        <v>94.8300018310547</v>
      </c>
      <c r="E700" s="2">
        <v>23096.0</v>
      </c>
      <c r="F700" s="4">
        <v>44865.0</v>
      </c>
      <c r="G700" s="2">
        <v>3.4135000705719</v>
      </c>
      <c r="H700" s="2">
        <v>587.0</v>
      </c>
    </row>
    <row r="701">
      <c r="A701" s="3">
        <v>44604.0</v>
      </c>
      <c r="B701" s="2">
        <v>104.55</v>
      </c>
      <c r="C701" s="4">
        <v>44862.0</v>
      </c>
      <c r="D701" s="2">
        <v>95.7699966430664</v>
      </c>
      <c r="E701" s="2">
        <v>12135.0</v>
      </c>
      <c r="F701" s="4">
        <v>44862.0</v>
      </c>
      <c r="G701" s="2">
        <v>3.46600008010864</v>
      </c>
      <c r="H701" s="2">
        <v>860.0</v>
      </c>
    </row>
    <row r="702">
      <c r="A702" s="3">
        <v>44573.0</v>
      </c>
      <c r="B702" s="2">
        <v>104.73</v>
      </c>
      <c r="C702" s="4">
        <v>44861.0</v>
      </c>
      <c r="D702" s="2">
        <v>96.9599990844727</v>
      </c>
      <c r="E702" s="2">
        <v>14677.0</v>
      </c>
      <c r="F702" s="4">
        <v>44861.0</v>
      </c>
      <c r="G702" s="2">
        <v>3.62549996376038</v>
      </c>
      <c r="H702" s="2">
        <v>761.0</v>
      </c>
    </row>
    <row r="703">
      <c r="A703" s="2" t="s">
        <v>430</v>
      </c>
      <c r="B703" s="2">
        <v>105.95</v>
      </c>
      <c r="C703" s="4">
        <v>44860.0</v>
      </c>
      <c r="D703" s="2">
        <v>95.6900024414063</v>
      </c>
      <c r="E703" s="2">
        <v>15637.0</v>
      </c>
      <c r="F703" s="4">
        <v>44860.0</v>
      </c>
      <c r="G703" s="2">
        <v>3.62949991226196</v>
      </c>
      <c r="H703" s="2">
        <v>367.0</v>
      </c>
    </row>
    <row r="704">
      <c r="A704" s="2" t="s">
        <v>431</v>
      </c>
      <c r="B704" s="2">
        <v>106.82</v>
      </c>
      <c r="C704" s="4">
        <v>44859.0</v>
      </c>
      <c r="D704" s="2">
        <v>93.5199966430664</v>
      </c>
      <c r="E704" s="2">
        <v>22553.0</v>
      </c>
      <c r="F704" s="4">
        <v>44859.0</v>
      </c>
      <c r="G704" s="2">
        <v>3.45050001144409</v>
      </c>
      <c r="H704" s="2">
        <v>508.0</v>
      </c>
    </row>
    <row r="705">
      <c r="A705" s="2" t="s">
        <v>432</v>
      </c>
      <c r="B705" s="2">
        <v>106.68</v>
      </c>
      <c r="C705" s="4">
        <v>44858.0</v>
      </c>
      <c r="D705" s="2">
        <v>93.2600021362305</v>
      </c>
      <c r="E705" s="2">
        <v>28074.0</v>
      </c>
      <c r="F705" s="4">
        <v>44858.0</v>
      </c>
      <c r="G705" s="2">
        <v>3.47950005531311</v>
      </c>
      <c r="H705" s="2">
        <v>537.0</v>
      </c>
    </row>
    <row r="706">
      <c r="A706" s="2" t="s">
        <v>433</v>
      </c>
      <c r="B706" s="2">
        <v>105.96</v>
      </c>
      <c r="C706" s="4">
        <v>44855.0</v>
      </c>
      <c r="D706" s="2">
        <v>93.5</v>
      </c>
      <c r="E706" s="2">
        <v>26861.0</v>
      </c>
      <c r="F706" s="4">
        <v>44855.0</v>
      </c>
      <c r="G706" s="2">
        <v>3.52300000190735</v>
      </c>
      <c r="H706" s="2">
        <v>417.0</v>
      </c>
    </row>
    <row r="707">
      <c r="A707" s="2" t="s">
        <v>434</v>
      </c>
      <c r="B707" s="2">
        <v>106.08</v>
      </c>
      <c r="C707" s="4">
        <v>44854.0</v>
      </c>
      <c r="D707" s="2">
        <v>92.379997253418</v>
      </c>
      <c r="E707" s="2">
        <v>40748.0</v>
      </c>
      <c r="F707" s="4">
        <v>44854.0</v>
      </c>
      <c r="G707" s="2">
        <v>3.45099997520447</v>
      </c>
      <c r="H707" s="2">
        <v>433.0</v>
      </c>
    </row>
    <row r="708">
      <c r="A708" s="2" t="s">
        <v>435</v>
      </c>
      <c r="B708" s="2">
        <v>106.08</v>
      </c>
      <c r="C708" s="4">
        <v>44853.0</v>
      </c>
      <c r="D708" s="2">
        <v>92.4100036621094</v>
      </c>
      <c r="E708" s="2">
        <v>43364.0</v>
      </c>
      <c r="F708" s="4">
        <v>44853.0</v>
      </c>
      <c r="G708" s="2">
        <v>3.36050009727478</v>
      </c>
      <c r="H708" s="2">
        <v>353.0</v>
      </c>
    </row>
    <row r="709">
      <c r="A709" s="2" t="s">
        <v>436</v>
      </c>
      <c r="B709" s="2">
        <v>107.22</v>
      </c>
      <c r="C709" s="4">
        <v>44852.0</v>
      </c>
      <c r="D709" s="2">
        <v>90.0299987792969</v>
      </c>
      <c r="E709" s="2">
        <v>40941.0</v>
      </c>
      <c r="F709" s="4">
        <v>44852.0</v>
      </c>
      <c r="G709" s="2">
        <v>3.40650010108948</v>
      </c>
      <c r="H709" s="2">
        <v>331.0</v>
      </c>
    </row>
    <row r="710">
      <c r="A710" s="2" t="s">
        <v>437</v>
      </c>
      <c r="B710" s="2">
        <v>107.84</v>
      </c>
      <c r="C710" s="4">
        <v>44851.0</v>
      </c>
      <c r="D710" s="2">
        <v>91.620002746582</v>
      </c>
      <c r="E710" s="2">
        <v>23783.0</v>
      </c>
      <c r="F710" s="4">
        <v>44851.0</v>
      </c>
      <c r="G710" s="2">
        <v>3.45549988746643</v>
      </c>
      <c r="H710" s="2">
        <v>269.0</v>
      </c>
    </row>
    <row r="711">
      <c r="A711" s="2" t="s">
        <v>438</v>
      </c>
      <c r="B711" s="2">
        <v>106.93</v>
      </c>
      <c r="C711" s="4">
        <v>44848.0</v>
      </c>
      <c r="D711" s="2">
        <v>91.629997253418</v>
      </c>
      <c r="E711" s="2">
        <v>29344.0</v>
      </c>
      <c r="F711" s="4">
        <v>44848.0</v>
      </c>
      <c r="G711" s="2">
        <v>3.45050001144409</v>
      </c>
      <c r="H711" s="2">
        <v>354.0</v>
      </c>
    </row>
    <row r="712">
      <c r="A712" s="2" t="s">
        <v>439</v>
      </c>
      <c r="B712" s="2">
        <v>106.69</v>
      </c>
      <c r="C712" s="4">
        <v>44847.0</v>
      </c>
      <c r="D712" s="2">
        <v>94.5699996948242</v>
      </c>
      <c r="E712" s="2">
        <v>32826.0</v>
      </c>
      <c r="F712" s="4">
        <v>44847.0</v>
      </c>
      <c r="G712" s="2">
        <v>3.46749997138977</v>
      </c>
      <c r="H712" s="2">
        <v>249.0</v>
      </c>
    </row>
    <row r="713">
      <c r="A713" s="2" t="s">
        <v>440</v>
      </c>
      <c r="B713" s="2">
        <v>106.28</v>
      </c>
      <c r="C713" s="4">
        <v>44846.0</v>
      </c>
      <c r="D713" s="2">
        <v>92.4499969482422</v>
      </c>
      <c r="E713" s="2">
        <v>29821.0</v>
      </c>
      <c r="F713" s="4">
        <v>44846.0</v>
      </c>
      <c r="G713" s="2">
        <v>3.44449996948242</v>
      </c>
      <c r="H713" s="2">
        <v>352.0</v>
      </c>
    </row>
    <row r="714">
      <c r="A714" s="2" t="s">
        <v>441</v>
      </c>
      <c r="B714" s="2">
        <v>106.4</v>
      </c>
      <c r="C714" s="4">
        <v>44845.0</v>
      </c>
      <c r="D714" s="2">
        <v>94.2900009155273</v>
      </c>
      <c r="E714" s="2">
        <v>31431.0</v>
      </c>
      <c r="F714" s="4">
        <v>44845.0</v>
      </c>
      <c r="G714" s="2">
        <v>3.4779999256134</v>
      </c>
      <c r="H714" s="2">
        <v>265.0</v>
      </c>
    </row>
    <row r="715">
      <c r="A715" s="2" t="s">
        <v>442</v>
      </c>
      <c r="B715" s="2">
        <v>106.66</v>
      </c>
      <c r="C715" s="4">
        <v>44844.0</v>
      </c>
      <c r="D715" s="2">
        <v>96.1900024414063</v>
      </c>
      <c r="E715" s="2">
        <v>24699.0</v>
      </c>
      <c r="F715" s="4">
        <v>44844.0</v>
      </c>
      <c r="G715" s="2">
        <v>3.45350003242493</v>
      </c>
      <c r="H715" s="2">
        <v>246.0</v>
      </c>
    </row>
    <row r="716">
      <c r="A716" s="5">
        <v>44876.0</v>
      </c>
      <c r="B716" s="2">
        <v>106.29</v>
      </c>
      <c r="C716" s="4">
        <v>44841.0</v>
      </c>
      <c r="D716" s="2">
        <v>97.9199981689453</v>
      </c>
      <c r="E716" s="2">
        <v>36871.0</v>
      </c>
      <c r="F716" s="4">
        <v>44841.0</v>
      </c>
      <c r="G716" s="2">
        <v>3.41249990463257</v>
      </c>
      <c r="H716" s="2">
        <v>278.0</v>
      </c>
    </row>
    <row r="717">
      <c r="A717" s="5">
        <v>44845.0</v>
      </c>
      <c r="B717" s="2">
        <v>108.21</v>
      </c>
      <c r="C717" s="4">
        <v>44840.0</v>
      </c>
      <c r="D717" s="2">
        <v>94.4199981689453</v>
      </c>
      <c r="E717" s="2">
        <v>26200.0</v>
      </c>
      <c r="F717" s="4">
        <v>44840.0</v>
      </c>
      <c r="G717" s="2">
        <v>3.47499990463257</v>
      </c>
      <c r="H717" s="2">
        <v>217.0</v>
      </c>
    </row>
    <row r="718">
      <c r="A718" s="3">
        <v>44815.0</v>
      </c>
      <c r="B718" s="2">
        <v>110.55</v>
      </c>
      <c r="C718" s="4">
        <v>44839.0</v>
      </c>
      <c r="D718" s="2">
        <v>93.370002746582</v>
      </c>
      <c r="E718" s="2">
        <v>39563.0</v>
      </c>
      <c r="F718" s="4">
        <v>44839.0</v>
      </c>
      <c r="G718" s="2">
        <v>3.53250002861023</v>
      </c>
      <c r="H718" s="2">
        <v>282.0</v>
      </c>
    </row>
    <row r="719">
      <c r="A719" s="3">
        <v>44784.0</v>
      </c>
      <c r="B719" s="2">
        <v>109.64</v>
      </c>
      <c r="C719" s="4">
        <v>44838.0</v>
      </c>
      <c r="D719" s="2">
        <v>91.8000030517578</v>
      </c>
      <c r="E719" s="2">
        <v>38971.0</v>
      </c>
      <c r="F719" s="4">
        <v>44838.0</v>
      </c>
      <c r="G719" s="2">
        <v>3.51799988746643</v>
      </c>
      <c r="H719" s="2">
        <v>720.0</v>
      </c>
    </row>
    <row r="720">
      <c r="A720" s="3">
        <v>44753.0</v>
      </c>
      <c r="B720" s="2">
        <v>110.12</v>
      </c>
      <c r="C720" s="4">
        <v>44837.0</v>
      </c>
      <c r="D720" s="2">
        <v>88.8600006103516</v>
      </c>
      <c r="E720" s="2">
        <v>38251.0</v>
      </c>
      <c r="F720" s="4">
        <v>44837.0</v>
      </c>
      <c r="G720" s="2">
        <v>3.45799994468689</v>
      </c>
      <c r="H720" s="2">
        <v>609.0</v>
      </c>
    </row>
    <row r="721">
      <c r="A721" s="3">
        <v>44662.0</v>
      </c>
      <c r="B721" s="2">
        <v>110.88</v>
      </c>
      <c r="C721" s="4">
        <v>44834.0</v>
      </c>
      <c r="D721" s="2">
        <v>87.9599990844727</v>
      </c>
      <c r="E721" s="2">
        <v>33026.0</v>
      </c>
      <c r="F721" s="4">
        <v>44834.0</v>
      </c>
      <c r="G721" s="2">
        <v>3.44199991226196</v>
      </c>
      <c r="H721" s="2">
        <v>276.0</v>
      </c>
    </row>
    <row r="722">
      <c r="A722" s="3">
        <v>44631.0</v>
      </c>
      <c r="B722" s="2">
        <v>112.93</v>
      </c>
      <c r="C722" s="4">
        <v>44833.0</v>
      </c>
      <c r="D722" s="2">
        <v>88.4899978637695</v>
      </c>
      <c r="E722" s="2">
        <v>7456.0</v>
      </c>
      <c r="F722" s="4">
        <v>44833.0</v>
      </c>
      <c r="G722" s="2">
        <v>3.44000005722046</v>
      </c>
      <c r="H722" s="2">
        <v>592.0</v>
      </c>
    </row>
    <row r="723">
      <c r="A723" s="3">
        <v>44603.0</v>
      </c>
      <c r="B723" s="2">
        <v>111.35</v>
      </c>
      <c r="C723" s="4">
        <v>44832.0</v>
      </c>
      <c r="D723" s="2">
        <v>89.3199996948242</v>
      </c>
      <c r="E723" s="2">
        <v>9937.0</v>
      </c>
      <c r="F723" s="4">
        <v>44832.0</v>
      </c>
      <c r="G723" s="2">
        <v>3.38199996948242</v>
      </c>
      <c r="H723" s="2">
        <v>527.0</v>
      </c>
    </row>
    <row r="724">
      <c r="A724" s="3">
        <v>44572.0</v>
      </c>
      <c r="B724" s="2">
        <v>111.48</v>
      </c>
      <c r="C724" s="4">
        <v>44831.0</v>
      </c>
      <c r="D724" s="2">
        <v>86.2699966430664</v>
      </c>
      <c r="E724" s="2">
        <v>10008.0</v>
      </c>
      <c r="F724" s="4">
        <v>44831.0</v>
      </c>
      <c r="G724" s="2">
        <v>3.32299995422363</v>
      </c>
      <c r="H724" s="2">
        <v>487.0</v>
      </c>
    </row>
    <row r="725">
      <c r="A725" s="2" t="s">
        <v>443</v>
      </c>
      <c r="B725" s="2">
        <v>111.53</v>
      </c>
      <c r="C725" s="4">
        <v>44830.0</v>
      </c>
      <c r="D725" s="2">
        <v>84.0599975585938</v>
      </c>
      <c r="E725" s="2">
        <v>14034.0</v>
      </c>
      <c r="F725" s="4">
        <v>44830.0</v>
      </c>
      <c r="G725" s="2">
        <v>3.31349992752075</v>
      </c>
      <c r="H725" s="2">
        <v>589.0</v>
      </c>
    </row>
    <row r="726">
      <c r="A726" s="2" t="s">
        <v>444</v>
      </c>
      <c r="B726" s="2">
        <v>110.75</v>
      </c>
      <c r="C726" s="4">
        <v>44827.0</v>
      </c>
      <c r="D726" s="2">
        <v>86.1500015258789</v>
      </c>
      <c r="E726" s="2">
        <v>18951.0</v>
      </c>
      <c r="F726" s="4">
        <v>44827.0</v>
      </c>
      <c r="G726" s="2">
        <v>3.37150001525879</v>
      </c>
      <c r="H726" s="2">
        <v>511.0</v>
      </c>
    </row>
    <row r="727">
      <c r="A727" s="2" t="s">
        <v>445</v>
      </c>
      <c r="B727" s="2">
        <v>110.59</v>
      </c>
      <c r="C727" s="4">
        <v>44826.0</v>
      </c>
      <c r="D727" s="2">
        <v>90.4599990844727</v>
      </c>
      <c r="E727" s="2">
        <v>22375.0</v>
      </c>
      <c r="F727" s="4">
        <v>44826.0</v>
      </c>
      <c r="G727" s="2">
        <v>3.49850010871887</v>
      </c>
      <c r="H727" s="2">
        <v>681.0</v>
      </c>
    </row>
    <row r="728">
      <c r="A728" s="2" t="s">
        <v>446</v>
      </c>
      <c r="B728" s="2">
        <v>109.7</v>
      </c>
      <c r="C728" s="4">
        <v>44825.0</v>
      </c>
      <c r="D728" s="2">
        <v>89.8300018310547</v>
      </c>
      <c r="E728" s="2">
        <v>27621.0</v>
      </c>
      <c r="F728" s="4">
        <v>44825.0</v>
      </c>
      <c r="G728" s="2">
        <v>3.51200008392334</v>
      </c>
      <c r="H728" s="2">
        <v>985.0</v>
      </c>
    </row>
    <row r="729">
      <c r="A729" s="2" t="s">
        <v>447</v>
      </c>
      <c r="B729" s="2">
        <v>110.95</v>
      </c>
      <c r="C729" s="4">
        <v>44824.0</v>
      </c>
      <c r="D729" s="2">
        <v>90.620002746582</v>
      </c>
      <c r="E729" s="2">
        <v>24688.0</v>
      </c>
      <c r="F729" s="4">
        <v>44824.0</v>
      </c>
      <c r="G729" s="2">
        <v>3.54800009727478</v>
      </c>
      <c r="H729" s="2">
        <v>545.0</v>
      </c>
    </row>
    <row r="730">
      <c r="A730" s="2" t="s">
        <v>448</v>
      </c>
      <c r="B730" s="2">
        <v>111.99</v>
      </c>
      <c r="C730" s="4">
        <v>44823.0</v>
      </c>
      <c r="D730" s="2">
        <v>92.0</v>
      </c>
      <c r="E730" s="2">
        <v>17627.0</v>
      </c>
      <c r="F730" s="4">
        <v>44823.0</v>
      </c>
      <c r="G730" s="2">
        <v>3.55749988555908</v>
      </c>
      <c r="H730" s="2">
        <v>450.0</v>
      </c>
    </row>
    <row r="731">
      <c r="A731" s="2" t="s">
        <v>449</v>
      </c>
      <c r="B731" s="2">
        <v>112.01</v>
      </c>
      <c r="C731" s="4">
        <v>44820.0</v>
      </c>
      <c r="D731" s="2">
        <v>91.3499984741211</v>
      </c>
      <c r="E731" s="2">
        <v>20652.0</v>
      </c>
      <c r="F731" s="4">
        <v>44820.0</v>
      </c>
      <c r="G731" s="2">
        <v>3.56100010871887</v>
      </c>
      <c r="H731" s="2">
        <v>554.0</v>
      </c>
    </row>
    <row r="732">
      <c r="A732" s="2" t="s">
        <v>450</v>
      </c>
      <c r="B732" s="2">
        <v>112.88</v>
      </c>
      <c r="C732" s="4">
        <v>44819.0</v>
      </c>
      <c r="D732" s="2">
        <v>90.8399963378906</v>
      </c>
      <c r="E732" s="2">
        <v>29483.0</v>
      </c>
      <c r="F732" s="4">
        <v>44819.0</v>
      </c>
      <c r="G732" s="2">
        <v>3.52349996566772</v>
      </c>
      <c r="H732" s="2">
        <v>596.0</v>
      </c>
    </row>
    <row r="733">
      <c r="A733" s="2" t="s">
        <v>451</v>
      </c>
      <c r="B733" s="2">
        <v>112.98</v>
      </c>
      <c r="C733" s="4">
        <v>44818.0</v>
      </c>
      <c r="D733" s="2">
        <v>94.0999984741211</v>
      </c>
      <c r="E733" s="2">
        <v>30880.0</v>
      </c>
      <c r="F733" s="4">
        <v>44818.0</v>
      </c>
      <c r="G733" s="2">
        <v>3.54550004005432</v>
      </c>
      <c r="H733" s="2">
        <v>525.0</v>
      </c>
    </row>
    <row r="734">
      <c r="A734" s="2" t="s">
        <v>452</v>
      </c>
      <c r="B734" s="2">
        <v>112.13</v>
      </c>
      <c r="C734" s="4">
        <v>44817.0</v>
      </c>
      <c r="D734" s="2">
        <v>93.1699981689453</v>
      </c>
      <c r="E734" s="2">
        <v>27762.0</v>
      </c>
      <c r="F734" s="4">
        <v>44817.0</v>
      </c>
      <c r="G734" s="2">
        <v>3.58100008964539</v>
      </c>
      <c r="H734" s="2">
        <v>699.0</v>
      </c>
    </row>
    <row r="735">
      <c r="A735" s="2" t="s">
        <v>453</v>
      </c>
      <c r="B735" s="2">
        <v>112.04</v>
      </c>
      <c r="C735" s="4">
        <v>44816.0</v>
      </c>
      <c r="D735" s="2">
        <v>94.0</v>
      </c>
      <c r="E735" s="2">
        <v>22758.0</v>
      </c>
      <c r="F735" s="4">
        <v>44816.0</v>
      </c>
      <c r="G735" s="2">
        <v>3.62549996376038</v>
      </c>
      <c r="H735" s="2">
        <v>462.0</v>
      </c>
    </row>
    <row r="736">
      <c r="A736" s="2" t="s">
        <v>454</v>
      </c>
      <c r="B736" s="2">
        <v>113.31</v>
      </c>
      <c r="C736" s="4">
        <v>44813.0</v>
      </c>
      <c r="D736" s="2">
        <v>92.8399963378906</v>
      </c>
      <c r="E736" s="2">
        <v>22448.0</v>
      </c>
      <c r="F736" s="4">
        <v>44813.0</v>
      </c>
      <c r="G736" s="2">
        <v>3.58100008964539</v>
      </c>
      <c r="H736" s="2">
        <v>655.0</v>
      </c>
    </row>
    <row r="737">
      <c r="A737" s="2" t="s">
        <v>455</v>
      </c>
      <c r="B737" s="2">
        <v>112.36</v>
      </c>
      <c r="C737" s="4">
        <v>44812.0</v>
      </c>
      <c r="D737" s="2">
        <v>89.1500015258789</v>
      </c>
      <c r="E737" s="2">
        <v>21562.0</v>
      </c>
      <c r="F737" s="4">
        <v>44812.0</v>
      </c>
      <c r="G737" s="2">
        <v>3.53600001335144</v>
      </c>
      <c r="H737" s="2">
        <v>728.0</v>
      </c>
    </row>
    <row r="738">
      <c r="A738" s="5">
        <v>44905.0</v>
      </c>
      <c r="B738" s="2">
        <v>113.32</v>
      </c>
      <c r="C738" s="4">
        <v>44811.0</v>
      </c>
      <c r="D738" s="2">
        <v>88.0</v>
      </c>
      <c r="E738" s="2">
        <v>28966.0</v>
      </c>
      <c r="F738" s="4">
        <v>44811.0</v>
      </c>
      <c r="G738" s="2">
        <v>3.43799996376038</v>
      </c>
      <c r="H738" s="2">
        <v>668.0</v>
      </c>
    </row>
    <row r="739">
      <c r="A739" s="5">
        <v>44875.0</v>
      </c>
      <c r="B739" s="2">
        <v>113.22</v>
      </c>
      <c r="C739" s="4">
        <v>44810.0</v>
      </c>
      <c r="D739" s="2">
        <v>92.8300018310547</v>
      </c>
      <c r="E739" s="2">
        <v>34757.0</v>
      </c>
      <c r="F739" s="4">
        <v>44810.0</v>
      </c>
      <c r="G739" s="2">
        <v>3.46900010108948</v>
      </c>
      <c r="H739" s="2">
        <v>785.0</v>
      </c>
    </row>
    <row r="740">
      <c r="A740" s="5">
        <v>44844.0</v>
      </c>
      <c r="B740" s="2">
        <v>113.14</v>
      </c>
      <c r="C740" s="4">
        <v>44806.0</v>
      </c>
      <c r="D740" s="2">
        <v>93.0199966430664</v>
      </c>
      <c r="E740" s="2">
        <v>22869.0</v>
      </c>
      <c r="F740" s="4">
        <v>44806.0</v>
      </c>
      <c r="G740" s="2">
        <v>3.42149996757507</v>
      </c>
      <c r="H740" s="2">
        <v>804.0</v>
      </c>
    </row>
    <row r="741">
      <c r="A741" s="3">
        <v>44752.0</v>
      </c>
      <c r="B741" s="2">
        <v>112.8</v>
      </c>
      <c r="C741" s="4">
        <v>44805.0</v>
      </c>
      <c r="D741" s="2">
        <v>92.3600006103516</v>
      </c>
      <c r="E741" s="2">
        <v>22870.0</v>
      </c>
      <c r="F741" s="4">
        <v>44805.0</v>
      </c>
      <c r="G741" s="2">
        <v>3.41449999809265</v>
      </c>
      <c r="H741" s="2">
        <v>969.0</v>
      </c>
    </row>
    <row r="742">
      <c r="A742" s="3">
        <v>44722.0</v>
      </c>
      <c r="B742" s="2">
        <v>112.26</v>
      </c>
      <c r="C742" s="4">
        <v>44804.0</v>
      </c>
      <c r="D742" s="2">
        <v>96.4899978637695</v>
      </c>
      <c r="E742" s="2">
        <v>24672.0</v>
      </c>
      <c r="F742" s="4">
        <v>44804.0</v>
      </c>
      <c r="G742" s="2">
        <v>3.51850008964539</v>
      </c>
      <c r="H742" s="2">
        <v>1607.0</v>
      </c>
    </row>
    <row r="743">
      <c r="A743" s="3">
        <v>44691.0</v>
      </c>
      <c r="B743" s="2">
        <v>110.07</v>
      </c>
      <c r="C743" s="4">
        <v>44803.0</v>
      </c>
      <c r="D743" s="2">
        <v>99.3099975585938</v>
      </c>
      <c r="E743" s="2">
        <v>7116.0</v>
      </c>
      <c r="F743" s="4">
        <v>44803.0</v>
      </c>
      <c r="G743" s="2">
        <v>3.54500007629395</v>
      </c>
      <c r="H743" s="2">
        <v>7929.0</v>
      </c>
    </row>
    <row r="744">
      <c r="A744" s="3">
        <v>44661.0</v>
      </c>
      <c r="B744" s="2">
        <v>110.07</v>
      </c>
      <c r="C744" s="4">
        <v>44802.0</v>
      </c>
      <c r="D744" s="2">
        <v>105.089996337891</v>
      </c>
      <c r="E744" s="2">
        <v>6048.0</v>
      </c>
      <c r="F744" s="4">
        <v>44802.0</v>
      </c>
      <c r="G744" s="2">
        <v>3.62649989128113</v>
      </c>
      <c r="H744" s="2">
        <v>22591.0</v>
      </c>
    </row>
    <row r="745">
      <c r="A745" s="3">
        <v>44630.0</v>
      </c>
      <c r="B745" s="2">
        <v>111.75</v>
      </c>
      <c r="C745" s="4">
        <v>44799.0</v>
      </c>
      <c r="D745" s="2">
        <v>100.98999786377</v>
      </c>
      <c r="E745" s="2">
        <v>14241.0</v>
      </c>
      <c r="F745" s="4">
        <v>44799.0</v>
      </c>
      <c r="G745" s="2">
        <v>3.7114999294281</v>
      </c>
      <c r="H745" s="2">
        <v>472.0</v>
      </c>
    </row>
    <row r="746">
      <c r="A746" s="2" t="s">
        <v>456</v>
      </c>
      <c r="B746" s="2">
        <v>112.12</v>
      </c>
      <c r="C746" s="4">
        <v>44798.0</v>
      </c>
      <c r="D746" s="2">
        <v>99.3399963378906</v>
      </c>
      <c r="E746" s="2">
        <v>20704.0</v>
      </c>
      <c r="F746" s="4">
        <v>44798.0</v>
      </c>
      <c r="G746" s="2">
        <v>3.71050000190735</v>
      </c>
      <c r="H746" s="2">
        <v>718.0</v>
      </c>
    </row>
    <row r="747">
      <c r="A747" s="2" t="s">
        <v>457</v>
      </c>
      <c r="B747" s="2">
        <v>112.25</v>
      </c>
      <c r="C747" s="4">
        <v>44797.0</v>
      </c>
      <c r="D747" s="2">
        <v>101.220001220703</v>
      </c>
      <c r="E747" s="2">
        <v>24490.0</v>
      </c>
      <c r="F747" s="4">
        <v>44797.0</v>
      </c>
      <c r="G747" s="2">
        <v>3.66050004959106</v>
      </c>
      <c r="H747" s="2">
        <v>539.0</v>
      </c>
    </row>
    <row r="748">
      <c r="A748" s="2" t="s">
        <v>458</v>
      </c>
      <c r="B748" s="2">
        <v>112.6</v>
      </c>
      <c r="C748" s="4">
        <v>44796.0</v>
      </c>
      <c r="D748" s="2">
        <v>100.220001220703</v>
      </c>
      <c r="E748" s="2">
        <v>22624.0</v>
      </c>
      <c r="F748" s="4">
        <v>44796.0</v>
      </c>
      <c r="G748" s="2">
        <v>3.70449995994568</v>
      </c>
      <c r="H748" s="2">
        <v>574.0</v>
      </c>
    </row>
    <row r="749">
      <c r="A749" s="2" t="s">
        <v>459</v>
      </c>
      <c r="B749" s="2">
        <v>114.1</v>
      </c>
      <c r="C749" s="4">
        <v>44795.0</v>
      </c>
      <c r="D749" s="2">
        <v>96.4800033569336</v>
      </c>
      <c r="E749" s="2">
        <v>26974.0</v>
      </c>
      <c r="F749" s="4">
        <v>44795.0</v>
      </c>
      <c r="G749" s="2">
        <v>3.67050004005432</v>
      </c>
      <c r="H749" s="2">
        <v>351.0</v>
      </c>
    </row>
    <row r="750">
      <c r="A750" s="2" t="s">
        <v>460</v>
      </c>
      <c r="B750" s="2">
        <v>114.1</v>
      </c>
      <c r="C750" s="4">
        <v>44792.0</v>
      </c>
      <c r="D750" s="2">
        <v>96.7200012207031</v>
      </c>
      <c r="E750" s="2">
        <v>22212.0</v>
      </c>
      <c r="F750" s="4">
        <v>44792.0</v>
      </c>
      <c r="G750" s="2">
        <v>3.68350005149841</v>
      </c>
      <c r="H750" s="2">
        <v>242.0</v>
      </c>
    </row>
    <row r="751">
      <c r="A751" s="2" t="s">
        <v>461</v>
      </c>
      <c r="B751" s="2">
        <v>113.19</v>
      </c>
      <c r="C751" s="4">
        <v>44791.0</v>
      </c>
      <c r="D751" s="2">
        <v>96.5899963378906</v>
      </c>
      <c r="E751" s="2">
        <v>21327.0</v>
      </c>
      <c r="F751" s="4">
        <v>44791.0</v>
      </c>
      <c r="G751" s="2">
        <v>3.64650011062622</v>
      </c>
      <c r="H751" s="2">
        <v>352.0</v>
      </c>
    </row>
    <row r="752">
      <c r="A752" s="2" t="s">
        <v>462</v>
      </c>
      <c r="B752" s="2">
        <v>111.35</v>
      </c>
      <c r="C752" s="4">
        <v>44790.0</v>
      </c>
      <c r="D752" s="2">
        <v>93.6500015258789</v>
      </c>
      <c r="E752" s="2">
        <v>21011.0</v>
      </c>
      <c r="F752" s="4">
        <v>44790.0</v>
      </c>
      <c r="G752" s="2">
        <v>3.59800004959106</v>
      </c>
      <c r="H752" s="2">
        <v>289.0</v>
      </c>
    </row>
    <row r="753">
      <c r="A753" s="2" t="s">
        <v>463</v>
      </c>
      <c r="B753" s="2">
        <v>110.64</v>
      </c>
      <c r="C753" s="4">
        <v>44789.0</v>
      </c>
      <c r="D753" s="2">
        <v>92.3399963378906</v>
      </c>
      <c r="E753" s="2">
        <v>22549.0</v>
      </c>
      <c r="F753" s="4">
        <v>44789.0</v>
      </c>
      <c r="G753" s="2">
        <v>3.63649988174438</v>
      </c>
      <c r="H753" s="2">
        <v>270.0</v>
      </c>
    </row>
    <row r="754">
      <c r="A754" s="2" t="s">
        <v>464</v>
      </c>
      <c r="B754" s="2">
        <v>110.22</v>
      </c>
      <c r="C754" s="4">
        <v>44788.0</v>
      </c>
      <c r="D754" s="2">
        <v>95.0999984741211</v>
      </c>
      <c r="E754" s="2">
        <v>20714.0</v>
      </c>
      <c r="F754" s="4">
        <v>44788.0</v>
      </c>
      <c r="G754" s="2">
        <v>3.62899994850159</v>
      </c>
      <c r="H754" s="2">
        <v>366.0</v>
      </c>
    </row>
    <row r="755">
      <c r="A755" s="2" t="s">
        <v>465</v>
      </c>
      <c r="B755" s="2">
        <v>109.74</v>
      </c>
      <c r="C755" s="4">
        <v>44785.0</v>
      </c>
      <c r="D755" s="2">
        <v>98.1500015258789</v>
      </c>
      <c r="E755" s="2">
        <v>20095.0</v>
      </c>
      <c r="F755" s="4">
        <v>44785.0</v>
      </c>
      <c r="G755" s="2">
        <v>3.67600011825562</v>
      </c>
      <c r="H755" s="2">
        <v>367.0</v>
      </c>
    </row>
    <row r="756">
      <c r="A756" s="2" t="s">
        <v>466</v>
      </c>
      <c r="B756" s="2">
        <v>109.76</v>
      </c>
      <c r="C756" s="4">
        <v>44784.0</v>
      </c>
      <c r="D756" s="2">
        <v>99.5999984741211</v>
      </c>
      <c r="E756" s="2">
        <v>20958.0</v>
      </c>
      <c r="F756" s="4">
        <v>44784.0</v>
      </c>
      <c r="G756" s="2">
        <v>3.71050000190735</v>
      </c>
      <c r="H756" s="2">
        <v>308.0</v>
      </c>
    </row>
    <row r="757">
      <c r="A757" s="2" t="s">
        <v>467</v>
      </c>
      <c r="B757" s="2">
        <v>109.66</v>
      </c>
    </row>
    <row r="758">
      <c r="A758" s="2" t="s">
        <v>468</v>
      </c>
      <c r="B758" s="2">
        <v>109.66</v>
      </c>
    </row>
    <row r="759">
      <c r="A759" s="2" t="s">
        <v>469</v>
      </c>
      <c r="B759" s="2">
        <v>109.82</v>
      </c>
    </row>
    <row r="760">
      <c r="A760" s="3">
        <v>44904.0</v>
      </c>
      <c r="B760" s="2">
        <v>108.33</v>
      </c>
    </row>
    <row r="761">
      <c r="A761" s="3">
        <v>44813.0</v>
      </c>
      <c r="B761" s="2">
        <v>109.0</v>
      </c>
    </row>
    <row r="762">
      <c r="A762" s="3">
        <v>44782.0</v>
      </c>
      <c r="B762" s="2">
        <v>109.71</v>
      </c>
    </row>
    <row r="763">
      <c r="A763" s="3">
        <v>44751.0</v>
      </c>
      <c r="B763" s="2">
        <v>109.84</v>
      </c>
    </row>
    <row r="764">
      <c r="A764" s="3">
        <v>44721.0</v>
      </c>
      <c r="B764" s="2">
        <v>110.21</v>
      </c>
    </row>
    <row r="765">
      <c r="A765" s="3">
        <v>44690.0</v>
      </c>
      <c r="B765" s="2">
        <v>109.83</v>
      </c>
    </row>
    <row r="766">
      <c r="A766" s="3">
        <v>44601.0</v>
      </c>
      <c r="B766" s="2">
        <v>109.53</v>
      </c>
    </row>
    <row r="767">
      <c r="A767" s="3">
        <v>44570.0</v>
      </c>
      <c r="B767" s="2">
        <v>109.69</v>
      </c>
    </row>
    <row r="768">
      <c r="A768" s="2" t="s">
        <v>470</v>
      </c>
      <c r="B768" s="2">
        <v>108.7</v>
      </c>
    </row>
    <row r="769">
      <c r="A769" s="2" t="s">
        <v>471</v>
      </c>
      <c r="B769" s="2">
        <v>108.77</v>
      </c>
    </row>
    <row r="770">
      <c r="A770" s="2" t="s">
        <v>472</v>
      </c>
      <c r="B770" s="2">
        <v>108.84</v>
      </c>
    </row>
    <row r="771">
      <c r="A771" s="2" t="s">
        <v>473</v>
      </c>
      <c r="B771" s="2">
        <v>108.8</v>
      </c>
    </row>
    <row r="772">
      <c r="A772" s="2" t="s">
        <v>474</v>
      </c>
      <c r="B772" s="2">
        <v>108.47</v>
      </c>
    </row>
    <row r="773">
      <c r="A773" s="2" t="s">
        <v>475</v>
      </c>
      <c r="B773" s="2">
        <v>108.68</v>
      </c>
    </row>
    <row r="774">
      <c r="A774" s="2" t="s">
        <v>476</v>
      </c>
      <c r="B774" s="2">
        <v>108.62</v>
      </c>
    </row>
    <row r="775">
      <c r="A775" s="2" t="s">
        <v>477</v>
      </c>
      <c r="B775" s="2">
        <v>109.05</v>
      </c>
    </row>
    <row r="776">
      <c r="A776" s="2" t="s">
        <v>478</v>
      </c>
      <c r="B776" s="2">
        <v>108.17</v>
      </c>
    </row>
    <row r="777">
      <c r="A777" s="2" t="s">
        <v>479</v>
      </c>
      <c r="B777" s="2">
        <v>107.48</v>
      </c>
    </row>
    <row r="778">
      <c r="A778" s="2" t="s">
        <v>480</v>
      </c>
      <c r="B778" s="2">
        <v>106.57</v>
      </c>
    </row>
    <row r="779">
      <c r="A779" s="2" t="s">
        <v>481</v>
      </c>
      <c r="B779" s="2">
        <v>106.5</v>
      </c>
    </row>
    <row r="780">
      <c r="A780" s="2" t="s">
        <v>482</v>
      </c>
      <c r="B780" s="2">
        <v>106.55</v>
      </c>
    </row>
    <row r="781">
      <c r="A781" s="3">
        <v>44903.0</v>
      </c>
      <c r="B781" s="2">
        <v>105.63</v>
      </c>
    </row>
    <row r="782">
      <c r="A782" s="3">
        <v>44873.0</v>
      </c>
      <c r="B782" s="2">
        <v>105.09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483</v>
      </c>
      <c r="C1" s="6" t="s">
        <v>484</v>
      </c>
      <c r="D1" s="6" t="s">
        <v>485</v>
      </c>
    </row>
    <row r="2">
      <c r="A2" s="7">
        <v>45870.0</v>
      </c>
      <c r="B2" s="6">
        <f>36270.81+(36270.81-35934.64)</f>
        <v>36606.98</v>
      </c>
      <c r="C2" s="8">
        <f t="shared" ref="C2:C74" si="1">B2*100</f>
        <v>3660698</v>
      </c>
      <c r="D2" s="9">
        <f>(688871)</f>
        <v>688871</v>
      </c>
    </row>
    <row r="3">
      <c r="A3" s="7">
        <v>45853.0</v>
      </c>
      <c r="B3" s="6">
        <f>26397.9+(26397.9-26486.63)</f>
        <v>26309.17</v>
      </c>
      <c r="C3" s="8">
        <f t="shared" si="1"/>
        <v>2630917</v>
      </c>
      <c r="D3" s="9">
        <f>695489</f>
        <v>695489</v>
      </c>
    </row>
    <row r="4">
      <c r="A4" s="7">
        <v>45839.0</v>
      </c>
      <c r="B4" s="6">
        <f>36270.81+(36270.81-35934.64)</f>
        <v>36606.98</v>
      </c>
      <c r="C4" s="8">
        <f t="shared" si="1"/>
        <v>3660698</v>
      </c>
      <c r="D4" s="10">
        <f>702784</f>
        <v>702784</v>
      </c>
    </row>
    <row r="5">
      <c r="A5" s="7">
        <v>45823.0</v>
      </c>
      <c r="B5" s="6">
        <f>26397.9 </f>
        <v>26397.9</v>
      </c>
      <c r="C5" s="8">
        <f t="shared" si="1"/>
        <v>2639790</v>
      </c>
      <c r="D5" s="10">
        <f>698950</f>
        <v>698950</v>
      </c>
    </row>
    <row r="6">
      <c r="A6" s="7">
        <v>45809.0</v>
      </c>
      <c r="B6" s="6">
        <f>36270.81 </f>
        <v>36270.81</v>
      </c>
      <c r="C6" s="8">
        <f t="shared" si="1"/>
        <v>3627081</v>
      </c>
      <c r="D6" s="10">
        <f>691485</f>
        <v>691485</v>
      </c>
    </row>
    <row r="7">
      <c r="A7" s="7">
        <v>45792.0</v>
      </c>
      <c r="B7" s="6">
        <f>26486.63 </f>
        <v>26486.63</v>
      </c>
      <c r="C7" s="8">
        <f t="shared" si="1"/>
        <v>2648663</v>
      </c>
      <c r="D7" s="10">
        <f>685729</f>
        <v>685729</v>
      </c>
    </row>
    <row r="8">
      <c r="A8" s="7">
        <v>45778.0</v>
      </c>
      <c r="B8" s="6">
        <f>35934.64 </f>
        <v>35934.64</v>
      </c>
      <c r="C8" s="8">
        <f t="shared" si="1"/>
        <v>3593464</v>
      </c>
      <c r="D8" s="10">
        <f>686064</f>
        <v>686064</v>
      </c>
    </row>
    <row r="9">
      <c r="A9" s="7">
        <v>45762.0</v>
      </c>
      <c r="B9" s="6">
        <f>26482.48 </f>
        <v>26482.48</v>
      </c>
      <c r="C9" s="8">
        <f t="shared" si="1"/>
        <v>2648248</v>
      </c>
      <c r="D9" s="10">
        <f>686145</f>
        <v>686145</v>
      </c>
    </row>
    <row r="10">
      <c r="A10" s="7">
        <v>45748.0</v>
      </c>
      <c r="B10" s="6">
        <f>35913.27 </f>
        <v>35913.27</v>
      </c>
      <c r="C10" s="8">
        <f t="shared" si="1"/>
        <v>3591327</v>
      </c>
      <c r="D10" s="10">
        <f>676268</f>
        <v>676268</v>
      </c>
    </row>
    <row r="11">
      <c r="A11" s="7">
        <v>45731.0</v>
      </c>
      <c r="B11" s="6">
        <f>26596.72 </f>
        <v>26596.72</v>
      </c>
      <c r="C11" s="8">
        <f t="shared" si="1"/>
        <v>2659672</v>
      </c>
      <c r="D11" s="9">
        <f>654271</f>
        <v>654271</v>
      </c>
    </row>
    <row r="12">
      <c r="A12" s="7">
        <v>45717.0</v>
      </c>
      <c r="B12" s="6">
        <f>35338.93 </f>
        <v>35338.93</v>
      </c>
      <c r="C12" s="8">
        <f t="shared" si="1"/>
        <v>3533893</v>
      </c>
      <c r="D12" s="9">
        <f>638698</f>
        <v>638698</v>
      </c>
    </row>
    <row r="13">
      <c r="A13" s="7">
        <v>45703.0</v>
      </c>
      <c r="B13" s="6">
        <f>26726.9 </f>
        <v>26726.9</v>
      </c>
      <c r="C13" s="8">
        <f t="shared" si="1"/>
        <v>2672690</v>
      </c>
      <c r="D13" s="9">
        <f>635721</f>
        <v>635721</v>
      </c>
    </row>
    <row r="14">
      <c r="A14" s="7">
        <v>45689.0</v>
      </c>
      <c r="B14" s="6">
        <f>34985.58 </f>
        <v>34985.58</v>
      </c>
      <c r="C14" s="8">
        <f t="shared" si="1"/>
        <v>3498558</v>
      </c>
      <c r="D14" s="9">
        <f>630607</f>
        <v>630607</v>
      </c>
    </row>
    <row r="15">
      <c r="A15" s="7">
        <v>45672.0</v>
      </c>
      <c r="B15" s="6">
        <f>26675.41 </f>
        <v>26675.41</v>
      </c>
      <c r="C15" s="8">
        <f t="shared" si="1"/>
        <v>2667541</v>
      </c>
      <c r="D15" s="9">
        <f>623983</f>
        <v>623983</v>
      </c>
    </row>
    <row r="16">
      <c r="A16" s="7">
        <v>45658.0</v>
      </c>
      <c r="B16" s="6">
        <f>34780.07 
</f>
        <v>34780.07</v>
      </c>
      <c r="C16" s="8">
        <f t="shared" si="1"/>
        <v>3478007</v>
      </c>
      <c r="D16" s="9">
        <f>634585</f>
        <v>634585</v>
      </c>
    </row>
    <row r="17">
      <c r="A17" s="11">
        <v>45641.0</v>
      </c>
      <c r="B17" s="6">
        <f>26496.95 </f>
        <v>26496.95</v>
      </c>
      <c r="C17" s="8">
        <f t="shared" si="1"/>
        <v>2649695</v>
      </c>
      <c r="D17" s="10">
        <f>652869</f>
        <v>652869</v>
      </c>
    </row>
    <row r="18">
      <c r="A18" s="7">
        <v>45627.0</v>
      </c>
      <c r="B18" s="8">
        <f>34555.58 </f>
        <v>34555.58</v>
      </c>
      <c r="C18" s="8">
        <f t="shared" si="1"/>
        <v>3455558</v>
      </c>
      <c r="D18" s="10">
        <f>658091</f>
        <v>658091</v>
      </c>
    </row>
    <row r="19">
      <c r="A19" s="11">
        <v>45611.0</v>
      </c>
      <c r="B19" s="8">
        <f>26802.79 </f>
        <v>26802.79</v>
      </c>
      <c r="C19" s="8">
        <f t="shared" si="1"/>
        <v>2680279</v>
      </c>
      <c r="D19" s="10">
        <f>657892</f>
        <v>657892</v>
      </c>
    </row>
    <row r="20">
      <c r="A20" s="7">
        <v>45597.0</v>
      </c>
      <c r="B20" s="8">
        <f>35216.41 </f>
        <v>35216.41</v>
      </c>
      <c r="C20" s="8">
        <f t="shared" si="1"/>
        <v>3521641</v>
      </c>
      <c r="D20" s="10">
        <f>682130</f>
        <v>682130</v>
      </c>
    </row>
    <row r="21">
      <c r="A21" s="11">
        <v>45580.0</v>
      </c>
      <c r="B21" s="8">
        <f>26452.7 </f>
        <v>26452.7</v>
      </c>
      <c r="C21" s="8">
        <f t="shared" si="1"/>
        <v>2645270</v>
      </c>
      <c r="D21" s="10">
        <f>688267</f>
        <v>688267</v>
      </c>
    </row>
    <row r="22">
      <c r="A22" s="7">
        <v>45566.0</v>
      </c>
      <c r="B22" s="8">
        <f>35225.31 </f>
        <v>35225.31</v>
      </c>
      <c r="C22" s="8">
        <f t="shared" si="1"/>
        <v>3522531</v>
      </c>
      <c r="D22" s="10">
        <f>701176</f>
        <v>701176</v>
      </c>
    </row>
    <row r="23">
      <c r="A23" s="7">
        <v>45550.0</v>
      </c>
      <c r="B23" s="8">
        <f>26333.51 </f>
        <v>26333.51</v>
      </c>
      <c r="C23" s="8">
        <f t="shared" si="1"/>
        <v>2633351</v>
      </c>
      <c r="D23" s="9">
        <f>689458</f>
        <v>689458</v>
      </c>
    </row>
    <row r="24">
      <c r="A24" s="7">
        <v>45536.0</v>
      </c>
      <c r="B24" s="8">
        <f>35718.03 </f>
        <v>35718.03</v>
      </c>
      <c r="C24" s="8">
        <f t="shared" si="1"/>
        <v>3571803</v>
      </c>
      <c r="D24" s="9">
        <f>683987</f>
        <v>683987</v>
      </c>
    </row>
    <row r="25">
      <c r="A25" s="7">
        <v>45519.0</v>
      </c>
      <c r="B25" s="8">
        <f>26251.17 </f>
        <v>26251.17</v>
      </c>
      <c r="C25" s="8">
        <f t="shared" si="1"/>
        <v>2625117</v>
      </c>
      <c r="D25" s="9">
        <f>674664</f>
        <v>674664</v>
      </c>
    </row>
    <row r="26">
      <c r="A26" s="7">
        <v>45505.0</v>
      </c>
      <c r="B26" s="8">
        <f>35349.97 </f>
        <v>35349.97</v>
      </c>
      <c r="C26" s="8">
        <f t="shared" si="1"/>
        <v>3534997</v>
      </c>
      <c r="D26" s="9">
        <f>674919</f>
        <v>674919</v>
      </c>
    </row>
    <row r="27">
      <c r="A27" s="7">
        <v>45488.0</v>
      </c>
      <c r="B27" s="8">
        <f>26311.95 </f>
        <v>26311.95</v>
      </c>
      <c r="C27" s="8">
        <f t="shared" si="1"/>
        <v>2631195</v>
      </c>
      <c r="D27" s="10">
        <f>666854</f>
        <v>666854</v>
      </c>
    </row>
    <row r="28">
      <c r="A28" s="7">
        <v>45474.0</v>
      </c>
      <c r="B28" s="8">
        <f>34953.36 </f>
        <v>34953.36</v>
      </c>
      <c r="C28" s="8">
        <f t="shared" si="1"/>
        <v>3495336</v>
      </c>
      <c r="D28" s="10">
        <f>651997</f>
        <v>651997</v>
      </c>
    </row>
    <row r="29">
      <c r="A29" s="7">
        <v>45458.0</v>
      </c>
      <c r="B29" s="8">
        <f>26258.16 </f>
        <v>26258.16</v>
      </c>
      <c r="C29" s="8">
        <f t="shared" si="1"/>
        <v>2625816</v>
      </c>
      <c r="D29" s="10">
        <f>652895</f>
        <v>652895</v>
      </c>
    </row>
    <row r="30">
      <c r="A30" s="7">
        <v>45444.0</v>
      </c>
      <c r="B30" s="8">
        <f>34538.53 </f>
        <v>34538.53</v>
      </c>
      <c r="C30" s="8">
        <f t="shared" si="1"/>
        <v>3453853</v>
      </c>
      <c r="D30" s="10">
        <f>651510</f>
        <v>651510</v>
      </c>
    </row>
    <row r="31">
      <c r="A31" s="7">
        <v>45427.0</v>
      </c>
      <c r="B31" s="8">
        <f>26182.75 </f>
        <v>26182.75</v>
      </c>
      <c r="C31" s="8">
        <f t="shared" si="1"/>
        <v>2618275</v>
      </c>
      <c r="D31" s="10">
        <f>648700</f>
        <v>648700</v>
      </c>
    </row>
    <row r="32">
      <c r="A32" s="7">
        <v>45413.0</v>
      </c>
      <c r="B32" s="8">
        <f>34653.89 </f>
        <v>34653.89</v>
      </c>
      <c r="C32" s="8">
        <f t="shared" si="1"/>
        <v>3465389</v>
      </c>
      <c r="D32" s="10">
        <f>641590</f>
        <v>641590</v>
      </c>
    </row>
    <row r="33">
      <c r="A33" s="7">
        <v>45397.0</v>
      </c>
      <c r="B33" s="8">
        <f>26032.45 </f>
        <v>26032.45</v>
      </c>
      <c r="C33" s="8">
        <f t="shared" si="1"/>
        <v>2603245</v>
      </c>
      <c r="D33" s="10">
        <f>640334</f>
        <v>640334</v>
      </c>
    </row>
    <row r="34">
      <c r="A34" s="7">
        <v>45383.0</v>
      </c>
      <c r="B34" s="8">
        <f>34308.94 </f>
        <v>34308.94</v>
      </c>
      <c r="C34" s="8">
        <f t="shared" si="1"/>
        <v>3430894</v>
      </c>
      <c r="D34" s="9">
        <f>645583</f>
        <v>645583</v>
      </c>
    </row>
    <row r="35">
      <c r="A35" s="7">
        <v>45366.0</v>
      </c>
      <c r="B35" s="8">
        <f>26203.24 </f>
        <v>26203.24</v>
      </c>
      <c r="C35" s="8">
        <f t="shared" si="1"/>
        <v>2620324</v>
      </c>
      <c r="D35" s="9">
        <f>642492</f>
        <v>642492</v>
      </c>
    </row>
    <row r="36">
      <c r="A36" s="7">
        <v>45352.0</v>
      </c>
      <c r="B36" s="8">
        <f>34694.38 </f>
        <v>34694.38</v>
      </c>
      <c r="C36" s="8">
        <f t="shared" si="1"/>
        <v>3469438</v>
      </c>
      <c r="D36" s="9">
        <f>625626</f>
        <v>625626</v>
      </c>
    </row>
    <row r="37">
      <c r="A37" s="7">
        <v>45337.0</v>
      </c>
      <c r="B37" s="8">
        <f>25893.34 </f>
        <v>25893.34</v>
      </c>
      <c r="C37" s="8">
        <f t="shared" si="1"/>
        <v>2589334</v>
      </c>
      <c r="D37" s="9">
        <f>616097</f>
        <v>616097</v>
      </c>
    </row>
    <row r="38">
      <c r="A38" s="7">
        <v>45323.0</v>
      </c>
      <c r="B38" s="8">
        <f>34375.07 </f>
        <v>34375.07</v>
      </c>
      <c r="C38" s="8">
        <f t="shared" si="1"/>
        <v>3437507</v>
      </c>
      <c r="D38" s="9">
        <f>622469</f>
        <v>622469</v>
      </c>
    </row>
    <row r="39">
      <c r="A39" s="7">
        <v>45306.0</v>
      </c>
      <c r="B39" s="8">
        <f>25799.77</f>
        <v>25799.77</v>
      </c>
      <c r="C39" s="8">
        <f t="shared" si="1"/>
        <v>2579977</v>
      </c>
      <c r="D39" s="9">
        <f>616143</f>
        <v>616143</v>
      </c>
    </row>
    <row r="40">
      <c r="A40" s="7">
        <v>45292.0</v>
      </c>
      <c r="B40" s="8">
        <f>34310.7 </f>
        <v>34310.7</v>
      </c>
      <c r="C40" s="8">
        <f t="shared" si="1"/>
        <v>3431070</v>
      </c>
      <c r="D40" s="10">
        <f>623200</f>
        <v>623200</v>
      </c>
    </row>
    <row r="41">
      <c r="A41" s="11">
        <v>45275.0</v>
      </c>
      <c r="B41" s="8">
        <f>25711.93 </f>
        <v>25711.93</v>
      </c>
      <c r="C41" s="8">
        <f t="shared" si="1"/>
        <v>2571193</v>
      </c>
      <c r="D41" s="10">
        <f>615971</f>
        <v>615971</v>
      </c>
    </row>
    <row r="42">
      <c r="A42" s="7">
        <v>45261.0</v>
      </c>
      <c r="B42" s="8">
        <f>34496.91 </f>
        <v>34496.91</v>
      </c>
      <c r="C42" s="8">
        <f t="shared" si="1"/>
        <v>3449691</v>
      </c>
      <c r="D42" s="10">
        <f>604042</f>
        <v>604042</v>
      </c>
    </row>
    <row r="43">
      <c r="A43" s="11">
        <v>45245.0</v>
      </c>
      <c r="B43" s="8">
        <f>25354 </f>
        <v>25354</v>
      </c>
      <c r="C43" s="8">
        <f t="shared" si="1"/>
        <v>2535400</v>
      </c>
      <c r="D43" s="10">
        <f>595397</f>
        <v>595397</v>
      </c>
    </row>
    <row r="44">
      <c r="A44" s="7">
        <v>45231.0</v>
      </c>
      <c r="B44" s="8">
        <f>33804.1 </f>
        <v>33804.1</v>
      </c>
      <c r="C44" s="8">
        <f t="shared" si="1"/>
        <v>3380410</v>
      </c>
      <c r="D44" s="10">
        <f>590783</f>
        <v>590783</v>
      </c>
    </row>
    <row r="45">
      <c r="A45" s="11">
        <v>45214.0</v>
      </c>
      <c r="B45" s="8">
        <f>25150.13 </f>
        <v>25150.13</v>
      </c>
      <c r="C45" s="8">
        <f t="shared" si="1"/>
        <v>2515013</v>
      </c>
      <c r="D45" s="9">
        <f>585895</f>
        <v>585895</v>
      </c>
    </row>
    <row r="46">
      <c r="A46" s="7">
        <v>45200.0</v>
      </c>
      <c r="B46" s="8">
        <f>33050.7 </f>
        <v>33050.7</v>
      </c>
      <c r="C46" s="8">
        <f t="shared" si="1"/>
        <v>3305070</v>
      </c>
      <c r="D46" s="9">
        <f>586908</f>
        <v>586908</v>
      </c>
    </row>
    <row r="47">
      <c r="A47" s="7">
        <v>45184.0</v>
      </c>
      <c r="B47" s="8">
        <f>25159.87 </f>
        <v>25159.87</v>
      </c>
      <c r="C47" s="8">
        <f t="shared" si="1"/>
        <v>2515987</v>
      </c>
      <c r="D47" s="9">
        <f>593037</f>
        <v>593037</v>
      </c>
    </row>
    <row r="48">
      <c r="A48" s="7">
        <v>45170.0</v>
      </c>
      <c r="B48" s="8">
        <f>33084.65 </f>
        <v>33084.65</v>
      </c>
      <c r="C48" s="8">
        <f t="shared" si="1"/>
        <v>3308465</v>
      </c>
      <c r="D48" s="9">
        <f>598897</f>
        <v>598897</v>
      </c>
    </row>
    <row r="49">
      <c r="A49" s="7">
        <v>45153.0</v>
      </c>
      <c r="B49" s="8">
        <f>25248.34 </f>
        <v>25248.34</v>
      </c>
      <c r="C49" s="8">
        <f t="shared" si="1"/>
        <v>2524834</v>
      </c>
      <c r="D49" s="9">
        <f>594888</f>
        <v>594888</v>
      </c>
    </row>
    <row r="50">
      <c r="A50" s="7">
        <v>45139.0</v>
      </c>
      <c r="B50" s="8">
        <f>33578.81 </f>
        <v>33578.81</v>
      </c>
      <c r="C50" s="8">
        <f t="shared" si="1"/>
        <v>3357881</v>
      </c>
      <c r="D50" s="9">
        <f>601453</f>
        <v>601453</v>
      </c>
    </row>
    <row r="51">
      <c r="A51" s="7">
        <v>45122.0</v>
      </c>
      <c r="B51" s="8">
        <f>25323.05 </f>
        <v>25323.05</v>
      </c>
      <c r="C51" s="8">
        <f t="shared" si="1"/>
        <v>2532305</v>
      </c>
      <c r="D51" s="10">
        <f>609022</f>
        <v>609022</v>
      </c>
    </row>
    <row r="52">
      <c r="A52" s="7">
        <v>45108.0</v>
      </c>
      <c r="B52" s="8">
        <f>34007.25 </f>
        <v>34007.25</v>
      </c>
      <c r="C52" s="8">
        <f t="shared" si="1"/>
        <v>3400725</v>
      </c>
      <c r="D52" s="10">
        <f>595051</f>
        <v>595051</v>
      </c>
    </row>
    <row r="53">
      <c r="A53" s="7">
        <v>45092.0</v>
      </c>
      <c r="B53" s="8">
        <f>25448.6 </f>
        <v>25448.6</v>
      </c>
      <c r="C53" s="8">
        <f t="shared" si="1"/>
        <v>2544860</v>
      </c>
      <c r="D53" s="10">
        <f>596098</f>
        <v>596098</v>
      </c>
    </row>
    <row r="54">
      <c r="A54" s="7">
        <v>45078.0</v>
      </c>
      <c r="B54" s="8">
        <f>33848.53 </f>
        <v>33848.53</v>
      </c>
      <c r="C54" s="8">
        <f t="shared" si="1"/>
        <v>3384853</v>
      </c>
      <c r="D54" s="10">
        <f>595067</f>
        <v>595067</v>
      </c>
    </row>
    <row r="55">
      <c r="A55" s="7">
        <v>45061.0</v>
      </c>
      <c r="B55" s="8">
        <f>25400.47 </f>
        <v>25400.47</v>
      </c>
      <c r="C55" s="8">
        <f t="shared" si="1"/>
        <v>2540047</v>
      </c>
      <c r="D55" s="9">
        <f>599529</f>
        <v>599529</v>
      </c>
    </row>
    <row r="56">
      <c r="A56" s="7">
        <v>45047.0</v>
      </c>
      <c r="B56" s="8">
        <f>33718.23 </f>
        <v>33718.23</v>
      </c>
      <c r="C56" s="8">
        <f t="shared" si="1"/>
        <v>3371823</v>
      </c>
      <c r="D56" s="9">
        <f>588780</f>
        <v>588780</v>
      </c>
    </row>
    <row r="57">
      <c r="A57" s="7">
        <v>45031.0</v>
      </c>
      <c r="B57" s="8">
        <f>25246.92 </f>
        <v>25246.92</v>
      </c>
      <c r="C57" s="8">
        <f t="shared" si="1"/>
        <v>2524692</v>
      </c>
      <c r="D57" s="9">
        <f>586412</f>
        <v>586412</v>
      </c>
    </row>
    <row r="58">
      <c r="A58" s="7">
        <v>45017.0</v>
      </c>
      <c r="B58" s="8">
        <f>34007.8 </f>
        <v>34007.8</v>
      </c>
      <c r="C58" s="8">
        <f t="shared" si="1"/>
        <v>3400780</v>
      </c>
      <c r="D58" s="8">
        <f>581767</f>
        <v>581767</v>
      </c>
    </row>
    <row r="59">
      <c r="A59" s="7">
        <v>45000.0</v>
      </c>
      <c r="B59" s="8">
        <f>25118.37 </f>
        <v>25118.37</v>
      </c>
      <c r="C59" s="8">
        <f t="shared" si="1"/>
        <v>2511837</v>
      </c>
      <c r="D59" s="10">
        <f>572801</f>
        <v>572801</v>
      </c>
    </row>
    <row r="60">
      <c r="A60" s="7">
        <v>44986.0</v>
      </c>
      <c r="B60" s="8">
        <f>33790.02 </f>
        <v>33790.02</v>
      </c>
      <c r="C60" s="8">
        <f t="shared" si="1"/>
        <v>3379002</v>
      </c>
      <c r="D60" s="10">
        <f>562400</f>
        <v>562400</v>
      </c>
    </row>
    <row r="61">
      <c r="A61" s="7">
        <v>44972.0</v>
      </c>
      <c r="B61" s="8">
        <f>24954.46 </f>
        <v>24954.46</v>
      </c>
      <c r="C61" s="8">
        <f t="shared" si="1"/>
        <v>2495446</v>
      </c>
      <c r="D61" s="10">
        <f>561267</f>
        <v>561267</v>
      </c>
    </row>
    <row r="62">
      <c r="A62" s="7">
        <v>44958.0</v>
      </c>
      <c r="B62" s="8">
        <f>33159.12 </f>
        <v>33159.12</v>
      </c>
      <c r="C62" s="8">
        <f t="shared" si="1"/>
        <v>3315912</v>
      </c>
      <c r="D62" s="10">
        <f>575267</f>
        <v>575267</v>
      </c>
    </row>
    <row r="63">
      <c r="A63" s="7">
        <v>44941.0</v>
      </c>
      <c r="B63" s="8">
        <f>25009.82 </f>
        <v>25009.82</v>
      </c>
      <c r="C63" s="8">
        <f t="shared" si="1"/>
        <v>2500982</v>
      </c>
      <c r="D63" s="9">
        <f>572000</f>
        <v>572000</v>
      </c>
    </row>
    <row r="64">
      <c r="A64" s="7">
        <v>44927.0</v>
      </c>
      <c r="B64" s="8">
        <f>33724.94 </f>
        <v>33724.94</v>
      </c>
      <c r="C64" s="8">
        <f t="shared" si="1"/>
        <v>3372494</v>
      </c>
      <c r="D64" s="9">
        <f>562851</f>
        <v>562851</v>
      </c>
    </row>
    <row r="65">
      <c r="A65" s="11">
        <v>44910.0</v>
      </c>
      <c r="B65" s="8">
        <f>24845.35 </f>
        <v>24845.35</v>
      </c>
      <c r="C65" s="8">
        <f t="shared" si="1"/>
        <v>2484535</v>
      </c>
      <c r="D65" s="9">
        <f>563499</f>
        <v>563499</v>
      </c>
    </row>
    <row r="66">
      <c r="A66" s="7">
        <v>44896.0</v>
      </c>
      <c r="B66" s="8">
        <f>33065.3 </f>
        <v>33065.3</v>
      </c>
      <c r="C66" s="8">
        <f t="shared" si="1"/>
        <v>3306530</v>
      </c>
      <c r="D66" s="9">
        <f>561162</f>
        <v>561162</v>
      </c>
    </row>
    <row r="67">
      <c r="A67" s="11">
        <v>44880.0</v>
      </c>
      <c r="B67" s="8">
        <f>25021.51 </f>
        <v>25021.51</v>
      </c>
      <c r="C67" s="8">
        <f t="shared" si="1"/>
        <v>2502151</v>
      </c>
      <c r="D67" s="9">
        <f>547252</f>
        <v>547252</v>
      </c>
    </row>
    <row r="68">
      <c r="A68" s="7">
        <v>44866.0</v>
      </c>
      <c r="B68" s="8">
        <f>32899.32 </f>
        <v>32899.32</v>
      </c>
      <c r="C68" s="8">
        <f t="shared" si="1"/>
        <v>3289932</v>
      </c>
      <c r="D68" s="9">
        <f>529994</f>
        <v>529994</v>
      </c>
    </row>
    <row r="69">
      <c r="A69" s="11">
        <v>44849.0</v>
      </c>
      <c r="B69" s="8">
        <f>25055.95 </f>
        <v>25055.95</v>
      </c>
      <c r="C69" s="8">
        <f t="shared" si="1"/>
        <v>2505595</v>
      </c>
      <c r="D69" s="10">
        <f>528367</f>
        <v>528367</v>
      </c>
    </row>
    <row r="70">
      <c r="A70" s="7">
        <v>44835.0</v>
      </c>
      <c r="B70" s="8">
        <f>32154.16 </f>
        <v>32154.16</v>
      </c>
      <c r="C70" s="8">
        <f t="shared" si="1"/>
        <v>3215416</v>
      </c>
      <c r="D70" s="10">
        <f>532664</f>
        <v>532664</v>
      </c>
    </row>
    <row r="71">
      <c r="A71" s="7">
        <v>44819.0</v>
      </c>
      <c r="B71" s="8">
        <f>24952.17 </f>
        <v>24952.17</v>
      </c>
      <c r="C71" s="8">
        <f t="shared" si="1"/>
        <v>2495217</v>
      </c>
      <c r="D71" s="10">
        <f>545652</f>
        <v>545652</v>
      </c>
    </row>
    <row r="72">
      <c r="A72" s="7">
        <v>44805.0</v>
      </c>
      <c r="B72" s="8">
        <f>31935.79 </f>
        <v>31935.79</v>
      </c>
      <c r="C72" s="8">
        <f t="shared" si="1"/>
        <v>3193579</v>
      </c>
      <c r="D72" s="10">
        <f>553105</f>
        <v>553105</v>
      </c>
    </row>
    <row r="73">
      <c r="A73" s="7">
        <v>44788.0</v>
      </c>
      <c r="B73" s="8">
        <f>24772.54 </f>
        <v>24772.54</v>
      </c>
      <c r="C73" s="8">
        <f t="shared" si="1"/>
        <v>2477254</v>
      </c>
      <c r="D73" s="9">
        <f>570740</f>
        <v>570740</v>
      </c>
    </row>
    <row r="74">
      <c r="A74" s="7">
        <v>44774.0</v>
      </c>
      <c r="B74" s="8">
        <f>32237.62 </f>
        <v>32237.62</v>
      </c>
      <c r="C74" s="8">
        <f t="shared" si="1"/>
        <v>3223762</v>
      </c>
      <c r="D74" s="10">
        <f>572978</f>
        <v>572978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486</v>
      </c>
      <c r="C1" s="13" t="s">
        <v>487</v>
      </c>
      <c r="E1" s="14" t="s">
        <v>0</v>
      </c>
      <c r="F1" s="14" t="s">
        <v>488</v>
      </c>
      <c r="G1" s="15" t="s">
        <v>489</v>
      </c>
    </row>
    <row r="2">
      <c r="A2" s="16">
        <v>45880.0</v>
      </c>
      <c r="B2" s="17">
        <v>1.432</v>
      </c>
      <c r="C2" s="6">
        <v>1.6888</v>
      </c>
      <c r="E2" s="18">
        <v>45839.0</v>
      </c>
      <c r="F2" s="19">
        <v>5.5</v>
      </c>
      <c r="G2" s="19">
        <v>6.37</v>
      </c>
    </row>
    <row r="3">
      <c r="A3" s="20">
        <v>45877.0</v>
      </c>
      <c r="B3" s="17">
        <v>1.4356</v>
      </c>
      <c r="C3" s="21">
        <v>1.6891</v>
      </c>
      <c r="E3" s="22">
        <v>45809.0</v>
      </c>
      <c r="F3" s="23">
        <v>5.5</v>
      </c>
      <c r="G3" s="23">
        <v>6.33</v>
      </c>
    </row>
    <row r="4">
      <c r="A4" s="20">
        <v>45876.0</v>
      </c>
      <c r="B4" s="17">
        <v>1.434</v>
      </c>
      <c r="C4" s="21">
        <v>1.6894</v>
      </c>
      <c r="E4" s="24">
        <v>45778.0</v>
      </c>
      <c r="F4" s="25">
        <v>6.0</v>
      </c>
      <c r="G4" s="25">
        <v>6.23</v>
      </c>
    </row>
    <row r="5">
      <c r="A5" s="20">
        <v>45875.0</v>
      </c>
      <c r="B5" s="17">
        <v>1.442</v>
      </c>
      <c r="C5" s="21">
        <v>1.6999</v>
      </c>
      <c r="E5" s="22">
        <v>45748.0</v>
      </c>
      <c r="F5" s="23">
        <v>6.0</v>
      </c>
      <c r="G5" s="23">
        <v>6.4</v>
      </c>
    </row>
    <row r="6">
      <c r="A6" s="20">
        <v>45874.0</v>
      </c>
      <c r="B6" s="17">
        <v>1.432</v>
      </c>
      <c r="C6" s="21">
        <v>1.7061</v>
      </c>
      <c r="E6" s="22">
        <v>45717.0</v>
      </c>
      <c r="F6" s="25">
        <v>6.25</v>
      </c>
      <c r="G6" s="25">
        <v>6.62</v>
      </c>
    </row>
    <row r="7">
      <c r="A7" s="20">
        <v>45873.0</v>
      </c>
      <c r="B7" s="17">
        <v>1.436</v>
      </c>
      <c r="C7" s="21">
        <v>1.7083</v>
      </c>
      <c r="E7" s="22">
        <v>45689.0</v>
      </c>
      <c r="F7" s="23">
        <v>6.25</v>
      </c>
      <c r="G7" s="23">
        <v>6.73</v>
      </c>
    </row>
    <row r="8">
      <c r="A8" s="20">
        <v>45870.0</v>
      </c>
      <c r="B8" s="17">
        <v>1.446</v>
      </c>
      <c r="C8" s="21">
        <v>1.7059</v>
      </c>
      <c r="E8" s="22">
        <v>45658.0</v>
      </c>
      <c r="F8" s="25">
        <v>6.5</v>
      </c>
      <c r="G8" s="25">
        <v>6.71</v>
      </c>
    </row>
    <row r="9">
      <c r="A9" s="16">
        <v>45869.0</v>
      </c>
      <c r="B9" s="17">
        <v>1.497</v>
      </c>
      <c r="C9" s="21">
        <v>1.7044</v>
      </c>
      <c r="E9" s="22">
        <v>45627.0</v>
      </c>
      <c r="F9" s="23">
        <v>6.5</v>
      </c>
      <c r="G9" s="23">
        <v>6.76</v>
      </c>
    </row>
    <row r="10">
      <c r="A10" s="16">
        <v>45868.0</v>
      </c>
      <c r="B10" s="17">
        <v>1.501</v>
      </c>
      <c r="C10" s="21">
        <v>1.718</v>
      </c>
      <c r="E10" s="22">
        <v>45597.0</v>
      </c>
      <c r="F10" s="25">
        <v>6.5</v>
      </c>
      <c r="G10" s="25">
        <v>6.79</v>
      </c>
    </row>
    <row r="11">
      <c r="A11" s="16">
        <v>45867.0</v>
      </c>
      <c r="B11" s="17">
        <v>1.545</v>
      </c>
      <c r="C11" s="21">
        <v>1.7466</v>
      </c>
      <c r="E11" s="22">
        <v>45566.0</v>
      </c>
      <c r="F11" s="23">
        <v>6.5</v>
      </c>
      <c r="G11" s="23">
        <v>6.81</v>
      </c>
    </row>
    <row r="12">
      <c r="A12" s="16">
        <v>45866.0</v>
      </c>
      <c r="B12" s="17">
        <v>1.596</v>
      </c>
      <c r="C12" s="21">
        <v>1.7146</v>
      </c>
      <c r="E12" s="22">
        <v>45536.0</v>
      </c>
      <c r="F12" s="25">
        <v>6.5</v>
      </c>
      <c r="G12" s="25">
        <v>6.78</v>
      </c>
    </row>
    <row r="13">
      <c r="A13" s="16">
        <v>45863.0</v>
      </c>
      <c r="B13" s="17">
        <v>1.62</v>
      </c>
      <c r="C13" s="21">
        <v>1.7324</v>
      </c>
      <c r="E13" s="22">
        <v>45505.0</v>
      </c>
      <c r="F13" s="23">
        <v>6.5</v>
      </c>
      <c r="G13" s="23">
        <v>6.9</v>
      </c>
    </row>
    <row r="14">
      <c r="A14" s="16">
        <v>45862.0</v>
      </c>
      <c r="B14" s="17">
        <v>1.545</v>
      </c>
      <c r="C14" s="21">
        <v>1.7376</v>
      </c>
      <c r="E14" s="22">
        <v>45474.0</v>
      </c>
      <c r="F14" s="25">
        <v>6.5</v>
      </c>
      <c r="G14" s="25">
        <v>6.97</v>
      </c>
    </row>
    <row r="15">
      <c r="A15" s="16">
        <v>45861.0</v>
      </c>
      <c r="B15" s="17">
        <v>1.463</v>
      </c>
      <c r="C15" s="21">
        <v>1.7041</v>
      </c>
      <c r="E15" s="22">
        <v>45444.0</v>
      </c>
      <c r="F15" s="23">
        <v>6.5</v>
      </c>
      <c r="G15" s="23">
        <v>7.04</v>
      </c>
    </row>
    <row r="16">
      <c r="A16" s="16">
        <v>45860.0</v>
      </c>
      <c r="B16" s="17">
        <v>1.462</v>
      </c>
      <c r="C16" s="21">
        <v>1.6907</v>
      </c>
      <c r="E16" s="24">
        <v>45413.0</v>
      </c>
      <c r="F16" s="25">
        <v>6.5</v>
      </c>
      <c r="G16" s="25">
        <v>7.01</v>
      </c>
    </row>
    <row r="17">
      <c r="A17" s="16">
        <v>45859.0</v>
      </c>
      <c r="B17" s="17">
        <v>1.477</v>
      </c>
      <c r="C17" s="21">
        <v>1.6774</v>
      </c>
      <c r="E17" s="22">
        <v>45383.0</v>
      </c>
      <c r="F17" s="23">
        <v>6.5</v>
      </c>
      <c r="G17" s="23">
        <v>7.16</v>
      </c>
    </row>
    <row r="18">
      <c r="A18" s="16">
        <v>45856.0</v>
      </c>
      <c r="B18" s="17">
        <v>1.494</v>
      </c>
      <c r="C18" s="21">
        <v>1.6652</v>
      </c>
      <c r="E18" s="22">
        <v>45352.0</v>
      </c>
      <c r="F18" s="25">
        <v>6.5</v>
      </c>
      <c r="G18" s="25">
        <v>7.07</v>
      </c>
    </row>
    <row r="19">
      <c r="A19" s="16">
        <v>45855.0</v>
      </c>
      <c r="B19" s="17">
        <v>1.504</v>
      </c>
      <c r="C19" s="21">
        <v>1.663</v>
      </c>
      <c r="E19" s="22">
        <v>45323.0</v>
      </c>
      <c r="F19" s="23">
        <v>6.5</v>
      </c>
      <c r="G19" s="23" t="s">
        <v>490</v>
      </c>
    </row>
    <row r="20">
      <c r="A20" s="16">
        <v>45854.0</v>
      </c>
      <c r="B20" s="17">
        <v>1.504</v>
      </c>
      <c r="C20" s="21">
        <v>1.6617</v>
      </c>
      <c r="E20" s="22">
        <v>45292.0</v>
      </c>
      <c r="F20" s="25">
        <v>6.5</v>
      </c>
      <c r="G20" s="25">
        <v>7.15</v>
      </c>
    </row>
    <row r="21">
      <c r="A21" s="16">
        <v>45853.0</v>
      </c>
      <c r="B21" s="17">
        <v>1.546</v>
      </c>
      <c r="C21" s="21">
        <v>1.6557</v>
      </c>
      <c r="E21" s="22">
        <v>45261.0</v>
      </c>
      <c r="F21" s="23">
        <v>6.5</v>
      </c>
      <c r="G21" s="23">
        <v>7.2</v>
      </c>
    </row>
    <row r="22">
      <c r="A22" s="16">
        <v>45852.0</v>
      </c>
      <c r="B22" s="17">
        <v>1.515</v>
      </c>
      <c r="C22" s="21">
        <v>1.6726</v>
      </c>
      <c r="E22" s="22">
        <v>45231.0</v>
      </c>
      <c r="F22" s="25">
        <v>6.5</v>
      </c>
      <c r="G22" s="25">
        <v>7.31</v>
      </c>
    </row>
    <row r="23">
      <c r="A23" s="16">
        <v>45849.0</v>
      </c>
      <c r="B23" s="17">
        <v>1.475</v>
      </c>
      <c r="C23" s="21">
        <v>1.6653</v>
      </c>
      <c r="E23" s="22">
        <v>45200.0</v>
      </c>
      <c r="F23" s="23">
        <v>6.5</v>
      </c>
      <c r="G23" s="23">
        <v>7.35</v>
      </c>
    </row>
    <row r="24">
      <c r="A24" s="16">
        <v>45848.0</v>
      </c>
      <c r="B24" s="17">
        <v>1.474</v>
      </c>
      <c r="C24" s="21">
        <v>1.6616</v>
      </c>
      <c r="E24" s="22">
        <v>45170.0</v>
      </c>
      <c r="F24" s="25">
        <v>6.5</v>
      </c>
      <c r="G24" s="25">
        <v>7.22</v>
      </c>
    </row>
    <row r="25">
      <c r="A25" s="20">
        <v>45847.0</v>
      </c>
      <c r="B25" s="17">
        <v>1.464</v>
      </c>
      <c r="C25" s="21">
        <v>1.6446</v>
      </c>
      <c r="E25" s="22">
        <v>45139.0</v>
      </c>
      <c r="F25" s="23">
        <v>6.5</v>
      </c>
      <c r="G25" s="23">
        <v>7.14</v>
      </c>
    </row>
    <row r="26">
      <c r="A26" s="20">
        <v>45846.0</v>
      </c>
      <c r="B26" s="17">
        <v>1.455</v>
      </c>
      <c r="C26" s="21">
        <v>1.6444</v>
      </c>
      <c r="E26" s="22">
        <v>45108.0</v>
      </c>
      <c r="F26" s="25">
        <v>6.5</v>
      </c>
      <c r="G26" s="25">
        <v>7.17</v>
      </c>
    </row>
    <row r="27">
      <c r="A27" s="20">
        <v>45845.0</v>
      </c>
      <c r="B27" s="17">
        <v>1.458</v>
      </c>
      <c r="C27" s="21">
        <v>1.6406</v>
      </c>
      <c r="E27" s="22">
        <v>45078.0</v>
      </c>
      <c r="F27" s="23">
        <v>6.5</v>
      </c>
      <c r="G27" s="23">
        <v>7.1</v>
      </c>
    </row>
    <row r="28">
      <c r="A28" s="20">
        <v>45842.0</v>
      </c>
      <c r="B28" s="17">
        <v>1.423</v>
      </c>
      <c r="C28" s="21">
        <v>1.6433</v>
      </c>
      <c r="E28" s="24">
        <v>45047.0</v>
      </c>
      <c r="F28" s="25">
        <v>6.5</v>
      </c>
      <c r="G28" s="25">
        <v>7.05</v>
      </c>
    </row>
    <row r="29">
      <c r="A29" s="20">
        <v>45841.0</v>
      </c>
      <c r="B29" s="17">
        <v>1.456</v>
      </c>
      <c r="C29" s="21">
        <v>1.6407</v>
      </c>
      <c r="E29" s="22">
        <v>45017.0</v>
      </c>
      <c r="F29" s="23">
        <v>6.5</v>
      </c>
      <c r="G29" s="23">
        <v>7.12</v>
      </c>
    </row>
    <row r="30">
      <c r="A30" s="20">
        <v>45840.0</v>
      </c>
      <c r="B30" s="17">
        <v>1.497</v>
      </c>
      <c r="C30" s="21">
        <v>1.6396</v>
      </c>
      <c r="E30" s="22">
        <v>44986.0</v>
      </c>
      <c r="F30" s="25">
        <v>6.5</v>
      </c>
      <c r="G30" s="25">
        <v>7.31</v>
      </c>
    </row>
    <row r="31">
      <c r="A31" s="20">
        <v>45839.0</v>
      </c>
      <c r="B31" s="17">
        <v>1.53</v>
      </c>
      <c r="C31" s="21">
        <v>1.6433</v>
      </c>
      <c r="E31" s="22">
        <v>44958.0</v>
      </c>
      <c r="F31" s="23">
        <v>6.5</v>
      </c>
      <c r="G31" s="23">
        <v>7.43</v>
      </c>
    </row>
    <row r="32">
      <c r="A32" s="16">
        <v>45838.0</v>
      </c>
      <c r="B32" s="17">
        <v>1.763</v>
      </c>
      <c r="C32" s="21">
        <v>1.6469</v>
      </c>
      <c r="E32" s="22">
        <v>44927.0</v>
      </c>
      <c r="F32" s="25">
        <v>6.25</v>
      </c>
      <c r="G32" s="25">
        <v>7.35</v>
      </c>
    </row>
    <row r="33">
      <c r="A33" s="16">
        <v>45835.0</v>
      </c>
      <c r="B33" s="17">
        <v>1.668</v>
      </c>
      <c r="C33" s="21">
        <v>1.6462</v>
      </c>
      <c r="E33" s="22">
        <v>44896.0</v>
      </c>
      <c r="F33" s="23">
        <v>6.25</v>
      </c>
      <c r="G33" s="23">
        <v>7.34</v>
      </c>
    </row>
    <row r="34">
      <c r="A34" s="16">
        <v>45834.0</v>
      </c>
      <c r="B34" s="17">
        <v>1.67</v>
      </c>
      <c r="C34" s="21">
        <v>1.6462</v>
      </c>
      <c r="E34" s="22">
        <v>44866.0</v>
      </c>
      <c r="F34" s="25">
        <v>5.9</v>
      </c>
      <c r="G34" s="25">
        <v>7.29</v>
      </c>
    </row>
    <row r="35">
      <c r="A35" s="16">
        <v>45833.0</v>
      </c>
      <c r="B35" s="17">
        <v>1.671</v>
      </c>
      <c r="C35" s="21">
        <v>1.6544</v>
      </c>
      <c r="E35" s="22">
        <v>44835.0</v>
      </c>
      <c r="F35" s="23">
        <v>5.9</v>
      </c>
      <c r="G35" s="23">
        <v>7.45</v>
      </c>
    </row>
    <row r="36">
      <c r="A36" s="16">
        <v>45832.0</v>
      </c>
      <c r="B36" s="17">
        <v>1.629</v>
      </c>
      <c r="C36" s="21">
        <v>1.648</v>
      </c>
      <c r="E36" s="22">
        <v>44805.0</v>
      </c>
      <c r="F36" s="25">
        <v>5.9</v>
      </c>
      <c r="G36" s="25">
        <v>7.41</v>
      </c>
    </row>
    <row r="37">
      <c r="A37" s="16">
        <v>45831.0</v>
      </c>
      <c r="B37" s="17">
        <v>1.497</v>
      </c>
      <c r="C37" s="21">
        <v>1.6418</v>
      </c>
      <c r="E37" s="22">
        <v>44774.0</v>
      </c>
      <c r="F37" s="23">
        <v>5.4</v>
      </c>
      <c r="G37" s="23">
        <v>7.17</v>
      </c>
    </row>
    <row r="38">
      <c r="A38" s="16">
        <v>45828.0</v>
      </c>
      <c r="B38" s="17">
        <v>1.529</v>
      </c>
      <c r="C38" s="21">
        <v>1.6396</v>
      </c>
    </row>
    <row r="39">
      <c r="A39" s="16">
        <v>45827.0</v>
      </c>
      <c r="B39" s="17">
        <v>1.524</v>
      </c>
      <c r="C39" s="21">
        <v>1.6425</v>
      </c>
    </row>
    <row r="40">
      <c r="A40" s="16">
        <v>45826.0</v>
      </c>
      <c r="B40" s="17">
        <v>1.505</v>
      </c>
      <c r="C40" s="21">
        <v>1.6384</v>
      </c>
    </row>
    <row r="41">
      <c r="A41" s="16">
        <v>45825.0</v>
      </c>
      <c r="B41" s="17">
        <v>1.508</v>
      </c>
      <c r="C41" s="21">
        <v>1.6364</v>
      </c>
    </row>
    <row r="42">
      <c r="A42" s="16">
        <v>45824.0</v>
      </c>
      <c r="B42" s="17">
        <v>1.51</v>
      </c>
      <c r="C42" s="21">
        <v>1.6432</v>
      </c>
    </row>
    <row r="43">
      <c r="A43" s="16">
        <v>45821.0</v>
      </c>
      <c r="B43" s="17">
        <v>1.508</v>
      </c>
      <c r="C43" s="21">
        <v>1.644</v>
      </c>
    </row>
    <row r="44">
      <c r="A44" s="16">
        <v>45820.0</v>
      </c>
      <c r="B44" s="17">
        <v>1.521</v>
      </c>
      <c r="C44" s="21">
        <v>1.6475</v>
      </c>
    </row>
    <row r="45">
      <c r="A45" s="16">
        <v>45819.0</v>
      </c>
      <c r="B45" s="17">
        <v>1.502</v>
      </c>
      <c r="C45" s="21">
        <v>1.642</v>
      </c>
    </row>
    <row r="46">
      <c r="A46" s="16">
        <v>45818.0</v>
      </c>
      <c r="B46" s="17">
        <v>1.496</v>
      </c>
      <c r="C46" s="21">
        <v>1.6569</v>
      </c>
    </row>
    <row r="47">
      <c r="A47" s="20">
        <v>45817.0</v>
      </c>
      <c r="B47" s="17">
        <v>1.497</v>
      </c>
      <c r="C47" s="21">
        <v>1.6559</v>
      </c>
    </row>
    <row r="48">
      <c r="A48" s="20">
        <v>45814.0</v>
      </c>
      <c r="B48" s="17">
        <v>1.5</v>
      </c>
      <c r="C48" s="21">
        <v>1.6547</v>
      </c>
    </row>
    <row r="49">
      <c r="A49" s="20">
        <v>45813.0</v>
      </c>
      <c r="B49" s="17">
        <v>1.534</v>
      </c>
      <c r="C49" s="21">
        <v>1.6741</v>
      </c>
    </row>
    <row r="50">
      <c r="A50" s="20">
        <v>45812.0</v>
      </c>
      <c r="B50" s="17">
        <v>1.543</v>
      </c>
      <c r="C50" s="21">
        <v>1.6704</v>
      </c>
    </row>
    <row r="51">
      <c r="A51" s="20">
        <v>45811.0</v>
      </c>
      <c r="B51" s="17">
        <v>1.515</v>
      </c>
      <c r="C51" s="21">
        <v>1.6764</v>
      </c>
    </row>
    <row r="52">
      <c r="A52" s="26">
        <v>45807.0</v>
      </c>
      <c r="B52" s="17">
        <v>1.617</v>
      </c>
      <c r="C52" s="21">
        <v>1.6712</v>
      </c>
    </row>
    <row r="53">
      <c r="A53" s="26">
        <v>45806.0</v>
      </c>
      <c r="B53" s="17">
        <v>1.602</v>
      </c>
      <c r="C53" s="21">
        <v>1.6877</v>
      </c>
    </row>
    <row r="54">
      <c r="A54" s="26">
        <v>45805.0</v>
      </c>
      <c r="B54" s="17">
        <v>1.578</v>
      </c>
      <c r="C54" s="21">
        <v>1.6832</v>
      </c>
    </row>
    <row r="55">
      <c r="A55" s="26">
        <v>45804.0</v>
      </c>
      <c r="B55" s="17">
        <v>1.598</v>
      </c>
      <c r="C55" s="21">
        <v>1.7261</v>
      </c>
    </row>
    <row r="56">
      <c r="A56" s="26">
        <v>45803.0</v>
      </c>
      <c r="B56" s="17">
        <v>1.579</v>
      </c>
      <c r="C56" s="21">
        <v>1.7201</v>
      </c>
    </row>
    <row r="57">
      <c r="A57" s="26">
        <v>45800.0</v>
      </c>
      <c r="B57" s="17">
        <v>1.552</v>
      </c>
      <c r="C57" s="21">
        <v>1.7208</v>
      </c>
    </row>
    <row r="58">
      <c r="A58" s="26">
        <v>45799.0</v>
      </c>
      <c r="B58" s="17">
        <v>1.523</v>
      </c>
      <c r="C58" s="21">
        <v>1.7186</v>
      </c>
    </row>
    <row r="59">
      <c r="A59" s="26">
        <v>45798.0</v>
      </c>
      <c r="B59" s="17">
        <v>1.549</v>
      </c>
      <c r="C59" s="21">
        <v>1.71</v>
      </c>
    </row>
    <row r="60">
      <c r="A60" s="26">
        <v>45797.0</v>
      </c>
      <c r="B60" s="17">
        <v>1.556</v>
      </c>
      <c r="C60" s="21">
        <v>1.7004</v>
      </c>
    </row>
    <row r="61">
      <c r="A61" s="26">
        <v>45796.0</v>
      </c>
      <c r="B61" s="17">
        <v>1.562</v>
      </c>
      <c r="C61" s="21">
        <v>1.6893</v>
      </c>
    </row>
    <row r="62">
      <c r="A62" s="26">
        <v>45793.0</v>
      </c>
      <c r="B62" s="17">
        <v>1.545</v>
      </c>
      <c r="C62" s="21">
        <v>1.6793</v>
      </c>
    </row>
    <row r="63">
      <c r="A63" s="26">
        <v>45792.0</v>
      </c>
      <c r="B63" s="17">
        <v>1.497</v>
      </c>
      <c r="C63" s="21">
        <v>1.6798</v>
      </c>
    </row>
    <row r="64">
      <c r="A64" s="26">
        <v>45791.0</v>
      </c>
      <c r="B64" s="17">
        <v>1.501</v>
      </c>
      <c r="C64" s="21">
        <v>1.6736</v>
      </c>
    </row>
    <row r="65">
      <c r="A65" s="26">
        <v>45790.0</v>
      </c>
      <c r="B65" s="17">
        <v>1.49</v>
      </c>
      <c r="C65" s="21">
        <v>1.6704</v>
      </c>
    </row>
    <row r="66">
      <c r="A66" s="26">
        <v>45789.0</v>
      </c>
      <c r="B66" s="17">
        <v>1.496</v>
      </c>
      <c r="C66" s="21">
        <v>1.688</v>
      </c>
    </row>
    <row r="67">
      <c r="A67" s="27">
        <v>45786.0</v>
      </c>
      <c r="B67" s="17">
        <v>1.519</v>
      </c>
      <c r="C67" s="21">
        <v>1.6351</v>
      </c>
    </row>
    <row r="68">
      <c r="A68" s="27">
        <v>45785.0</v>
      </c>
      <c r="B68" s="17">
        <v>1.594</v>
      </c>
      <c r="C68" s="21">
        <v>1.6331</v>
      </c>
    </row>
    <row r="69">
      <c r="A69" s="27">
        <v>45784.0</v>
      </c>
      <c r="B69" s="17">
        <v>1.661</v>
      </c>
      <c r="C69" s="21">
        <v>1.6418</v>
      </c>
    </row>
    <row r="70">
      <c r="A70" s="27">
        <v>45783.0</v>
      </c>
      <c r="B70" s="17">
        <v>1.707</v>
      </c>
      <c r="C70" s="21">
        <v>1.6298</v>
      </c>
    </row>
    <row r="71">
      <c r="A71" s="16">
        <v>45777.0</v>
      </c>
      <c r="B71" s="17">
        <v>1.762</v>
      </c>
      <c r="C71" s="21">
        <v>1.6243</v>
      </c>
    </row>
    <row r="72">
      <c r="A72" s="16">
        <v>45776.0</v>
      </c>
      <c r="B72" s="17">
        <v>1.748</v>
      </c>
      <c r="C72" s="21">
        <v>1.6241</v>
      </c>
    </row>
    <row r="73">
      <c r="A73" s="16">
        <v>45775.0</v>
      </c>
      <c r="B73" s="17">
        <v>1.723</v>
      </c>
      <c r="C73" s="21">
        <v>1.6483</v>
      </c>
    </row>
    <row r="74">
      <c r="A74" s="16">
        <v>45774.0</v>
      </c>
      <c r="B74" s="17">
        <v>1.641</v>
      </c>
      <c r="C74" s="21">
        <v>1.6607</v>
      </c>
    </row>
    <row r="75">
      <c r="A75" s="16">
        <v>45772.0</v>
      </c>
      <c r="B75" s="17">
        <v>1.638</v>
      </c>
      <c r="C75" s="21">
        <v>1.6606</v>
      </c>
    </row>
    <row r="76">
      <c r="A76" s="16">
        <v>45771.0</v>
      </c>
      <c r="B76" s="17">
        <v>1.69</v>
      </c>
      <c r="C76" s="21">
        <v>1.664</v>
      </c>
    </row>
    <row r="77">
      <c r="A77" s="16">
        <v>45770.0</v>
      </c>
      <c r="B77" s="17">
        <v>1.644</v>
      </c>
      <c r="C77" s="21">
        <v>1.6611</v>
      </c>
    </row>
    <row r="78">
      <c r="A78" s="16">
        <v>45769.0</v>
      </c>
      <c r="B78" s="17">
        <v>1.67</v>
      </c>
      <c r="C78" s="21">
        <v>1.6509</v>
      </c>
    </row>
    <row r="79">
      <c r="A79" s="16">
        <v>45768.0</v>
      </c>
      <c r="B79" s="17">
        <v>1.68</v>
      </c>
      <c r="C79" s="21">
        <v>1.6664</v>
      </c>
    </row>
    <row r="80">
      <c r="A80" s="16">
        <v>45765.0</v>
      </c>
      <c r="B80" s="17">
        <v>1.654</v>
      </c>
      <c r="C80" s="21">
        <v>1.6493</v>
      </c>
    </row>
    <row r="81">
      <c r="A81" s="16">
        <v>45764.0</v>
      </c>
      <c r="B81" s="17">
        <v>1.652</v>
      </c>
      <c r="C81" s="21">
        <v>1.6522</v>
      </c>
    </row>
    <row r="82">
      <c r="A82" s="16">
        <v>45763.0</v>
      </c>
      <c r="B82" s="17">
        <v>1.696</v>
      </c>
      <c r="C82" s="21">
        <v>1.643</v>
      </c>
    </row>
    <row r="83">
      <c r="A83" s="16">
        <v>45762.0</v>
      </c>
      <c r="B83" s="17">
        <v>1.695</v>
      </c>
      <c r="C83" s="21">
        <v>1.6583</v>
      </c>
    </row>
    <row r="84">
      <c r="A84" s="16">
        <v>45761.0</v>
      </c>
      <c r="B84" s="17">
        <v>1.665</v>
      </c>
      <c r="C84" s="21">
        <v>1.6584</v>
      </c>
    </row>
    <row r="85">
      <c r="A85" s="16">
        <v>45758.0</v>
      </c>
      <c r="B85" s="17">
        <v>1.619</v>
      </c>
      <c r="C85" s="21">
        <v>1.6568</v>
      </c>
    </row>
    <row r="86">
      <c r="A86" s="16">
        <v>45757.0</v>
      </c>
      <c r="B86" s="17">
        <v>1.681</v>
      </c>
      <c r="C86" s="21">
        <v>1.6444</v>
      </c>
    </row>
    <row r="87">
      <c r="A87" s="20">
        <v>45756.0</v>
      </c>
      <c r="B87" s="17">
        <v>1.703</v>
      </c>
      <c r="C87" s="21">
        <v>1.6508</v>
      </c>
    </row>
    <row r="88">
      <c r="A88" s="20">
        <v>45755.0</v>
      </c>
      <c r="B88" s="17">
        <v>1.725</v>
      </c>
      <c r="C88" s="21">
        <v>1.6633</v>
      </c>
    </row>
    <row r="89">
      <c r="A89" s="20">
        <v>45754.0</v>
      </c>
      <c r="B89" s="17">
        <v>1.694</v>
      </c>
      <c r="C89" s="21">
        <v>1.6318</v>
      </c>
    </row>
    <row r="90">
      <c r="A90" s="20">
        <v>45750.0</v>
      </c>
      <c r="B90" s="17">
        <v>1.689</v>
      </c>
      <c r="C90" s="21">
        <v>1.718</v>
      </c>
    </row>
    <row r="91">
      <c r="A91" s="20">
        <v>45749.0</v>
      </c>
      <c r="B91" s="17">
        <v>1.805</v>
      </c>
      <c r="C91" s="21">
        <v>1.7887</v>
      </c>
    </row>
    <row r="92">
      <c r="A92" s="20">
        <v>45748.0</v>
      </c>
      <c r="B92" s="17">
        <v>1.807</v>
      </c>
      <c r="C92" s="21">
        <v>1.8104</v>
      </c>
    </row>
    <row r="93">
      <c r="A93" s="16">
        <v>45747.0</v>
      </c>
      <c r="B93" s="17">
        <v>2.023</v>
      </c>
      <c r="C93" s="21">
        <v>1.8129</v>
      </c>
    </row>
    <row r="94">
      <c r="A94" s="16">
        <v>45744.0</v>
      </c>
      <c r="B94" s="17">
        <v>1.936</v>
      </c>
      <c r="C94" s="21">
        <v>1.8126</v>
      </c>
    </row>
    <row r="95">
      <c r="A95" s="16">
        <v>45743.0</v>
      </c>
      <c r="B95" s="17">
        <v>2.004</v>
      </c>
      <c r="C95" s="21">
        <v>1.8062</v>
      </c>
    </row>
    <row r="96">
      <c r="A96" s="16">
        <v>45742.0</v>
      </c>
      <c r="B96" s="17">
        <v>1.9</v>
      </c>
      <c r="C96" s="21">
        <v>1.7943</v>
      </c>
    </row>
    <row r="97">
      <c r="A97" s="16">
        <v>45741.0</v>
      </c>
      <c r="B97" s="17">
        <v>1.815</v>
      </c>
      <c r="C97" s="21">
        <v>1.8183</v>
      </c>
    </row>
    <row r="98">
      <c r="A98" s="16">
        <v>45740.0</v>
      </c>
      <c r="B98" s="17">
        <v>1.745</v>
      </c>
      <c r="C98" s="21">
        <v>1.8413</v>
      </c>
    </row>
    <row r="99">
      <c r="A99" s="16">
        <v>45737.0</v>
      </c>
      <c r="B99" s="17">
        <v>1.754</v>
      </c>
      <c r="C99" s="21">
        <v>1.8458</v>
      </c>
    </row>
    <row r="100">
      <c r="A100" s="16">
        <v>45736.0</v>
      </c>
      <c r="B100" s="17">
        <v>1.778</v>
      </c>
      <c r="C100" s="21">
        <v>1.8309</v>
      </c>
    </row>
    <row r="101">
      <c r="A101" s="16">
        <v>45735.0</v>
      </c>
      <c r="B101" s="17">
        <v>1.856</v>
      </c>
      <c r="C101" s="21">
        <v>1.8708</v>
      </c>
    </row>
    <row r="102">
      <c r="A102" s="16">
        <v>45734.0</v>
      </c>
      <c r="B102" s="17">
        <v>1.903</v>
      </c>
      <c r="C102" s="21">
        <v>1.8885</v>
      </c>
    </row>
    <row r="103">
      <c r="A103" s="16">
        <v>45733.0</v>
      </c>
      <c r="B103" s="17">
        <v>1.819</v>
      </c>
      <c r="C103" s="21">
        <v>1.8957</v>
      </c>
    </row>
    <row r="104">
      <c r="A104" s="16">
        <v>45730.0</v>
      </c>
      <c r="B104" s="17">
        <v>1.742</v>
      </c>
      <c r="C104" s="21">
        <v>1.8317</v>
      </c>
    </row>
    <row r="105">
      <c r="A105" s="16">
        <v>45729.0</v>
      </c>
      <c r="B105" s="17">
        <v>1.774</v>
      </c>
      <c r="C105" s="21">
        <v>1.8565</v>
      </c>
    </row>
    <row r="106">
      <c r="A106" s="16">
        <v>45728.0</v>
      </c>
      <c r="B106" s="17">
        <v>1.78</v>
      </c>
      <c r="C106" s="21">
        <v>1.8334</v>
      </c>
    </row>
    <row r="107">
      <c r="A107" s="16">
        <v>45727.0</v>
      </c>
      <c r="B107" s="17">
        <v>1.786</v>
      </c>
      <c r="C107" s="21">
        <v>1.8853</v>
      </c>
    </row>
    <row r="108">
      <c r="A108" s="16">
        <v>45726.0</v>
      </c>
      <c r="B108" s="17">
        <v>1.78</v>
      </c>
      <c r="C108" s="21">
        <v>1.8128</v>
      </c>
    </row>
    <row r="109">
      <c r="A109" s="20">
        <v>45723.0</v>
      </c>
      <c r="B109" s="17">
        <v>1.718</v>
      </c>
      <c r="C109" s="21">
        <v>1.8002</v>
      </c>
    </row>
    <row r="110">
      <c r="A110" s="20">
        <v>45722.0</v>
      </c>
      <c r="B110" s="17">
        <v>1.748</v>
      </c>
      <c r="C110" s="21">
        <v>1.7455</v>
      </c>
    </row>
    <row r="111">
      <c r="A111" s="20">
        <v>45721.0</v>
      </c>
      <c r="B111" s="17">
        <v>1.751</v>
      </c>
      <c r="C111" s="21">
        <v>1.7083</v>
      </c>
    </row>
    <row r="112">
      <c r="A112" s="20">
        <v>45720.0</v>
      </c>
      <c r="B112" s="17">
        <v>1.718</v>
      </c>
      <c r="C112" s="21">
        <v>1.7079</v>
      </c>
    </row>
    <row r="113">
      <c r="A113" s="20">
        <v>45719.0</v>
      </c>
      <c r="B113" s="17">
        <v>1.812</v>
      </c>
      <c r="C113" s="21">
        <v>1.6955</v>
      </c>
    </row>
    <row r="114">
      <c r="A114" s="16">
        <v>45716.0</v>
      </c>
      <c r="B114" s="17">
        <v>2.093</v>
      </c>
      <c r="C114" s="21">
        <v>1.7152</v>
      </c>
    </row>
    <row r="115">
      <c r="A115" s="16">
        <v>45715.0</v>
      </c>
      <c r="B115" s="17">
        <v>2.24</v>
      </c>
      <c r="C115" s="21">
        <v>1.7576</v>
      </c>
    </row>
    <row r="116">
      <c r="A116" s="16">
        <v>45714.0</v>
      </c>
      <c r="B116" s="17">
        <v>2.131</v>
      </c>
      <c r="C116" s="21">
        <v>1.7251</v>
      </c>
    </row>
    <row r="117">
      <c r="A117" s="16">
        <v>45713.0</v>
      </c>
      <c r="B117" s="17">
        <v>2.128</v>
      </c>
      <c r="C117" s="21">
        <v>1.7275</v>
      </c>
    </row>
    <row r="118">
      <c r="A118" s="16">
        <v>45712.0</v>
      </c>
      <c r="B118" s="17">
        <v>1.941</v>
      </c>
      <c r="C118" s="21">
        <v>1.7625</v>
      </c>
    </row>
    <row r="119">
      <c r="A119" s="16">
        <v>45709.0</v>
      </c>
      <c r="B119" s="17">
        <v>2.139</v>
      </c>
      <c r="C119" s="21">
        <v>1.72</v>
      </c>
    </row>
    <row r="120">
      <c r="A120" s="16">
        <v>45708.0</v>
      </c>
      <c r="B120" s="17">
        <v>1.992</v>
      </c>
      <c r="C120" s="21">
        <v>1.685</v>
      </c>
    </row>
    <row r="121">
      <c r="A121" s="16">
        <v>45707.0</v>
      </c>
      <c r="B121" s="17">
        <v>1.934</v>
      </c>
      <c r="C121" s="21">
        <v>1.6626</v>
      </c>
    </row>
    <row r="122">
      <c r="A122" s="16">
        <v>45706.0</v>
      </c>
      <c r="B122" s="17">
        <v>2.209</v>
      </c>
      <c r="C122" s="21">
        <v>1.7006</v>
      </c>
    </row>
    <row r="123">
      <c r="A123" s="16">
        <v>45705.0</v>
      </c>
      <c r="B123" s="17">
        <v>1.999</v>
      </c>
      <c r="C123" s="21">
        <v>1.6934</v>
      </c>
    </row>
    <row r="124">
      <c r="A124" s="16">
        <v>45702.0</v>
      </c>
      <c r="B124" s="17">
        <v>1.894</v>
      </c>
      <c r="C124" s="21">
        <v>1.6546</v>
      </c>
    </row>
    <row r="125">
      <c r="A125" s="16">
        <v>45701.0</v>
      </c>
      <c r="B125" s="17">
        <v>1.763</v>
      </c>
      <c r="C125" s="21">
        <v>1.6346</v>
      </c>
    </row>
    <row r="126">
      <c r="A126" s="16">
        <v>45700.0</v>
      </c>
      <c r="B126" s="17">
        <v>1.845</v>
      </c>
      <c r="C126" s="21">
        <v>1.6336</v>
      </c>
    </row>
    <row r="127">
      <c r="A127" s="16">
        <v>45699.0</v>
      </c>
      <c r="B127" s="17">
        <v>1.838</v>
      </c>
      <c r="C127" s="21">
        <v>1.6274</v>
      </c>
    </row>
    <row r="128">
      <c r="A128" s="16">
        <v>45698.0</v>
      </c>
      <c r="B128" s="17">
        <v>1.729</v>
      </c>
      <c r="C128" s="21">
        <v>1.6342</v>
      </c>
    </row>
    <row r="129">
      <c r="A129" s="20">
        <v>45696.0</v>
      </c>
      <c r="B129" s="17">
        <v>1.634</v>
      </c>
      <c r="C129" s="21">
        <v>1.6057</v>
      </c>
    </row>
    <row r="130">
      <c r="A130" s="20">
        <v>45695.0</v>
      </c>
      <c r="B130" s="17">
        <v>1.732</v>
      </c>
      <c r="C130" s="21">
        <v>1.6032</v>
      </c>
    </row>
    <row r="131">
      <c r="A131" s="20">
        <v>45694.0</v>
      </c>
      <c r="B131" s="17">
        <v>1.785</v>
      </c>
      <c r="C131" s="21">
        <v>1.5958</v>
      </c>
    </row>
    <row r="132">
      <c r="A132" s="20">
        <v>45693.0</v>
      </c>
      <c r="B132" s="17">
        <v>1.844</v>
      </c>
      <c r="C132" s="21">
        <v>1.6207</v>
      </c>
    </row>
    <row r="133">
      <c r="A133" s="16">
        <v>45684.0</v>
      </c>
      <c r="B133" s="17">
        <v>1.715</v>
      </c>
      <c r="C133" s="21">
        <v>1.6299</v>
      </c>
    </row>
    <row r="134">
      <c r="A134" s="16">
        <v>45683.0</v>
      </c>
      <c r="B134" s="17">
        <v>1.864</v>
      </c>
      <c r="C134" s="21">
        <v>1.6537</v>
      </c>
    </row>
    <row r="135">
      <c r="A135" s="16">
        <v>45681.0</v>
      </c>
      <c r="B135" s="17">
        <v>2.078</v>
      </c>
      <c r="C135" s="21">
        <v>1.6565</v>
      </c>
    </row>
    <row r="136">
      <c r="A136" s="16">
        <v>45680.0</v>
      </c>
      <c r="B136" s="17">
        <v>1.995</v>
      </c>
      <c r="C136" s="21">
        <v>1.6645</v>
      </c>
    </row>
    <row r="137">
      <c r="A137" s="16">
        <v>45679.0</v>
      </c>
      <c r="B137" s="17">
        <v>1.813</v>
      </c>
      <c r="C137" s="21">
        <v>1.6602</v>
      </c>
    </row>
    <row r="138">
      <c r="A138" s="16">
        <v>45678.0</v>
      </c>
      <c r="B138" s="17">
        <v>1.906</v>
      </c>
      <c r="C138" s="21">
        <v>1.6496</v>
      </c>
    </row>
    <row r="139">
      <c r="A139" s="16">
        <v>45677.0</v>
      </c>
      <c r="B139" s="17">
        <v>2.013</v>
      </c>
      <c r="C139" s="21">
        <v>1.6747</v>
      </c>
    </row>
    <row r="140">
      <c r="A140" s="16">
        <v>45674.0</v>
      </c>
      <c r="B140" s="17">
        <v>2.039</v>
      </c>
      <c r="C140" s="21">
        <v>1.6593</v>
      </c>
    </row>
    <row r="141">
      <c r="A141" s="16">
        <v>45673.0</v>
      </c>
      <c r="B141" s="17">
        <v>2.192</v>
      </c>
      <c r="C141" s="21">
        <v>1.6394</v>
      </c>
    </row>
    <row r="142">
      <c r="A142" s="16">
        <v>45672.0</v>
      </c>
      <c r="B142" s="17">
        <v>2.117</v>
      </c>
      <c r="C142" s="21">
        <v>1.633</v>
      </c>
    </row>
    <row r="143">
      <c r="A143" s="16">
        <v>45671.0</v>
      </c>
      <c r="B143" s="17">
        <v>2.162</v>
      </c>
      <c r="C143" s="21">
        <v>1.6446</v>
      </c>
    </row>
    <row r="144">
      <c r="A144" s="16">
        <v>45670.0</v>
      </c>
      <c r="B144" s="17">
        <v>1.96</v>
      </c>
      <c r="C144" s="21">
        <v>1.6592</v>
      </c>
    </row>
    <row r="145">
      <c r="A145" s="16">
        <v>45667.0</v>
      </c>
      <c r="B145" s="17">
        <v>1.692</v>
      </c>
      <c r="C145" s="21">
        <v>1.6338</v>
      </c>
    </row>
    <row r="146">
      <c r="A146" s="20">
        <v>45666.0</v>
      </c>
      <c r="B146" s="17">
        <v>1.632</v>
      </c>
      <c r="C146" s="21">
        <v>1.6368</v>
      </c>
    </row>
    <row r="147">
      <c r="A147" s="20">
        <v>45665.0</v>
      </c>
      <c r="B147" s="17">
        <v>1.58</v>
      </c>
      <c r="C147" s="21">
        <v>1.6069</v>
      </c>
    </row>
    <row r="148">
      <c r="A148" s="20">
        <v>45664.0</v>
      </c>
      <c r="B148" s="17">
        <v>1.541</v>
      </c>
      <c r="C148" s="21">
        <v>1.6093</v>
      </c>
    </row>
    <row r="149">
      <c r="A149" s="20">
        <v>45663.0</v>
      </c>
      <c r="B149" s="17">
        <v>1.596</v>
      </c>
      <c r="C149" s="21">
        <v>1.5966</v>
      </c>
    </row>
    <row r="150">
      <c r="A150" s="20">
        <v>45660.0</v>
      </c>
      <c r="B150" s="17">
        <v>1.67</v>
      </c>
      <c r="C150" s="21">
        <v>1.6041</v>
      </c>
    </row>
    <row r="151">
      <c r="A151" s="20">
        <v>45659.0</v>
      </c>
      <c r="B151" s="17">
        <v>1.643</v>
      </c>
      <c r="C151" s="21">
        <v>1.6077</v>
      </c>
    </row>
    <row r="152">
      <c r="A152" s="16">
        <v>45657.0</v>
      </c>
      <c r="B152" s="17">
        <v>1.966</v>
      </c>
      <c r="C152" s="21">
        <v>1.6752</v>
      </c>
    </row>
    <row r="153">
      <c r="A153" s="16">
        <v>45656.0</v>
      </c>
      <c r="B153" s="17">
        <v>1.95</v>
      </c>
      <c r="C153" s="21">
        <v>1.7128</v>
      </c>
    </row>
    <row r="154">
      <c r="A154" s="16">
        <v>45653.0</v>
      </c>
      <c r="B154" s="17">
        <v>1.74</v>
      </c>
      <c r="C154" s="21">
        <v>1.6929</v>
      </c>
    </row>
    <row r="155">
      <c r="A155" s="16">
        <v>45652.0</v>
      </c>
      <c r="B155" s="17">
        <v>1.533</v>
      </c>
      <c r="C155" s="21">
        <v>1.7122</v>
      </c>
    </row>
    <row r="156">
      <c r="A156" s="16">
        <v>45651.0</v>
      </c>
      <c r="B156" s="17">
        <v>1.516</v>
      </c>
      <c r="C156" s="21">
        <v>1.7365</v>
      </c>
    </row>
    <row r="157">
      <c r="A157" s="16">
        <v>45650.0</v>
      </c>
      <c r="B157" s="17">
        <v>1.489</v>
      </c>
      <c r="C157" s="21">
        <v>1.7166</v>
      </c>
    </row>
    <row r="158">
      <c r="A158" s="16">
        <v>45649.0</v>
      </c>
      <c r="B158" s="17">
        <v>1.525</v>
      </c>
      <c r="C158" s="21">
        <v>1.7019</v>
      </c>
    </row>
    <row r="159">
      <c r="A159" s="16">
        <v>45646.0</v>
      </c>
      <c r="B159" s="17">
        <v>1.62</v>
      </c>
      <c r="C159" s="21">
        <v>1.7018</v>
      </c>
    </row>
    <row r="160">
      <c r="A160" s="16">
        <v>45645.0</v>
      </c>
      <c r="B160" s="17">
        <v>1.627</v>
      </c>
      <c r="C160" s="21">
        <v>1.7417</v>
      </c>
    </row>
    <row r="161">
      <c r="A161" s="16">
        <v>45644.0</v>
      </c>
      <c r="B161" s="17">
        <v>1.776</v>
      </c>
      <c r="C161" s="21">
        <v>1.7564</v>
      </c>
    </row>
    <row r="162">
      <c r="A162" s="16">
        <v>45643.0</v>
      </c>
      <c r="B162" s="17">
        <v>1.787</v>
      </c>
      <c r="C162" s="21">
        <v>1.7237</v>
      </c>
    </row>
    <row r="163">
      <c r="A163" s="16">
        <v>45642.0</v>
      </c>
      <c r="B163" s="17">
        <v>1.762</v>
      </c>
      <c r="C163" s="21">
        <v>1.7215</v>
      </c>
    </row>
    <row r="164">
      <c r="A164" s="16">
        <v>45639.0</v>
      </c>
      <c r="B164" s="17">
        <v>1.758</v>
      </c>
      <c r="C164" s="21">
        <v>1.7771</v>
      </c>
    </row>
    <row r="165">
      <c r="A165" s="16">
        <v>45638.0</v>
      </c>
      <c r="B165" s="17">
        <v>1.635</v>
      </c>
      <c r="C165" s="21">
        <v>1.8172</v>
      </c>
    </row>
    <row r="166">
      <c r="A166" s="16">
        <v>45637.0</v>
      </c>
      <c r="B166" s="17">
        <v>1.722</v>
      </c>
      <c r="C166" s="21">
        <v>1.8218</v>
      </c>
    </row>
    <row r="167">
      <c r="A167" s="16">
        <v>45636.0</v>
      </c>
      <c r="B167" s="17">
        <v>1.784</v>
      </c>
      <c r="C167" s="21">
        <v>1.8468</v>
      </c>
    </row>
    <row r="168">
      <c r="A168" s="20">
        <v>45635.0</v>
      </c>
      <c r="B168" s="17">
        <v>1.736</v>
      </c>
      <c r="C168" s="21">
        <v>1.9168</v>
      </c>
    </row>
    <row r="169">
      <c r="A169" s="20">
        <v>45632.0</v>
      </c>
      <c r="B169" s="17">
        <v>1.686</v>
      </c>
      <c r="C169" s="21">
        <v>1.9539</v>
      </c>
    </row>
    <row r="170">
      <c r="A170" s="20">
        <v>45631.0</v>
      </c>
      <c r="B170" s="17">
        <v>1.688</v>
      </c>
      <c r="C170" s="21">
        <v>1.9462</v>
      </c>
    </row>
    <row r="171">
      <c r="A171" s="20">
        <v>45630.0</v>
      </c>
      <c r="B171" s="17">
        <v>1.588</v>
      </c>
      <c r="C171" s="21">
        <v>1.9612</v>
      </c>
    </row>
    <row r="172">
      <c r="A172" s="20">
        <v>45629.0</v>
      </c>
      <c r="B172" s="17">
        <v>1.601</v>
      </c>
      <c r="C172" s="21">
        <v>1.9886</v>
      </c>
    </row>
    <row r="173">
      <c r="A173" s="20">
        <v>45628.0</v>
      </c>
      <c r="B173" s="17">
        <v>1.591</v>
      </c>
      <c r="C173" s="21">
        <v>1.981</v>
      </c>
    </row>
    <row r="174">
      <c r="A174" s="16">
        <v>45625.0</v>
      </c>
      <c r="B174" s="17">
        <v>1.631</v>
      </c>
      <c r="C174" s="21">
        <v>2.0206</v>
      </c>
    </row>
    <row r="175">
      <c r="A175" s="16">
        <v>45624.0</v>
      </c>
      <c r="B175" s="17">
        <v>1.726</v>
      </c>
      <c r="C175" s="21">
        <v>2.0304</v>
      </c>
    </row>
    <row r="176">
      <c r="A176" s="16">
        <v>45623.0</v>
      </c>
      <c r="B176" s="17">
        <v>1.7</v>
      </c>
      <c r="C176" s="21">
        <v>2.0553</v>
      </c>
    </row>
    <row r="177">
      <c r="A177" s="16">
        <v>45622.0</v>
      </c>
      <c r="B177" s="17">
        <v>1.723</v>
      </c>
      <c r="C177" s="21">
        <v>2.0657</v>
      </c>
    </row>
    <row r="178">
      <c r="A178" s="16">
        <v>45621.0</v>
      </c>
      <c r="B178" s="17">
        <v>1.727</v>
      </c>
      <c r="C178" s="21">
        <v>2.0682</v>
      </c>
    </row>
    <row r="179">
      <c r="A179" s="16">
        <v>45618.0</v>
      </c>
      <c r="B179" s="17">
        <v>1.653</v>
      </c>
      <c r="C179" s="21">
        <v>2.0832</v>
      </c>
    </row>
    <row r="180">
      <c r="A180" s="16">
        <v>45617.0</v>
      </c>
      <c r="B180" s="17">
        <v>1.659</v>
      </c>
      <c r="C180" s="21">
        <v>2.0843</v>
      </c>
    </row>
    <row r="181">
      <c r="A181" s="16">
        <v>45616.0</v>
      </c>
      <c r="B181" s="17">
        <v>1.684</v>
      </c>
      <c r="C181" s="21">
        <v>2.1025</v>
      </c>
    </row>
    <row r="182">
      <c r="A182" s="16">
        <v>45615.0</v>
      </c>
      <c r="B182" s="17">
        <v>1.693</v>
      </c>
      <c r="C182" s="21">
        <v>2.0947</v>
      </c>
    </row>
    <row r="183">
      <c r="A183" s="16">
        <v>45614.0</v>
      </c>
      <c r="B183" s="17">
        <v>1.697</v>
      </c>
      <c r="C183" s="21">
        <v>2.1117</v>
      </c>
    </row>
    <row r="184">
      <c r="A184" s="16">
        <v>45611.0</v>
      </c>
      <c r="B184" s="17">
        <v>1.685</v>
      </c>
      <c r="C184" s="21">
        <v>2.0948</v>
      </c>
    </row>
    <row r="185">
      <c r="A185" s="16">
        <v>45610.0</v>
      </c>
      <c r="B185" s="17">
        <v>1.674</v>
      </c>
      <c r="C185" s="21">
        <v>2.0808</v>
      </c>
    </row>
    <row r="186">
      <c r="A186" s="16">
        <v>45609.0</v>
      </c>
      <c r="B186" s="17">
        <v>1.644</v>
      </c>
      <c r="C186" s="21">
        <v>2.0876</v>
      </c>
    </row>
    <row r="187">
      <c r="A187" s="16">
        <v>45608.0</v>
      </c>
      <c r="B187" s="17">
        <v>1.687</v>
      </c>
      <c r="C187" s="21">
        <v>2.0729</v>
      </c>
    </row>
    <row r="188">
      <c r="A188" s="16">
        <v>45607.0</v>
      </c>
      <c r="B188" s="17">
        <v>1.655</v>
      </c>
      <c r="C188" s="21">
        <v>2.092</v>
      </c>
    </row>
    <row r="189">
      <c r="A189" s="20">
        <v>45604.0</v>
      </c>
      <c r="B189" s="17">
        <v>1.645</v>
      </c>
      <c r="C189" s="21">
        <v>2.1067</v>
      </c>
    </row>
    <row r="190">
      <c r="A190" s="20">
        <v>45603.0</v>
      </c>
      <c r="B190" s="17">
        <v>1.555</v>
      </c>
      <c r="C190" s="21">
        <v>2.1115</v>
      </c>
    </row>
    <row r="191">
      <c r="A191" s="20">
        <v>45602.0</v>
      </c>
      <c r="B191" s="17">
        <v>1.5</v>
      </c>
      <c r="C191" s="21">
        <v>2.1234</v>
      </c>
    </row>
    <row r="192">
      <c r="A192" s="20">
        <v>45601.0</v>
      </c>
      <c r="B192" s="17">
        <v>1.5</v>
      </c>
      <c r="C192" s="21">
        <v>2.1106</v>
      </c>
    </row>
    <row r="193">
      <c r="A193" s="20">
        <v>45600.0</v>
      </c>
      <c r="B193" s="17">
        <v>1.496</v>
      </c>
      <c r="C193" s="21">
        <v>2.1275</v>
      </c>
    </row>
    <row r="194">
      <c r="A194" s="20">
        <v>45597.0</v>
      </c>
      <c r="B194" s="17">
        <v>1.507</v>
      </c>
      <c r="C194" s="21">
        <v>2.1406</v>
      </c>
    </row>
    <row r="195">
      <c r="A195" s="16">
        <v>45596.0</v>
      </c>
      <c r="B195" s="17">
        <v>1.656</v>
      </c>
      <c r="C195" s="21">
        <v>2.1476</v>
      </c>
    </row>
    <row r="196">
      <c r="A196" s="16">
        <v>45595.0</v>
      </c>
      <c r="B196" s="17">
        <v>1.656</v>
      </c>
      <c r="C196" s="21">
        <v>2.1597</v>
      </c>
    </row>
    <row r="197">
      <c r="A197" s="16">
        <v>45594.0</v>
      </c>
      <c r="B197" s="17">
        <v>1.75</v>
      </c>
      <c r="C197" s="21">
        <v>2.1598</v>
      </c>
    </row>
    <row r="198">
      <c r="A198" s="16">
        <v>45593.0</v>
      </c>
      <c r="B198" s="17">
        <v>1.658</v>
      </c>
      <c r="C198" s="21">
        <v>2.1617</v>
      </c>
    </row>
    <row r="199">
      <c r="A199" s="16">
        <v>45590.0</v>
      </c>
      <c r="B199" s="17">
        <v>1.703</v>
      </c>
      <c r="C199" s="21">
        <v>2.1539</v>
      </c>
    </row>
    <row r="200">
      <c r="A200" s="16">
        <v>45589.0</v>
      </c>
      <c r="B200" s="17">
        <v>1.596</v>
      </c>
      <c r="C200" s="21">
        <v>2.1661</v>
      </c>
    </row>
    <row r="201">
      <c r="A201" s="16">
        <v>45588.0</v>
      </c>
      <c r="B201" s="17">
        <v>1.595</v>
      </c>
      <c r="C201" s="21">
        <v>2.1559</v>
      </c>
    </row>
    <row r="202">
      <c r="A202" s="16">
        <v>45587.0</v>
      </c>
      <c r="B202" s="17">
        <v>1.579</v>
      </c>
      <c r="C202" s="21">
        <v>2.1458</v>
      </c>
    </row>
    <row r="203">
      <c r="A203" s="16">
        <v>45586.0</v>
      </c>
      <c r="B203" s="17">
        <v>1.584</v>
      </c>
      <c r="C203" s="21">
        <v>2.1211</v>
      </c>
    </row>
    <row r="204">
      <c r="A204" s="16">
        <v>45583.0</v>
      </c>
      <c r="B204" s="17">
        <v>1.568</v>
      </c>
      <c r="C204" s="21">
        <v>2.1209</v>
      </c>
    </row>
    <row r="205">
      <c r="A205" s="16">
        <v>45582.0</v>
      </c>
      <c r="B205" s="17">
        <v>1.549</v>
      </c>
      <c r="C205" s="21">
        <v>2.1084</v>
      </c>
    </row>
    <row r="206">
      <c r="A206" s="16">
        <v>45581.0</v>
      </c>
      <c r="B206" s="17">
        <v>1.59</v>
      </c>
      <c r="C206" s="21">
        <v>2.1331</v>
      </c>
    </row>
    <row r="207">
      <c r="A207" s="16">
        <v>45580.0</v>
      </c>
      <c r="B207" s="17">
        <v>1.517</v>
      </c>
      <c r="C207" s="21">
        <v>2.1254</v>
      </c>
    </row>
    <row r="208">
      <c r="A208" s="16">
        <v>45579.0</v>
      </c>
      <c r="B208" s="17">
        <v>1.587</v>
      </c>
      <c r="C208" s="21">
        <v>2.1368</v>
      </c>
    </row>
    <row r="209">
      <c r="A209" s="16">
        <v>45577.0</v>
      </c>
      <c r="B209" s="17">
        <v>1.511</v>
      </c>
      <c r="C209" s="21">
        <v>2.1441</v>
      </c>
    </row>
    <row r="210">
      <c r="A210" s="16">
        <v>45576.0</v>
      </c>
      <c r="B210" s="17">
        <v>1.526</v>
      </c>
      <c r="C210" s="21">
        <v>2.1392</v>
      </c>
    </row>
    <row r="211">
      <c r="A211" s="16">
        <v>45575.0</v>
      </c>
      <c r="B211" s="17">
        <v>1.7</v>
      </c>
      <c r="C211" s="21">
        <v>2.1441</v>
      </c>
    </row>
    <row r="212">
      <c r="A212" s="20">
        <v>45574.0</v>
      </c>
      <c r="B212" s="17">
        <v>1.803</v>
      </c>
      <c r="C212" s="21">
        <v>2.176</v>
      </c>
    </row>
    <row r="213">
      <c r="A213" s="20">
        <v>45573.0</v>
      </c>
      <c r="B213" s="17">
        <v>1.697</v>
      </c>
      <c r="C213" s="21">
        <v>2.1928</v>
      </c>
    </row>
    <row r="214">
      <c r="A214" s="16">
        <v>45565.0</v>
      </c>
      <c r="B214" s="17">
        <v>1.522</v>
      </c>
      <c r="C214" s="21">
        <v>2.1518</v>
      </c>
    </row>
    <row r="215">
      <c r="A215" s="16">
        <v>45564.0</v>
      </c>
      <c r="B215" s="17">
        <v>1.727</v>
      </c>
      <c r="C215" s="21">
        <v>2.2534</v>
      </c>
    </row>
    <row r="216">
      <c r="A216" s="16">
        <v>45562.0</v>
      </c>
      <c r="B216" s="17">
        <v>1.661</v>
      </c>
      <c r="C216" s="21">
        <v>2.1714</v>
      </c>
    </row>
    <row r="217">
      <c r="A217" s="16">
        <v>45561.0</v>
      </c>
      <c r="B217" s="17">
        <v>1.838</v>
      </c>
      <c r="C217" s="21">
        <v>2.0787</v>
      </c>
    </row>
    <row r="218">
      <c r="A218" s="16">
        <v>45560.0</v>
      </c>
      <c r="B218" s="17">
        <v>1.873</v>
      </c>
      <c r="C218" s="21">
        <v>2.0437</v>
      </c>
    </row>
    <row r="219">
      <c r="A219" s="16">
        <v>45559.0</v>
      </c>
      <c r="B219" s="17">
        <v>1.92</v>
      </c>
      <c r="C219" s="21">
        <v>2.0728</v>
      </c>
    </row>
    <row r="220">
      <c r="A220" s="16">
        <v>45558.0</v>
      </c>
      <c r="B220" s="17">
        <v>1.859</v>
      </c>
      <c r="C220" s="21">
        <v>2.0381</v>
      </c>
    </row>
    <row r="221">
      <c r="A221" s="16">
        <v>45555.0</v>
      </c>
      <c r="B221" s="17">
        <v>1.929</v>
      </c>
      <c r="C221" s="21">
        <v>2.0431</v>
      </c>
    </row>
    <row r="222">
      <c r="A222" s="16">
        <v>45554.0</v>
      </c>
      <c r="B222" s="17">
        <v>1.947</v>
      </c>
      <c r="C222" s="21">
        <v>2.045</v>
      </c>
    </row>
    <row r="223">
      <c r="A223" s="16">
        <v>45553.0</v>
      </c>
      <c r="B223" s="17">
        <v>1.86</v>
      </c>
      <c r="C223" s="21">
        <v>2.0403</v>
      </c>
    </row>
    <row r="224">
      <c r="A224" s="16">
        <v>45549.0</v>
      </c>
      <c r="B224" s="17">
        <v>1.746</v>
      </c>
      <c r="C224" s="21">
        <v>2.0425</v>
      </c>
    </row>
    <row r="225">
      <c r="A225" s="16">
        <v>45548.0</v>
      </c>
      <c r="B225" s="17">
        <v>1.806</v>
      </c>
      <c r="C225" s="21">
        <v>2.0724</v>
      </c>
    </row>
    <row r="226">
      <c r="A226" s="16">
        <v>45547.0</v>
      </c>
      <c r="B226" s="17">
        <v>1.794</v>
      </c>
      <c r="C226" s="21">
        <v>2.0998</v>
      </c>
    </row>
    <row r="227">
      <c r="A227" s="16">
        <v>45546.0</v>
      </c>
      <c r="B227" s="17">
        <v>1.776</v>
      </c>
      <c r="C227" s="21">
        <v>2.1044</v>
      </c>
    </row>
    <row r="228">
      <c r="A228" s="16">
        <v>45545.0</v>
      </c>
      <c r="B228" s="17">
        <v>1.834</v>
      </c>
      <c r="C228" s="21">
        <v>2.1143</v>
      </c>
    </row>
    <row r="229">
      <c r="A229" s="20">
        <v>45544.0</v>
      </c>
      <c r="B229" s="17">
        <v>1.833</v>
      </c>
      <c r="C229" s="21">
        <v>2.1267</v>
      </c>
    </row>
    <row r="230">
      <c r="A230" s="20">
        <v>45541.0</v>
      </c>
      <c r="B230" s="17">
        <v>1.676</v>
      </c>
      <c r="C230" s="21">
        <v>2.1388</v>
      </c>
    </row>
    <row r="231">
      <c r="A231" s="20">
        <v>45540.0</v>
      </c>
      <c r="B231" s="17">
        <v>1.68</v>
      </c>
      <c r="C231" s="21">
        <v>2.1338</v>
      </c>
    </row>
    <row r="232">
      <c r="A232" s="20">
        <v>45539.0</v>
      </c>
      <c r="B232" s="17">
        <v>1.67</v>
      </c>
      <c r="C232" s="21">
        <v>2.1336</v>
      </c>
    </row>
    <row r="233">
      <c r="A233" s="20">
        <v>45538.0</v>
      </c>
      <c r="B233" s="17">
        <v>1.68</v>
      </c>
      <c r="C233" s="21">
        <v>2.1432</v>
      </c>
    </row>
    <row r="234">
      <c r="A234" s="20">
        <v>45537.0</v>
      </c>
      <c r="B234" s="17">
        <v>1.689</v>
      </c>
      <c r="C234" s="21">
        <v>2.1457</v>
      </c>
    </row>
    <row r="235">
      <c r="A235" s="16">
        <v>45534.0</v>
      </c>
      <c r="B235" s="17">
        <v>1.647</v>
      </c>
      <c r="C235" s="21">
        <v>2.1704</v>
      </c>
    </row>
    <row r="236">
      <c r="A236" s="16">
        <v>45533.0</v>
      </c>
      <c r="B236" s="17">
        <v>1.628</v>
      </c>
      <c r="C236" s="21">
        <v>2.1703</v>
      </c>
    </row>
    <row r="237">
      <c r="A237" s="16">
        <v>45532.0</v>
      </c>
      <c r="B237" s="17">
        <v>1.758</v>
      </c>
      <c r="C237" s="21">
        <v>2.1673</v>
      </c>
    </row>
    <row r="238">
      <c r="A238" s="16">
        <v>45531.0</v>
      </c>
      <c r="B238" s="17">
        <v>1.869</v>
      </c>
      <c r="C238" s="21">
        <v>2.1903</v>
      </c>
    </row>
    <row r="239">
      <c r="A239" s="16">
        <v>45530.0</v>
      </c>
      <c r="B239" s="17">
        <v>1.936</v>
      </c>
      <c r="C239" s="21">
        <v>2.1628</v>
      </c>
    </row>
    <row r="240">
      <c r="A240" s="16">
        <v>45527.0</v>
      </c>
      <c r="B240" s="17">
        <v>1.825</v>
      </c>
      <c r="C240" s="21">
        <v>2.1547</v>
      </c>
    </row>
    <row r="241">
      <c r="A241" s="16">
        <v>45526.0</v>
      </c>
      <c r="B241" s="17">
        <v>1.821</v>
      </c>
      <c r="C241" s="21">
        <v>2.1582</v>
      </c>
    </row>
    <row r="242">
      <c r="A242" s="16">
        <v>45525.0</v>
      </c>
      <c r="B242" s="17">
        <v>1.808</v>
      </c>
      <c r="C242" s="21">
        <v>2.167</v>
      </c>
    </row>
    <row r="243">
      <c r="A243" s="16">
        <v>45524.0</v>
      </c>
      <c r="B243" s="17">
        <v>1.761</v>
      </c>
      <c r="C243" s="21">
        <v>2.171</v>
      </c>
    </row>
    <row r="244">
      <c r="A244" s="16">
        <v>45523.0</v>
      </c>
      <c r="B244" s="17">
        <v>1.722</v>
      </c>
      <c r="C244" s="21">
        <v>2.1816</v>
      </c>
    </row>
    <row r="245">
      <c r="A245" s="16">
        <v>45520.0</v>
      </c>
      <c r="B245" s="17">
        <v>1.811</v>
      </c>
      <c r="C245" s="21">
        <v>2.1978</v>
      </c>
    </row>
    <row r="246">
      <c r="A246" s="16">
        <v>45519.0</v>
      </c>
      <c r="B246" s="17">
        <v>1.814</v>
      </c>
      <c r="C246" s="21">
        <v>2.205</v>
      </c>
    </row>
    <row r="247">
      <c r="A247" s="16">
        <v>45518.0</v>
      </c>
      <c r="B247" s="17">
        <v>1.869</v>
      </c>
      <c r="C247" s="21">
        <v>2.1966</v>
      </c>
    </row>
    <row r="248">
      <c r="A248" s="16">
        <v>45517.0</v>
      </c>
      <c r="B248" s="17">
        <v>1.828</v>
      </c>
      <c r="C248" s="21">
        <v>2.2255</v>
      </c>
    </row>
    <row r="249">
      <c r="A249" s="16">
        <v>45516.0</v>
      </c>
      <c r="B249" s="17">
        <v>1.893</v>
      </c>
      <c r="C249" s="21">
        <v>2.2508</v>
      </c>
    </row>
    <row r="250">
      <c r="A250" s="20">
        <v>45513.0</v>
      </c>
      <c r="B250" s="17">
        <v>1.795</v>
      </c>
      <c r="C250" s="21">
        <v>2.1986</v>
      </c>
    </row>
    <row r="251">
      <c r="A251" s="20">
        <v>45512.0</v>
      </c>
      <c r="B251" s="17">
        <v>1.763</v>
      </c>
      <c r="C251" s="21">
        <v>2.181</v>
      </c>
    </row>
    <row r="252">
      <c r="A252" s="20">
        <v>45511.0</v>
      </c>
      <c r="B252" s="17">
        <v>1.708</v>
      </c>
      <c r="C252" s="21">
        <v>2.1414</v>
      </c>
    </row>
    <row r="253">
      <c r="A253" s="20">
        <v>45510.0</v>
      </c>
      <c r="B253" s="17">
        <v>1.687</v>
      </c>
      <c r="C253" s="21">
        <v>2.1491</v>
      </c>
    </row>
    <row r="254">
      <c r="A254" s="20">
        <v>45509.0</v>
      </c>
      <c r="B254" s="17">
        <v>1.694</v>
      </c>
      <c r="C254" s="21">
        <v>2.1376</v>
      </c>
    </row>
    <row r="255">
      <c r="A255" s="20">
        <v>45506.0</v>
      </c>
      <c r="B255" s="17">
        <v>1.7</v>
      </c>
      <c r="C255" s="21">
        <v>2.1277</v>
      </c>
    </row>
    <row r="256">
      <c r="A256" s="20">
        <v>45505.0</v>
      </c>
      <c r="B256" s="17">
        <v>1.7</v>
      </c>
      <c r="C256" s="21">
        <v>2.1297</v>
      </c>
    </row>
    <row r="257">
      <c r="A257" s="16">
        <v>45504.0</v>
      </c>
      <c r="B257" s="17">
        <v>1.772</v>
      </c>
      <c r="C257" s="21">
        <v>2.1494</v>
      </c>
    </row>
    <row r="258">
      <c r="A258" s="16">
        <v>45503.0</v>
      </c>
      <c r="B258" s="17">
        <v>1.814</v>
      </c>
      <c r="C258" s="21">
        <v>2.148</v>
      </c>
    </row>
    <row r="259">
      <c r="A259" s="16">
        <v>45502.0</v>
      </c>
      <c r="B259" s="17">
        <v>1.895</v>
      </c>
      <c r="C259" s="21">
        <v>2.1574</v>
      </c>
    </row>
    <row r="260">
      <c r="A260" s="16">
        <v>45499.0</v>
      </c>
      <c r="B260" s="17">
        <v>1.913</v>
      </c>
      <c r="C260" s="21">
        <v>2.1944</v>
      </c>
    </row>
    <row r="261">
      <c r="A261" s="16">
        <v>45498.0</v>
      </c>
      <c r="B261" s="17">
        <v>1.871</v>
      </c>
      <c r="C261" s="21">
        <v>2.2168</v>
      </c>
    </row>
    <row r="262">
      <c r="A262" s="16">
        <v>45497.0</v>
      </c>
      <c r="B262" s="17">
        <v>1.742</v>
      </c>
      <c r="C262" s="21">
        <v>2.2381</v>
      </c>
    </row>
    <row r="263">
      <c r="A263" s="16">
        <v>45496.0</v>
      </c>
      <c r="B263" s="17">
        <v>1.751</v>
      </c>
      <c r="C263" s="21">
        <v>2.2322</v>
      </c>
    </row>
    <row r="264">
      <c r="A264" s="16">
        <v>45495.0</v>
      </c>
      <c r="B264" s="17">
        <v>1.715</v>
      </c>
      <c r="C264" s="21">
        <v>2.2461</v>
      </c>
    </row>
    <row r="265">
      <c r="A265" s="16">
        <v>45492.0</v>
      </c>
      <c r="B265" s="17">
        <v>1.855</v>
      </c>
      <c r="C265" s="21">
        <v>2.2614</v>
      </c>
    </row>
    <row r="266">
      <c r="A266" s="16">
        <v>45491.0</v>
      </c>
      <c r="B266" s="17">
        <v>1.893</v>
      </c>
      <c r="C266" s="21">
        <v>2.2673</v>
      </c>
    </row>
    <row r="267">
      <c r="A267" s="16">
        <v>45490.0</v>
      </c>
      <c r="B267" s="17">
        <v>1.885</v>
      </c>
      <c r="C267" s="21">
        <v>2.2598</v>
      </c>
    </row>
    <row r="268">
      <c r="A268" s="16">
        <v>45489.0</v>
      </c>
      <c r="B268" s="17">
        <v>1.894</v>
      </c>
      <c r="C268" s="21">
        <v>2.2613</v>
      </c>
    </row>
    <row r="269">
      <c r="A269" s="16">
        <v>45488.0</v>
      </c>
      <c r="B269" s="17">
        <v>1.821</v>
      </c>
      <c r="C269" s="21">
        <v>2.2541</v>
      </c>
    </row>
    <row r="270">
      <c r="A270" s="16">
        <v>45485.0</v>
      </c>
      <c r="B270" s="17">
        <v>1.801</v>
      </c>
      <c r="C270" s="21">
        <v>2.2604</v>
      </c>
    </row>
    <row r="271">
      <c r="A271" s="16">
        <v>45484.0</v>
      </c>
      <c r="B271" s="17">
        <v>1.803</v>
      </c>
      <c r="C271" s="21">
        <v>2.2648</v>
      </c>
    </row>
    <row r="272">
      <c r="A272" s="16">
        <v>45483.0</v>
      </c>
      <c r="B272" s="17">
        <v>1.8</v>
      </c>
      <c r="C272" s="21">
        <v>2.2707</v>
      </c>
    </row>
    <row r="273">
      <c r="A273" s="20">
        <v>45482.0</v>
      </c>
      <c r="B273" s="17">
        <v>1.804</v>
      </c>
      <c r="C273" s="21">
        <v>2.2698</v>
      </c>
    </row>
    <row r="274">
      <c r="A274" s="20">
        <v>45481.0</v>
      </c>
      <c r="B274" s="17">
        <v>1.82</v>
      </c>
      <c r="C274" s="21">
        <v>2.2904</v>
      </c>
    </row>
    <row r="275">
      <c r="A275" s="20">
        <v>45478.0</v>
      </c>
      <c r="B275" s="17">
        <v>1.807</v>
      </c>
      <c r="C275" s="21">
        <v>2.2754</v>
      </c>
    </row>
    <row r="276">
      <c r="A276" s="20">
        <v>45477.0</v>
      </c>
      <c r="B276" s="17">
        <v>1.811</v>
      </c>
      <c r="C276" s="21">
        <v>2.2502</v>
      </c>
    </row>
    <row r="277">
      <c r="A277" s="20">
        <v>45476.0</v>
      </c>
      <c r="B277" s="17">
        <v>1.8</v>
      </c>
      <c r="C277" s="21">
        <v>2.2426</v>
      </c>
    </row>
    <row r="278">
      <c r="A278" s="20">
        <v>45475.0</v>
      </c>
      <c r="B278" s="17">
        <v>1.796</v>
      </c>
      <c r="C278" s="21">
        <v>2.2369</v>
      </c>
    </row>
    <row r="279">
      <c r="A279" s="20">
        <v>45474.0</v>
      </c>
      <c r="B279" s="17">
        <v>1.802</v>
      </c>
      <c r="C279" s="21">
        <v>2.2486</v>
      </c>
    </row>
    <row r="280">
      <c r="A280" s="16">
        <v>45471.0</v>
      </c>
      <c r="B280" s="17">
        <v>2.099</v>
      </c>
      <c r="C280" s="21">
        <v>2.2058</v>
      </c>
    </row>
    <row r="281">
      <c r="A281" s="16">
        <v>45470.0</v>
      </c>
      <c r="B281" s="17">
        <v>2.028</v>
      </c>
      <c r="C281" s="21">
        <v>2.2081</v>
      </c>
    </row>
    <row r="282">
      <c r="A282" s="16">
        <v>45469.0</v>
      </c>
      <c r="B282" s="17">
        <v>2.083</v>
      </c>
      <c r="C282" s="21">
        <v>2.2225</v>
      </c>
    </row>
    <row r="283">
      <c r="A283" s="16">
        <v>45468.0</v>
      </c>
      <c r="B283" s="17">
        <v>2.014</v>
      </c>
      <c r="C283" s="21">
        <v>2.235</v>
      </c>
    </row>
    <row r="284">
      <c r="A284" s="16">
        <v>45467.0</v>
      </c>
      <c r="B284" s="17">
        <v>2.008</v>
      </c>
      <c r="C284" s="21">
        <v>2.2451</v>
      </c>
    </row>
    <row r="285">
      <c r="A285" s="16">
        <v>45464.0</v>
      </c>
      <c r="B285" s="17">
        <v>1.939</v>
      </c>
      <c r="C285" s="21">
        <v>2.2571</v>
      </c>
    </row>
    <row r="286">
      <c r="A286" s="16">
        <v>45463.0</v>
      </c>
      <c r="B286" s="17">
        <v>1.89</v>
      </c>
      <c r="C286" s="21">
        <v>2.2445</v>
      </c>
    </row>
    <row r="287">
      <c r="A287" s="16">
        <v>45462.0</v>
      </c>
      <c r="B287" s="17">
        <v>1.861</v>
      </c>
      <c r="C287" s="21">
        <v>2.2429</v>
      </c>
    </row>
    <row r="288">
      <c r="A288" s="16">
        <v>45461.0</v>
      </c>
      <c r="B288" s="17">
        <v>1.882</v>
      </c>
      <c r="C288" s="21">
        <v>2.2537</v>
      </c>
    </row>
    <row r="289">
      <c r="A289" s="16">
        <v>45460.0</v>
      </c>
      <c r="B289" s="17">
        <v>1.862</v>
      </c>
      <c r="C289" s="21">
        <v>2.2609</v>
      </c>
    </row>
    <row r="290">
      <c r="A290" s="16">
        <v>45457.0</v>
      </c>
      <c r="B290" s="17">
        <v>1.813</v>
      </c>
      <c r="C290" s="21">
        <v>2.2558</v>
      </c>
    </row>
    <row r="291">
      <c r="A291" s="16">
        <v>45456.0</v>
      </c>
      <c r="B291" s="17">
        <v>1.817</v>
      </c>
      <c r="C291" s="21">
        <v>2.2678</v>
      </c>
    </row>
    <row r="292">
      <c r="A292" s="16">
        <v>45455.0</v>
      </c>
      <c r="B292" s="17">
        <v>1.796</v>
      </c>
      <c r="C292" s="21">
        <v>2.276</v>
      </c>
    </row>
    <row r="293">
      <c r="A293" s="16">
        <v>45454.0</v>
      </c>
      <c r="B293" s="17">
        <v>1.802</v>
      </c>
      <c r="C293" s="21">
        <v>2.2791</v>
      </c>
    </row>
    <row r="294">
      <c r="A294" s="20">
        <v>45450.0</v>
      </c>
      <c r="B294" s="17">
        <v>1.751</v>
      </c>
      <c r="C294" s="21">
        <v>2.2833</v>
      </c>
    </row>
    <row r="295">
      <c r="A295" s="20">
        <v>45449.0</v>
      </c>
      <c r="B295" s="17">
        <v>1.78</v>
      </c>
      <c r="C295" s="21">
        <v>2.2828</v>
      </c>
    </row>
    <row r="296">
      <c r="A296" s="20">
        <v>45448.0</v>
      </c>
      <c r="B296" s="17">
        <v>1.776</v>
      </c>
      <c r="C296" s="21">
        <v>2.2808</v>
      </c>
    </row>
    <row r="297">
      <c r="A297" s="20">
        <v>45447.0</v>
      </c>
      <c r="B297" s="17">
        <v>1.785</v>
      </c>
      <c r="C297" s="21">
        <v>2.2854</v>
      </c>
    </row>
    <row r="298">
      <c r="A298" s="20">
        <v>45446.0</v>
      </c>
      <c r="B298" s="17">
        <v>1.811</v>
      </c>
      <c r="C298" s="21">
        <v>2.2853</v>
      </c>
    </row>
    <row r="299">
      <c r="A299" s="26">
        <v>45443.0</v>
      </c>
      <c r="B299" s="17">
        <v>1.851</v>
      </c>
      <c r="C299" s="21">
        <v>2.2926</v>
      </c>
    </row>
    <row r="300">
      <c r="A300" s="26">
        <v>45442.0</v>
      </c>
      <c r="B300" s="17">
        <v>1.903</v>
      </c>
      <c r="C300" s="21">
        <v>2.2826</v>
      </c>
    </row>
    <row r="301">
      <c r="A301" s="26">
        <v>45441.0</v>
      </c>
      <c r="B301" s="17">
        <v>1.897</v>
      </c>
      <c r="C301" s="21">
        <v>2.2776</v>
      </c>
    </row>
    <row r="302">
      <c r="A302" s="26">
        <v>45440.0</v>
      </c>
      <c r="B302" s="17">
        <v>1.885</v>
      </c>
      <c r="C302" s="21">
        <v>2.2994</v>
      </c>
    </row>
    <row r="303">
      <c r="A303" s="26">
        <v>45439.0</v>
      </c>
      <c r="B303" s="17">
        <v>1.888</v>
      </c>
      <c r="C303" s="21">
        <v>2.3084</v>
      </c>
    </row>
    <row r="304">
      <c r="A304" s="26">
        <v>45436.0</v>
      </c>
      <c r="B304" s="17">
        <v>1.818</v>
      </c>
      <c r="C304" s="21">
        <v>2.3134</v>
      </c>
    </row>
    <row r="305">
      <c r="A305" s="26">
        <v>45435.0</v>
      </c>
      <c r="B305" s="17">
        <v>1.829</v>
      </c>
      <c r="C305" s="21">
        <v>2.3063</v>
      </c>
    </row>
    <row r="306">
      <c r="A306" s="26">
        <v>45434.0</v>
      </c>
      <c r="B306" s="17">
        <v>1.838</v>
      </c>
      <c r="C306" s="21">
        <v>2.3123</v>
      </c>
    </row>
    <row r="307">
      <c r="A307" s="26">
        <v>45433.0</v>
      </c>
      <c r="B307" s="17">
        <v>1.847</v>
      </c>
      <c r="C307" s="21">
        <v>2.3141</v>
      </c>
    </row>
    <row r="308">
      <c r="A308" s="26">
        <v>45432.0</v>
      </c>
      <c r="B308" s="17">
        <v>1.803</v>
      </c>
      <c r="C308" s="21">
        <v>2.3105</v>
      </c>
    </row>
    <row r="309">
      <c r="A309" s="26">
        <v>45429.0</v>
      </c>
      <c r="B309" s="17">
        <v>1.808</v>
      </c>
      <c r="C309" s="21">
        <v>2.3077</v>
      </c>
    </row>
    <row r="310">
      <c r="A310" s="26">
        <v>45428.0</v>
      </c>
      <c r="B310" s="17">
        <v>1.801</v>
      </c>
      <c r="C310" s="21">
        <v>2.3147</v>
      </c>
    </row>
    <row r="311">
      <c r="A311" s="26">
        <v>45427.0</v>
      </c>
      <c r="B311" s="17">
        <v>1.808</v>
      </c>
      <c r="C311" s="21">
        <v>2.302</v>
      </c>
    </row>
    <row r="312">
      <c r="A312" s="26">
        <v>45426.0</v>
      </c>
      <c r="B312" s="17">
        <v>1.837</v>
      </c>
      <c r="C312" s="21">
        <v>2.2938</v>
      </c>
    </row>
    <row r="313">
      <c r="A313" s="26">
        <v>45425.0</v>
      </c>
      <c r="B313" s="17">
        <v>1.836</v>
      </c>
      <c r="C313" s="21">
        <v>2.29</v>
      </c>
    </row>
    <row r="314">
      <c r="A314" s="26">
        <v>45423.0</v>
      </c>
      <c r="B314" s="17">
        <v>1.85</v>
      </c>
      <c r="C314" s="21">
        <v>2.3361</v>
      </c>
    </row>
    <row r="315">
      <c r="A315" s="26">
        <v>45422.0</v>
      </c>
      <c r="B315" s="17">
        <v>1.836</v>
      </c>
      <c r="C315" s="21">
        <v>2.3122</v>
      </c>
    </row>
    <row r="316">
      <c r="A316" s="27">
        <v>45421.0</v>
      </c>
      <c r="B316" s="17">
        <v>1.822</v>
      </c>
      <c r="C316" s="21">
        <v>2.3186</v>
      </c>
    </row>
    <row r="317">
      <c r="A317" s="27">
        <v>45420.0</v>
      </c>
      <c r="B317" s="17">
        <v>1.867</v>
      </c>
      <c r="C317" s="21">
        <v>2.2955</v>
      </c>
    </row>
    <row r="318">
      <c r="A318" s="27">
        <v>45419.0</v>
      </c>
      <c r="B318" s="17">
        <v>1.845</v>
      </c>
      <c r="C318" s="21">
        <v>2.2896</v>
      </c>
    </row>
    <row r="319">
      <c r="A319" s="27">
        <v>45418.0</v>
      </c>
      <c r="B319" s="17">
        <v>1.874</v>
      </c>
      <c r="C319" s="21">
        <v>2.3081</v>
      </c>
    </row>
    <row r="320">
      <c r="A320" s="16">
        <v>45412.0</v>
      </c>
      <c r="B320" s="17">
        <v>2.109</v>
      </c>
      <c r="C320" s="21">
        <v>2.3028</v>
      </c>
    </row>
    <row r="321">
      <c r="A321" s="16">
        <v>45411.0</v>
      </c>
      <c r="B321" s="17">
        <v>2.08</v>
      </c>
      <c r="C321" s="21">
        <v>2.353</v>
      </c>
    </row>
    <row r="322">
      <c r="A322" s="16">
        <v>45410.0</v>
      </c>
      <c r="B322" s="17">
        <v>1.951</v>
      </c>
      <c r="C322" s="21">
        <v>2.3244</v>
      </c>
    </row>
    <row r="323">
      <c r="A323" s="16">
        <v>45408.0</v>
      </c>
      <c r="B323" s="17">
        <v>1.912</v>
      </c>
      <c r="C323" s="21">
        <v>2.3084</v>
      </c>
    </row>
    <row r="324">
      <c r="A324" s="16">
        <v>45407.0</v>
      </c>
      <c r="B324" s="17">
        <v>1.885</v>
      </c>
      <c r="C324" s="21">
        <v>2.2612</v>
      </c>
    </row>
    <row r="325">
      <c r="A325" s="16">
        <v>45406.0</v>
      </c>
      <c r="B325" s="17">
        <v>1.855</v>
      </c>
      <c r="C325" s="21">
        <v>2.2727</v>
      </c>
    </row>
    <row r="326">
      <c r="A326" s="16">
        <v>45405.0</v>
      </c>
      <c r="B326" s="17">
        <v>1.824</v>
      </c>
      <c r="C326" s="21">
        <v>2.226</v>
      </c>
    </row>
    <row r="327">
      <c r="A327" s="16">
        <v>45404.0</v>
      </c>
      <c r="B327" s="17">
        <v>1.831</v>
      </c>
      <c r="C327" s="21">
        <v>2.2435</v>
      </c>
    </row>
    <row r="328">
      <c r="A328" s="16">
        <v>45401.0</v>
      </c>
      <c r="B328" s="17">
        <v>1.87</v>
      </c>
      <c r="C328" s="21">
        <v>2.254</v>
      </c>
    </row>
    <row r="329">
      <c r="A329" s="16">
        <v>45400.0</v>
      </c>
      <c r="B329" s="17">
        <v>1.836</v>
      </c>
      <c r="C329" s="21">
        <v>2.2537</v>
      </c>
    </row>
    <row r="330">
      <c r="A330" s="16">
        <v>45399.0</v>
      </c>
      <c r="B330" s="17">
        <v>1.816</v>
      </c>
      <c r="C330" s="21">
        <v>2.2608</v>
      </c>
    </row>
    <row r="331">
      <c r="A331" s="16">
        <v>45398.0</v>
      </c>
      <c r="B331" s="17">
        <v>1.805</v>
      </c>
      <c r="C331" s="21">
        <v>2.2723</v>
      </c>
    </row>
    <row r="332">
      <c r="A332" s="16">
        <v>45397.0</v>
      </c>
      <c r="B332" s="17">
        <v>1.797</v>
      </c>
      <c r="C332" s="21">
        <v>2.2798</v>
      </c>
    </row>
    <row r="333">
      <c r="A333" s="16">
        <v>45394.0</v>
      </c>
      <c r="B333" s="17">
        <v>1.82</v>
      </c>
      <c r="C333" s="21">
        <v>2.2837</v>
      </c>
    </row>
    <row r="334">
      <c r="A334" s="16">
        <v>45393.0</v>
      </c>
      <c r="B334" s="17">
        <v>1.815</v>
      </c>
      <c r="C334" s="21">
        <v>2.2928</v>
      </c>
    </row>
    <row r="335">
      <c r="A335" s="16">
        <v>45392.0</v>
      </c>
      <c r="B335" s="17">
        <v>1.817</v>
      </c>
      <c r="C335" s="21">
        <v>2.2972</v>
      </c>
    </row>
    <row r="336">
      <c r="A336" s="20">
        <v>45391.0</v>
      </c>
      <c r="B336" s="17">
        <v>1.816</v>
      </c>
      <c r="C336" s="21">
        <v>2.2802</v>
      </c>
    </row>
    <row r="337">
      <c r="A337" s="20">
        <v>45390.0</v>
      </c>
      <c r="B337" s="17">
        <v>1.815</v>
      </c>
      <c r="C337" s="21">
        <v>2.2822</v>
      </c>
    </row>
    <row r="338">
      <c r="A338" s="20">
        <v>45389.0</v>
      </c>
      <c r="B338" s="17">
        <v>1.805</v>
      </c>
      <c r="C338" s="21">
        <v>2.2937</v>
      </c>
    </row>
    <row r="339">
      <c r="A339" s="20">
        <v>45385.0</v>
      </c>
      <c r="B339" s="17">
        <v>1.821</v>
      </c>
      <c r="C339" s="21">
        <v>2.2837</v>
      </c>
    </row>
    <row r="340">
      <c r="A340" s="20">
        <v>45384.0</v>
      </c>
      <c r="B340" s="17">
        <v>1.833</v>
      </c>
      <c r="C340" s="21">
        <v>2.2927</v>
      </c>
    </row>
    <row r="341">
      <c r="A341" s="20">
        <v>45383.0</v>
      </c>
      <c r="B341" s="17">
        <v>1.857</v>
      </c>
      <c r="C341" s="21">
        <v>2.3082</v>
      </c>
    </row>
    <row r="342">
      <c r="A342" s="16">
        <v>45380.0</v>
      </c>
      <c r="B342" s="17">
        <v>1.967</v>
      </c>
      <c r="C342" s="21">
        <v>2.2901</v>
      </c>
    </row>
    <row r="343">
      <c r="A343" s="16">
        <v>45379.0</v>
      </c>
      <c r="B343" s="17">
        <v>1.948</v>
      </c>
      <c r="C343" s="21">
        <v>2.3026</v>
      </c>
    </row>
    <row r="344">
      <c r="A344" s="16">
        <v>45378.0</v>
      </c>
      <c r="B344" s="17">
        <v>1.972</v>
      </c>
      <c r="C344" s="21">
        <v>2.2876</v>
      </c>
    </row>
    <row r="345">
      <c r="A345" s="16">
        <v>45377.0</v>
      </c>
      <c r="B345" s="17">
        <v>1.957</v>
      </c>
      <c r="C345" s="21">
        <v>2.3175</v>
      </c>
    </row>
    <row r="346">
      <c r="A346" s="16">
        <v>45376.0</v>
      </c>
      <c r="B346" s="17">
        <v>1.898</v>
      </c>
      <c r="C346" s="21">
        <v>2.3151</v>
      </c>
    </row>
    <row r="347">
      <c r="A347" s="16">
        <v>45373.0</v>
      </c>
      <c r="B347" s="17">
        <v>1.845</v>
      </c>
      <c r="C347" s="21">
        <v>2.3051</v>
      </c>
    </row>
    <row r="348">
      <c r="A348" s="16">
        <v>45372.0</v>
      </c>
      <c r="B348" s="17">
        <v>1.834</v>
      </c>
      <c r="C348" s="21">
        <v>2.2851</v>
      </c>
    </row>
    <row r="349">
      <c r="A349" s="16">
        <v>45371.0</v>
      </c>
      <c r="B349" s="17">
        <v>1.844</v>
      </c>
      <c r="C349" s="21">
        <v>2.2951</v>
      </c>
    </row>
    <row r="350">
      <c r="A350" s="16">
        <v>45370.0</v>
      </c>
      <c r="B350" s="17">
        <v>1.87</v>
      </c>
      <c r="C350" s="21">
        <v>2.2801</v>
      </c>
    </row>
    <row r="351">
      <c r="A351" s="16">
        <v>45369.0</v>
      </c>
      <c r="B351" s="17">
        <v>1.854</v>
      </c>
      <c r="C351" s="21">
        <v>2.2926</v>
      </c>
    </row>
    <row r="352">
      <c r="A352" s="16">
        <v>45366.0</v>
      </c>
      <c r="B352" s="17">
        <v>1.89</v>
      </c>
      <c r="C352" s="21">
        <v>2.32</v>
      </c>
    </row>
    <row r="353">
      <c r="A353" s="16">
        <v>45365.0</v>
      </c>
      <c r="B353" s="17">
        <v>1.88</v>
      </c>
      <c r="C353" s="21">
        <v>2.3425</v>
      </c>
    </row>
    <row r="354">
      <c r="A354" s="16">
        <v>45364.0</v>
      </c>
      <c r="B354" s="17">
        <v>1.882</v>
      </c>
      <c r="C354" s="21">
        <v>2.3326</v>
      </c>
    </row>
    <row r="355">
      <c r="A355" s="16">
        <v>45363.0</v>
      </c>
      <c r="B355" s="17">
        <v>1.853</v>
      </c>
      <c r="C355" s="21">
        <v>2.3476</v>
      </c>
    </row>
    <row r="356">
      <c r="A356" s="16">
        <v>45362.0</v>
      </c>
      <c r="B356" s="17">
        <v>1.853</v>
      </c>
      <c r="C356" s="21">
        <v>2.305</v>
      </c>
    </row>
    <row r="357">
      <c r="A357" s="20">
        <v>45359.0</v>
      </c>
      <c r="B357" s="17">
        <v>1.848</v>
      </c>
      <c r="C357" s="21">
        <v>2.2825</v>
      </c>
    </row>
    <row r="358">
      <c r="A358" s="20">
        <v>45358.0</v>
      </c>
      <c r="B358" s="17">
        <v>1.827</v>
      </c>
      <c r="C358" s="21">
        <v>2.2776</v>
      </c>
    </row>
    <row r="359">
      <c r="A359" s="20">
        <v>45357.0</v>
      </c>
      <c r="B359" s="17">
        <v>1.822</v>
      </c>
      <c r="C359" s="21">
        <v>2.265</v>
      </c>
    </row>
    <row r="360">
      <c r="A360" s="20">
        <v>45356.0</v>
      </c>
      <c r="B360" s="17">
        <v>1.855</v>
      </c>
      <c r="C360" s="21">
        <v>2.3169</v>
      </c>
    </row>
    <row r="361">
      <c r="A361" s="20">
        <v>45355.0</v>
      </c>
      <c r="B361" s="17">
        <v>1.811</v>
      </c>
      <c r="C361" s="21">
        <v>2.3475</v>
      </c>
    </row>
    <row r="362">
      <c r="A362" s="20">
        <v>45352.0</v>
      </c>
      <c r="B362" s="17">
        <v>1.806</v>
      </c>
      <c r="C362" s="21">
        <v>2.3675</v>
      </c>
    </row>
    <row r="363">
      <c r="A363" s="16">
        <v>45351.0</v>
      </c>
      <c r="B363" s="17">
        <v>1.775</v>
      </c>
      <c r="C363" s="21">
        <v>2.3375</v>
      </c>
    </row>
    <row r="364">
      <c r="A364" s="16">
        <v>45350.0</v>
      </c>
      <c r="B364" s="17">
        <v>1.8178</v>
      </c>
      <c r="C364" s="21">
        <v>2.3376</v>
      </c>
    </row>
    <row r="365">
      <c r="A365" s="16">
        <v>45349.0</v>
      </c>
      <c r="B365" s="17">
        <v>1.904</v>
      </c>
      <c r="C365" s="21">
        <v>2.3809</v>
      </c>
    </row>
    <row r="366">
      <c r="A366" s="16">
        <v>45348.0</v>
      </c>
      <c r="B366" s="17">
        <v>1.883</v>
      </c>
      <c r="C366" s="21">
        <v>2.3789</v>
      </c>
    </row>
    <row r="367">
      <c r="A367" s="16">
        <v>45345.0</v>
      </c>
      <c r="B367" s="17">
        <v>1.816</v>
      </c>
      <c r="C367" s="21">
        <v>2.4009</v>
      </c>
    </row>
    <row r="368">
      <c r="A368" s="16">
        <v>45344.0</v>
      </c>
      <c r="B368" s="17">
        <v>1.815</v>
      </c>
      <c r="C368" s="21">
        <v>2.4033</v>
      </c>
    </row>
    <row r="369">
      <c r="A369" s="16">
        <v>45343.0</v>
      </c>
      <c r="B369" s="17">
        <v>1.819</v>
      </c>
      <c r="C369" s="21">
        <v>2.4119</v>
      </c>
    </row>
    <row r="370">
      <c r="A370" s="16">
        <v>45342.0</v>
      </c>
      <c r="B370" s="17">
        <v>1.787</v>
      </c>
      <c r="C370" s="21">
        <v>2.4134</v>
      </c>
    </row>
    <row r="371">
      <c r="A371" s="16">
        <v>45341.0</v>
      </c>
      <c r="B371" s="17">
        <v>1.785</v>
      </c>
      <c r="C371" s="21">
        <v>2.4344</v>
      </c>
    </row>
    <row r="372">
      <c r="A372" s="16">
        <v>45340.0</v>
      </c>
      <c r="B372" s="17">
        <v>1.817</v>
      </c>
      <c r="C372" s="21">
        <v>2.4393</v>
      </c>
    </row>
    <row r="373">
      <c r="A373" s="20">
        <v>45331.0</v>
      </c>
      <c r="B373" s="17">
        <v>1.857</v>
      </c>
      <c r="C373" s="21">
        <v>2.4302</v>
      </c>
    </row>
    <row r="374">
      <c r="A374" s="20">
        <v>45330.0</v>
      </c>
      <c r="B374" s="17">
        <v>1.791</v>
      </c>
      <c r="C374" s="21">
        <v>2.4379</v>
      </c>
    </row>
    <row r="375">
      <c r="A375" s="20">
        <v>45329.0</v>
      </c>
      <c r="B375" s="17">
        <v>1.947</v>
      </c>
      <c r="C375" s="21">
        <v>2.4153</v>
      </c>
    </row>
    <row r="376">
      <c r="A376" s="20">
        <v>45328.0</v>
      </c>
      <c r="B376" s="17">
        <v>1.966</v>
      </c>
      <c r="C376" s="21">
        <v>2.4525</v>
      </c>
    </row>
    <row r="377">
      <c r="A377" s="20">
        <v>45327.0</v>
      </c>
      <c r="B377" s="17">
        <v>1.946</v>
      </c>
      <c r="C377" s="21">
        <v>2.4002</v>
      </c>
    </row>
    <row r="378">
      <c r="A378" s="20">
        <v>45326.0</v>
      </c>
      <c r="B378" s="17">
        <v>1.958</v>
      </c>
      <c r="C378" s="21">
        <v>2.4053</v>
      </c>
    </row>
    <row r="379">
      <c r="A379" s="20">
        <v>45324.0</v>
      </c>
      <c r="B379" s="17">
        <v>1.846</v>
      </c>
      <c r="C379" s="21">
        <v>2.4244</v>
      </c>
    </row>
    <row r="380">
      <c r="A380" s="20">
        <v>45323.0</v>
      </c>
      <c r="B380" s="17">
        <v>1.809</v>
      </c>
      <c r="C380" s="21">
        <v>2.4354</v>
      </c>
    </row>
    <row r="381">
      <c r="A381" s="16">
        <v>45322.0</v>
      </c>
      <c r="B381" s="17">
        <v>1.829</v>
      </c>
      <c r="C381" s="21">
        <v>2.433</v>
      </c>
    </row>
    <row r="382">
      <c r="A382" s="16">
        <v>45321.0</v>
      </c>
      <c r="B382" s="17">
        <v>1.959</v>
      </c>
      <c r="C382" s="21">
        <v>2.4557</v>
      </c>
    </row>
    <row r="383">
      <c r="A383" s="16">
        <v>45320.0</v>
      </c>
      <c r="B383" s="17">
        <v>1.863</v>
      </c>
      <c r="C383" s="21">
        <v>2.494</v>
      </c>
    </row>
    <row r="384">
      <c r="A384" s="16">
        <v>45317.0</v>
      </c>
      <c r="B384" s="17">
        <v>1.899</v>
      </c>
      <c r="C384" s="21">
        <v>2.4994</v>
      </c>
    </row>
    <row r="385">
      <c r="A385" s="16">
        <v>45316.0</v>
      </c>
      <c r="B385" s="17">
        <v>1.872</v>
      </c>
      <c r="C385" s="21">
        <v>2.4984</v>
      </c>
    </row>
    <row r="386">
      <c r="A386" s="16">
        <v>45315.0</v>
      </c>
      <c r="B386" s="17">
        <v>1.84</v>
      </c>
      <c r="C386" s="21">
        <v>2.5042</v>
      </c>
    </row>
    <row r="387">
      <c r="A387" s="16">
        <v>45314.0</v>
      </c>
      <c r="B387" s="17">
        <v>1.807</v>
      </c>
      <c r="C387" s="21">
        <v>2.5042</v>
      </c>
    </row>
    <row r="388">
      <c r="A388" s="16">
        <v>45313.0</v>
      </c>
      <c r="B388" s="17">
        <v>1.844</v>
      </c>
      <c r="C388" s="21">
        <v>2.4922</v>
      </c>
    </row>
    <row r="389">
      <c r="A389" s="16">
        <v>45310.0</v>
      </c>
      <c r="B389" s="17">
        <v>1.831</v>
      </c>
      <c r="C389" s="21">
        <v>2.5027</v>
      </c>
    </row>
    <row r="390">
      <c r="A390" s="16">
        <v>45309.0</v>
      </c>
      <c r="B390" s="17">
        <v>1.819</v>
      </c>
      <c r="C390" s="21">
        <v>2.5092</v>
      </c>
    </row>
    <row r="391">
      <c r="A391" s="16">
        <v>45308.0</v>
      </c>
      <c r="B391" s="17">
        <v>1.943</v>
      </c>
      <c r="C391" s="21">
        <v>2.5077</v>
      </c>
    </row>
    <row r="392">
      <c r="A392" s="16">
        <v>45307.0</v>
      </c>
      <c r="B392" s="17">
        <v>1.934</v>
      </c>
      <c r="C392" s="21">
        <v>2.5252</v>
      </c>
    </row>
    <row r="393">
      <c r="A393" s="16">
        <v>45306.0</v>
      </c>
      <c r="B393" s="17">
        <v>1.862</v>
      </c>
      <c r="C393" s="21">
        <v>2.5212</v>
      </c>
    </row>
    <row r="394">
      <c r="A394" s="16">
        <v>45303.0</v>
      </c>
      <c r="B394" s="17">
        <v>1.846</v>
      </c>
      <c r="C394" s="21">
        <v>2.5172</v>
      </c>
    </row>
    <row r="395">
      <c r="A395" s="16">
        <v>45302.0</v>
      </c>
      <c r="B395" s="17">
        <v>1.799</v>
      </c>
      <c r="C395" s="21">
        <v>2.4992</v>
      </c>
    </row>
    <row r="396">
      <c r="A396" s="16">
        <v>45301.0</v>
      </c>
      <c r="B396" s="17">
        <v>1.797</v>
      </c>
      <c r="C396" s="21">
        <v>2.4982</v>
      </c>
    </row>
    <row r="397">
      <c r="A397" s="20">
        <v>45300.0</v>
      </c>
      <c r="B397" s="17">
        <v>1.79</v>
      </c>
      <c r="C397" s="21">
        <v>2.4862</v>
      </c>
    </row>
    <row r="398">
      <c r="A398" s="20">
        <v>45299.0</v>
      </c>
      <c r="B398" s="17">
        <v>1.772</v>
      </c>
      <c r="C398" s="21">
        <v>2.5136</v>
      </c>
    </row>
    <row r="399">
      <c r="A399" s="20">
        <v>45296.0</v>
      </c>
      <c r="B399" s="17">
        <v>1.77</v>
      </c>
      <c r="C399" s="21">
        <v>2.5175</v>
      </c>
    </row>
    <row r="400">
      <c r="A400" s="20">
        <v>45295.0</v>
      </c>
      <c r="B400" s="17">
        <v>1.783</v>
      </c>
      <c r="C400" s="21">
        <v>2.5368</v>
      </c>
    </row>
    <row r="401">
      <c r="A401" s="20">
        <v>45294.0</v>
      </c>
      <c r="B401" s="17">
        <v>1.805</v>
      </c>
      <c r="C401" s="21">
        <v>2.5531</v>
      </c>
    </row>
    <row r="402">
      <c r="A402" s="20">
        <v>45293.0</v>
      </c>
      <c r="B402" s="17">
        <v>1.786</v>
      </c>
      <c r="C402" s="21">
        <v>2.5601</v>
      </c>
    </row>
    <row r="403">
      <c r="A403" s="16">
        <v>45289.0</v>
      </c>
      <c r="B403" s="17">
        <v>1.867</v>
      </c>
      <c r="C403" s="21">
        <v>2.5553</v>
      </c>
    </row>
    <row r="404">
      <c r="A404" s="16">
        <v>45288.0</v>
      </c>
      <c r="B404" s="17">
        <v>1.937</v>
      </c>
      <c r="C404" s="21">
        <v>2.5553</v>
      </c>
    </row>
    <row r="405">
      <c r="A405" s="16">
        <v>45287.0</v>
      </c>
      <c r="B405" s="17">
        <v>1.864</v>
      </c>
      <c r="C405" s="21">
        <v>2.5694</v>
      </c>
    </row>
    <row r="406">
      <c r="A406" s="16">
        <v>45286.0</v>
      </c>
      <c r="B406" s="17">
        <v>1.844</v>
      </c>
      <c r="C406" s="21">
        <v>2.5577</v>
      </c>
    </row>
    <row r="407">
      <c r="A407" s="16">
        <v>45285.0</v>
      </c>
      <c r="B407" s="17">
        <v>1.822</v>
      </c>
      <c r="C407" s="21">
        <v>2.5804</v>
      </c>
    </row>
    <row r="408">
      <c r="A408" s="16">
        <v>45282.0</v>
      </c>
      <c r="B408" s="17">
        <v>1.762</v>
      </c>
      <c r="C408" s="21">
        <v>2.5678</v>
      </c>
    </row>
    <row r="409">
      <c r="A409" s="16">
        <v>45281.0</v>
      </c>
      <c r="B409" s="17">
        <v>1.801</v>
      </c>
      <c r="C409" s="21">
        <v>2.5877</v>
      </c>
    </row>
    <row r="410">
      <c r="A410" s="16">
        <v>45280.0</v>
      </c>
      <c r="B410" s="17">
        <v>1.784</v>
      </c>
      <c r="C410" s="21">
        <v>2.5901</v>
      </c>
    </row>
    <row r="411">
      <c r="A411" s="16">
        <v>45279.0</v>
      </c>
      <c r="B411" s="17">
        <v>1.767</v>
      </c>
      <c r="C411" s="21">
        <v>2.6222</v>
      </c>
    </row>
    <row r="412">
      <c r="A412" s="16">
        <v>45278.0</v>
      </c>
      <c r="B412" s="17">
        <v>1.818</v>
      </c>
      <c r="C412" s="21">
        <v>2.6191</v>
      </c>
    </row>
    <row r="413">
      <c r="A413" s="16">
        <v>45275.0</v>
      </c>
      <c r="B413" s="17">
        <v>1.753</v>
      </c>
      <c r="C413" s="21">
        <v>2.6126</v>
      </c>
    </row>
    <row r="414">
      <c r="A414" s="16">
        <v>45274.0</v>
      </c>
      <c r="B414" s="17">
        <v>1.763</v>
      </c>
      <c r="C414" s="21">
        <v>2.6227</v>
      </c>
    </row>
    <row r="415">
      <c r="A415" s="16">
        <v>45273.0</v>
      </c>
      <c r="B415" s="17">
        <v>1.789</v>
      </c>
      <c r="C415" s="21">
        <v>2.6376</v>
      </c>
    </row>
    <row r="416">
      <c r="A416" s="16">
        <v>45272.0</v>
      </c>
      <c r="B416" s="17">
        <v>1.839</v>
      </c>
      <c r="C416" s="21">
        <v>2.6226</v>
      </c>
    </row>
    <row r="417">
      <c r="A417" s="16">
        <v>45271.0</v>
      </c>
      <c r="B417" s="17">
        <v>1.855</v>
      </c>
      <c r="C417" s="21">
        <v>2.6375</v>
      </c>
    </row>
    <row r="418">
      <c r="A418" s="20">
        <v>45268.0</v>
      </c>
      <c r="B418" s="17">
        <v>1.798</v>
      </c>
      <c r="C418" s="21">
        <v>2.644</v>
      </c>
    </row>
    <row r="419">
      <c r="A419" s="20">
        <v>45267.0</v>
      </c>
      <c r="B419" s="17">
        <v>1.755</v>
      </c>
      <c r="C419" s="21">
        <v>2.6636</v>
      </c>
    </row>
    <row r="420">
      <c r="A420" s="20">
        <v>45266.0</v>
      </c>
      <c r="B420" s="17">
        <v>1.763</v>
      </c>
      <c r="C420" s="21">
        <v>2.664</v>
      </c>
    </row>
    <row r="421">
      <c r="A421" s="20">
        <v>45265.0</v>
      </c>
      <c r="B421" s="17">
        <v>1.816</v>
      </c>
      <c r="C421" s="21">
        <v>2.6725</v>
      </c>
    </row>
    <row r="422">
      <c r="A422" s="20">
        <v>45264.0</v>
      </c>
      <c r="B422" s="17">
        <v>1.759</v>
      </c>
      <c r="C422" s="21">
        <v>2.665</v>
      </c>
    </row>
    <row r="423">
      <c r="A423" s="20">
        <v>45261.0</v>
      </c>
      <c r="B423" s="17">
        <v>1.795</v>
      </c>
      <c r="C423" s="21">
        <v>2.6725</v>
      </c>
    </row>
    <row r="424">
      <c r="A424" s="16">
        <v>45260.0</v>
      </c>
      <c r="B424" s="17">
        <v>2.166</v>
      </c>
      <c r="C424" s="21">
        <v>2.6625</v>
      </c>
    </row>
    <row r="425">
      <c r="A425" s="16">
        <v>45259.0</v>
      </c>
      <c r="B425" s="17">
        <v>2.076</v>
      </c>
      <c r="C425" s="21">
        <v>2.668</v>
      </c>
    </row>
    <row r="426">
      <c r="A426" s="16">
        <v>45258.0</v>
      </c>
      <c r="B426" s="17">
        <v>2.051</v>
      </c>
      <c r="C426" s="21">
        <v>2.6826</v>
      </c>
    </row>
    <row r="427">
      <c r="A427" s="16">
        <v>45257.0</v>
      </c>
      <c r="B427" s="17">
        <v>2.094</v>
      </c>
      <c r="C427" s="21">
        <v>2.6898</v>
      </c>
    </row>
    <row r="428">
      <c r="A428" s="16">
        <v>45254.0</v>
      </c>
      <c r="B428" s="17">
        <v>2.195</v>
      </c>
      <c r="C428" s="21">
        <v>2.7108</v>
      </c>
    </row>
    <row r="429">
      <c r="A429" s="16">
        <v>45253.0</v>
      </c>
      <c r="B429" s="17">
        <v>1.949</v>
      </c>
      <c r="C429" s="21">
        <v>2.7053</v>
      </c>
    </row>
    <row r="430">
      <c r="A430" s="16">
        <v>45252.0</v>
      </c>
      <c r="B430" s="17">
        <v>1.997</v>
      </c>
      <c r="C430" s="21">
        <v>2.7023</v>
      </c>
    </row>
    <row r="431">
      <c r="A431" s="16">
        <v>45251.0</v>
      </c>
      <c r="B431" s="17">
        <v>1.961</v>
      </c>
      <c r="C431" s="21">
        <v>2.6823</v>
      </c>
    </row>
    <row r="432">
      <c r="A432" s="16">
        <v>45250.0</v>
      </c>
      <c r="B432" s="17">
        <v>1.962</v>
      </c>
      <c r="C432" s="21">
        <v>2.6684</v>
      </c>
    </row>
    <row r="433">
      <c r="A433" s="16">
        <v>45247.0</v>
      </c>
      <c r="B433" s="17">
        <v>1.9622</v>
      </c>
      <c r="C433" s="21">
        <v>2.6584</v>
      </c>
    </row>
    <row r="434">
      <c r="A434" s="16">
        <v>45246.0</v>
      </c>
      <c r="B434" s="17">
        <v>1.951</v>
      </c>
      <c r="C434" s="21">
        <v>2.6524</v>
      </c>
    </row>
    <row r="435">
      <c r="A435" s="16">
        <v>45245.0</v>
      </c>
      <c r="B435" s="17">
        <v>1.896</v>
      </c>
      <c r="C435" s="21">
        <v>2.6558</v>
      </c>
    </row>
    <row r="436">
      <c r="A436" s="16">
        <v>45244.0</v>
      </c>
      <c r="B436" s="17">
        <v>1.967</v>
      </c>
      <c r="C436" s="21">
        <v>2.6633</v>
      </c>
    </row>
    <row r="437">
      <c r="A437" s="16">
        <v>45243.0</v>
      </c>
      <c r="B437" s="17">
        <v>1.84</v>
      </c>
      <c r="C437" s="21">
        <v>2.6573</v>
      </c>
    </row>
    <row r="438">
      <c r="A438" s="16">
        <v>45240.0</v>
      </c>
      <c r="B438" s="17">
        <v>1.826</v>
      </c>
      <c r="C438" s="21">
        <v>2.6454</v>
      </c>
    </row>
    <row r="439">
      <c r="A439" s="20">
        <v>45239.0</v>
      </c>
      <c r="B439" s="17">
        <v>1.824</v>
      </c>
      <c r="C439" s="21">
        <v>2.6444</v>
      </c>
    </row>
    <row r="440">
      <c r="A440" s="20">
        <v>45238.0</v>
      </c>
      <c r="B440" s="17">
        <v>1.822</v>
      </c>
      <c r="C440" s="21">
        <v>2.6494</v>
      </c>
    </row>
    <row r="441">
      <c r="A441" s="20">
        <v>45237.0</v>
      </c>
      <c r="B441" s="17">
        <v>1.817</v>
      </c>
      <c r="C441" s="21">
        <v>2.6464</v>
      </c>
    </row>
    <row r="442">
      <c r="A442" s="20">
        <v>45236.0</v>
      </c>
      <c r="B442" s="17">
        <v>1.752</v>
      </c>
      <c r="C442" s="21">
        <v>2.6632</v>
      </c>
    </row>
    <row r="443">
      <c r="A443" s="20">
        <v>45233.0</v>
      </c>
      <c r="B443" s="17">
        <v>1.742</v>
      </c>
      <c r="C443" s="21">
        <v>2.6554</v>
      </c>
    </row>
    <row r="444">
      <c r="A444" s="20">
        <v>45232.0</v>
      </c>
      <c r="B444" s="17">
        <v>1.837</v>
      </c>
      <c r="C444" s="21">
        <v>2.6613</v>
      </c>
    </row>
    <row r="445">
      <c r="A445" s="20">
        <v>45231.0</v>
      </c>
      <c r="B445" s="17">
        <v>1.889</v>
      </c>
      <c r="C445" s="21">
        <v>2.6553</v>
      </c>
    </row>
    <row r="446">
      <c r="A446" s="16">
        <v>45230.0</v>
      </c>
      <c r="B446" s="17">
        <v>1.965</v>
      </c>
      <c r="C446" s="21">
        <v>2.6853</v>
      </c>
    </row>
    <row r="447">
      <c r="A447" s="16">
        <v>45229.0</v>
      </c>
      <c r="B447" s="17">
        <v>2.041</v>
      </c>
      <c r="C447" s="21">
        <v>2.6938</v>
      </c>
    </row>
    <row r="448">
      <c r="A448" s="16">
        <v>45226.0</v>
      </c>
      <c r="B448" s="17">
        <v>2.053</v>
      </c>
      <c r="C448" s="21">
        <v>2.7141</v>
      </c>
    </row>
    <row r="449">
      <c r="A449" s="16">
        <v>45225.0</v>
      </c>
      <c r="B449" s="17">
        <v>2.045</v>
      </c>
      <c r="C449" s="21">
        <v>2.7133</v>
      </c>
    </row>
    <row r="450">
      <c r="A450" s="16">
        <v>45224.0</v>
      </c>
      <c r="B450" s="17">
        <v>2.006</v>
      </c>
      <c r="C450" s="21">
        <v>2.7152</v>
      </c>
    </row>
    <row r="451">
      <c r="A451" s="16">
        <v>45223.0</v>
      </c>
      <c r="B451" s="17">
        <v>1.988</v>
      </c>
      <c r="C451" s="21">
        <v>2.7052</v>
      </c>
    </row>
    <row r="452">
      <c r="A452" s="16">
        <v>45222.0</v>
      </c>
      <c r="B452" s="17">
        <v>1.933</v>
      </c>
      <c r="C452" s="21">
        <v>2.7177</v>
      </c>
    </row>
    <row r="453">
      <c r="A453" s="16">
        <v>45219.0</v>
      </c>
      <c r="B453" s="17">
        <v>2.103</v>
      </c>
      <c r="C453" s="21">
        <v>2.7047</v>
      </c>
    </row>
    <row r="454">
      <c r="A454" s="16">
        <v>45218.0</v>
      </c>
      <c r="B454" s="17">
        <v>1.929</v>
      </c>
      <c r="C454" s="21">
        <v>2.7052</v>
      </c>
    </row>
    <row r="455">
      <c r="A455" s="16">
        <v>45217.0</v>
      </c>
      <c r="B455" s="17">
        <v>1.899</v>
      </c>
      <c r="C455" s="21">
        <v>2.7177</v>
      </c>
    </row>
    <row r="456">
      <c r="A456" s="16">
        <v>45216.0</v>
      </c>
      <c r="B456" s="17">
        <v>1.844</v>
      </c>
      <c r="C456" s="21">
        <v>2.7052</v>
      </c>
    </row>
    <row r="457">
      <c r="A457" s="16">
        <v>45215.0</v>
      </c>
      <c r="B457" s="17">
        <v>1.793</v>
      </c>
      <c r="C457" s="21">
        <v>2.6882</v>
      </c>
    </row>
    <row r="458">
      <c r="A458" s="16">
        <v>45212.0</v>
      </c>
      <c r="B458" s="17">
        <v>1.893</v>
      </c>
      <c r="C458" s="21">
        <v>2.6777</v>
      </c>
    </row>
    <row r="459">
      <c r="A459" s="16">
        <v>45211.0</v>
      </c>
      <c r="B459" s="17">
        <v>1.889</v>
      </c>
      <c r="C459" s="21">
        <v>2.6702</v>
      </c>
    </row>
    <row r="460">
      <c r="A460" s="16">
        <v>45210.0</v>
      </c>
      <c r="B460" s="17">
        <v>1.895</v>
      </c>
      <c r="C460" s="21">
        <v>2.6911</v>
      </c>
    </row>
    <row r="461">
      <c r="A461" s="16">
        <v>45209.0</v>
      </c>
      <c r="B461" s="17">
        <v>1.861</v>
      </c>
      <c r="C461" s="21">
        <v>2.6976</v>
      </c>
    </row>
    <row r="462">
      <c r="A462" s="20">
        <v>45208.0</v>
      </c>
      <c r="B462" s="17">
        <v>1.801</v>
      </c>
      <c r="C462" s="21">
        <v>2.6811</v>
      </c>
    </row>
    <row r="463">
      <c r="A463" s="20">
        <v>45207.0</v>
      </c>
      <c r="B463" s="17">
        <v>1.764</v>
      </c>
      <c r="C463" s="21">
        <v>2.6702</v>
      </c>
    </row>
    <row r="464">
      <c r="A464" s="20">
        <v>45206.0</v>
      </c>
      <c r="B464" s="17">
        <v>1.831</v>
      </c>
      <c r="C464" s="21">
        <v>2.6626</v>
      </c>
    </row>
    <row r="465">
      <c r="A465" s="16">
        <v>45197.0</v>
      </c>
      <c r="B465" s="17">
        <v>2.195</v>
      </c>
      <c r="C465" s="21">
        <v>2.6651</v>
      </c>
    </row>
    <row r="466">
      <c r="A466" s="16">
        <v>45196.0</v>
      </c>
      <c r="B466" s="17">
        <v>1.848</v>
      </c>
      <c r="C466" s="21">
        <v>2.6751</v>
      </c>
    </row>
    <row r="467">
      <c r="A467" s="16">
        <v>45195.0</v>
      </c>
      <c r="B467" s="17">
        <v>1.969</v>
      </c>
      <c r="C467" s="21">
        <v>2.6877</v>
      </c>
    </row>
    <row r="468">
      <c r="A468" s="16">
        <v>45194.0</v>
      </c>
      <c r="B468" s="17">
        <v>2.005</v>
      </c>
      <c r="C468" s="21">
        <v>2.6951</v>
      </c>
    </row>
    <row r="469">
      <c r="A469" s="16">
        <v>45191.0</v>
      </c>
      <c r="B469" s="17">
        <v>1.988</v>
      </c>
      <c r="C469" s="21">
        <v>2.6976</v>
      </c>
    </row>
    <row r="470">
      <c r="A470" s="16">
        <v>45190.0</v>
      </c>
      <c r="B470" s="17">
        <v>1.951</v>
      </c>
      <c r="C470" s="21">
        <v>2.6776</v>
      </c>
    </row>
    <row r="471">
      <c r="A471" s="16">
        <v>45189.0</v>
      </c>
      <c r="B471" s="17">
        <v>1.961</v>
      </c>
      <c r="C471" s="21">
        <v>2.6576</v>
      </c>
    </row>
    <row r="472">
      <c r="A472" s="16">
        <v>45188.0</v>
      </c>
      <c r="B472" s="17">
        <v>1.925</v>
      </c>
      <c r="C472" s="21">
        <v>2.665</v>
      </c>
    </row>
    <row r="473">
      <c r="A473" s="16">
        <v>45187.0</v>
      </c>
      <c r="B473" s="17">
        <v>1.891</v>
      </c>
      <c r="C473" s="21">
        <v>2.6625</v>
      </c>
    </row>
    <row r="474">
      <c r="A474" s="16">
        <v>45184.0</v>
      </c>
      <c r="B474" s="17">
        <v>1.9</v>
      </c>
      <c r="C474" s="21">
        <v>2.65</v>
      </c>
    </row>
    <row r="475">
      <c r="A475" s="16">
        <v>45183.0</v>
      </c>
      <c r="B475" s="17">
        <v>1.917</v>
      </c>
      <c r="C475" s="21">
        <v>2.64</v>
      </c>
    </row>
    <row r="476">
      <c r="A476" s="16">
        <v>45182.0</v>
      </c>
      <c r="B476" s="17">
        <v>1.874</v>
      </c>
      <c r="C476" s="21">
        <v>2.6075</v>
      </c>
    </row>
    <row r="477">
      <c r="A477" s="16">
        <v>45181.0</v>
      </c>
      <c r="B477" s="17">
        <v>1.931</v>
      </c>
      <c r="C477" s="21">
        <v>2.615</v>
      </c>
    </row>
    <row r="478">
      <c r="A478" s="16">
        <v>45180.0</v>
      </c>
      <c r="B478" s="17">
        <v>1.955</v>
      </c>
      <c r="C478" s="21">
        <v>2.623</v>
      </c>
    </row>
    <row r="479">
      <c r="A479" s="20">
        <v>45177.0</v>
      </c>
      <c r="B479" s="17">
        <v>1.835</v>
      </c>
      <c r="C479" s="21">
        <v>2.63</v>
      </c>
    </row>
    <row r="480">
      <c r="A480" s="20">
        <v>45176.0</v>
      </c>
      <c r="B480" s="17">
        <v>1.904</v>
      </c>
      <c r="C480" s="21">
        <v>2.6375</v>
      </c>
    </row>
    <row r="481">
      <c r="A481" s="20">
        <v>45175.0</v>
      </c>
      <c r="B481" s="17">
        <v>1.795</v>
      </c>
      <c r="C481" s="21">
        <v>2.635</v>
      </c>
    </row>
    <row r="482">
      <c r="A482" s="20">
        <v>45174.0</v>
      </c>
      <c r="B482" s="17">
        <v>1.733</v>
      </c>
      <c r="C482" s="21">
        <v>2.6375</v>
      </c>
    </row>
    <row r="483">
      <c r="A483" s="20">
        <v>45173.0</v>
      </c>
      <c r="B483" s="17">
        <v>1.728</v>
      </c>
      <c r="C483" s="21">
        <v>2.615</v>
      </c>
    </row>
    <row r="484">
      <c r="A484" s="20">
        <v>45170.0</v>
      </c>
      <c r="B484" s="17">
        <v>1.814</v>
      </c>
      <c r="C484" s="21">
        <v>2.6124</v>
      </c>
    </row>
    <row r="485">
      <c r="A485" s="16">
        <v>45169.0</v>
      </c>
      <c r="B485" s="17">
        <v>2.103</v>
      </c>
      <c r="C485" s="21">
        <v>2.585</v>
      </c>
    </row>
    <row r="486">
      <c r="A486" s="16">
        <v>45168.0</v>
      </c>
      <c r="B486" s="17">
        <v>2.235</v>
      </c>
      <c r="C486" s="21">
        <v>2.5575</v>
      </c>
    </row>
    <row r="487">
      <c r="A487" s="16">
        <v>45167.0</v>
      </c>
      <c r="B487" s="17">
        <v>2.091</v>
      </c>
      <c r="C487" s="21">
        <v>2.56</v>
      </c>
    </row>
    <row r="488">
      <c r="A488" s="16">
        <v>45166.0</v>
      </c>
      <c r="B488" s="17">
        <v>2.056</v>
      </c>
      <c r="C488" s="21">
        <v>2.57</v>
      </c>
    </row>
    <row r="489">
      <c r="A489" s="16">
        <v>45163.0</v>
      </c>
      <c r="B489" s="17">
        <v>1.896</v>
      </c>
      <c r="C489" s="21">
        <v>2.5837</v>
      </c>
    </row>
    <row r="490">
      <c r="A490" s="16">
        <v>45162.0</v>
      </c>
      <c r="B490" s="17">
        <v>1.795</v>
      </c>
      <c r="C490" s="21">
        <v>2.5702</v>
      </c>
    </row>
    <row r="491">
      <c r="A491" s="16">
        <v>45161.0</v>
      </c>
      <c r="B491" s="17">
        <v>1.81</v>
      </c>
      <c r="C491" s="21">
        <v>2.5543</v>
      </c>
    </row>
    <row r="492">
      <c r="A492" s="16">
        <v>45160.0</v>
      </c>
      <c r="B492" s="17">
        <v>1.824</v>
      </c>
      <c r="C492" s="21">
        <v>2.5535</v>
      </c>
    </row>
    <row r="493">
      <c r="A493" s="16">
        <v>45159.0</v>
      </c>
      <c r="B493" s="17">
        <v>1.875</v>
      </c>
      <c r="C493" s="21">
        <v>2.5564</v>
      </c>
    </row>
    <row r="494">
      <c r="A494" s="16">
        <v>45156.0</v>
      </c>
      <c r="B494" s="17">
        <v>1.886</v>
      </c>
      <c r="C494" s="21">
        <v>2.5403</v>
      </c>
    </row>
    <row r="495">
      <c r="A495" s="16">
        <v>45155.0</v>
      </c>
      <c r="B495" s="17">
        <v>1.868</v>
      </c>
      <c r="C495" s="21">
        <v>2.5639</v>
      </c>
    </row>
    <row r="496">
      <c r="A496" s="16">
        <v>45154.0</v>
      </c>
      <c r="B496" s="17">
        <v>1.831</v>
      </c>
      <c r="C496" s="21">
        <v>2.5678</v>
      </c>
    </row>
    <row r="497">
      <c r="A497" s="16">
        <v>45153.0</v>
      </c>
      <c r="B497" s="17">
        <v>1.886</v>
      </c>
      <c r="C497" s="21">
        <v>2.5649</v>
      </c>
    </row>
    <row r="498">
      <c r="A498" s="16">
        <v>45152.0</v>
      </c>
      <c r="B498" s="17">
        <v>1.832</v>
      </c>
      <c r="C498" s="21">
        <v>2.5759</v>
      </c>
    </row>
    <row r="499">
      <c r="A499" s="16">
        <v>45149.0</v>
      </c>
      <c r="B499" s="17">
        <v>1.777</v>
      </c>
      <c r="C499" s="21">
        <v>2.6212</v>
      </c>
    </row>
    <row r="500">
      <c r="A500" s="16">
        <v>45148.0</v>
      </c>
      <c r="B500" s="17">
        <v>1.758</v>
      </c>
      <c r="C500" s="21">
        <v>2.6381</v>
      </c>
    </row>
    <row r="501">
      <c r="A501" s="20">
        <v>45147.0</v>
      </c>
      <c r="B501" s="17">
        <v>1.782</v>
      </c>
      <c r="C501" s="21">
        <v>2.6381</v>
      </c>
    </row>
    <row r="502">
      <c r="A502" s="20">
        <v>45146.0</v>
      </c>
      <c r="B502" s="17">
        <v>1.775</v>
      </c>
      <c r="C502" s="21">
        <v>2.6475</v>
      </c>
    </row>
    <row r="503">
      <c r="A503" s="20">
        <v>45145.0</v>
      </c>
      <c r="B503" s="17">
        <v>1.737</v>
      </c>
      <c r="C503" s="21">
        <v>2.6461</v>
      </c>
    </row>
    <row r="504">
      <c r="A504" s="20">
        <v>45142.0</v>
      </c>
      <c r="B504" s="17">
        <v>1.64</v>
      </c>
      <c r="C504" s="21">
        <v>2.6454</v>
      </c>
    </row>
    <row r="505">
      <c r="A505" s="20">
        <v>45141.0</v>
      </c>
      <c r="B505" s="17">
        <v>1.671</v>
      </c>
      <c r="C505" s="21">
        <v>2.6462</v>
      </c>
    </row>
    <row r="506">
      <c r="A506" s="20">
        <v>45140.0</v>
      </c>
      <c r="B506" s="17">
        <v>1.777</v>
      </c>
      <c r="C506" s="21">
        <v>2.6469</v>
      </c>
    </row>
    <row r="507">
      <c r="A507" s="20">
        <v>45139.0</v>
      </c>
      <c r="B507" s="17">
        <v>1.806</v>
      </c>
      <c r="C507" s="21">
        <v>2.6435</v>
      </c>
    </row>
    <row r="508">
      <c r="A508" s="16">
        <v>45138.0</v>
      </c>
      <c r="B508" s="17">
        <v>1.963</v>
      </c>
      <c r="C508" s="21">
        <v>2.6525</v>
      </c>
    </row>
    <row r="509">
      <c r="A509" s="16">
        <v>45135.0</v>
      </c>
      <c r="B509" s="17">
        <v>1.826</v>
      </c>
      <c r="C509" s="21">
        <v>2.6607</v>
      </c>
    </row>
    <row r="510">
      <c r="A510" s="16">
        <v>45134.0</v>
      </c>
      <c r="B510" s="17">
        <v>1.818</v>
      </c>
      <c r="C510" s="21">
        <v>2.6597</v>
      </c>
    </row>
    <row r="511">
      <c r="A511" s="16">
        <v>45133.0</v>
      </c>
      <c r="B511" s="17">
        <v>1.853</v>
      </c>
      <c r="C511" s="21">
        <v>2.6533</v>
      </c>
    </row>
    <row r="512">
      <c r="A512" s="16">
        <v>45132.0</v>
      </c>
      <c r="B512" s="17">
        <v>1.843</v>
      </c>
      <c r="C512" s="21">
        <v>2.6395</v>
      </c>
    </row>
    <row r="513">
      <c r="A513" s="16">
        <v>45131.0</v>
      </c>
      <c r="B513" s="17">
        <v>1.808</v>
      </c>
      <c r="C513" s="21">
        <v>2.643</v>
      </c>
    </row>
    <row r="514">
      <c r="A514" s="16">
        <v>45128.0</v>
      </c>
      <c r="B514" s="17">
        <v>1.826</v>
      </c>
      <c r="C514" s="21">
        <v>2.663</v>
      </c>
    </row>
    <row r="515">
      <c r="A515" s="16">
        <v>45127.0</v>
      </c>
      <c r="B515" s="17">
        <v>1.832</v>
      </c>
      <c r="C515" s="21">
        <v>2.5934</v>
      </c>
    </row>
    <row r="516">
      <c r="A516" s="16">
        <v>45126.0</v>
      </c>
      <c r="B516" s="17">
        <v>1.872</v>
      </c>
      <c r="C516" s="21">
        <v>2.6079</v>
      </c>
    </row>
    <row r="517">
      <c r="A517" s="16">
        <v>45125.0</v>
      </c>
      <c r="B517" s="17">
        <v>1.892</v>
      </c>
      <c r="C517" s="21">
        <v>2.6214</v>
      </c>
    </row>
    <row r="518">
      <c r="A518" s="16">
        <v>45124.0</v>
      </c>
      <c r="B518" s="17">
        <v>1.86</v>
      </c>
      <c r="C518" s="21">
        <v>2.6233</v>
      </c>
    </row>
    <row r="519">
      <c r="A519" s="16">
        <v>45121.0</v>
      </c>
      <c r="B519" s="17">
        <v>1.806</v>
      </c>
      <c r="C519" s="21">
        <v>2.6234</v>
      </c>
    </row>
    <row r="520">
      <c r="A520" s="16">
        <v>45120.0</v>
      </c>
      <c r="B520" s="17">
        <v>1.782</v>
      </c>
      <c r="C520" s="21">
        <v>2.6364</v>
      </c>
    </row>
    <row r="521">
      <c r="A521" s="16">
        <v>45119.0</v>
      </c>
      <c r="B521" s="17">
        <v>1.781</v>
      </c>
      <c r="C521" s="21">
        <v>2.6444</v>
      </c>
    </row>
    <row r="522">
      <c r="A522" s="16">
        <v>45118.0</v>
      </c>
      <c r="B522" s="17">
        <v>1.744</v>
      </c>
      <c r="C522" s="21">
        <v>2.6413</v>
      </c>
    </row>
    <row r="523">
      <c r="A523" s="16">
        <v>45117.0</v>
      </c>
      <c r="B523" s="17">
        <v>1.726</v>
      </c>
      <c r="C523" s="21">
        <v>2.6378</v>
      </c>
    </row>
    <row r="524">
      <c r="A524" s="20">
        <v>45114.0</v>
      </c>
      <c r="B524" s="17">
        <v>1.779</v>
      </c>
      <c r="C524" s="21">
        <v>2.6353</v>
      </c>
    </row>
    <row r="525">
      <c r="A525" s="20">
        <v>45113.0</v>
      </c>
      <c r="B525" s="17">
        <v>1.763</v>
      </c>
      <c r="C525" s="21">
        <v>2.6403</v>
      </c>
    </row>
    <row r="526">
      <c r="A526" s="20">
        <v>45112.0</v>
      </c>
      <c r="B526" s="17">
        <v>1.808</v>
      </c>
      <c r="C526" s="21">
        <v>2.6403</v>
      </c>
    </row>
    <row r="527">
      <c r="A527" s="20">
        <v>45111.0</v>
      </c>
      <c r="B527" s="17">
        <v>1.758</v>
      </c>
      <c r="C527" s="21">
        <v>2.6392</v>
      </c>
    </row>
    <row r="528">
      <c r="A528" s="20">
        <v>45110.0</v>
      </c>
      <c r="B528" s="17">
        <v>1.795</v>
      </c>
      <c r="C528" s="21">
        <v>2.6402</v>
      </c>
    </row>
    <row r="529">
      <c r="A529" s="16">
        <v>45107.0</v>
      </c>
      <c r="B529" s="17">
        <v>2.063</v>
      </c>
      <c r="C529" s="21">
        <v>2.6477</v>
      </c>
    </row>
    <row r="530">
      <c r="A530" s="16">
        <v>45106.0</v>
      </c>
      <c r="B530" s="17">
        <v>1.884</v>
      </c>
      <c r="C530" s="21">
        <v>2.6402</v>
      </c>
    </row>
    <row r="531">
      <c r="A531" s="16">
        <v>45105.0</v>
      </c>
      <c r="B531" s="17">
        <v>1.867</v>
      </c>
      <c r="C531" s="21">
        <v>2.6351</v>
      </c>
    </row>
    <row r="532">
      <c r="A532" s="16">
        <v>45104.0</v>
      </c>
      <c r="B532" s="17">
        <v>1.851</v>
      </c>
      <c r="C532" s="21">
        <v>2.6526</v>
      </c>
    </row>
    <row r="533">
      <c r="A533" s="16">
        <v>45103.0</v>
      </c>
      <c r="B533" s="17">
        <v>1.867</v>
      </c>
      <c r="C533" s="21">
        <v>2.6651</v>
      </c>
    </row>
    <row r="534">
      <c r="A534" s="16">
        <v>45102.0</v>
      </c>
      <c r="B534" s="17">
        <v>1.95</v>
      </c>
      <c r="C534" s="21">
        <v>2.6676</v>
      </c>
    </row>
    <row r="535">
      <c r="A535" s="16">
        <v>45098.0</v>
      </c>
      <c r="B535" s="17">
        <v>2.009</v>
      </c>
      <c r="C535" s="21">
        <v>2.6677</v>
      </c>
    </row>
    <row r="536">
      <c r="A536" s="16">
        <v>45097.0</v>
      </c>
      <c r="B536" s="17">
        <v>2.043</v>
      </c>
      <c r="C536" s="21">
        <v>2.6576</v>
      </c>
    </row>
    <row r="537">
      <c r="A537" s="16">
        <v>45096.0</v>
      </c>
      <c r="B537" s="17">
        <v>1.984</v>
      </c>
      <c r="C537" s="21">
        <v>2.6701</v>
      </c>
    </row>
    <row r="538">
      <c r="A538" s="16">
        <v>45093.0</v>
      </c>
      <c r="B538" s="17">
        <v>1.925</v>
      </c>
      <c r="C538" s="21">
        <v>2.6751</v>
      </c>
    </row>
    <row r="539">
      <c r="A539" s="16">
        <v>45092.0</v>
      </c>
      <c r="B539" s="17">
        <v>1.839</v>
      </c>
      <c r="C539" s="21">
        <v>2.6876</v>
      </c>
    </row>
    <row r="540">
      <c r="A540" s="16">
        <v>45091.0</v>
      </c>
      <c r="B540" s="17">
        <v>1.846</v>
      </c>
      <c r="C540" s="21">
        <v>2.6626</v>
      </c>
    </row>
    <row r="541">
      <c r="A541" s="16">
        <v>45090.0</v>
      </c>
      <c r="B541" s="17">
        <v>1.84</v>
      </c>
      <c r="C541" s="21">
        <v>2.6482</v>
      </c>
    </row>
    <row r="542">
      <c r="A542" s="16">
        <v>45089.0</v>
      </c>
      <c r="B542" s="17">
        <v>1.83</v>
      </c>
      <c r="C542" s="21">
        <v>2.6178</v>
      </c>
    </row>
    <row r="543">
      <c r="A543" s="20">
        <v>45086.0</v>
      </c>
      <c r="B543" s="17">
        <v>1.826</v>
      </c>
      <c r="C543" s="21">
        <v>2.6227</v>
      </c>
    </row>
    <row r="544">
      <c r="A544" s="20">
        <v>45085.0</v>
      </c>
      <c r="B544" s="17">
        <v>1.85</v>
      </c>
      <c r="C544" s="21">
        <v>2.6704</v>
      </c>
    </row>
    <row r="545">
      <c r="A545" s="20">
        <v>45084.0</v>
      </c>
      <c r="B545" s="17">
        <v>1.855</v>
      </c>
      <c r="C545" s="21">
        <v>2.6703</v>
      </c>
    </row>
    <row r="546">
      <c r="A546" s="20">
        <v>45083.0</v>
      </c>
      <c r="B546" s="17">
        <v>1.767</v>
      </c>
      <c r="C546" s="21">
        <v>2.6822</v>
      </c>
    </row>
    <row r="547">
      <c r="A547" s="20">
        <v>45082.0</v>
      </c>
      <c r="B547" s="17">
        <v>1.847</v>
      </c>
      <c r="C547" s="21">
        <v>2.6827</v>
      </c>
    </row>
    <row r="548">
      <c r="A548" s="20">
        <v>45079.0</v>
      </c>
      <c r="B548" s="17">
        <v>1.814</v>
      </c>
      <c r="C548" s="21">
        <v>2.6826</v>
      </c>
    </row>
    <row r="549">
      <c r="A549" s="20">
        <v>45078.0</v>
      </c>
      <c r="B549" s="17">
        <v>1.848</v>
      </c>
      <c r="C549" s="21">
        <v>2.6926</v>
      </c>
    </row>
    <row r="550">
      <c r="A550" s="26">
        <v>45077.0</v>
      </c>
      <c r="B550" s="17">
        <v>2.058</v>
      </c>
      <c r="C550" s="21">
        <v>2.6951</v>
      </c>
    </row>
    <row r="551">
      <c r="A551" s="26">
        <v>45076.0</v>
      </c>
      <c r="B551" s="17">
        <v>1.993</v>
      </c>
      <c r="C551" s="21">
        <v>2.6825</v>
      </c>
    </row>
    <row r="552">
      <c r="A552" s="26">
        <v>45075.0</v>
      </c>
      <c r="B552" s="17">
        <v>1.937</v>
      </c>
      <c r="C552" s="21">
        <v>2.685</v>
      </c>
    </row>
    <row r="553">
      <c r="A553" s="26">
        <v>45072.0</v>
      </c>
      <c r="B553" s="17">
        <v>1.992</v>
      </c>
      <c r="C553" s="21">
        <v>2.7</v>
      </c>
    </row>
    <row r="554">
      <c r="A554" s="26">
        <v>45071.0</v>
      </c>
      <c r="B554" s="17">
        <v>1.908</v>
      </c>
      <c r="C554" s="21">
        <v>2.695</v>
      </c>
    </row>
    <row r="555">
      <c r="A555" s="26">
        <v>45070.0</v>
      </c>
      <c r="B555" s="17">
        <v>1.762</v>
      </c>
      <c r="C555" s="21">
        <v>2.7205</v>
      </c>
    </row>
    <row r="556">
      <c r="A556" s="26">
        <v>45069.0</v>
      </c>
      <c r="B556" s="17">
        <v>1.824</v>
      </c>
      <c r="C556" s="21">
        <v>2.7065</v>
      </c>
    </row>
    <row r="557">
      <c r="A557" s="26">
        <v>45068.0</v>
      </c>
      <c r="B557" s="17">
        <v>1.897</v>
      </c>
      <c r="C557" s="21">
        <v>2.7037</v>
      </c>
    </row>
    <row r="558">
      <c r="A558" s="26">
        <v>45065.0</v>
      </c>
      <c r="B558" s="17">
        <v>1.91</v>
      </c>
      <c r="C558" s="21">
        <v>2.6962</v>
      </c>
    </row>
    <row r="559">
      <c r="A559" s="26">
        <v>45064.0</v>
      </c>
      <c r="B559" s="17">
        <v>1.76</v>
      </c>
      <c r="C559" s="21">
        <v>2.7132</v>
      </c>
    </row>
    <row r="560">
      <c r="A560" s="26">
        <v>45063.0</v>
      </c>
      <c r="B560" s="17">
        <v>1.844</v>
      </c>
      <c r="C560" s="21">
        <v>2.7151</v>
      </c>
    </row>
    <row r="561">
      <c r="A561" s="26">
        <v>45062.0</v>
      </c>
      <c r="B561" s="17">
        <v>1.766</v>
      </c>
      <c r="C561" s="21">
        <v>2.7184</v>
      </c>
    </row>
    <row r="562">
      <c r="A562" s="26">
        <v>45061.0</v>
      </c>
      <c r="B562" s="17">
        <v>1.874</v>
      </c>
      <c r="C562" s="21">
        <v>2.721</v>
      </c>
    </row>
    <row r="563">
      <c r="A563" s="26">
        <v>45058.0</v>
      </c>
      <c r="B563" s="17">
        <v>1.829</v>
      </c>
      <c r="C563" s="21">
        <v>2.7129</v>
      </c>
    </row>
    <row r="564">
      <c r="A564" s="26">
        <v>45057.0</v>
      </c>
      <c r="B564" s="17">
        <v>1.803</v>
      </c>
      <c r="C564" s="21">
        <v>2.719</v>
      </c>
    </row>
    <row r="565">
      <c r="A565" s="26">
        <v>45056.0</v>
      </c>
      <c r="B565" s="17">
        <v>1.902</v>
      </c>
      <c r="C565" s="21">
        <v>2.7058</v>
      </c>
    </row>
    <row r="566">
      <c r="A566" s="27">
        <v>45055.0</v>
      </c>
      <c r="B566" s="17">
        <v>1.825</v>
      </c>
      <c r="C566" s="21">
        <v>2.701</v>
      </c>
    </row>
    <row r="567">
      <c r="A567" s="27">
        <v>45054.0</v>
      </c>
      <c r="B567" s="17">
        <v>1.795</v>
      </c>
      <c r="C567" s="21">
        <v>2.721</v>
      </c>
    </row>
    <row r="568">
      <c r="A568" s="27">
        <v>45052.0</v>
      </c>
      <c r="B568" s="17">
        <v>1.745</v>
      </c>
      <c r="C568" s="21">
        <v>2.7383</v>
      </c>
    </row>
    <row r="569">
      <c r="A569" s="27">
        <v>45051.0</v>
      </c>
      <c r="B569" s="17">
        <v>1.815</v>
      </c>
      <c r="C569" s="21">
        <v>2.7484</v>
      </c>
    </row>
    <row r="570">
      <c r="A570" s="27">
        <v>45050.0</v>
      </c>
      <c r="B570" s="17">
        <v>1.963</v>
      </c>
      <c r="C570" s="21">
        <v>2.7311</v>
      </c>
    </row>
    <row r="571">
      <c r="A571" s="16">
        <v>45044.0</v>
      </c>
      <c r="B571" s="17">
        <v>2.3</v>
      </c>
      <c r="C571" s="21">
        <v>2.7338</v>
      </c>
    </row>
    <row r="572">
      <c r="A572" s="16">
        <v>45043.0</v>
      </c>
      <c r="B572" s="17">
        <v>2.211</v>
      </c>
      <c r="C572" s="21">
        <v>2.7613</v>
      </c>
    </row>
    <row r="573">
      <c r="A573" s="16">
        <v>45042.0</v>
      </c>
      <c r="B573" s="17">
        <v>2.062</v>
      </c>
      <c r="C573" s="21">
        <v>2.7788</v>
      </c>
    </row>
    <row r="574">
      <c r="A574" s="16">
        <v>45041.0</v>
      </c>
      <c r="B574" s="17">
        <v>2.022</v>
      </c>
      <c r="C574" s="21">
        <v>2.7852</v>
      </c>
    </row>
    <row r="575">
      <c r="A575" s="16">
        <v>45040.0</v>
      </c>
      <c r="B575" s="17">
        <v>2.117</v>
      </c>
      <c r="C575" s="21">
        <v>2.8058</v>
      </c>
    </row>
    <row r="576">
      <c r="A576" s="16">
        <v>45039.0</v>
      </c>
      <c r="B576" s="17">
        <v>2.096</v>
      </c>
      <c r="C576" s="21">
        <v>2.8157</v>
      </c>
    </row>
    <row r="577">
      <c r="A577" s="16">
        <v>45037.0</v>
      </c>
      <c r="B577" s="17">
        <v>2.199</v>
      </c>
      <c r="C577" s="21">
        <v>2.8176</v>
      </c>
    </row>
    <row r="578">
      <c r="A578" s="16">
        <v>45036.0</v>
      </c>
      <c r="B578" s="17">
        <v>2.101</v>
      </c>
      <c r="C578" s="21">
        <v>2.822</v>
      </c>
    </row>
    <row r="579">
      <c r="A579" s="16">
        <v>45035.0</v>
      </c>
      <c r="B579" s="17">
        <v>2.097</v>
      </c>
      <c r="C579" s="21">
        <v>2.8258</v>
      </c>
    </row>
    <row r="580">
      <c r="A580" s="16">
        <v>45034.0</v>
      </c>
      <c r="B580" s="17">
        <v>2.078</v>
      </c>
      <c r="C580" s="21">
        <v>2.8332</v>
      </c>
    </row>
    <row r="581">
      <c r="A581" s="16">
        <v>45033.0</v>
      </c>
      <c r="B581" s="17">
        <v>2.048</v>
      </c>
      <c r="C581" s="21">
        <v>2.8333</v>
      </c>
    </row>
    <row r="582">
      <c r="A582" s="16">
        <v>45030.0</v>
      </c>
      <c r="B582" s="17">
        <v>2.0</v>
      </c>
      <c r="C582" s="21">
        <v>2.8319</v>
      </c>
    </row>
    <row r="583">
      <c r="A583" s="16">
        <v>45029.0</v>
      </c>
      <c r="B583" s="17">
        <v>1.998</v>
      </c>
      <c r="C583" s="21">
        <v>2.8432</v>
      </c>
    </row>
    <row r="584">
      <c r="A584" s="16">
        <v>45028.0</v>
      </c>
      <c r="B584" s="17">
        <v>1.997</v>
      </c>
      <c r="C584" s="21">
        <v>2.8281</v>
      </c>
    </row>
    <row r="585">
      <c r="A585" s="16">
        <v>45027.0</v>
      </c>
      <c r="B585" s="17">
        <v>1.985</v>
      </c>
      <c r="C585" s="21">
        <v>2.8277</v>
      </c>
    </row>
    <row r="586">
      <c r="A586" s="16">
        <v>45026.0</v>
      </c>
      <c r="B586" s="17">
        <v>2.004</v>
      </c>
      <c r="C586" s="21">
        <v>2.8158</v>
      </c>
    </row>
    <row r="587">
      <c r="A587" s="20">
        <v>45023.0</v>
      </c>
      <c r="B587" s="17">
        <v>1.997</v>
      </c>
      <c r="C587" s="21">
        <v>2.8203</v>
      </c>
    </row>
    <row r="588">
      <c r="A588" s="20">
        <v>45022.0</v>
      </c>
      <c r="B588" s="17">
        <v>1.978</v>
      </c>
      <c r="C588" s="21">
        <v>2.8455</v>
      </c>
    </row>
    <row r="589">
      <c r="A589" s="20">
        <v>45020.0</v>
      </c>
      <c r="B589" s="17">
        <v>1.87</v>
      </c>
      <c r="C589" s="21">
        <v>2.8464</v>
      </c>
    </row>
    <row r="590">
      <c r="A590" s="20">
        <v>45019.0</v>
      </c>
      <c r="B590" s="17">
        <v>1.924</v>
      </c>
      <c r="C590" s="21">
        <v>2.8605</v>
      </c>
    </row>
    <row r="591">
      <c r="A591" s="16">
        <v>45016.0</v>
      </c>
      <c r="B591" s="17">
        <v>2.215</v>
      </c>
      <c r="C591" s="21">
        <v>2.8584</v>
      </c>
    </row>
    <row r="592">
      <c r="A592" s="16">
        <v>45015.0</v>
      </c>
      <c r="B592" s="17">
        <v>2.144</v>
      </c>
      <c r="C592" s="21">
        <v>2.8604</v>
      </c>
    </row>
    <row r="593">
      <c r="A593" s="16">
        <v>45014.0</v>
      </c>
      <c r="B593" s="17">
        <v>2.157</v>
      </c>
      <c r="C593" s="21">
        <v>2.8528</v>
      </c>
    </row>
    <row r="594">
      <c r="A594" s="16">
        <v>45013.0</v>
      </c>
      <c r="B594" s="17">
        <v>2.028</v>
      </c>
      <c r="C594" s="21">
        <v>2.8603</v>
      </c>
    </row>
    <row r="595">
      <c r="A595" s="16">
        <v>45012.0</v>
      </c>
      <c r="B595" s="17">
        <v>2.117</v>
      </c>
      <c r="C595" s="21">
        <v>2.8532</v>
      </c>
    </row>
    <row r="596">
      <c r="A596" s="16">
        <v>45009.0</v>
      </c>
      <c r="B596" s="17">
        <v>1.703</v>
      </c>
      <c r="C596" s="21">
        <v>2.8556</v>
      </c>
    </row>
    <row r="597">
      <c r="A597" s="16">
        <v>45008.0</v>
      </c>
      <c r="B597" s="17">
        <v>1.937</v>
      </c>
      <c r="C597" s="21">
        <v>2.8551</v>
      </c>
    </row>
    <row r="598">
      <c r="A598" s="16">
        <v>45007.0</v>
      </c>
      <c r="B598" s="17">
        <v>2.078</v>
      </c>
      <c r="C598" s="21">
        <v>2.8676</v>
      </c>
    </row>
    <row r="599">
      <c r="A599" s="16">
        <v>45006.0</v>
      </c>
      <c r="B599" s="17">
        <v>2.198</v>
      </c>
      <c r="C599" s="21">
        <v>2.8652</v>
      </c>
    </row>
    <row r="600">
      <c r="A600" s="16">
        <v>45005.0</v>
      </c>
      <c r="B600" s="17">
        <v>2.163</v>
      </c>
      <c r="C600" s="21">
        <v>2.8577</v>
      </c>
    </row>
    <row r="601">
      <c r="A601" s="16">
        <v>45002.0</v>
      </c>
      <c r="B601" s="17">
        <v>2.086</v>
      </c>
      <c r="C601" s="21">
        <v>2.8604</v>
      </c>
    </row>
    <row r="602">
      <c r="A602" s="16">
        <v>45001.0</v>
      </c>
      <c r="B602" s="17">
        <v>2.177</v>
      </c>
      <c r="C602" s="21">
        <v>2.8504</v>
      </c>
    </row>
    <row r="603">
      <c r="A603" s="16">
        <v>45000.0</v>
      </c>
      <c r="B603" s="17">
        <v>2.089</v>
      </c>
      <c r="C603" s="21">
        <v>2.8602</v>
      </c>
    </row>
    <row r="604">
      <c r="A604" s="16">
        <v>44999.0</v>
      </c>
      <c r="B604" s="17">
        <v>2.055</v>
      </c>
      <c r="C604" s="21">
        <v>2.8552</v>
      </c>
    </row>
    <row r="605">
      <c r="A605" s="16">
        <v>44998.0</v>
      </c>
      <c r="B605" s="17">
        <v>1.959</v>
      </c>
      <c r="C605" s="21">
        <v>2.8652</v>
      </c>
    </row>
    <row r="606">
      <c r="A606" s="16">
        <v>44995.0</v>
      </c>
      <c r="B606" s="17">
        <v>2.013</v>
      </c>
      <c r="C606" s="21">
        <v>2.8652</v>
      </c>
    </row>
    <row r="607">
      <c r="A607" s="20">
        <v>44994.0</v>
      </c>
      <c r="B607" s="17">
        <v>1.921</v>
      </c>
      <c r="C607" s="21">
        <v>2.8703</v>
      </c>
    </row>
    <row r="608">
      <c r="A608" s="20">
        <v>44993.0</v>
      </c>
      <c r="B608" s="17">
        <v>1.915</v>
      </c>
      <c r="C608" s="21">
        <v>2.8627</v>
      </c>
    </row>
    <row r="609">
      <c r="A609" s="20">
        <v>44992.0</v>
      </c>
      <c r="B609" s="17">
        <v>1.873</v>
      </c>
      <c r="C609" s="21">
        <v>2.8752</v>
      </c>
    </row>
    <row r="610">
      <c r="A610" s="20">
        <v>44991.0</v>
      </c>
      <c r="B610" s="17">
        <v>1.816</v>
      </c>
      <c r="C610" s="21">
        <v>2.8828</v>
      </c>
    </row>
    <row r="611">
      <c r="A611" s="20">
        <v>44988.0</v>
      </c>
      <c r="B611" s="17">
        <v>1.931</v>
      </c>
      <c r="C611" s="21">
        <v>2.8726</v>
      </c>
    </row>
    <row r="612">
      <c r="A612" s="20">
        <v>44987.0</v>
      </c>
      <c r="B612" s="17">
        <v>1.993</v>
      </c>
      <c r="C612" s="21">
        <v>2.8826</v>
      </c>
    </row>
    <row r="613">
      <c r="A613" s="20">
        <v>44986.0</v>
      </c>
      <c r="B613" s="17">
        <v>2.09</v>
      </c>
      <c r="C613" s="21">
        <v>2.9026</v>
      </c>
    </row>
    <row r="614">
      <c r="A614" s="16">
        <v>44985.0</v>
      </c>
      <c r="B614" s="17">
        <v>2.352</v>
      </c>
      <c r="C614" s="21">
        <v>2.9111</v>
      </c>
    </row>
    <row r="615">
      <c r="A615" s="16">
        <v>44984.0</v>
      </c>
      <c r="B615" s="17">
        <v>2.177</v>
      </c>
      <c r="C615" s="21">
        <v>2.8977</v>
      </c>
    </row>
    <row r="616">
      <c r="A616" s="16">
        <v>44981.0</v>
      </c>
      <c r="B616" s="17">
        <v>2.243</v>
      </c>
      <c r="C616" s="21">
        <v>2.9017</v>
      </c>
    </row>
    <row r="617">
      <c r="A617" s="16">
        <v>44980.0</v>
      </c>
      <c r="B617" s="17">
        <v>2.163</v>
      </c>
      <c r="C617" s="21">
        <v>2.9117</v>
      </c>
    </row>
    <row r="618">
      <c r="A618" s="16">
        <v>44979.0</v>
      </c>
      <c r="B618" s="17">
        <v>2.158</v>
      </c>
      <c r="C618" s="21">
        <v>2.9126</v>
      </c>
    </row>
    <row r="619">
      <c r="A619" s="16">
        <v>44978.0</v>
      </c>
      <c r="B619" s="17">
        <v>2.136</v>
      </c>
      <c r="C619" s="21">
        <v>2.922</v>
      </c>
    </row>
    <row r="620">
      <c r="A620" s="16">
        <v>44977.0</v>
      </c>
      <c r="B620" s="17">
        <v>2.104</v>
      </c>
      <c r="C620" s="21">
        <v>2.9175</v>
      </c>
    </row>
    <row r="621">
      <c r="A621" s="16">
        <v>44974.0</v>
      </c>
      <c r="B621" s="17">
        <v>2.198</v>
      </c>
      <c r="C621" s="21">
        <v>2.919</v>
      </c>
    </row>
    <row r="622">
      <c r="A622" s="16">
        <v>44973.0</v>
      </c>
      <c r="B622" s="17">
        <v>2.095</v>
      </c>
      <c r="C622" s="21">
        <v>2.917</v>
      </c>
    </row>
    <row r="623">
      <c r="A623" s="16">
        <v>44972.0</v>
      </c>
      <c r="B623" s="17">
        <v>1.996</v>
      </c>
      <c r="C623" s="21">
        <v>2.892</v>
      </c>
    </row>
    <row r="624">
      <c r="A624" s="16">
        <v>44971.0</v>
      </c>
      <c r="B624" s="17">
        <v>2.007</v>
      </c>
      <c r="C624" s="21">
        <v>2.8907</v>
      </c>
    </row>
    <row r="625">
      <c r="A625" s="16">
        <v>44970.0</v>
      </c>
      <c r="B625" s="17">
        <v>1.923</v>
      </c>
      <c r="C625" s="21">
        <v>2.8918</v>
      </c>
    </row>
    <row r="626">
      <c r="A626" s="16">
        <v>44967.0</v>
      </c>
      <c r="B626" s="17">
        <v>1.961</v>
      </c>
      <c r="C626" s="21">
        <v>2.8914</v>
      </c>
    </row>
    <row r="627">
      <c r="A627" s="20">
        <v>44966.0</v>
      </c>
      <c r="B627" s="17">
        <v>2.198</v>
      </c>
      <c r="C627" s="21">
        <v>2.8943</v>
      </c>
    </row>
    <row r="628">
      <c r="A628" s="20">
        <v>44965.0</v>
      </c>
      <c r="B628" s="17">
        <v>2.194</v>
      </c>
      <c r="C628" s="21">
        <v>2.9003</v>
      </c>
    </row>
    <row r="629">
      <c r="A629" s="20">
        <v>44964.0</v>
      </c>
      <c r="B629" s="17">
        <v>2.086</v>
      </c>
      <c r="C629" s="21">
        <v>2.8912</v>
      </c>
    </row>
    <row r="630">
      <c r="A630" s="20">
        <v>44963.0</v>
      </c>
      <c r="B630" s="17">
        <v>2.007</v>
      </c>
      <c r="C630" s="21">
        <v>2.8973</v>
      </c>
    </row>
    <row r="631">
      <c r="A631" s="20">
        <v>44960.0</v>
      </c>
      <c r="B631" s="17">
        <v>1.85</v>
      </c>
      <c r="C631" s="21">
        <v>2.8964</v>
      </c>
    </row>
    <row r="632">
      <c r="A632" s="20">
        <v>44959.0</v>
      </c>
      <c r="B632" s="17">
        <v>1.959</v>
      </c>
      <c r="C632" s="21">
        <v>2.9017</v>
      </c>
    </row>
    <row r="633">
      <c r="A633" s="20">
        <v>44958.0</v>
      </c>
      <c r="B633" s="17">
        <v>2.045</v>
      </c>
      <c r="C633" s="21">
        <v>2.8943</v>
      </c>
    </row>
    <row r="634">
      <c r="A634" s="16">
        <v>44957.0</v>
      </c>
      <c r="B634" s="17">
        <v>2.121</v>
      </c>
      <c r="C634" s="21">
        <v>2.897</v>
      </c>
    </row>
    <row r="635">
      <c r="A635" s="16">
        <v>44956.0</v>
      </c>
      <c r="B635" s="17">
        <v>2.05</v>
      </c>
      <c r="C635" s="21">
        <v>2.9101</v>
      </c>
    </row>
    <row r="636">
      <c r="A636" s="16">
        <v>44955.0</v>
      </c>
      <c r="B636" s="17">
        <v>1.854</v>
      </c>
      <c r="C636" s="21">
        <v>2.8977</v>
      </c>
    </row>
    <row r="637">
      <c r="A637" s="16">
        <v>44954.0</v>
      </c>
      <c r="B637" s="17">
        <v>1.915</v>
      </c>
      <c r="C637" s="21">
        <v>2.9133</v>
      </c>
    </row>
    <row r="638">
      <c r="A638" s="16">
        <v>44946.0</v>
      </c>
      <c r="B638" s="17">
        <v>1.988</v>
      </c>
      <c r="C638" s="21">
        <v>2.9219</v>
      </c>
    </row>
    <row r="639">
      <c r="A639" s="16">
        <v>44945.0</v>
      </c>
      <c r="B639" s="17">
        <v>2.281</v>
      </c>
      <c r="C639" s="21">
        <v>2.9341</v>
      </c>
    </row>
    <row r="640">
      <c r="A640" s="16">
        <v>44944.0</v>
      </c>
      <c r="B640" s="17">
        <v>2.135</v>
      </c>
      <c r="C640" s="21">
        <v>2.9331</v>
      </c>
    </row>
    <row r="641">
      <c r="A641" s="16">
        <v>44943.0</v>
      </c>
      <c r="B641" s="17">
        <v>2.195</v>
      </c>
      <c r="C641" s="21">
        <v>2.9145</v>
      </c>
    </row>
    <row r="642">
      <c r="A642" s="16">
        <v>44942.0</v>
      </c>
      <c r="B642" s="17">
        <v>2.054</v>
      </c>
      <c r="C642" s="21">
        <v>2.9222</v>
      </c>
    </row>
    <row r="643">
      <c r="A643" s="16">
        <v>44939.0</v>
      </c>
      <c r="B643" s="17">
        <v>1.94</v>
      </c>
      <c r="C643" s="21">
        <v>2.9017</v>
      </c>
    </row>
    <row r="644">
      <c r="A644" s="16">
        <v>44938.0</v>
      </c>
      <c r="B644" s="17">
        <v>1.992</v>
      </c>
      <c r="C644" s="21">
        <v>2.9167</v>
      </c>
    </row>
    <row r="645">
      <c r="A645" s="16">
        <v>44937.0</v>
      </c>
      <c r="B645" s="17">
        <v>1.996</v>
      </c>
      <c r="C645" s="21">
        <v>2.901</v>
      </c>
    </row>
    <row r="646">
      <c r="A646" s="16">
        <v>44936.0</v>
      </c>
      <c r="B646" s="17">
        <v>1.933</v>
      </c>
      <c r="C646" s="21">
        <v>2.8778</v>
      </c>
    </row>
    <row r="647">
      <c r="A647" s="20">
        <v>44935.0</v>
      </c>
      <c r="B647" s="17">
        <v>1.729</v>
      </c>
      <c r="C647" s="21">
        <v>2.8603</v>
      </c>
    </row>
    <row r="648">
      <c r="A648" s="20">
        <v>44932.0</v>
      </c>
      <c r="B648" s="17">
        <v>1.58</v>
      </c>
      <c r="C648" s="21">
        <v>2.8602</v>
      </c>
    </row>
    <row r="649">
      <c r="A649" s="20">
        <v>44931.0</v>
      </c>
      <c r="B649" s="17">
        <v>1.388</v>
      </c>
      <c r="C649" s="21">
        <v>2.8428</v>
      </c>
    </row>
    <row r="650">
      <c r="A650" s="20">
        <v>44930.0</v>
      </c>
      <c r="B650" s="17">
        <v>1.582</v>
      </c>
      <c r="C650" s="21">
        <v>2.8328</v>
      </c>
    </row>
    <row r="651">
      <c r="A651" s="20">
        <v>44929.0</v>
      </c>
      <c r="B651" s="17">
        <v>1.92</v>
      </c>
      <c r="C651" s="21">
        <v>2.8304</v>
      </c>
    </row>
    <row r="652">
      <c r="A652" s="16">
        <v>44925.0</v>
      </c>
      <c r="B652" s="17">
        <v>2.223</v>
      </c>
      <c r="C652" s="21">
        <v>2.8103</v>
      </c>
    </row>
    <row r="653">
      <c r="A653" s="16">
        <v>44924.0</v>
      </c>
      <c r="B653" s="17">
        <v>2.261</v>
      </c>
      <c r="C653" s="21">
        <v>2.8228</v>
      </c>
    </row>
    <row r="654">
      <c r="A654" s="16">
        <v>44923.0</v>
      </c>
      <c r="B654" s="17">
        <v>2.019</v>
      </c>
      <c r="C654" s="21">
        <v>2.8353</v>
      </c>
    </row>
    <row r="655">
      <c r="A655" s="16">
        <v>44922.0</v>
      </c>
      <c r="B655" s="17">
        <v>2.004</v>
      </c>
      <c r="C655" s="21">
        <v>2.8353</v>
      </c>
    </row>
    <row r="656">
      <c r="A656" s="16">
        <v>44921.0</v>
      </c>
      <c r="B656" s="17">
        <v>1.961</v>
      </c>
      <c r="C656" s="21">
        <v>2.8376</v>
      </c>
    </row>
    <row r="657">
      <c r="A657" s="16">
        <v>44918.0</v>
      </c>
      <c r="B657" s="17">
        <v>1.687</v>
      </c>
      <c r="C657" s="21">
        <v>2.8503</v>
      </c>
    </row>
    <row r="658">
      <c r="A658" s="16">
        <v>44917.0</v>
      </c>
      <c r="B658" s="17">
        <v>1.579</v>
      </c>
      <c r="C658" s="21">
        <v>2.8657</v>
      </c>
    </row>
    <row r="659">
      <c r="A659" s="16">
        <v>44916.0</v>
      </c>
      <c r="B659" s="17">
        <v>1.687</v>
      </c>
      <c r="C659" s="21">
        <v>2.8378</v>
      </c>
    </row>
    <row r="660">
      <c r="A660" s="16">
        <v>44915.0</v>
      </c>
      <c r="B660" s="17">
        <v>1.807</v>
      </c>
      <c r="C660" s="21">
        <v>2.8251</v>
      </c>
    </row>
    <row r="661">
      <c r="A661" s="16">
        <v>44914.0</v>
      </c>
      <c r="B661" s="17">
        <v>1.8</v>
      </c>
      <c r="C661" s="21">
        <v>2.8503</v>
      </c>
    </row>
    <row r="662">
      <c r="A662" s="16">
        <v>44911.0</v>
      </c>
      <c r="B662" s="17">
        <v>1.752</v>
      </c>
      <c r="C662" s="21">
        <v>2.8606</v>
      </c>
    </row>
    <row r="663">
      <c r="A663" s="16">
        <v>44910.0</v>
      </c>
      <c r="B663" s="17">
        <v>1.626</v>
      </c>
      <c r="C663" s="21">
        <v>2.8732</v>
      </c>
    </row>
    <row r="664">
      <c r="A664" s="16">
        <v>44909.0</v>
      </c>
      <c r="B664" s="17">
        <v>1.669</v>
      </c>
      <c r="C664" s="21">
        <v>2.8632</v>
      </c>
    </row>
    <row r="665">
      <c r="A665" s="16">
        <v>44908.0</v>
      </c>
      <c r="B665" s="17">
        <v>1.748</v>
      </c>
      <c r="C665" s="21">
        <v>2.8856</v>
      </c>
    </row>
    <row r="666">
      <c r="A666" s="16">
        <v>44907.0</v>
      </c>
      <c r="B666" s="17">
        <v>1.61</v>
      </c>
      <c r="C666" s="21">
        <v>2.8829</v>
      </c>
    </row>
    <row r="667">
      <c r="A667" s="20">
        <v>44904.0</v>
      </c>
      <c r="B667" s="17">
        <v>1.759</v>
      </c>
      <c r="C667" s="21">
        <v>2.8655</v>
      </c>
    </row>
    <row r="668">
      <c r="A668" s="20">
        <v>44903.0</v>
      </c>
      <c r="B668" s="17">
        <v>1.71</v>
      </c>
      <c r="C668" s="21">
        <v>2.8952</v>
      </c>
    </row>
    <row r="669">
      <c r="A669" s="20">
        <v>44902.0</v>
      </c>
      <c r="B669" s="17">
        <v>1.663</v>
      </c>
      <c r="C669" s="21">
        <v>2.8902</v>
      </c>
    </row>
    <row r="670">
      <c r="A670" s="20">
        <v>44901.0</v>
      </c>
      <c r="B670" s="17">
        <v>1.677</v>
      </c>
      <c r="C670" s="21">
        <v>2.8903</v>
      </c>
    </row>
    <row r="671">
      <c r="A671" s="20">
        <v>44900.0</v>
      </c>
      <c r="B671" s="17">
        <v>1.689</v>
      </c>
      <c r="C671" s="21">
        <v>2.8853</v>
      </c>
    </row>
    <row r="672">
      <c r="A672" s="20">
        <v>44897.0</v>
      </c>
      <c r="B672" s="17">
        <v>1.693</v>
      </c>
      <c r="C672" s="21">
        <v>2.8702</v>
      </c>
    </row>
    <row r="673">
      <c r="A673" s="20">
        <v>44896.0</v>
      </c>
      <c r="B673" s="17">
        <v>1.729</v>
      </c>
      <c r="C673" s="21">
        <v>2.9152</v>
      </c>
    </row>
    <row r="674">
      <c r="A674" s="16">
        <v>44895.0</v>
      </c>
      <c r="B674" s="17">
        <v>1.915</v>
      </c>
      <c r="C674" s="21">
        <v>2.8902</v>
      </c>
    </row>
    <row r="675">
      <c r="A675" s="16">
        <v>44894.0</v>
      </c>
      <c r="B675" s="17">
        <v>1.865</v>
      </c>
      <c r="C675" s="21">
        <v>2.8676</v>
      </c>
    </row>
    <row r="676">
      <c r="A676" s="16">
        <v>44893.0</v>
      </c>
      <c r="B676" s="17">
        <v>1.881</v>
      </c>
      <c r="C676" s="21">
        <v>2.86</v>
      </c>
    </row>
    <row r="677">
      <c r="A677" s="16">
        <v>44890.0</v>
      </c>
      <c r="B677" s="17">
        <v>1.744</v>
      </c>
      <c r="C677" s="21">
        <v>2.885</v>
      </c>
    </row>
    <row r="678">
      <c r="A678" s="16">
        <v>44889.0</v>
      </c>
      <c r="B678" s="17">
        <v>1.769</v>
      </c>
      <c r="C678" s="21">
        <v>2.88</v>
      </c>
    </row>
    <row r="679">
      <c r="A679" s="16">
        <v>44888.0</v>
      </c>
      <c r="B679" s="17">
        <v>1.673</v>
      </c>
      <c r="C679" s="21">
        <v>2.86</v>
      </c>
    </row>
    <row r="680">
      <c r="A680" s="16">
        <v>44887.0</v>
      </c>
      <c r="B680" s="17">
        <v>1.665</v>
      </c>
      <c r="C680" s="21">
        <v>2.83</v>
      </c>
    </row>
    <row r="681">
      <c r="A681" s="16">
        <v>44886.0</v>
      </c>
      <c r="B681" s="17">
        <v>1.675</v>
      </c>
      <c r="C681" s="21">
        <v>2.795</v>
      </c>
    </row>
    <row r="682">
      <c r="A682" s="16">
        <v>44883.0</v>
      </c>
      <c r="B682" s="17">
        <v>1.791</v>
      </c>
      <c r="C682" s="21">
        <v>2.7975</v>
      </c>
    </row>
    <row r="683">
      <c r="A683" s="16">
        <v>44882.0</v>
      </c>
      <c r="B683" s="17">
        <v>1.863</v>
      </c>
      <c r="C683" s="21">
        <v>2.8276</v>
      </c>
    </row>
    <row r="684">
      <c r="A684" s="16">
        <v>44881.0</v>
      </c>
      <c r="B684" s="17">
        <v>1.998</v>
      </c>
      <c r="C684" s="21">
        <v>2.818</v>
      </c>
    </row>
    <row r="685">
      <c r="A685" s="16">
        <v>44880.0</v>
      </c>
      <c r="B685" s="17">
        <v>1.929</v>
      </c>
      <c r="C685" s="21">
        <v>2.825</v>
      </c>
    </row>
    <row r="686">
      <c r="A686" s="16">
        <v>44879.0</v>
      </c>
      <c r="B686" s="17">
        <v>1.846</v>
      </c>
      <c r="C686" s="21">
        <v>2.8026</v>
      </c>
    </row>
    <row r="687">
      <c r="A687" s="16">
        <v>44876.0</v>
      </c>
      <c r="B687" s="17">
        <v>1.888</v>
      </c>
      <c r="C687" s="21">
        <v>2.8329</v>
      </c>
    </row>
    <row r="688">
      <c r="A688" s="16">
        <v>44875.0</v>
      </c>
      <c r="B688" s="17">
        <v>1.938</v>
      </c>
      <c r="C688" s="21">
        <v>2.8155</v>
      </c>
    </row>
    <row r="689">
      <c r="A689" s="20">
        <v>44874.0</v>
      </c>
      <c r="B689" s="17">
        <v>1.855</v>
      </c>
      <c r="C689" s="21">
        <v>2.8354</v>
      </c>
    </row>
    <row r="690">
      <c r="A690" s="20">
        <v>44873.0</v>
      </c>
      <c r="B690" s="17">
        <v>1.812</v>
      </c>
      <c r="C690" s="21">
        <v>2.7354</v>
      </c>
    </row>
    <row r="691">
      <c r="A691" s="20">
        <v>44872.0</v>
      </c>
      <c r="B691" s="17">
        <v>1.786</v>
      </c>
      <c r="C691" s="21">
        <v>2.7028</v>
      </c>
    </row>
    <row r="692">
      <c r="A692" s="20">
        <v>44869.0</v>
      </c>
      <c r="B692" s="17">
        <v>1.702</v>
      </c>
      <c r="C692" s="21">
        <v>2.6953</v>
      </c>
    </row>
    <row r="693">
      <c r="A693" s="20">
        <v>44868.0</v>
      </c>
      <c r="B693" s="17">
        <v>1.718</v>
      </c>
      <c r="C693" s="21">
        <v>2.6853</v>
      </c>
    </row>
    <row r="694">
      <c r="A694" s="20">
        <v>44867.0</v>
      </c>
      <c r="B694" s="17">
        <v>1.771</v>
      </c>
      <c r="C694" s="21">
        <v>2.7003</v>
      </c>
    </row>
    <row r="695">
      <c r="A695" s="20">
        <v>44866.0</v>
      </c>
      <c r="B695" s="17">
        <v>1.829</v>
      </c>
      <c r="C695" s="21">
        <v>2.7023</v>
      </c>
    </row>
    <row r="696">
      <c r="A696" s="16">
        <v>44865.0</v>
      </c>
      <c r="B696" s="17">
        <v>1.952</v>
      </c>
      <c r="C696" s="21">
        <v>2.6776</v>
      </c>
    </row>
    <row r="697">
      <c r="A697" s="16">
        <v>44862.0</v>
      </c>
      <c r="B697" s="17">
        <v>1.963</v>
      </c>
      <c r="C697" s="21">
        <v>2.6854</v>
      </c>
    </row>
    <row r="698">
      <c r="A698" s="16">
        <v>44861.0</v>
      </c>
      <c r="B698" s="17">
        <v>2.013</v>
      </c>
      <c r="C698" s="21">
        <v>2.6629</v>
      </c>
    </row>
    <row r="699">
      <c r="A699" s="16">
        <v>44860.0</v>
      </c>
      <c r="B699" s="17">
        <v>1.995</v>
      </c>
      <c r="C699" s="21">
        <v>2.6433</v>
      </c>
    </row>
    <row r="700">
      <c r="A700" s="16">
        <v>44859.0</v>
      </c>
      <c r="B700" s="17">
        <v>1.876</v>
      </c>
      <c r="C700" s="21">
        <v>2.6653</v>
      </c>
    </row>
    <row r="701">
      <c r="A701" s="16">
        <v>44858.0</v>
      </c>
      <c r="B701" s="17">
        <v>1.726</v>
      </c>
      <c r="C701" s="21">
        <v>2.6953</v>
      </c>
    </row>
    <row r="702">
      <c r="A702" s="16">
        <v>44855.0</v>
      </c>
      <c r="B702" s="17">
        <v>1.682</v>
      </c>
      <c r="C702" s="21">
        <v>2.7025</v>
      </c>
    </row>
    <row r="703">
      <c r="A703" s="16">
        <v>44854.0</v>
      </c>
      <c r="B703" s="17">
        <v>1.581</v>
      </c>
      <c r="C703" s="21">
        <v>2.7278</v>
      </c>
    </row>
    <row r="704">
      <c r="A704" s="16">
        <v>44853.0</v>
      </c>
      <c r="B704" s="17">
        <v>1.547</v>
      </c>
      <c r="C704" s="21">
        <v>2.7153</v>
      </c>
    </row>
    <row r="705">
      <c r="A705" s="16">
        <v>44852.0</v>
      </c>
      <c r="B705" s="17">
        <v>1.53</v>
      </c>
      <c r="C705" s="21">
        <v>2.7278</v>
      </c>
    </row>
    <row r="706">
      <c r="A706" s="16">
        <v>44851.0</v>
      </c>
      <c r="B706" s="17">
        <v>1.558</v>
      </c>
      <c r="C706" s="21">
        <v>2.7175</v>
      </c>
    </row>
    <row r="707">
      <c r="A707" s="16">
        <v>44848.0</v>
      </c>
      <c r="B707" s="17">
        <v>1.594</v>
      </c>
      <c r="C707" s="21">
        <v>2.7052</v>
      </c>
    </row>
    <row r="708">
      <c r="A708" s="16">
        <v>44847.0</v>
      </c>
      <c r="B708" s="17">
        <v>1.638</v>
      </c>
      <c r="C708" s="21">
        <v>2.7002</v>
      </c>
    </row>
    <row r="709">
      <c r="A709" s="16">
        <v>44846.0</v>
      </c>
      <c r="B709" s="17">
        <v>1.611</v>
      </c>
      <c r="C709" s="21">
        <v>2.7002</v>
      </c>
    </row>
    <row r="710">
      <c r="A710" s="16">
        <v>44845.0</v>
      </c>
      <c r="B710" s="17">
        <v>1.621</v>
      </c>
      <c r="C710" s="21">
        <v>2.6977</v>
      </c>
    </row>
    <row r="711">
      <c r="A711" s="16">
        <v>44844.0</v>
      </c>
      <c r="B711" s="17">
        <v>1.497</v>
      </c>
      <c r="C711" s="21">
        <v>2.7252</v>
      </c>
    </row>
    <row r="712">
      <c r="A712" s="20">
        <v>44843.0</v>
      </c>
      <c r="B712" s="17">
        <v>1.616</v>
      </c>
      <c r="C712" s="21">
        <v>2.7352</v>
      </c>
    </row>
    <row r="713">
      <c r="A713" s="20">
        <v>44842.0</v>
      </c>
      <c r="B713" s="17">
        <v>1.699</v>
      </c>
      <c r="C713" s="21">
        <v>2.7426</v>
      </c>
    </row>
    <row r="714">
      <c r="A714" s="16">
        <v>44834.0</v>
      </c>
      <c r="B714" s="17">
        <v>2.055</v>
      </c>
      <c r="C714" s="21">
        <v>2.7402</v>
      </c>
    </row>
    <row r="715">
      <c r="A715" s="16">
        <v>44833.0</v>
      </c>
      <c r="B715" s="17">
        <v>2.015</v>
      </c>
      <c r="C715" s="21">
        <v>2.7452</v>
      </c>
    </row>
    <row r="716">
      <c r="A716" s="16">
        <v>44832.0</v>
      </c>
      <c r="B716" s="17">
        <v>1.747</v>
      </c>
      <c r="C716" s="21">
        <v>2.7626</v>
      </c>
    </row>
    <row r="717">
      <c r="A717" s="16">
        <v>44831.0</v>
      </c>
      <c r="B717" s="17">
        <v>1.697</v>
      </c>
      <c r="C717" s="21">
        <v>2.7601</v>
      </c>
    </row>
    <row r="718">
      <c r="A718" s="16">
        <v>44830.0</v>
      </c>
      <c r="B718" s="17">
        <v>1.84</v>
      </c>
      <c r="C718" s="21">
        <v>2.7501</v>
      </c>
    </row>
    <row r="719">
      <c r="A719" s="16">
        <v>44827.0</v>
      </c>
      <c r="B719" s="17">
        <v>1.608</v>
      </c>
      <c r="C719" s="21">
        <v>2.7401</v>
      </c>
    </row>
    <row r="720">
      <c r="A720" s="16">
        <v>44826.0</v>
      </c>
      <c r="B720" s="17">
        <v>1.646</v>
      </c>
      <c r="C720" s="21">
        <v>2.7051</v>
      </c>
    </row>
    <row r="721">
      <c r="A721" s="16">
        <v>44825.0</v>
      </c>
      <c r="B721" s="17">
        <v>1.726</v>
      </c>
      <c r="C721" s="21">
        <v>2.7154</v>
      </c>
    </row>
    <row r="722">
      <c r="A722" s="16">
        <v>44824.0</v>
      </c>
      <c r="B722" s="17">
        <v>1.687</v>
      </c>
      <c r="C722" s="21">
        <v>2.6802</v>
      </c>
    </row>
    <row r="723">
      <c r="A723" s="16">
        <v>44823.0</v>
      </c>
      <c r="B723" s="17">
        <v>1.699</v>
      </c>
      <c r="C723" s="21">
        <v>2.6501</v>
      </c>
    </row>
    <row r="724">
      <c r="A724" s="16">
        <v>44820.0</v>
      </c>
      <c r="B724" s="17">
        <v>1.643</v>
      </c>
      <c r="C724" s="21">
        <v>2.6451</v>
      </c>
    </row>
    <row r="725">
      <c r="A725" s="16">
        <v>44819.0</v>
      </c>
      <c r="B725" s="17">
        <v>1.547</v>
      </c>
      <c r="C725" s="21">
        <v>2.664</v>
      </c>
    </row>
    <row r="726">
      <c r="A726" s="16">
        <v>44818.0</v>
      </c>
      <c r="B726" s="17">
        <v>1.557</v>
      </c>
      <c r="C726" s="21">
        <v>2.675</v>
      </c>
    </row>
    <row r="727">
      <c r="A727" s="16">
        <v>44817.0</v>
      </c>
      <c r="B727" s="17">
        <v>1.521</v>
      </c>
      <c r="C727" s="21">
        <v>2.673</v>
      </c>
    </row>
    <row r="728">
      <c r="A728" s="20">
        <v>44813.0</v>
      </c>
      <c r="B728" s="17">
        <v>1.476</v>
      </c>
      <c r="C728" s="21">
        <v>2.6625</v>
      </c>
    </row>
    <row r="729">
      <c r="A729" s="20">
        <v>44812.0</v>
      </c>
      <c r="B729" s="17">
        <v>1.502</v>
      </c>
      <c r="C729" s="21">
        <v>2.6625</v>
      </c>
    </row>
    <row r="730">
      <c r="A730" s="20">
        <v>44811.0</v>
      </c>
      <c r="B730" s="17">
        <v>1.524</v>
      </c>
      <c r="C730" s="21">
        <v>2.6427</v>
      </c>
    </row>
    <row r="731">
      <c r="A731" s="20">
        <v>44810.0</v>
      </c>
      <c r="B731" s="17">
        <v>1.449</v>
      </c>
      <c r="C731" s="21">
        <v>2.635</v>
      </c>
    </row>
    <row r="732">
      <c r="A732" s="20">
        <v>44809.0</v>
      </c>
      <c r="B732" s="17">
        <v>1.409</v>
      </c>
      <c r="C732" s="21">
        <v>2.6256</v>
      </c>
    </row>
    <row r="733">
      <c r="A733" s="20">
        <v>44806.0</v>
      </c>
      <c r="B733" s="17">
        <v>1.51</v>
      </c>
      <c r="C733" s="21">
        <v>2.6215</v>
      </c>
    </row>
    <row r="734">
      <c r="A734" s="20">
        <v>44805.0</v>
      </c>
      <c r="B734" s="17">
        <v>1.497</v>
      </c>
      <c r="C734" s="21">
        <v>2.614</v>
      </c>
    </row>
    <row r="735">
      <c r="A735" s="16">
        <v>44804.0</v>
      </c>
      <c r="B735" s="17">
        <v>1.78</v>
      </c>
      <c r="C735" s="21">
        <v>2.618</v>
      </c>
    </row>
    <row r="736">
      <c r="A736" s="16">
        <v>44803.0</v>
      </c>
      <c r="B736" s="17">
        <v>1.649</v>
      </c>
      <c r="C736" s="21">
        <v>2.6226</v>
      </c>
    </row>
    <row r="737">
      <c r="A737" s="16">
        <v>44802.0</v>
      </c>
      <c r="B737" s="17">
        <v>1.639</v>
      </c>
      <c r="C737" s="21">
        <v>2.6125</v>
      </c>
    </row>
    <row r="738">
      <c r="A738" s="16">
        <v>44799.0</v>
      </c>
      <c r="B738" s="17">
        <v>1.745</v>
      </c>
      <c r="C738" s="21">
        <v>2.6225</v>
      </c>
    </row>
    <row r="739">
      <c r="A739" s="16">
        <v>44798.0</v>
      </c>
      <c r="B739" s="17">
        <v>1.515</v>
      </c>
      <c r="C739" s="21">
        <v>2.613</v>
      </c>
    </row>
    <row r="740">
      <c r="A740" s="16">
        <v>44797.0</v>
      </c>
      <c r="B740" s="17">
        <v>1.445</v>
      </c>
      <c r="C740" s="21">
        <v>2.6225</v>
      </c>
    </row>
    <row r="741">
      <c r="A741" s="16">
        <v>44796.0</v>
      </c>
      <c r="B741" s="17">
        <v>1.499</v>
      </c>
      <c r="C741" s="21">
        <v>2.643</v>
      </c>
    </row>
    <row r="742">
      <c r="A742" s="16">
        <v>44795.0</v>
      </c>
      <c r="B742" s="17">
        <v>1.5089</v>
      </c>
      <c r="C742" s="21">
        <v>2.639</v>
      </c>
    </row>
    <row r="743">
      <c r="A743" s="16">
        <v>44792.0</v>
      </c>
      <c r="B743" s="17">
        <v>1.509</v>
      </c>
      <c r="C743" s="21">
        <v>2.61</v>
      </c>
    </row>
    <row r="744">
      <c r="A744" s="16">
        <v>44791.0</v>
      </c>
      <c r="B744" s="17">
        <v>1.479</v>
      </c>
      <c r="C744" s="21">
        <v>2.6075</v>
      </c>
    </row>
    <row r="745">
      <c r="A745" s="16">
        <v>44790.0</v>
      </c>
      <c r="B745" s="17">
        <v>1.467</v>
      </c>
      <c r="C745" s="21">
        <v>2.5925</v>
      </c>
    </row>
    <row r="746">
      <c r="A746" s="16">
        <v>44789.0</v>
      </c>
      <c r="B746" s="17">
        <v>1.392</v>
      </c>
      <c r="C746" s="21">
        <v>2.5875</v>
      </c>
    </row>
    <row r="747">
      <c r="A747" s="16">
        <v>44788.0</v>
      </c>
      <c r="B747" s="17">
        <v>1.425</v>
      </c>
      <c r="C747" s="21">
        <v>2.58</v>
      </c>
    </row>
    <row r="748">
      <c r="A748" s="16">
        <v>44785.0</v>
      </c>
      <c r="B748" s="17">
        <v>1.413</v>
      </c>
      <c r="C748" s="21">
        <v>2.6124</v>
      </c>
    </row>
    <row r="749">
      <c r="A749" s="16">
        <v>44784.0</v>
      </c>
      <c r="B749" s="17">
        <v>1.404</v>
      </c>
      <c r="C749" s="21">
        <v>2.6346</v>
      </c>
    </row>
    <row r="750">
      <c r="C750" s="21"/>
    </row>
    <row r="751">
      <c r="C751" s="21"/>
    </row>
    <row r="752">
      <c r="C752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491</v>
      </c>
      <c r="C1" s="6" t="s">
        <v>492</v>
      </c>
      <c r="D1" s="6" t="s">
        <v>493</v>
      </c>
      <c r="E1" s="6" t="s">
        <v>494</v>
      </c>
    </row>
    <row r="2">
      <c r="A2" s="18">
        <v>45839.0</v>
      </c>
      <c r="B2" s="28">
        <f>(193)*(1.0155)</f>
        <v>195.9915</v>
      </c>
      <c r="C2" s="28">
        <f t="shared" ref="C2:C36" si="1">(B2-B3)*100/B3</f>
        <v>0.9225025747</v>
      </c>
      <c r="D2" s="29">
        <v>100.5</v>
      </c>
      <c r="E2" s="8">
        <f t="shared" ref="E2:E36" si="2">(D2-D3)*100/D3</f>
        <v>0.3996003996</v>
      </c>
    </row>
    <row r="3">
      <c r="A3" s="22">
        <v>45809.0</v>
      </c>
      <c r="B3" s="28">
        <v>194.2</v>
      </c>
      <c r="C3" s="30">
        <f t="shared" si="1"/>
        <v>0.621761658</v>
      </c>
      <c r="D3" s="29">
        <v>100.1</v>
      </c>
      <c r="E3" s="8">
        <f t="shared" si="2"/>
        <v>0.2002002002</v>
      </c>
    </row>
    <row r="4">
      <c r="A4" s="24">
        <v>45778.0</v>
      </c>
      <c r="B4" s="31">
        <v>193.0</v>
      </c>
      <c r="C4" s="32">
        <f t="shared" si="1"/>
        <v>0.2076843198</v>
      </c>
      <c r="D4" s="29">
        <v>99.9</v>
      </c>
      <c r="E4" s="8">
        <f t="shared" si="2"/>
        <v>0</v>
      </c>
    </row>
    <row r="5">
      <c r="A5" s="22">
        <v>45748.0</v>
      </c>
      <c r="B5" s="31">
        <v>192.6</v>
      </c>
      <c r="C5" s="32">
        <f t="shared" si="1"/>
        <v>0.3125</v>
      </c>
      <c r="D5" s="29">
        <v>99.9</v>
      </c>
      <c r="E5" s="8">
        <f t="shared" si="2"/>
        <v>0</v>
      </c>
    </row>
    <row r="6">
      <c r="A6" s="22">
        <v>45717.0</v>
      </c>
      <c r="B6" s="31">
        <v>192.0</v>
      </c>
      <c r="C6" s="30">
        <f t="shared" si="1"/>
        <v>-0.2597402597</v>
      </c>
      <c r="D6" s="29">
        <v>99.9</v>
      </c>
      <c r="E6" s="8">
        <f t="shared" si="2"/>
        <v>0.6042296073</v>
      </c>
    </row>
    <row r="7">
      <c r="A7" s="22">
        <v>45689.0</v>
      </c>
      <c r="B7" s="31">
        <v>192.5</v>
      </c>
      <c r="C7" s="32">
        <f t="shared" si="1"/>
        <v>-0.4653567735</v>
      </c>
      <c r="D7" s="29">
        <v>99.3</v>
      </c>
      <c r="E7" s="8">
        <f t="shared" si="2"/>
        <v>-1.194029851</v>
      </c>
    </row>
    <row r="8">
      <c r="A8" s="22">
        <v>45658.0</v>
      </c>
      <c r="B8" s="31">
        <v>193.4</v>
      </c>
      <c r="C8" s="32">
        <f t="shared" si="1"/>
        <v>-1.023541453</v>
      </c>
      <c r="D8" s="29">
        <v>100.5</v>
      </c>
      <c r="E8" s="8">
        <f t="shared" si="2"/>
        <v>0.3996003996</v>
      </c>
    </row>
    <row r="9">
      <c r="A9" s="22">
        <v>45627.0</v>
      </c>
      <c r="B9" s="31">
        <v>195.4</v>
      </c>
      <c r="C9" s="30">
        <f t="shared" si="1"/>
        <v>-0.5597964377</v>
      </c>
      <c r="D9" s="29">
        <v>100.1</v>
      </c>
      <c r="E9" s="8">
        <f t="shared" si="2"/>
        <v>-0.0998003992</v>
      </c>
    </row>
    <row r="10">
      <c r="A10" s="22">
        <v>45597.0</v>
      </c>
      <c r="B10" s="31">
        <v>196.5</v>
      </c>
      <c r="C10" s="32">
        <f t="shared" si="1"/>
        <v>-0.1524390244</v>
      </c>
      <c r="D10" s="29">
        <v>100.2</v>
      </c>
      <c r="E10" s="8">
        <f t="shared" si="2"/>
        <v>-0.09970089731</v>
      </c>
    </row>
    <row r="11">
      <c r="A11" s="22">
        <v>45566.0</v>
      </c>
      <c r="B11" s="31">
        <v>196.8</v>
      </c>
      <c r="C11" s="32">
        <f t="shared" si="1"/>
        <v>1.338825953</v>
      </c>
      <c r="D11" s="29">
        <v>100.3</v>
      </c>
      <c r="E11" s="8">
        <f t="shared" si="2"/>
        <v>-0.09960159363</v>
      </c>
    </row>
    <row r="12">
      <c r="A12" s="22">
        <v>45536.0</v>
      </c>
      <c r="B12" s="31">
        <v>194.2</v>
      </c>
      <c r="C12" s="30">
        <f t="shared" si="1"/>
        <v>0.621761658</v>
      </c>
      <c r="D12" s="29">
        <v>100.4</v>
      </c>
      <c r="E12" s="8">
        <f t="shared" si="2"/>
        <v>-0.1988071571</v>
      </c>
    </row>
    <row r="13">
      <c r="A13" s="22">
        <v>45505.0</v>
      </c>
      <c r="B13" s="31">
        <v>193.0</v>
      </c>
      <c r="C13" s="32">
        <f t="shared" si="1"/>
        <v>0</v>
      </c>
      <c r="D13" s="29">
        <v>100.6</v>
      </c>
      <c r="E13" s="8">
        <f t="shared" si="2"/>
        <v>0.09950248756</v>
      </c>
    </row>
    <row r="14">
      <c r="A14" s="22">
        <v>45474.0</v>
      </c>
      <c r="B14" s="31">
        <v>193.0</v>
      </c>
      <c r="C14" s="32">
        <f t="shared" si="1"/>
        <v>1.472134595</v>
      </c>
      <c r="D14" s="29">
        <v>100.5</v>
      </c>
      <c r="E14" s="8">
        <f t="shared" si="2"/>
        <v>0.2994011976</v>
      </c>
    </row>
    <row r="15">
      <c r="A15" s="22">
        <v>45444.0</v>
      </c>
      <c r="B15" s="31">
        <v>190.2</v>
      </c>
      <c r="C15" s="30">
        <f t="shared" si="1"/>
        <v>1.331912627</v>
      </c>
      <c r="D15" s="29">
        <v>100.2</v>
      </c>
      <c r="E15" s="8">
        <f t="shared" si="2"/>
        <v>-0.09970089731</v>
      </c>
    </row>
    <row r="16">
      <c r="A16" s="24">
        <v>45413.0</v>
      </c>
      <c r="B16" s="31">
        <v>187.7</v>
      </c>
      <c r="C16" s="32">
        <f t="shared" si="1"/>
        <v>0.5356186395</v>
      </c>
      <c r="D16" s="29">
        <v>100.3</v>
      </c>
      <c r="E16" s="8">
        <f t="shared" si="2"/>
        <v>0</v>
      </c>
    </row>
    <row r="17">
      <c r="A17" s="22">
        <v>45383.0</v>
      </c>
      <c r="B17" s="31">
        <v>186.7</v>
      </c>
      <c r="C17" s="32">
        <f t="shared" si="1"/>
        <v>0.4843918192</v>
      </c>
      <c r="D17" s="29">
        <v>100.3</v>
      </c>
      <c r="E17" s="8">
        <f t="shared" si="2"/>
        <v>0.1998001998</v>
      </c>
    </row>
    <row r="18">
      <c r="A18" s="22">
        <v>45352.0</v>
      </c>
      <c r="B18" s="31">
        <v>185.8</v>
      </c>
      <c r="C18" s="30">
        <f t="shared" si="1"/>
        <v>0</v>
      </c>
      <c r="D18" s="29">
        <v>100.1</v>
      </c>
      <c r="E18" s="8">
        <f t="shared" si="2"/>
        <v>-0.5958291956</v>
      </c>
    </row>
    <row r="19">
      <c r="A19" s="22">
        <v>45323.0</v>
      </c>
      <c r="B19" s="31">
        <v>185.8</v>
      </c>
      <c r="C19" s="32">
        <f t="shared" si="1"/>
        <v>0.1617250674</v>
      </c>
      <c r="D19" s="29">
        <v>100.7</v>
      </c>
      <c r="E19" s="8">
        <f t="shared" si="2"/>
        <v>1.512096774</v>
      </c>
    </row>
    <row r="20">
      <c r="A20" s="22">
        <v>45292.0</v>
      </c>
      <c r="B20" s="31">
        <v>185.5</v>
      </c>
      <c r="C20" s="32">
        <f t="shared" si="1"/>
        <v>-0.1077005924</v>
      </c>
      <c r="D20" s="29">
        <v>99.2</v>
      </c>
      <c r="E20" s="8">
        <f t="shared" si="2"/>
        <v>-0.5015045135</v>
      </c>
    </row>
    <row r="21">
      <c r="A21" s="22">
        <v>45261.0</v>
      </c>
      <c r="B21" s="31">
        <v>185.7</v>
      </c>
      <c r="C21" s="30">
        <f t="shared" si="1"/>
        <v>-0.3220611916</v>
      </c>
      <c r="D21" s="29">
        <v>99.7</v>
      </c>
      <c r="E21" s="8">
        <f t="shared" si="2"/>
        <v>0.2010050251</v>
      </c>
    </row>
    <row r="22">
      <c r="A22" s="22">
        <v>45231.0</v>
      </c>
      <c r="B22" s="31">
        <v>186.3</v>
      </c>
      <c r="C22" s="32">
        <f t="shared" si="1"/>
        <v>0.5396654074</v>
      </c>
      <c r="D22" s="29">
        <v>99.5</v>
      </c>
      <c r="E22" s="8">
        <f t="shared" si="2"/>
        <v>-0.3006012024</v>
      </c>
    </row>
    <row r="23">
      <c r="A23" s="22">
        <v>45200.0</v>
      </c>
      <c r="B23" s="31">
        <v>185.3</v>
      </c>
      <c r="C23" s="32">
        <f t="shared" si="1"/>
        <v>0.6518196632</v>
      </c>
      <c r="D23" s="29">
        <v>99.8</v>
      </c>
      <c r="E23" s="8">
        <f t="shared" si="2"/>
        <v>-0.2</v>
      </c>
    </row>
    <row r="24">
      <c r="A24" s="22">
        <v>45170.0</v>
      </c>
      <c r="B24" s="31">
        <v>184.1</v>
      </c>
      <c r="C24" s="30">
        <f t="shared" si="1"/>
        <v>-1.127819549</v>
      </c>
      <c r="D24" s="29">
        <v>100.0</v>
      </c>
      <c r="E24" s="8">
        <f t="shared" si="2"/>
        <v>-0.0999000999</v>
      </c>
    </row>
    <row r="25">
      <c r="A25" s="22">
        <v>45139.0</v>
      </c>
      <c r="B25" s="31">
        <v>186.2</v>
      </c>
      <c r="C25" s="32">
        <f t="shared" si="1"/>
        <v>-0.05367686527</v>
      </c>
      <c r="D25" s="29">
        <v>100.1</v>
      </c>
      <c r="E25" s="8">
        <f t="shared" si="2"/>
        <v>0.4012036108</v>
      </c>
    </row>
    <row r="26">
      <c r="A26" s="22">
        <v>45108.0</v>
      </c>
      <c r="B26" s="31">
        <v>186.3</v>
      </c>
      <c r="C26" s="32">
        <f t="shared" si="1"/>
        <v>2.928176796</v>
      </c>
      <c r="D26" s="29">
        <v>99.7</v>
      </c>
      <c r="E26" s="8">
        <f t="shared" si="2"/>
        <v>-0.3</v>
      </c>
    </row>
    <row r="27">
      <c r="A27" s="22">
        <v>45078.0</v>
      </c>
      <c r="B27" s="31">
        <v>181.0</v>
      </c>
      <c r="C27" s="30">
        <f t="shared" si="1"/>
        <v>1.060859855</v>
      </c>
      <c r="D27" s="29">
        <v>100.0</v>
      </c>
      <c r="E27" s="8">
        <f t="shared" si="2"/>
        <v>-0.1996007984</v>
      </c>
    </row>
    <row r="28">
      <c r="A28" s="24">
        <v>45047.0</v>
      </c>
      <c r="B28" s="31">
        <v>179.1</v>
      </c>
      <c r="C28" s="32">
        <f t="shared" si="1"/>
        <v>0.5614823133</v>
      </c>
      <c r="D28" s="29">
        <v>100.2</v>
      </c>
      <c r="E28" s="8">
        <f t="shared" si="2"/>
        <v>0.0999000999</v>
      </c>
    </row>
    <row r="29">
      <c r="A29" s="22">
        <v>45017.0</v>
      </c>
      <c r="B29" s="31">
        <v>178.1</v>
      </c>
      <c r="C29" s="32">
        <f t="shared" si="1"/>
        <v>0.5079006772</v>
      </c>
      <c r="D29" s="29">
        <v>100.1</v>
      </c>
      <c r="E29" s="8">
        <f t="shared" si="2"/>
        <v>-0.5958291956</v>
      </c>
    </row>
    <row r="30">
      <c r="A30" s="22">
        <v>44986.0</v>
      </c>
      <c r="B30" s="31">
        <v>177.2</v>
      </c>
      <c r="C30" s="30">
        <f t="shared" si="1"/>
        <v>0.2262443439</v>
      </c>
      <c r="D30" s="29">
        <v>100.7</v>
      </c>
      <c r="E30" s="8">
        <f t="shared" si="2"/>
        <v>-0.297029703</v>
      </c>
    </row>
    <row r="31">
      <c r="A31" s="22">
        <v>44958.0</v>
      </c>
      <c r="B31" s="31">
        <v>176.8</v>
      </c>
      <c r="C31" s="32">
        <f t="shared" si="1"/>
        <v>0.1699716714</v>
      </c>
      <c r="D31" s="29">
        <v>101.0</v>
      </c>
      <c r="E31" s="8">
        <f t="shared" si="2"/>
        <v>-1.077375122</v>
      </c>
    </row>
    <row r="32">
      <c r="A32" s="22">
        <v>44927.0</v>
      </c>
      <c r="B32" s="31">
        <v>176.5</v>
      </c>
      <c r="C32" s="32">
        <f t="shared" si="1"/>
        <v>0.4553215709</v>
      </c>
      <c r="D32" s="29">
        <v>102.1</v>
      </c>
      <c r="E32" s="8">
        <f t="shared" si="2"/>
        <v>0.2946954813</v>
      </c>
    </row>
    <row r="33">
      <c r="A33" s="22">
        <v>44896.0</v>
      </c>
      <c r="B33" s="31">
        <v>175.7</v>
      </c>
      <c r="C33" s="30">
        <f t="shared" si="1"/>
        <v>-0.4532577904</v>
      </c>
      <c r="D33" s="29">
        <v>101.8</v>
      </c>
      <c r="E33" s="8">
        <f t="shared" si="2"/>
        <v>0.1968503937</v>
      </c>
    </row>
    <row r="34">
      <c r="A34" s="22">
        <v>44866.0</v>
      </c>
      <c r="B34" s="31">
        <v>176.5</v>
      </c>
      <c r="C34" s="32">
        <f t="shared" si="1"/>
        <v>-0.1131861913</v>
      </c>
      <c r="D34" s="29">
        <v>101.6</v>
      </c>
      <c r="E34" s="8">
        <f t="shared" si="2"/>
        <v>-0.4897159647</v>
      </c>
    </row>
    <row r="35">
      <c r="A35" s="22">
        <v>44835.0</v>
      </c>
      <c r="B35" s="31">
        <v>176.7</v>
      </c>
      <c r="C35" s="32">
        <f t="shared" si="1"/>
        <v>0.7986309184</v>
      </c>
      <c r="D35" s="29">
        <v>102.1</v>
      </c>
      <c r="E35" s="8">
        <f t="shared" si="2"/>
        <v>-0.6809338521</v>
      </c>
    </row>
    <row r="36">
      <c r="A36" s="22">
        <v>44805.0</v>
      </c>
      <c r="B36" s="31">
        <v>175.3</v>
      </c>
      <c r="C36" s="30">
        <f t="shared" si="1"/>
        <v>0.5737234653</v>
      </c>
      <c r="D36" s="29">
        <v>102.8</v>
      </c>
      <c r="E36" s="8">
        <f t="shared" si="2"/>
        <v>0.2926829268</v>
      </c>
    </row>
    <row r="37">
      <c r="A37" s="22">
        <v>44774.0</v>
      </c>
      <c r="B37" s="31">
        <v>174.3</v>
      </c>
      <c r="C37" s="32">
        <v>0.519</v>
      </c>
      <c r="D37" s="29">
        <v>102.5</v>
      </c>
      <c r="E37" s="6">
        <v>0.1968503937</v>
      </c>
    </row>
  </sheetData>
  <drawing r:id="rId1"/>
</worksheet>
</file>