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8635" windowHeight="13215"/>
  </bookViews>
  <sheets>
    <sheet name="Keycap Dimensions" sheetId="1" r:id="rId1"/>
  </sheets>
  <calcPr calcId="145621"/>
</workbook>
</file>

<file path=xl/calcChain.xml><?xml version="1.0" encoding="utf-8"?>
<calcChain xmlns="http://schemas.openxmlformats.org/spreadsheetml/2006/main">
  <c r="B12" i="1" l="1"/>
  <c r="B13" i="1" l="1"/>
  <c r="B21" i="1" l="1"/>
  <c r="B24" i="1"/>
  <c r="B25" i="1"/>
  <c r="B26" i="1"/>
  <c r="B27" i="1"/>
  <c r="B28" i="1"/>
  <c r="B23" i="1"/>
  <c r="B20" i="1" s="1"/>
  <c r="I11" i="1" l="1"/>
  <c r="B10" i="1" s="1"/>
</calcChain>
</file>

<file path=xl/sharedStrings.xml><?xml version="1.0" encoding="utf-8"?>
<sst xmlns="http://schemas.openxmlformats.org/spreadsheetml/2006/main" count="106" uniqueCount="72">
  <si>
    <t>mm</t>
  </si>
  <si>
    <t>Keycap curve radius for Top edge</t>
  </si>
  <si>
    <t>Keycap Shell width (wall thickness)</t>
  </si>
  <si>
    <t>Top rows keycap height</t>
  </si>
  <si>
    <t>Standard keycap width</t>
  </si>
  <si>
    <t>k_height</t>
  </si>
  <si>
    <t>k_width</t>
  </si>
  <si>
    <t>k_radius</t>
  </si>
  <si>
    <t>k_wthick</t>
  </si>
  <si>
    <t>k_ribthick</t>
  </si>
  <si>
    <t>Keycap support ribbing thickness</t>
  </si>
  <si>
    <t>k_ribheight</t>
  </si>
  <si>
    <t>Keycap support ribbing height</t>
  </si>
  <si>
    <t>k_poleoff</t>
  </si>
  <si>
    <t>k_cmxw</t>
  </si>
  <si>
    <t>k_poledia</t>
  </si>
  <si>
    <t>Keycap pole diameter</t>
  </si>
  <si>
    <t>k_cmxl</t>
  </si>
  <si>
    <r>
      <rPr>
        <b/>
        <u/>
        <sz val="11"/>
        <color theme="0"/>
        <rFont val="Calibri"/>
        <family val="2"/>
        <scheme val="minor"/>
      </rPr>
      <t>K</t>
    </r>
    <r>
      <rPr>
        <b/>
        <sz val="11"/>
        <color theme="0"/>
        <rFont val="Calibri"/>
        <family val="2"/>
        <scheme val="minor"/>
      </rPr>
      <t>eycap Dimensions</t>
    </r>
  </si>
  <si>
    <r>
      <t>Key</t>
    </r>
    <r>
      <rPr>
        <b/>
        <u/>
        <sz val="11"/>
        <color theme="0"/>
        <rFont val="Calibri"/>
        <family val="2"/>
        <scheme val="minor"/>
      </rPr>
      <t>s</t>
    </r>
    <r>
      <rPr>
        <b/>
        <sz val="11"/>
        <color theme="0"/>
        <rFont val="Calibri"/>
        <family val="2"/>
        <scheme val="minor"/>
      </rPr>
      <t>witch Dimensions</t>
    </r>
  </si>
  <si>
    <t>s_bwidth</t>
  </si>
  <si>
    <t>Keyswitch base width (inconsequential)</t>
  </si>
  <si>
    <t>s_poleh</t>
  </si>
  <si>
    <t>Keyswitch Pole height</t>
  </si>
  <si>
    <t>s_polebw</t>
  </si>
  <si>
    <t>s_polebl</t>
  </si>
  <si>
    <t>Keyswitch Pole Base Width</t>
  </si>
  <si>
    <t>b_pad</t>
  </si>
  <si>
    <t>Padding between keys</t>
  </si>
  <si>
    <t>b_tab</t>
  </si>
  <si>
    <t>units</t>
  </si>
  <si>
    <t>b_caps</t>
  </si>
  <si>
    <t>b_lshift</t>
  </si>
  <si>
    <t>b_rshift</t>
  </si>
  <si>
    <t>b_ctrl</t>
  </si>
  <si>
    <t>b_space</t>
  </si>
  <si>
    <t>Key Multipliers</t>
  </si>
  <si>
    <t>Tab, \</t>
  </si>
  <si>
    <t>Lshift, Enter</t>
  </si>
  <si>
    <t>Rshift</t>
  </si>
  <si>
    <t>Ctrl, Alt, Win</t>
  </si>
  <si>
    <t>Space</t>
  </si>
  <si>
    <t>Caps</t>
  </si>
  <si>
    <t>Capslock Width</t>
  </si>
  <si>
    <t>Right Shift Width</t>
  </si>
  <si>
    <t>Space Bar Width</t>
  </si>
  <si>
    <t>Tab and Backslash key  width</t>
  </si>
  <si>
    <t>Left Shift  and Enter Width</t>
  </si>
  <si>
    <t>Ctrl, Alt, Win and Menu Keys Width</t>
  </si>
  <si>
    <t>b_width</t>
  </si>
  <si>
    <t>b_height</t>
  </si>
  <si>
    <t>Keyboard Width (including padding)</t>
  </si>
  <si>
    <t>Keyboard Height (including padding)</t>
  </si>
  <si>
    <t>Row 1 - 2 Offset</t>
  </si>
  <si>
    <t>Thumb row keycap height</t>
  </si>
  <si>
    <t>k_taper_wide</t>
  </si>
  <si>
    <t>k_taper_thin</t>
  </si>
  <si>
    <t>Taper Length for keycap, where fingers won't be positioned</t>
  </si>
  <si>
    <t>Taper Length for where finger goes</t>
  </si>
  <si>
    <r>
      <t xml:space="preserve">Keycap pole offset for absolute alignment </t>
    </r>
    <r>
      <rPr>
        <b/>
        <i/>
        <sz val="11"/>
        <color theme="1"/>
        <rFont val="Calibri"/>
        <family val="2"/>
        <scheme val="minor"/>
      </rPr>
      <t xml:space="preserve">(calculated) </t>
    </r>
    <r>
      <rPr>
        <i/>
        <sz val="11"/>
        <color theme="1"/>
        <rFont val="Calibri"/>
        <family val="2"/>
        <scheme val="minor"/>
      </rPr>
      <t>Must not be greater than 3</t>
    </r>
  </si>
  <si>
    <t>k_height_low</t>
  </si>
  <si>
    <r>
      <t>Key</t>
    </r>
    <r>
      <rPr>
        <b/>
        <u/>
        <sz val="11"/>
        <color theme="0"/>
        <rFont val="Calibri"/>
        <family val="2"/>
        <scheme val="minor"/>
      </rPr>
      <t>b</t>
    </r>
    <r>
      <rPr>
        <b/>
        <sz val="11"/>
        <color theme="0"/>
        <rFont val="Calibri"/>
        <family val="2"/>
        <scheme val="minor"/>
      </rPr>
      <t>oard Dimensions</t>
    </r>
  </si>
  <si>
    <t>CLEARANCE</t>
  </si>
  <si>
    <t>Hole clearance (on all sides)</t>
  </si>
  <si>
    <t>Keycap pole Cherry MX Width (for joint / base of the pole)</t>
  </si>
  <si>
    <t>Keycap pole Cherry MX Length (for joint / base of the pole)</t>
  </si>
  <si>
    <t>k_shortening</t>
  </si>
  <si>
    <t>The amount that the pole sticks out from the bottom of the keycap</t>
  </si>
  <si>
    <t>k_cmxd</t>
  </si>
  <si>
    <r>
      <t xml:space="preserve">Keycap Cherry MX Cut in </t>
    </r>
    <r>
      <rPr>
        <b/>
        <i/>
        <sz val="11"/>
        <color theme="1"/>
        <rFont val="Calibri"/>
        <family val="2"/>
        <scheme val="minor"/>
      </rPr>
      <t>depth</t>
    </r>
    <r>
      <rPr>
        <i/>
        <sz val="11"/>
        <color theme="1"/>
        <rFont val="Calibri"/>
        <family val="2"/>
        <scheme val="minor"/>
      </rPr>
      <t xml:space="preserve"> Keep it as low as possible for strength reasons.</t>
    </r>
  </si>
  <si>
    <t>Varies depending on 3D printer</t>
  </si>
  <si>
    <t>Keyswitch Pole Base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</si>
</sst>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/>
      <diagonal/>
    </border>
    <border>
      <left/>
      <right style="thin">
        <color rgb="FFB2B2B2"/>
      </right>
      <top/>
      <bottom/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7" fillId="4" borderId="3" applyNumberFormat="0" applyAlignment="0" applyProtection="0"/>
  </cellStyleXfs>
  <cellXfs count="24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0" fillId="3" borderId="2" xfId="2" applyFont="1" applyAlignment="1">
      <alignment horizontal="center" vertical="center"/>
    </xf>
    <xf numFmtId="0" fontId="2" fillId="2" borderId="1" xfId="1" applyAlignment="1">
      <alignment horizontal="center" vertical="center"/>
    </xf>
    <xf numFmtId="0" fontId="3" fillId="0" borderId="0" xfId="3" applyAlignment="1">
      <alignment horizontal="center" vertical="center"/>
    </xf>
    <xf numFmtId="0" fontId="7" fillId="4" borderId="3" xfId="4" applyAlignment="1">
      <alignment horizontal="center" vertical="center"/>
    </xf>
    <xf numFmtId="0" fontId="3" fillId="0" borderId="0" xfId="3"/>
    <xf numFmtId="0" fontId="4" fillId="0" borderId="0" xfId="0" applyFont="1" applyAlignment="1">
      <alignment horizontal="right"/>
    </xf>
    <xf numFmtId="0" fontId="0" fillId="0" borderId="0" xfId="0" applyAlignment="1"/>
    <xf numFmtId="0" fontId="0" fillId="3" borderId="2" xfId="2" applyFont="1" applyAlignment="1">
      <alignment horizontal="center"/>
    </xf>
    <xf numFmtId="0" fontId="3" fillId="0" borderId="0" xfId="3" applyFill="1" applyBorder="1"/>
    <xf numFmtId="0" fontId="3" fillId="0" borderId="0" xfId="3" applyAlignment="1">
      <alignment horizontal="center"/>
    </xf>
    <xf numFmtId="0" fontId="7" fillId="4" borderId="5" xfId="4" applyFont="1" applyBorder="1" applyAlignment="1">
      <alignment horizontal="center" vertical="center"/>
    </xf>
    <xf numFmtId="0" fontId="7" fillId="4" borderId="6" xfId="4" applyFont="1" applyBorder="1" applyAlignment="1">
      <alignment horizontal="center" vertical="center"/>
    </xf>
    <xf numFmtId="0" fontId="7" fillId="4" borderId="4" xfId="4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4" borderId="5" xfId="4" applyBorder="1" applyAlignment="1">
      <alignment horizontal="center" vertical="center"/>
    </xf>
    <xf numFmtId="0" fontId="7" fillId="4" borderId="6" xfId="4" applyBorder="1" applyAlignment="1">
      <alignment horizontal="center" vertical="center"/>
    </xf>
    <xf numFmtId="0" fontId="7" fillId="4" borderId="4" xfId="4" applyBorder="1" applyAlignment="1">
      <alignment horizontal="center" vertical="center"/>
    </xf>
    <xf numFmtId="0" fontId="4" fillId="0" borderId="0" xfId="0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</cellXfs>
  <cellStyles count="5">
    <cellStyle name="Calculation" xfId="1" builtinId="22"/>
    <cellStyle name="Check Cell" xfId="4" builtinId="23"/>
    <cellStyle name="Explanatory Text" xfId="3" builtinId="53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abSelected="1" zoomScale="85" zoomScaleNormal="85" workbookViewId="0">
      <selection activeCell="B12" sqref="B12"/>
    </sheetView>
  </sheetViews>
  <sheetFormatPr defaultRowHeight="16.5" thickTop="1" thickBottom="1" x14ac:dyDescent="0.3"/>
  <cols>
    <col min="1" max="1" width="13" style="1" customWidth="1"/>
    <col min="2" max="2" width="9.140625" style="3"/>
    <col min="3" max="3" width="9.140625" style="5"/>
    <col min="4" max="4" width="86.85546875" style="2" customWidth="1"/>
    <col min="5" max="5" width="28.140625" style="6" customWidth="1"/>
    <col min="8" max="8" width="14.5703125" customWidth="1"/>
    <col min="10" max="10" width="7.7109375" customWidth="1"/>
  </cols>
  <sheetData>
    <row r="1" spans="1:11" ht="15.75" thickTop="1" x14ac:dyDescent="0.25">
      <c r="A1" s="1" t="s">
        <v>6</v>
      </c>
      <c r="B1" s="3">
        <v>17.5</v>
      </c>
      <c r="C1" s="5" t="s">
        <v>0</v>
      </c>
      <c r="D1" s="2" t="s">
        <v>4</v>
      </c>
      <c r="E1" s="17" t="s">
        <v>18</v>
      </c>
    </row>
    <row r="2" spans="1:11" ht="15" x14ac:dyDescent="0.25">
      <c r="A2" s="1" t="s">
        <v>5</v>
      </c>
      <c r="B2" s="3">
        <v>16.5</v>
      </c>
      <c r="C2" s="5" t="s">
        <v>0</v>
      </c>
      <c r="D2" s="2" t="s">
        <v>3</v>
      </c>
      <c r="E2" s="18"/>
      <c r="H2" s="16" t="s">
        <v>36</v>
      </c>
      <c r="I2" s="16"/>
      <c r="J2" s="16"/>
    </row>
    <row r="3" spans="1:11" ht="15" x14ac:dyDescent="0.25">
      <c r="A3" s="1" t="s">
        <v>60</v>
      </c>
      <c r="B3" s="3">
        <v>15</v>
      </c>
      <c r="C3" s="5" t="s">
        <v>0</v>
      </c>
      <c r="D3" s="2" t="s">
        <v>54</v>
      </c>
      <c r="E3" s="18"/>
      <c r="H3" s="8" t="s">
        <v>37</v>
      </c>
      <c r="I3" s="10">
        <v>1.5</v>
      </c>
      <c r="J3" s="7" t="s">
        <v>30</v>
      </c>
    </row>
    <row r="4" spans="1:11" ht="15" x14ac:dyDescent="0.25">
      <c r="A4" s="1" t="s">
        <v>55</v>
      </c>
      <c r="B4" s="3">
        <v>1.5</v>
      </c>
      <c r="C4" s="5" t="s">
        <v>0</v>
      </c>
      <c r="D4" s="2" t="s">
        <v>57</v>
      </c>
      <c r="E4" s="18"/>
      <c r="H4" s="8" t="s">
        <v>42</v>
      </c>
      <c r="I4" s="3">
        <v>1.75</v>
      </c>
      <c r="J4" s="7" t="s">
        <v>30</v>
      </c>
    </row>
    <row r="5" spans="1:11" ht="15" x14ac:dyDescent="0.25">
      <c r="A5" s="1" t="s">
        <v>56</v>
      </c>
      <c r="B5" s="3">
        <v>1E-4</v>
      </c>
      <c r="C5" s="5" t="s">
        <v>0</v>
      </c>
      <c r="D5" s="2" t="s">
        <v>58</v>
      </c>
      <c r="E5" s="18"/>
      <c r="H5" s="8" t="s">
        <v>38</v>
      </c>
      <c r="I5" s="3">
        <v>2.25</v>
      </c>
      <c r="J5" s="7" t="s">
        <v>30</v>
      </c>
    </row>
    <row r="6" spans="1:11" ht="15" x14ac:dyDescent="0.25">
      <c r="A6" s="1" t="s">
        <v>7</v>
      </c>
      <c r="B6" s="3">
        <v>6</v>
      </c>
      <c r="C6" s="5" t="s">
        <v>0</v>
      </c>
      <c r="D6" s="2" t="s">
        <v>1</v>
      </c>
      <c r="E6" s="18"/>
      <c r="H6" s="8" t="s">
        <v>39</v>
      </c>
      <c r="I6" s="3">
        <v>2.75</v>
      </c>
      <c r="J6" s="7" t="s">
        <v>30</v>
      </c>
    </row>
    <row r="7" spans="1:11" ht="15" x14ac:dyDescent="0.25">
      <c r="A7" s="1" t="s">
        <v>8</v>
      </c>
      <c r="B7" s="3">
        <v>1.5</v>
      </c>
      <c r="C7" s="5" t="s">
        <v>0</v>
      </c>
      <c r="D7" s="2" t="s">
        <v>2</v>
      </c>
      <c r="E7" s="18"/>
      <c r="H7" s="8" t="s">
        <v>40</v>
      </c>
      <c r="I7" s="3">
        <v>1.25</v>
      </c>
      <c r="J7" s="7" t="s">
        <v>30</v>
      </c>
    </row>
    <row r="8" spans="1:11" ht="15" x14ac:dyDescent="0.25">
      <c r="A8" s="1" t="s">
        <v>9</v>
      </c>
      <c r="B8" s="3">
        <v>1.5</v>
      </c>
      <c r="C8" s="5" t="s">
        <v>0</v>
      </c>
      <c r="D8" s="2" t="s">
        <v>10</v>
      </c>
      <c r="E8" s="18"/>
      <c r="H8" s="8" t="s">
        <v>41</v>
      </c>
      <c r="I8" s="3">
        <v>6.5</v>
      </c>
      <c r="J8" s="7" t="s">
        <v>30</v>
      </c>
    </row>
    <row r="9" spans="1:11" ht="15" x14ac:dyDescent="0.25">
      <c r="A9" s="1" t="s">
        <v>11</v>
      </c>
      <c r="B9" s="3">
        <v>5</v>
      </c>
      <c r="C9" s="5" t="s">
        <v>0</v>
      </c>
      <c r="D9" s="2" t="s">
        <v>12</v>
      </c>
      <c r="E9" s="18"/>
      <c r="J9" s="9"/>
      <c r="K9" s="9"/>
    </row>
    <row r="10" spans="1:11" ht="15" x14ac:dyDescent="0.25">
      <c r="A10" s="1" t="s">
        <v>13</v>
      </c>
      <c r="B10" s="4">
        <f>$I$11/2</f>
        <v>2.1875</v>
      </c>
      <c r="C10" s="5" t="s">
        <v>0</v>
      </c>
      <c r="D10" s="2" t="s">
        <v>59</v>
      </c>
      <c r="E10" s="18"/>
    </row>
    <row r="11" spans="1:11" ht="15" x14ac:dyDescent="0.25">
      <c r="A11" s="1" t="s">
        <v>15</v>
      </c>
      <c r="B11" s="3">
        <v>5.3</v>
      </c>
      <c r="C11" s="5" t="s">
        <v>0</v>
      </c>
      <c r="D11" s="2" t="s">
        <v>16</v>
      </c>
      <c r="E11" s="18"/>
      <c r="G11" s="20" t="s">
        <v>53</v>
      </c>
      <c r="H11" s="21"/>
      <c r="I11" s="10">
        <f>B24-B23</f>
        <v>4.375</v>
      </c>
      <c r="J11" s="11" t="s">
        <v>0</v>
      </c>
    </row>
    <row r="12" spans="1:11" ht="15" x14ac:dyDescent="0.25">
      <c r="A12" s="1" t="s">
        <v>14</v>
      </c>
      <c r="B12" s="3">
        <f>1 + 2*I16</f>
        <v>1.1000000000000001</v>
      </c>
      <c r="C12" s="5" t="s">
        <v>0</v>
      </c>
      <c r="D12" s="2" t="s">
        <v>64</v>
      </c>
      <c r="E12" s="18"/>
    </row>
    <row r="13" spans="1:11" ht="15" x14ac:dyDescent="0.25">
      <c r="A13" s="1" t="s">
        <v>17</v>
      </c>
      <c r="B13" s="3">
        <f>4.1 + $I$16</f>
        <v>4.1499999999999995</v>
      </c>
      <c r="C13" s="5" t="s">
        <v>0</v>
      </c>
      <c r="D13" s="2" t="s">
        <v>65</v>
      </c>
      <c r="E13" s="18"/>
    </row>
    <row r="14" spans="1:11" ht="15" x14ac:dyDescent="0.25">
      <c r="A14" s="1" t="s">
        <v>68</v>
      </c>
      <c r="B14" s="3">
        <v>4</v>
      </c>
      <c r="C14" s="5" t="s">
        <v>0</v>
      </c>
      <c r="D14" s="2" t="s">
        <v>69</v>
      </c>
      <c r="E14" s="18"/>
      <c r="H14" s="22" t="s">
        <v>62</v>
      </c>
      <c r="I14" s="22"/>
      <c r="J14" s="22"/>
    </row>
    <row r="15" spans="1:11" ht="15.75" thickBot="1" x14ac:dyDescent="0.3">
      <c r="A15" s="1" t="s">
        <v>66</v>
      </c>
      <c r="B15" s="3">
        <v>4.5</v>
      </c>
      <c r="C15" s="5" t="s">
        <v>0</v>
      </c>
      <c r="D15" s="2" t="s">
        <v>67</v>
      </c>
      <c r="E15" s="19"/>
      <c r="H15" s="23" t="s">
        <v>63</v>
      </c>
    </row>
    <row r="16" spans="1:11" ht="15.75" thickTop="1" x14ac:dyDescent="0.25">
      <c r="A16" s="1" t="s">
        <v>20</v>
      </c>
      <c r="B16" s="12">
        <v>14.4</v>
      </c>
      <c r="C16" s="5" t="s">
        <v>0</v>
      </c>
      <c r="D16" s="2" t="s">
        <v>21</v>
      </c>
      <c r="E16" s="13" t="s">
        <v>19</v>
      </c>
      <c r="H16" s="23"/>
      <c r="I16" s="3">
        <v>0.05</v>
      </c>
      <c r="J16" s="7" t="s">
        <v>0</v>
      </c>
    </row>
    <row r="17" spans="1:8" ht="15" x14ac:dyDescent="0.25">
      <c r="A17" s="1" t="s">
        <v>22</v>
      </c>
      <c r="B17" s="3">
        <v>3.6</v>
      </c>
      <c r="C17" s="5" t="s">
        <v>0</v>
      </c>
      <c r="D17" s="2" t="s">
        <v>23</v>
      </c>
      <c r="E17" s="14"/>
      <c r="H17" s="23"/>
    </row>
    <row r="18" spans="1:8" ht="15" x14ac:dyDescent="0.25">
      <c r="A18" s="1" t="s">
        <v>24</v>
      </c>
      <c r="B18" s="3">
        <v>5.4</v>
      </c>
      <c r="C18" s="5" t="s">
        <v>0</v>
      </c>
      <c r="D18" s="2" t="s">
        <v>26</v>
      </c>
      <c r="E18" s="14"/>
      <c r="H18" s="23" t="s">
        <v>70</v>
      </c>
    </row>
    <row r="19" spans="1:8" ht="15.75" thickBot="1" x14ac:dyDescent="0.3">
      <c r="A19" s="1" t="s">
        <v>25</v>
      </c>
      <c r="B19" s="3">
        <v>7.45</v>
      </c>
      <c r="C19" s="5" t="s">
        <v>0</v>
      </c>
      <c r="D19" s="2" t="s">
        <v>71</v>
      </c>
      <c r="E19" s="15"/>
      <c r="H19" s="23"/>
    </row>
    <row r="20" spans="1:8" ht="15.75" thickTop="1" x14ac:dyDescent="0.25">
      <c r="A20" s="1" t="s">
        <v>49</v>
      </c>
      <c r="B20" s="4">
        <f>$B$22 +2*($B$23+$B$22)+12*($B$1+$B$22)</f>
        <v>277.5</v>
      </c>
      <c r="C20" s="5" t="s">
        <v>0</v>
      </c>
      <c r="D20" s="2" t="s">
        <v>51</v>
      </c>
      <c r="E20" s="17" t="s">
        <v>61</v>
      </c>
      <c r="H20" s="23"/>
    </row>
    <row r="21" spans="1:8" ht="15" x14ac:dyDescent="0.25">
      <c r="A21" s="1" t="s">
        <v>50</v>
      </c>
      <c r="B21" s="4">
        <f>$B$22+4*($B$1+$B$22)</f>
        <v>75</v>
      </c>
      <c r="C21" s="5" t="s">
        <v>0</v>
      </c>
      <c r="D21" s="2" t="s">
        <v>52</v>
      </c>
      <c r="E21" s="18"/>
    </row>
    <row r="22" spans="1:8" ht="15" x14ac:dyDescent="0.25">
      <c r="A22" s="1" t="s">
        <v>27</v>
      </c>
      <c r="B22" s="3">
        <v>1</v>
      </c>
      <c r="C22" s="5" t="s">
        <v>0</v>
      </c>
      <c r="D22" s="2" t="s">
        <v>28</v>
      </c>
      <c r="E22" s="18"/>
    </row>
    <row r="23" spans="1:8" ht="15" x14ac:dyDescent="0.25">
      <c r="A23" s="1" t="s">
        <v>29</v>
      </c>
      <c r="B23" s="4">
        <f t="shared" ref="B23:B28" si="0">I3*$B$1</f>
        <v>26.25</v>
      </c>
      <c r="C23" s="5" t="s">
        <v>0</v>
      </c>
      <c r="D23" s="2" t="s">
        <v>46</v>
      </c>
      <c r="E23" s="18"/>
    </row>
    <row r="24" spans="1:8" ht="15" x14ac:dyDescent="0.25">
      <c r="A24" s="1" t="s">
        <v>31</v>
      </c>
      <c r="B24" s="4">
        <f t="shared" si="0"/>
        <v>30.625</v>
      </c>
      <c r="C24" s="5" t="s">
        <v>0</v>
      </c>
      <c r="D24" s="2" t="s">
        <v>43</v>
      </c>
      <c r="E24" s="18"/>
    </row>
    <row r="25" spans="1:8" ht="15" x14ac:dyDescent="0.25">
      <c r="A25" s="1" t="s">
        <v>32</v>
      </c>
      <c r="B25" s="4">
        <f t="shared" si="0"/>
        <v>39.375</v>
      </c>
      <c r="C25" s="5" t="s">
        <v>0</v>
      </c>
      <c r="D25" s="2" t="s">
        <v>47</v>
      </c>
      <c r="E25" s="18"/>
    </row>
    <row r="26" spans="1:8" ht="15" x14ac:dyDescent="0.25">
      <c r="A26" s="1" t="s">
        <v>33</v>
      </c>
      <c r="B26" s="4">
        <f t="shared" si="0"/>
        <v>48.125</v>
      </c>
      <c r="C26" s="5" t="s">
        <v>0</v>
      </c>
      <c r="D26" s="2" t="s">
        <v>44</v>
      </c>
      <c r="E26" s="18"/>
    </row>
    <row r="27" spans="1:8" ht="15" x14ac:dyDescent="0.25">
      <c r="A27" s="1" t="s">
        <v>34</v>
      </c>
      <c r="B27" s="4">
        <f t="shared" si="0"/>
        <v>21.875</v>
      </c>
      <c r="C27" s="5" t="s">
        <v>0</v>
      </c>
      <c r="D27" s="2" t="s">
        <v>48</v>
      </c>
      <c r="E27" s="18"/>
    </row>
    <row r="28" spans="1:8" ht="15.75" thickBot="1" x14ac:dyDescent="0.3">
      <c r="A28" s="1" t="s">
        <v>35</v>
      </c>
      <c r="B28" s="4">
        <f t="shared" si="0"/>
        <v>113.75</v>
      </c>
      <c r="C28" s="5" t="s">
        <v>0</v>
      </c>
      <c r="D28" s="2" t="s">
        <v>45</v>
      </c>
      <c r="E28" s="19"/>
    </row>
  </sheetData>
  <mergeCells count="8">
    <mergeCell ref="E16:E19"/>
    <mergeCell ref="H2:J2"/>
    <mergeCell ref="E20:E28"/>
    <mergeCell ref="G11:H11"/>
    <mergeCell ref="H14:J14"/>
    <mergeCell ref="H15:H17"/>
    <mergeCell ref="E1:E15"/>
    <mergeCell ref="H18:H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Keycap Dimensions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Cemra JC</dc:creator>
  <cp:lastModifiedBy>Cemra JC</cp:lastModifiedBy>
  <dcterms:created xsi:type="dcterms:W3CDTF">2016-12-08T21:51:50Z</dcterms:created>
  <dcterms:modified xsi:type="dcterms:W3CDTF">2017-03-02T10:05:41Z</dcterms:modified>
</cp:coreProperties>
</file>