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P Buffers Sheet" sheetId="1" state="visible" r:id="rId2"/>
  </sheets>
  <definedNames>
    <definedName function="false" hidden="false" localSheetId="0" name="_xlnm.Print_Area" vbProcedure="false">'ITP Buffers Sheet'!$B$1:$N$35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<sst xmlns="http://schemas.openxmlformats.org/spreadsheetml/2006/main" count="90" uniqueCount="64">
  <si>
    <t xml:space="preserve">ITP Buffers Quick Sheet</t>
  </si>
  <si>
    <t xml:space="preserve">BisTris HCl Master Mix </t>
  </si>
  <si>
    <t xml:space="preserve">Final Contents: 130mM BisTris and 20mM HCl in a solution with Vf=1</t>
  </si>
  <si>
    <t xml:space="preserve">2.5M BisTris (uL)</t>
  </si>
  <si>
    <t xml:space="preserve">6M HCl (uL)</t>
  </si>
  <si>
    <t xml:space="preserve">1M BisTris titrated to 7.2</t>
  </si>
  <si>
    <t xml:space="preserve">Prepolymer Mix 10% (1mL)</t>
  </si>
  <si>
    <t xml:space="preserve">Liquid LE - Spacing Buffer </t>
  </si>
  <si>
    <t xml:space="preserve">Final contents: 1M BisTris and 220 mM HCl</t>
  </si>
  <si>
    <t xml:space="preserve">Final contents: 10% polyacrylamide, 130 mM BisTris, 8M urea,</t>
  </si>
  <si>
    <t xml:space="preserve">Final Contents: 130 mM BisTris, 20 mM HCl, 0.5% PVP</t>
  </si>
  <si>
    <t xml:space="preserve">50 mL</t>
  </si>
  <si>
    <t xml:space="preserve">10 mL</t>
  </si>
  <si>
    <t xml:space="preserve">0.5% VA-086, 20 mM HCl </t>
  </si>
  <si>
    <t xml:space="preserve">Final Volume (uL)</t>
  </si>
  <si>
    <t xml:space="preserve">BisTris (g)</t>
  </si>
  <si>
    <t xml:space="preserve">Urea (g)</t>
  </si>
  <si>
    <t xml:space="preserve">BisTris HCl Master Mix (uL)</t>
  </si>
  <si>
    <t xml:space="preserve">NF-H2O (mL)</t>
  </si>
  <si>
    <t xml:space="preserve">VA-086 (g)</t>
  </si>
  <si>
    <t xml:space="preserve">10% PVP (uL)</t>
  </si>
  <si>
    <t xml:space="preserve">40% acrylamide/bisacrylamide (uL)</t>
  </si>
  <si>
    <t xml:space="preserve">NFH2O (uL)</t>
  </si>
  <si>
    <t xml:space="preserve">Up to 50 mL (~10)</t>
  </si>
  <si>
    <t xml:space="preserve">Up to 10 mL (~ 2)</t>
  </si>
  <si>
    <t xml:space="preserve">BisTris HCl Mastermix (uL)</t>
  </si>
  <si>
    <t xml:space="preserve">No of ITP channels</t>
  </si>
  <si>
    <t xml:space="preserve">NFH2O (to 1mL) (uL)</t>
  </si>
  <si>
    <t xml:space="preserve">to 1 mL (~306.6)</t>
  </si>
  <si>
    <t xml:space="preserve">Reservoir LE Buffer (25mL)</t>
  </si>
  <si>
    <t xml:space="preserve">Final Contents: 25% Pluronic Acid, 50mM HCl, 200mM BisTris</t>
  </si>
  <si>
    <t xml:space="preserve">Prepolymer Mix 5%</t>
  </si>
  <si>
    <t xml:space="preserve">Running Buffer (1mL)</t>
  </si>
  <si>
    <t xml:space="preserve">V=25mL</t>
  </si>
  <si>
    <t xml:space="preserve">Final contents: 5% polyacrylamide, 130 mM BisTris, 8M urea,</t>
  </si>
  <si>
    <t xml:space="preserve">Final contents: 130mM BisTris, 20mM HCl, 0.1% PVP</t>
  </si>
  <si>
    <t xml:space="preserve">2.5M BisTris (mL)</t>
  </si>
  <si>
    <t xml:space="preserve">Pluronic F127 (g)</t>
  </si>
  <si>
    <t xml:space="preserve">to 1 mL (~934.67)</t>
  </si>
  <si>
    <t xml:space="preserve">Spin in Cold Room until Pluronic is dissolved</t>
  </si>
  <si>
    <t xml:space="preserve">to 25 mL</t>
  </si>
  <si>
    <t xml:space="preserve">to 1 mL (~432)</t>
  </si>
  <si>
    <t xml:space="preserve">Lysis Buffer Stock</t>
  </si>
  <si>
    <t xml:space="preserve">MOPS TEp (25mL)</t>
  </si>
  <si>
    <t xml:space="preserve">Sample Dilution Buffer (SDB) (1mL)</t>
  </si>
  <si>
    <t xml:space="preserve">Final Contents: 20 mM BisTris, 1% Triton X-100, 5 mM MgCl2, 5 mM MgCl2, </t>
  </si>
  <si>
    <t xml:space="preserve">Final Contents: 25% Pluronic Acid, 100mM MOPS, 200mM BisTris</t>
  </si>
  <si>
    <t xml:space="preserve">Final contents: 10.667M Urea, 130 mM BisTris, 20 mM HCl, 2.67% PVP</t>
  </si>
  <si>
    <t xml:space="preserve">100 mM NaCl, 4.4 mM HCl</t>
  </si>
  <si>
    <t xml:space="preserve">Final Volume (mL)</t>
  </si>
  <si>
    <t xml:space="preserve">30 mL</t>
  </si>
  <si>
    <t xml:space="preserve">1 mL</t>
  </si>
  <si>
    <t xml:space="preserve">1M MOPS (mL)</t>
  </si>
  <si>
    <t xml:space="preserve">1M BisTris titrated to 7.2 (uL)</t>
  </si>
  <si>
    <t xml:space="preserve">1M CaCl2 (uL)</t>
  </si>
  <si>
    <t xml:space="preserve">NFH2O</t>
  </si>
  <si>
    <t xml:space="preserve">to 1mL (~145uL)</t>
  </si>
  <si>
    <t xml:space="preserve">10% Triton x-100 (mL)</t>
  </si>
  <si>
    <t xml:space="preserve">100 uL</t>
  </si>
  <si>
    <t xml:space="preserve">15 mL</t>
  </si>
  <si>
    <t xml:space="preserve">1M MgCl2 (uL)</t>
  </si>
  <si>
    <t xml:space="preserve">5M NaCl (uL)</t>
  </si>
  <si>
    <t xml:space="preserve">NFH2O (mL)</t>
  </si>
  <si>
    <t xml:space="preserve">850 uL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</si>
</sst>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"/>
    <numFmt numFmtId="167" formatCode="0.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C077FF"/>
        <bgColor rgb="FF969696"/>
      </patternFill>
    </fill>
    <fill>
      <patternFill patternType="solid">
        <fgColor rgb="FFE2F0D9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AEFA5F"/>
        <bgColor rgb="FF99CC00"/>
      </patternFill>
    </fill>
    <fill>
      <patternFill patternType="solid">
        <fgColor rgb="FFE1C98D"/>
        <bgColor rgb="FFF4B183"/>
      </patternFill>
    </fill>
    <fill>
      <patternFill patternType="solid">
        <fgColor rgb="FFFFB600"/>
        <bgColor rgb="FFFF9900"/>
      </patternFill>
    </fill>
    <fill>
      <patternFill patternType="solid">
        <fgColor rgb="FFF4B183"/>
        <bgColor rgb="FFE1C98D"/>
      </patternFill>
    </fill>
    <fill>
      <patternFill patternType="solid">
        <fgColor rgb="FFCC00D6"/>
        <bgColor rgb="FFFF00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D6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AEFA5F"/>
      <rgbColor rgb="FF99CCFF"/>
      <rgbColor rgb="FFF4B183"/>
      <rgbColor rgb="FFC077FF"/>
      <rgbColor rgb="FFE1C98D"/>
      <rgbColor rgb="FF3366FF"/>
      <rgbColor rgb="FF33CCCC"/>
      <rgbColor rgb="FF99CC00"/>
      <rgbColor rgb="FFFFB6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5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41" activeCellId="0" sqref="G41"/>
    </sheetView>
  </sheetViews>
  <sheetFormatPr defaultColWidth="10.83984375" defaultRowHeight="16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31.5"/>
    <col collapsed="false" customWidth="true" hidden="false" outlineLevel="0" max="3" min="3" style="1" width="17.83"/>
    <col collapsed="false" customWidth="true" hidden="false" outlineLevel="0" max="4" min="4" style="1" width="15.5"/>
    <col collapsed="false" customWidth="true" hidden="false" outlineLevel="0" max="5" min="5" style="1" width="1"/>
    <col collapsed="false" customWidth="true" hidden="false" outlineLevel="0" max="6" min="6" style="1" width="17"/>
    <col collapsed="false" customWidth="true" hidden="false" outlineLevel="0" max="7" min="7" style="1" width="14.33"/>
    <col collapsed="false" customWidth="true" hidden="false" outlineLevel="0" max="8" min="8" style="1" width="16.84"/>
    <col collapsed="false" customWidth="true" hidden="false" outlineLevel="0" max="9" min="9" style="1" width="2"/>
    <col collapsed="false" customWidth="true" hidden="false" outlineLevel="0" max="10" min="10" style="1" width="14.5"/>
    <col collapsed="false" customWidth="true" hidden="false" outlineLevel="0" max="11" min="11" style="1" width="12.83"/>
    <col collapsed="false" customWidth="true" hidden="false" outlineLevel="0" max="12" min="12" style="1" width="10.5"/>
    <col collapsed="false" customWidth="true" hidden="false" outlineLevel="0" max="13" min="13" style="1" width="10.33"/>
    <col collapsed="false" customWidth="true" hidden="false" outlineLevel="0" max="14" min="14" style="1" width="9.83"/>
    <col collapsed="false" customWidth="true" hidden="false" outlineLevel="0" max="15" min="15" style="1" width="13.5"/>
    <col collapsed="false" customWidth="true" hidden="false" outlineLevel="0" max="16" min="16" style="1" width="6"/>
    <col collapsed="false" customWidth="true" hidden="false" outlineLevel="0" max="17" min="17" style="1" width="12"/>
    <col collapsed="false" customWidth="true" hidden="false" outlineLevel="0" max="18" min="18" style="1" width="15.84"/>
    <col collapsed="false" customWidth="true" hidden="false" outlineLevel="0" max="19" min="19" style="1" width="27"/>
    <col collapsed="false" customWidth="false" hidden="false" outlineLevel="0" max="1024" min="20" style="1" width="10.83"/>
  </cols>
  <sheetData>
    <row r="1" customFormat="false" ht="24" hidden="false" customHeight="false" outlineLevel="0" collapsed="false">
      <c r="B1" s="2" t="s">
        <v>0</v>
      </c>
    </row>
    <row r="3" customFormat="false" ht="16" hidden="false" customHeight="false" outlineLevel="0" collapsed="false">
      <c r="B3" s="3" t="s">
        <v>1</v>
      </c>
    </row>
    <row r="4" customFormat="false" ht="16" hidden="false" customHeight="false" outlineLevel="0" collapsed="false">
      <c r="B4" s="4" t="s">
        <v>2</v>
      </c>
      <c r="C4" s="4"/>
      <c r="D4" s="4"/>
      <c r="E4" s="5"/>
      <c r="F4" s="6"/>
      <c r="G4" s="6"/>
      <c r="H4" s="7"/>
      <c r="I4" s="7"/>
      <c r="J4" s="7"/>
      <c r="K4" s="8"/>
      <c r="L4" s="9"/>
    </row>
    <row r="5" customFormat="false" ht="16" hidden="false" customHeight="false" outlineLevel="0" collapsed="false">
      <c r="B5" s="10"/>
      <c r="C5" s="11" t="n">
        <f aca="false">SUM(C6:C7)</f>
        <v>55.33</v>
      </c>
      <c r="D5" s="12" t="n">
        <f aca="false">C5*10</f>
        <v>553.3</v>
      </c>
      <c r="E5" s="13"/>
      <c r="F5" s="14" t="n">
        <v>1051.27</v>
      </c>
      <c r="G5" s="15" t="n">
        <v>2102.54</v>
      </c>
      <c r="H5" s="15" t="n">
        <v>4205.08</v>
      </c>
      <c r="I5" s="15"/>
      <c r="J5" s="16" t="n">
        <v>5256.35</v>
      </c>
      <c r="K5" s="15" t="n">
        <v>10512.7</v>
      </c>
      <c r="L5" s="17"/>
      <c r="M5" s="17"/>
    </row>
    <row r="6" customFormat="false" ht="16" hidden="false" customHeight="true" outlineLevel="0" collapsed="false">
      <c r="B6" s="11" t="s">
        <v>3</v>
      </c>
      <c r="C6" s="18" t="n">
        <v>52</v>
      </c>
      <c r="D6" s="19" t="n">
        <f aca="false">C6*10</f>
        <v>520</v>
      </c>
      <c r="E6" s="20"/>
      <c r="F6" s="21" t="n">
        <v>988</v>
      </c>
      <c r="G6" s="18" t="n">
        <v>1976</v>
      </c>
      <c r="H6" s="18" t="n">
        <v>3952</v>
      </c>
      <c r="I6" s="18"/>
      <c r="J6" s="19" t="n">
        <v>4940</v>
      </c>
      <c r="K6" s="18" t="n">
        <v>9880</v>
      </c>
      <c r="L6" s="22"/>
      <c r="M6" s="22"/>
    </row>
    <row r="7" customFormat="false" ht="16" hidden="false" customHeight="true" outlineLevel="0" collapsed="false">
      <c r="B7" s="11" t="s">
        <v>4</v>
      </c>
      <c r="C7" s="18" t="n">
        <v>3.33</v>
      </c>
      <c r="D7" s="19" t="n">
        <f aca="false">C7*10</f>
        <v>33.3</v>
      </c>
      <c r="E7" s="23"/>
      <c r="F7" s="21" t="n">
        <v>63.27</v>
      </c>
      <c r="G7" s="18" t="n">
        <v>126.54</v>
      </c>
      <c r="H7" s="18" t="n">
        <v>253.08</v>
      </c>
      <c r="I7" s="18"/>
      <c r="J7" s="19" t="n">
        <v>316.35</v>
      </c>
      <c r="K7" s="18" t="n">
        <v>632.8</v>
      </c>
      <c r="L7" s="22"/>
      <c r="M7" s="22"/>
    </row>
    <row r="8" customFormat="false" ht="16" hidden="false" customHeight="false" outlineLevel="0" collapsed="false">
      <c r="I8" s="24"/>
      <c r="L8" s="22"/>
      <c r="M8" s="9"/>
    </row>
    <row r="9" customFormat="false" ht="16" hidden="false" customHeight="false" outlineLevel="0" collapsed="false">
      <c r="B9" s="25" t="s">
        <v>5</v>
      </c>
      <c r="F9" s="26" t="s">
        <v>6</v>
      </c>
      <c r="G9" s="26"/>
      <c r="H9" s="24"/>
      <c r="I9" s="24"/>
      <c r="J9" s="27" t="s">
        <v>7</v>
      </c>
      <c r="K9" s="27"/>
    </row>
    <row r="10" customFormat="false" ht="16" hidden="false" customHeight="false" outlineLevel="0" collapsed="false">
      <c r="B10" s="28" t="s">
        <v>8</v>
      </c>
      <c r="C10" s="24"/>
      <c r="D10" s="24"/>
      <c r="E10" s="24"/>
      <c r="F10" s="29" t="s">
        <v>9</v>
      </c>
      <c r="G10" s="29"/>
      <c r="H10" s="30"/>
      <c r="I10" s="31"/>
      <c r="J10" s="32" t="s">
        <v>10</v>
      </c>
      <c r="K10" s="32"/>
      <c r="L10" s="33"/>
      <c r="M10" s="33"/>
    </row>
    <row r="11" customFormat="false" ht="17" hidden="false" customHeight="true" outlineLevel="0" collapsed="false">
      <c r="B11" s="18"/>
      <c r="C11" s="11" t="s">
        <v>11</v>
      </c>
      <c r="D11" s="11" t="s">
        <v>12</v>
      </c>
      <c r="E11" s="34"/>
      <c r="F11" s="29" t="s">
        <v>13</v>
      </c>
      <c r="G11" s="35"/>
      <c r="H11" s="35"/>
      <c r="I11" s="24"/>
      <c r="J11" s="10" t="s">
        <v>14</v>
      </c>
      <c r="K11" s="10"/>
      <c r="L11" s="11" t="n">
        <f aca="false">SUM(L12:L14)</f>
        <v>1000</v>
      </c>
      <c r="M11" s="11" t="n">
        <f aca="false">SUM(M12:M14)</f>
        <v>2000</v>
      </c>
      <c r="N11" s="11" t="n">
        <f aca="false">SUM(N12:N14)</f>
        <v>3000</v>
      </c>
    </row>
    <row r="12" customFormat="false" ht="16" hidden="false" customHeight="false" outlineLevel="0" collapsed="false">
      <c r="B12" s="11" t="s">
        <v>15</v>
      </c>
      <c r="C12" s="18" t="n">
        <v>10.4622</v>
      </c>
      <c r="D12" s="18" t="n">
        <v>2.0924</v>
      </c>
      <c r="E12" s="9"/>
      <c r="F12" s="36" t="s">
        <v>16</v>
      </c>
      <c r="G12" s="36"/>
      <c r="H12" s="18" t="n">
        <v>0.4806</v>
      </c>
      <c r="I12" s="9"/>
      <c r="J12" s="36" t="s">
        <v>17</v>
      </c>
      <c r="K12" s="36"/>
      <c r="L12" s="18" t="n">
        <v>55.33</v>
      </c>
      <c r="M12" s="18" t="n">
        <f aca="false">2*L12</f>
        <v>110.66</v>
      </c>
      <c r="N12" s="18" t="n">
        <f aca="false">3*L12</f>
        <v>165.99</v>
      </c>
    </row>
    <row r="13" customFormat="false" ht="16" hidden="false" customHeight="false" outlineLevel="0" collapsed="false">
      <c r="B13" s="11" t="s">
        <v>18</v>
      </c>
      <c r="C13" s="18" t="n">
        <v>30</v>
      </c>
      <c r="D13" s="18" t="n">
        <v>6</v>
      </c>
      <c r="E13" s="9"/>
      <c r="F13" s="36" t="s">
        <v>19</v>
      </c>
      <c r="G13" s="36"/>
      <c r="H13" s="37" t="n">
        <v>0.005</v>
      </c>
      <c r="I13" s="38"/>
      <c r="J13" s="36" t="s">
        <v>20</v>
      </c>
      <c r="K13" s="36"/>
      <c r="L13" s="18" t="n">
        <v>50</v>
      </c>
      <c r="M13" s="18" t="n">
        <f aca="false">2*L13</f>
        <v>100</v>
      </c>
      <c r="N13" s="18" t="n">
        <f aca="false">3*L13</f>
        <v>150</v>
      </c>
    </row>
    <row r="14" customFormat="false" ht="16" hidden="false" customHeight="true" outlineLevel="0" collapsed="false">
      <c r="B14" s="11" t="s">
        <v>4</v>
      </c>
      <c r="C14" s="39" t="n">
        <v>1820</v>
      </c>
      <c r="D14" s="18" t="n">
        <v>364</v>
      </c>
      <c r="E14" s="9"/>
      <c r="F14" s="36" t="s">
        <v>21</v>
      </c>
      <c r="G14" s="36"/>
      <c r="H14" s="18" t="n">
        <v>250</v>
      </c>
      <c r="I14" s="9"/>
      <c r="J14" s="36" t="s">
        <v>22</v>
      </c>
      <c r="K14" s="36"/>
      <c r="L14" s="40" t="n">
        <f aca="false">1000-L13-L12</f>
        <v>894.67</v>
      </c>
      <c r="M14" s="40" t="n">
        <f aca="false">2*L14</f>
        <v>1789.34</v>
      </c>
      <c r="N14" s="18" t="n">
        <f aca="false">3*L14</f>
        <v>2684.01</v>
      </c>
    </row>
    <row r="15" customFormat="false" ht="17" hidden="false" customHeight="false" outlineLevel="0" collapsed="false">
      <c r="B15" s="41" t="s">
        <v>18</v>
      </c>
      <c r="C15" s="42" t="s">
        <v>23</v>
      </c>
      <c r="D15" s="42" t="s">
        <v>24</v>
      </c>
      <c r="E15" s="43"/>
      <c r="F15" s="41" t="s">
        <v>25</v>
      </c>
      <c r="G15" s="41"/>
      <c r="H15" s="18" t="n">
        <v>55.33</v>
      </c>
      <c r="I15" s="9"/>
      <c r="J15" s="44" t="s">
        <v>26</v>
      </c>
      <c r="K15" s="44"/>
      <c r="L15" s="44" t="n">
        <v>3</v>
      </c>
      <c r="M15" s="44" t="n">
        <v>6</v>
      </c>
      <c r="N15" s="44" t="n">
        <v>9</v>
      </c>
    </row>
    <row r="16" customFormat="false" ht="16" hidden="false" customHeight="false" outlineLevel="0" collapsed="false">
      <c r="E16" s="24"/>
      <c r="F16" s="36" t="s">
        <v>27</v>
      </c>
      <c r="G16" s="36"/>
      <c r="H16" s="45" t="s">
        <v>28</v>
      </c>
      <c r="I16" s="9"/>
    </row>
    <row r="17" customFormat="false" ht="16" hidden="false" customHeight="false" outlineLevel="0" collapsed="false">
      <c r="B17" s="46" t="s">
        <v>29</v>
      </c>
      <c r="C17" s="47"/>
      <c r="D17" s="47"/>
      <c r="E17" s="48"/>
      <c r="H17" s="49"/>
      <c r="I17" s="50"/>
    </row>
    <row r="18" customFormat="false" ht="16" hidden="false" customHeight="false" outlineLevel="0" collapsed="false">
      <c r="B18" s="51" t="s">
        <v>30</v>
      </c>
      <c r="C18" s="46"/>
      <c r="D18" s="52"/>
      <c r="E18" s="52"/>
      <c r="F18" s="53" t="s">
        <v>31</v>
      </c>
      <c r="G18" s="53"/>
      <c r="H18" s="24"/>
      <c r="I18" s="24"/>
      <c r="J18" s="54" t="s">
        <v>32</v>
      </c>
      <c r="K18" s="54"/>
      <c r="L18" s="24"/>
    </row>
    <row r="19" customFormat="false" ht="16" hidden="false" customHeight="false" outlineLevel="0" collapsed="false">
      <c r="C19" s="11" t="s">
        <v>33</v>
      </c>
      <c r="E19" s="24"/>
      <c r="F19" s="55" t="s">
        <v>34</v>
      </c>
      <c r="G19" s="55"/>
      <c r="H19" s="56"/>
      <c r="I19" s="31"/>
      <c r="J19" s="57" t="s">
        <v>35</v>
      </c>
      <c r="K19" s="57"/>
      <c r="L19" s="58"/>
      <c r="M19" s="59"/>
      <c r="T19" s="24"/>
      <c r="U19" s="24"/>
    </row>
    <row r="20" customFormat="false" ht="17" hidden="false" customHeight="true" outlineLevel="0" collapsed="false">
      <c r="B20" s="11" t="s">
        <v>4</v>
      </c>
      <c r="C20" s="18" t="n">
        <v>208.33</v>
      </c>
      <c r="E20" s="24"/>
      <c r="F20" s="60" t="s">
        <v>13</v>
      </c>
      <c r="G20" s="61"/>
      <c r="H20" s="61"/>
      <c r="I20" s="24"/>
      <c r="J20" s="36" t="s">
        <v>17</v>
      </c>
      <c r="K20" s="36"/>
      <c r="L20" s="18" t="n">
        <v>55.33</v>
      </c>
      <c r="M20" s="18"/>
    </row>
    <row r="21" customFormat="false" ht="16" hidden="false" customHeight="false" outlineLevel="0" collapsed="false">
      <c r="B21" s="11" t="s">
        <v>36</v>
      </c>
      <c r="C21" s="18" t="n">
        <v>2</v>
      </c>
      <c r="D21" s="47"/>
      <c r="E21" s="48"/>
      <c r="F21" s="36" t="s">
        <v>16</v>
      </c>
      <c r="G21" s="36"/>
      <c r="H21" s="18" t="n">
        <v>0.4806</v>
      </c>
      <c r="I21" s="9"/>
      <c r="J21" s="36" t="s">
        <v>20</v>
      </c>
      <c r="K21" s="36"/>
      <c r="L21" s="18" t="n">
        <v>10</v>
      </c>
      <c r="M21" s="18"/>
    </row>
    <row r="22" customFormat="false" ht="16" hidden="false" customHeight="false" outlineLevel="0" collapsed="false">
      <c r="B22" s="11" t="s">
        <v>37</v>
      </c>
      <c r="C22" s="18" t="n">
        <v>6.25</v>
      </c>
      <c r="E22" s="24"/>
      <c r="F22" s="36" t="s">
        <v>19</v>
      </c>
      <c r="G22" s="36"/>
      <c r="H22" s="37" t="n">
        <v>0.005</v>
      </c>
      <c r="I22" s="38"/>
      <c r="J22" s="36" t="s">
        <v>22</v>
      </c>
      <c r="K22" s="36"/>
      <c r="L22" s="18" t="s">
        <v>38</v>
      </c>
      <c r="M22" s="18"/>
    </row>
    <row r="23" customFormat="false" ht="16" hidden="false" customHeight="false" outlineLevel="0" collapsed="false">
      <c r="B23" s="11" t="s">
        <v>22</v>
      </c>
      <c r="C23" s="18" t="s">
        <v>12</v>
      </c>
      <c r="E23" s="24"/>
      <c r="F23" s="36" t="s">
        <v>21</v>
      </c>
      <c r="G23" s="36"/>
      <c r="H23" s="18" t="n">
        <v>125</v>
      </c>
      <c r="I23" s="9"/>
    </row>
    <row r="24" customFormat="false" ht="16" hidden="false" customHeight="false" outlineLevel="0" collapsed="false">
      <c r="B24" s="62" t="s">
        <v>39</v>
      </c>
      <c r="C24" s="62"/>
      <c r="E24" s="24"/>
      <c r="F24" s="36" t="s">
        <v>25</v>
      </c>
      <c r="G24" s="36"/>
      <c r="H24" s="18" t="n">
        <v>55.33</v>
      </c>
      <c r="I24" s="9"/>
    </row>
    <row r="25" customFormat="false" ht="16" hidden="false" customHeight="false" outlineLevel="0" collapsed="false">
      <c r="B25" s="11" t="s">
        <v>22</v>
      </c>
      <c r="C25" s="18" t="s">
        <v>40</v>
      </c>
      <c r="E25" s="24"/>
      <c r="F25" s="36" t="s">
        <v>27</v>
      </c>
      <c r="G25" s="36"/>
      <c r="H25" s="45" t="s">
        <v>41</v>
      </c>
      <c r="I25" s="9"/>
    </row>
    <row r="26" customFormat="false" ht="16" hidden="false" customHeight="false" outlineLevel="0" collapsed="false">
      <c r="E26" s="24"/>
      <c r="H26" s="63"/>
      <c r="I26" s="9"/>
      <c r="J26" s="64" t="s">
        <v>42</v>
      </c>
      <c r="K26" s="64"/>
    </row>
    <row r="27" customFormat="false" ht="16" hidden="false" customHeight="false" outlineLevel="0" collapsed="false">
      <c r="B27" s="65" t="s">
        <v>43</v>
      </c>
      <c r="C27" s="47"/>
      <c r="D27" s="44"/>
      <c r="E27" s="66"/>
      <c r="F27" s="67" t="s">
        <v>44</v>
      </c>
      <c r="G27" s="67"/>
      <c r="H27" s="52"/>
      <c r="I27" s="52"/>
      <c r="J27" s="68" t="s">
        <v>45</v>
      </c>
      <c r="K27" s="68"/>
      <c r="L27" s="69"/>
      <c r="M27" s="69"/>
      <c r="N27" s="69"/>
      <c r="O27" s="24"/>
    </row>
    <row r="28" customFormat="false" ht="16" hidden="false" customHeight="false" outlineLevel="0" collapsed="false">
      <c r="B28" s="70" t="s">
        <v>46</v>
      </c>
      <c r="C28" s="71"/>
      <c r="D28" s="48"/>
      <c r="E28" s="48"/>
      <c r="F28" s="72" t="s">
        <v>47</v>
      </c>
      <c r="G28" s="72"/>
      <c r="H28" s="73"/>
      <c r="I28" s="31"/>
      <c r="J28" s="68" t="s">
        <v>48</v>
      </c>
      <c r="K28" s="69"/>
      <c r="L28" s="69"/>
      <c r="M28" s="69"/>
      <c r="N28" s="69"/>
    </row>
    <row r="29" s="47" customFormat="true" ht="17" hidden="false" customHeight="true" outlineLevel="0" collapsed="false">
      <c r="A29" s="1"/>
      <c r="B29" s="1"/>
      <c r="C29" s="11" t="s">
        <v>33</v>
      </c>
      <c r="D29" s="1"/>
      <c r="E29" s="24"/>
      <c r="F29" s="36" t="s">
        <v>16</v>
      </c>
      <c r="G29" s="36"/>
      <c r="H29" s="18" t="n">
        <v>0.64</v>
      </c>
      <c r="I29" s="9"/>
      <c r="J29" s="36" t="s">
        <v>49</v>
      </c>
      <c r="K29" s="36"/>
      <c r="L29" s="11" t="s">
        <v>50</v>
      </c>
      <c r="M29" s="11" t="s">
        <v>12</v>
      </c>
      <c r="N29" s="11" t="s">
        <v>51</v>
      </c>
      <c r="Q29" s="1"/>
    </row>
    <row r="30" customFormat="false" ht="16" hidden="false" customHeight="false" outlineLevel="0" collapsed="false">
      <c r="B30" s="11" t="s">
        <v>52</v>
      </c>
      <c r="C30" s="18" t="n">
        <v>2.5</v>
      </c>
      <c r="E30" s="24"/>
      <c r="F30" s="36" t="s">
        <v>20</v>
      </c>
      <c r="G30" s="36"/>
      <c r="H30" s="18" t="n">
        <v>267</v>
      </c>
      <c r="I30" s="9"/>
      <c r="J30" s="36" t="s">
        <v>53</v>
      </c>
      <c r="K30" s="36"/>
      <c r="L30" s="74" t="n">
        <v>600</v>
      </c>
      <c r="M30" s="74" t="n">
        <v>200</v>
      </c>
      <c r="N30" s="74" t="n">
        <v>20</v>
      </c>
      <c r="Q30" s="47"/>
    </row>
    <row r="31" customFormat="false" ht="16" hidden="false" customHeight="false" outlineLevel="0" collapsed="false">
      <c r="B31" s="11" t="s">
        <v>36</v>
      </c>
      <c r="C31" s="18" t="n">
        <v>2</v>
      </c>
      <c r="E31" s="24"/>
      <c r="F31" s="36" t="s">
        <v>25</v>
      </c>
      <c r="G31" s="36"/>
      <c r="H31" s="18" t="n">
        <v>55.33</v>
      </c>
      <c r="I31" s="9"/>
      <c r="J31" s="36" t="s">
        <v>54</v>
      </c>
      <c r="K31" s="36"/>
      <c r="L31" s="74" t="n">
        <v>150</v>
      </c>
      <c r="M31" s="74" t="n">
        <v>50</v>
      </c>
      <c r="N31" s="74" t="n">
        <v>5</v>
      </c>
    </row>
    <row r="32" customFormat="false" ht="17" hidden="false" customHeight="false" outlineLevel="0" collapsed="false">
      <c r="B32" s="11" t="s">
        <v>37</v>
      </c>
      <c r="C32" s="18" t="n">
        <v>6.25</v>
      </c>
      <c r="E32" s="24"/>
      <c r="F32" s="41" t="s">
        <v>55</v>
      </c>
      <c r="G32" s="41"/>
      <c r="H32" s="42" t="s">
        <v>56</v>
      </c>
      <c r="I32" s="43"/>
      <c r="J32" s="36" t="s">
        <v>57</v>
      </c>
      <c r="K32" s="36"/>
      <c r="L32" s="74" t="n">
        <v>3</v>
      </c>
      <c r="M32" s="74" t="n">
        <v>1</v>
      </c>
      <c r="N32" s="74" t="s">
        <v>58</v>
      </c>
    </row>
    <row r="33" s="44" customFormat="true" ht="17" hidden="false" customHeight="true" outlineLevel="0" collapsed="false">
      <c r="B33" s="11" t="s">
        <v>22</v>
      </c>
      <c r="C33" s="18" t="s">
        <v>59</v>
      </c>
      <c r="D33" s="1"/>
      <c r="E33" s="1"/>
      <c r="I33" s="66"/>
      <c r="J33" s="36" t="s">
        <v>60</v>
      </c>
      <c r="K33" s="36"/>
      <c r="L33" s="74" t="n">
        <v>150</v>
      </c>
      <c r="M33" s="74" t="n">
        <v>50</v>
      </c>
      <c r="N33" s="74" t="n">
        <v>5</v>
      </c>
      <c r="Q33" s="1"/>
    </row>
    <row r="34" customFormat="false" ht="16" hidden="false" customHeight="false" outlineLevel="0" collapsed="false">
      <c r="B34" s="62" t="s">
        <v>39</v>
      </c>
      <c r="C34" s="62"/>
      <c r="D34" s="75"/>
      <c r="E34" s="75"/>
      <c r="F34" s="76"/>
      <c r="G34" s="76"/>
      <c r="J34" s="36" t="s">
        <v>61</v>
      </c>
      <c r="K34" s="36"/>
      <c r="L34" s="74" t="n">
        <v>600</v>
      </c>
      <c r="M34" s="74" t="n">
        <v>200</v>
      </c>
      <c r="N34" s="74" t="n">
        <v>20</v>
      </c>
      <c r="Q34" s="44"/>
    </row>
    <row r="35" customFormat="false" ht="16" hidden="false" customHeight="false" outlineLevel="0" collapsed="false">
      <c r="B35" s="11" t="s">
        <v>22</v>
      </c>
      <c r="C35" s="18" t="s">
        <v>40</v>
      </c>
      <c r="H35" s="77"/>
      <c r="I35" s="77"/>
      <c r="J35" s="36" t="s">
        <v>62</v>
      </c>
      <c r="K35" s="36"/>
      <c r="L35" s="74" t="n">
        <v>25.5</v>
      </c>
      <c r="M35" s="74" t="n">
        <v>8.5</v>
      </c>
      <c r="N35" s="74" t="s">
        <v>63</v>
      </c>
    </row>
  </sheetData>
  <mergeCells count="36">
    <mergeCell ref="H5:I5"/>
    <mergeCell ref="H6:I6"/>
    <mergeCell ref="H7:I7"/>
    <mergeCell ref="J11:K11"/>
    <mergeCell ref="F12:G12"/>
    <mergeCell ref="J12:K12"/>
    <mergeCell ref="F13:G13"/>
    <mergeCell ref="J13:K13"/>
    <mergeCell ref="F14:G14"/>
    <mergeCell ref="J14:K14"/>
    <mergeCell ref="F15:G15"/>
    <mergeCell ref="F16:G16"/>
    <mergeCell ref="J20:K20"/>
    <mergeCell ref="L20:M20"/>
    <mergeCell ref="F21:G21"/>
    <mergeCell ref="J21:K21"/>
    <mergeCell ref="L21:M21"/>
    <mergeCell ref="F22:G22"/>
    <mergeCell ref="J22:K22"/>
    <mergeCell ref="L22:M22"/>
    <mergeCell ref="F23:G23"/>
    <mergeCell ref="B24:C24"/>
    <mergeCell ref="F24:G24"/>
    <mergeCell ref="F25:G25"/>
    <mergeCell ref="F29:G29"/>
    <mergeCell ref="J29:K29"/>
    <mergeCell ref="F30:G30"/>
    <mergeCell ref="J30:K30"/>
    <mergeCell ref="F31:G31"/>
    <mergeCell ref="J31:K31"/>
    <mergeCell ref="F32:G32"/>
    <mergeCell ref="J32:K32"/>
    <mergeCell ref="J33:K33"/>
    <mergeCell ref="B34:C34"/>
    <mergeCell ref="J34:K34"/>
    <mergeCell ref="J35:K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2019-07-25T20:17:18Z</dcterms:created>
  <dc:creator>Microsoft Office User</dc:creator>
  <dc:description/>
  <dc:language>en-US</dc:language>
  <cp:lastModifiedBy/>
  <cp:lastPrinted>2022-01-03T15:22:25Z</cp:lastPrinted>
  <dcterms:modified xsi:type="dcterms:W3CDTF">2022-02-02T01:07:47Z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