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s2293/Documents/ITP/"/>
    </mc:Choice>
  </mc:AlternateContent>
  <xr:revisionPtr revIDLastSave="0" documentId="8_{9215C32C-631B-A04B-B3DF-747A1E8E4BC7}" xr6:coauthVersionLast="47" xr6:coauthVersionMax="47" xr10:uidLastSave="{00000000-0000-0000-0000-000000000000}"/>
  <bookViews>
    <workbookView xWindow="2340" yWindow="1100" windowWidth="22580" windowHeight="16240" xr2:uid="{2AB2AA52-5C7D-4D49-8F86-256D209EF512}"/>
  </bookViews>
  <sheets>
    <sheet name="Buffers" sheetId="5" r:id="rId1"/>
    <sheet name="ITP Buffers Sheet" sheetId="1" r:id="rId2"/>
  </sheets>
  <definedNames>
    <definedName name="_xlnm.Print_Area" localSheetId="1">'ITP Buffers Sheet'!$B$1:$N$35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N12" i="1"/>
  <c r="N13" i="1"/>
  <c r="M13" i="1"/>
  <c r="M12" i="1"/>
  <c r="L14" i="1"/>
  <c r="L11" i="1" s="1"/>
  <c r="C5" i="1"/>
  <c r="D5" i="1" s="1"/>
  <c r="N14" i="1" l="1"/>
  <c r="N11" i="1" s="1"/>
  <c r="M14" i="1"/>
  <c r="M11" i="1" s="1"/>
</calcChain>
</file>

<file path=xl/sharedStrings.xml><?xml version="1.0" encoding="utf-8"?>
<sst xmlns="http://schemas.openxmlformats.org/spreadsheetml/2006/main" count="138" uniqueCount="104">
  <si>
    <t>ITP Buffers Quick Sheet</t>
  </si>
  <si>
    <t>Sample Dilution Buffer (SDB) (1mL)</t>
  </si>
  <si>
    <t>NFH2O</t>
  </si>
  <si>
    <t>Final Volume (uL)</t>
  </si>
  <si>
    <t>2.5M BisTris (uL)</t>
  </si>
  <si>
    <t>6M HCl (uL)</t>
  </si>
  <si>
    <t>Urea (g)</t>
  </si>
  <si>
    <t>10% PVP (uL)</t>
  </si>
  <si>
    <t>VA-086 (g)</t>
  </si>
  <si>
    <t>BisTris HCl Mastermix (uL)</t>
  </si>
  <si>
    <t>NFH2O (to 1mL) (uL)</t>
  </si>
  <si>
    <t>40% acrylamide/bisacrylamide (uL)</t>
  </si>
  <si>
    <t xml:space="preserve">Liquid LE - Spacing Buffer </t>
  </si>
  <si>
    <t>BisTris HCl Master Mix (uL)</t>
  </si>
  <si>
    <t>NFH2O (uL)</t>
  </si>
  <si>
    <t>Final Contents: 130 mM BisTris, 20 mM HCl, 0.5% PVP</t>
  </si>
  <si>
    <t>Final contents: 130mM BisTris, 20mM HCl, 0.1% PVP</t>
  </si>
  <si>
    <t xml:space="preserve">BisTris HCl Master Mix </t>
  </si>
  <si>
    <t>Prepolymer Mix 10% (1mL)</t>
  </si>
  <si>
    <t>Prepolymer Mix 5%</t>
  </si>
  <si>
    <t>Final contents: 10.667M Urea, 130 mM BisTris, 20 mM HCl, 2.67% PVP</t>
  </si>
  <si>
    <t>Reservoir LE Buffer (25mL)</t>
  </si>
  <si>
    <t>Final Contents: 25% Pluronic Acid, 50mM HCl, 200mM BisTris</t>
  </si>
  <si>
    <t>V=25mL</t>
  </si>
  <si>
    <t>2.5M BisTris (mL)</t>
  </si>
  <si>
    <t>to 25 mL</t>
  </si>
  <si>
    <t>Pluronic F127 (g)</t>
  </si>
  <si>
    <t>MOPS TEp (25mL)</t>
  </si>
  <si>
    <t>Final Contents: 25% Pluronic Acid, 100mM MOPS, 200mM BisTris</t>
  </si>
  <si>
    <t>1M MOPS (mL)</t>
  </si>
  <si>
    <t>to 1mL (~145uL)</t>
  </si>
  <si>
    <t>Running Buffer (1mL)</t>
  </si>
  <si>
    <t>10 mL</t>
  </si>
  <si>
    <t>Spin in Cold Room until Pluronic is dissolved</t>
  </si>
  <si>
    <t>15 mL</t>
  </si>
  <si>
    <t>Final Contents: 130mM BisTris and 20mM HCl in a solution with Vf=1</t>
  </si>
  <si>
    <t>BisTris (g)</t>
  </si>
  <si>
    <t>50 mL</t>
  </si>
  <si>
    <t>30 mL</t>
  </si>
  <si>
    <t>NF-H2O (mL)</t>
  </si>
  <si>
    <t>Lysis Buffer Stock</t>
  </si>
  <si>
    <t>Up to 10 mL (~ 2)</t>
  </si>
  <si>
    <t>Up to 50 mL (~10)</t>
  </si>
  <si>
    <t>Final contents: 1M BisTris and 220 mM HCl</t>
  </si>
  <si>
    <t>to 1 mL (~306.6)</t>
  </si>
  <si>
    <t>to 1 mL (~432)</t>
  </si>
  <si>
    <t>No of ITP channels</t>
  </si>
  <si>
    <t>to 1 mL (~934.67)</t>
  </si>
  <si>
    <t>1M BisTris titrated to 7.2</t>
  </si>
  <si>
    <t>1M CaCl2 (uL)</t>
  </si>
  <si>
    <t>1M BisTris titrated to 7.2 (uL)</t>
  </si>
  <si>
    <t>1M MgCl2 (uL)</t>
  </si>
  <si>
    <t>5M NaCl (uL)</t>
  </si>
  <si>
    <t>10% Triton x-100 (mL)</t>
  </si>
  <si>
    <t>NFH2O (mL)</t>
  </si>
  <si>
    <t>Final Volume (mL)</t>
  </si>
  <si>
    <t>1 mL</t>
  </si>
  <si>
    <t>850 uL</t>
  </si>
  <si>
    <t>100 uL</t>
  </si>
  <si>
    <t xml:space="preserve">0.5% VA-086, 20 mM HCl </t>
  </si>
  <si>
    <t>Final contents: 10% polyacrylamide, 130 mM BisTris, 8M urea,</t>
  </si>
  <si>
    <t>Final contents: 5% polyacrylamide, 130 mM BisTris, 8M urea,</t>
  </si>
  <si>
    <t xml:space="preserve">Final Contents: 20 mM BisTris, 1% Triton X-100, 5 mM MgCl2, 5 mM MgCl2, </t>
  </si>
  <si>
    <t>100 mM NaCl, 4.4 mM HCl</t>
  </si>
  <si>
    <t>Buffer</t>
  </si>
  <si>
    <t>Section</t>
  </si>
  <si>
    <t>Final Concentration</t>
  </si>
  <si>
    <t>Preparation</t>
  </si>
  <si>
    <t>Gel Extraction Buffer</t>
  </si>
  <si>
    <t>DNA Marker Purification</t>
  </si>
  <si>
    <t>300 mM Sodium Acetate, 1 mM EDTA, 0.25% SDS, pH 5.2</t>
  </si>
  <si>
    <t>Reservoir LE Buffer</t>
  </si>
  <si>
    <t>MOPS TEp Buffer</t>
  </si>
  <si>
    <t>ITP Run</t>
  </si>
  <si>
    <t>25% Pluronic Acid, 50mM HCl, 200mM BisTris</t>
  </si>
  <si>
    <t>25% Pluronic Acid, 100mM MOPS, 200mM BisTris</t>
  </si>
  <si>
    <t>6M HCl- 208.33 uL, 
2.5M BisTris- 2 mL,
Pluronic F127- 6.25 g,
NFH2O- 10 mL,
Spin in Cold Room until Pluronic is dissolved	
NFH2O- To final volume of 25 mL</t>
  </si>
  <si>
    <t>1M MOPS- 2.5 mL,
2.5M BisTris- 2 mL,
Pluronic F127- 6.25 g,
NFH2O- 15 mL,
Spin in Cold Room until Pluronic is dissolved	
NFH2O- To final volume of 25 mL</t>
  </si>
  <si>
    <t>BisTris-HCl Master Mix</t>
  </si>
  <si>
    <t>Buffer Preparation</t>
  </si>
  <si>
    <t>1M BisTris and 220mM HCl</t>
  </si>
  <si>
    <t>130mM BisTris and 20mM HCl in a solution with Vf=1</t>
  </si>
  <si>
    <t>Sample Preparation</t>
  </si>
  <si>
    <t xml:space="preserve">20 mM BisTris, 1% Triton X-100, 5 mM MgCl2, 5 mM MgCl2, 100 mM NaCl, 4.4 mM HCl				</t>
  </si>
  <si>
    <t>Storage Buffer</t>
  </si>
  <si>
    <t>Chip Preparation</t>
  </si>
  <si>
    <t>Running Buffer</t>
  </si>
  <si>
    <t>10% Polyacrylamide</t>
  </si>
  <si>
    <t>5% Polyacrylamide</t>
  </si>
  <si>
    <t>Sample Dilution Buffer</t>
  </si>
  <si>
    <t xml:space="preserve">Final contents: 10.667M Urea, 130 mM BisTris, 20 mM HCl, 2.67% PVP		</t>
  </si>
  <si>
    <t xml:space="preserve">Final contents: 130mM BisTris, 20mM HCl, 0.1% PVP		</t>
  </si>
  <si>
    <t xml:space="preserve">130 mM BisTris, 20 mM HCl, 0.5% PVP			</t>
  </si>
  <si>
    <t xml:space="preserve">10% polyacrylamide, 130 mM BisTris, 8M urea,		
0.5% VA-086, 20 mM HCl 		</t>
  </si>
  <si>
    <t xml:space="preserve">5% polyacrylamide, 130 mM BisTris, 8M urea,		
0.5% VA-086, 20 mM HCl 		</t>
  </si>
  <si>
    <t>3M Sodium Acetate, pH 5.2- 300 uL, 500 mM EDTA- 6 uL,                        20% SDS- 37.5 uL,                             NF-H2O- 2,656.5 uL</t>
  </si>
  <si>
    <t>BisTris- 10.462 g,
NF-H2O- 30 mL,
6M HCl- 1820 uL,
NF-H2O- To final volume of 50 mL,</t>
  </si>
  <si>
    <t xml:space="preserve">2.5M BisTris- 4940 uL,
6M HCl- 316.35 uL
</t>
  </si>
  <si>
    <t>1M BisTris titrated to 7.2- 600 uL,
1M CaCl2- 150 uL,
10% Triton x-100- 3 mL,
1M MgCl2- 150 uL,
5M NaCl- 600 uL,
NFH2O- 25.5 mL,</t>
  </si>
  <si>
    <t xml:space="preserve">
BisTris HCl Master Mix- 55.33 uL,
10% PVP- 50 uL,
NFH2O- 894.7 uL</t>
  </si>
  <si>
    <t>Urea- 0.4806 g,
VA-086- 0.0050 g,
40% acrylamide/bisacrylamide- 250 uL,
BisTris HCl Mastermix- 55.33 uL,
NFH2O- ~306.6 uL</t>
  </si>
  <si>
    <t>Urea- 0.4806 g,
VA-086- 0.0050 g,
40% acrylamide/bisacrylamide- 125 uL,
BisTris HCl Mastermix- 55.33 uL,
NFH2O- ~432 uL</t>
  </si>
  <si>
    <t>BisTris HCl Master Mix- 55.33 uL,	
10% PVP- 10 uL,
NFH2O- ~934.67 uL</t>
  </si>
  <si>
    <t>Urea- 0.64 g,
10% PVP- 267 uL,
BisTris HCl Mastermix- 55.33 uL,
NFH2O- ~145 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</si>
</sst>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404040"/>
      <name val="Times New Roman"/>
      <family val="1"/>
    </font>
    <font>
      <sz val="11"/>
      <color rgb="FF404040"/>
      <name val="Times New Roman"/>
      <family val="1"/>
    </font>
    <font>
      <sz val="11"/>
      <color theme="2" tint="-0.749992370372631"/>
      <name val="Times New Roman"/>
      <family val="1"/>
    </font>
  </fonts>
  <fills count="1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E1C98D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77FF"/>
        <bgColor indexed="64"/>
      </patternFill>
    </fill>
    <fill>
      <patternFill patternType="solid">
        <fgColor rgb="FFCC00D6"/>
        <bgColor indexed="64"/>
      </patternFill>
    </fill>
    <fill>
      <patternFill patternType="solid">
        <fgColor rgb="FFAEFA5F"/>
        <bgColor indexed="64"/>
      </patternFill>
    </fill>
    <fill>
      <patternFill patternType="solid">
        <fgColor rgb="FFFFB6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1" xfId="0" applyNumberFormat="1" applyBorder="1" applyAlignment="1">
      <alignment horizontal="center"/>
    </xf>
    <xf numFmtId="0" fontId="1" fillId="2" borderId="0" xfId="0" applyFont="1" applyFill="1" applyAlignment="1">
      <alignment horizontal="left"/>
    </xf>
    <xf numFmtId="0" fontId="0" fillId="2" borderId="0" xfId="0" applyFill="1" applyAlignment="1">
      <alignment horizontal="center"/>
    </xf>
    <xf numFmtId="0" fontId="3" fillId="0" borderId="0" xfId="0" applyFont="1" applyAlignment="1">
      <alignment horizontal="center"/>
    </xf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0" fontId="4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1" fillId="0" borderId="5" xfId="0" applyFont="1" applyFill="1" applyBorder="1" applyAlignment="1"/>
    <xf numFmtId="0" fontId="1" fillId="6" borderId="0" xfId="0" applyFont="1" applyFill="1" applyAlignment="1">
      <alignment horizontal="left"/>
    </xf>
    <xf numFmtId="0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7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8" borderId="0" xfId="0" applyFont="1" applyFill="1" applyAlignment="1">
      <alignment horizontal="left"/>
    </xf>
    <xf numFmtId="0" fontId="1" fillId="9" borderId="0" xfId="0" applyFont="1" applyFill="1" applyAlignment="1">
      <alignment horizontal="left"/>
    </xf>
    <xf numFmtId="0" fontId="1" fillId="10" borderId="0" xfId="0" applyFont="1" applyFill="1" applyAlignment="1">
      <alignment horizontal="left"/>
    </xf>
    <xf numFmtId="0" fontId="1" fillId="11" borderId="0" xfId="0" applyFont="1" applyFill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/>
    <xf numFmtId="0" fontId="1" fillId="7" borderId="0" xfId="0" applyFont="1" applyFill="1" applyAlignment="1"/>
    <xf numFmtId="0" fontId="1" fillId="9" borderId="0" xfId="0" applyFont="1" applyFill="1" applyAlignment="1"/>
    <xf numFmtId="0" fontId="1" fillId="8" borderId="0" xfId="0" applyFont="1" applyFill="1" applyAlignment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10" borderId="0" xfId="0" applyFill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/>
    </xf>
    <xf numFmtId="0" fontId="5" fillId="5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6" borderId="0" xfId="0" applyFont="1" applyFill="1" applyAlignment="1">
      <alignment horizontal="left"/>
    </xf>
    <xf numFmtId="0" fontId="5" fillId="0" borderId="5" xfId="0" applyFont="1" applyFill="1" applyBorder="1" applyAlignment="1"/>
    <xf numFmtId="0" fontId="5" fillId="11" borderId="5" xfId="0" applyFont="1" applyFill="1" applyBorder="1" applyAlignment="1"/>
    <xf numFmtId="0" fontId="6" fillId="7" borderId="0" xfId="0" applyFont="1" applyFill="1" applyAlignment="1"/>
    <xf numFmtId="0" fontId="6" fillId="9" borderId="0" xfId="0" applyFont="1" applyFill="1" applyAlignment="1"/>
    <xf numFmtId="0" fontId="7" fillId="8" borderId="0" xfId="0" applyFont="1" applyFill="1" applyAlignment="1"/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8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0" xfId="0" applyFont="1" applyFill="1" applyBorder="1" applyAlignment="1"/>
    <xf numFmtId="0" fontId="1" fillId="0" borderId="4" xfId="0" applyFont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Font="1" applyFill="1" applyBorder="1" applyAlignment="1"/>
    <xf numFmtId="0" fontId="6" fillId="2" borderId="0" xfId="0" applyFont="1" applyFill="1" applyAlignment="1">
      <alignment horizontal="left"/>
    </xf>
    <xf numFmtId="0" fontId="6" fillId="3" borderId="0" xfId="0" applyFont="1" applyFill="1" applyAlignment="1">
      <alignment horizontal="left"/>
    </xf>
    <xf numFmtId="0" fontId="6" fillId="10" borderId="0" xfId="0" applyFont="1" applyFill="1" applyAlignment="1">
      <alignment horizontal="left"/>
    </xf>
    <xf numFmtId="0" fontId="0" fillId="7" borderId="0" xfId="0" applyFill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0" fillId="9" borderId="0" xfId="0" applyFill="1" applyAlignment="1">
      <alignment horizontal="center"/>
    </xf>
    <xf numFmtId="0" fontId="6" fillId="9" borderId="0" xfId="0" applyFont="1" applyFill="1" applyAlignment="1">
      <alignment horizontal="left"/>
    </xf>
    <xf numFmtId="164" fontId="0" fillId="0" borderId="0" xfId="0" applyNumberForma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8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9" fillId="0" borderId="0" xfId="0" applyFont="1" applyFill="1" applyBorder="1" applyAlignment="1">
      <alignment vertical="center" wrapText="1"/>
    </xf>
    <xf numFmtId="0" fontId="10" fillId="0" borderId="0" xfId="0" applyFont="1" applyBorder="1" applyAlignment="1">
      <alignment vertical="center" wrapText="1"/>
    </xf>
    <xf numFmtId="0" fontId="9" fillId="0" borderId="0" xfId="0" applyFont="1" applyBorder="1" applyAlignment="1">
      <alignment vertical="top" wrapText="1"/>
    </xf>
    <xf numFmtId="0" fontId="10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C98D"/>
      <color rgb="FFFFB600"/>
      <color rgb="FFAEFA5F"/>
      <color rgb="FFC077FF"/>
      <color rgb="FFCC00D6"/>
      <color rgb="FFFF767E"/>
      <color rgb="FFEED1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B2DA2-4A9E-774F-91A4-0F11045E7683}">
  <dimension ref="A1:D24"/>
  <sheetViews>
    <sheetView tabSelected="1" workbookViewId="0">
      <selection activeCell="C12" sqref="C12"/>
    </sheetView>
  </sheetViews>
  <sheetFormatPr baseColWidth="10" defaultRowHeight="16" x14ac:dyDescent="0.2"/>
  <cols>
    <col min="1" max="1" width="18" bestFit="1" customWidth="1"/>
    <col min="2" max="2" width="21" bestFit="1" customWidth="1"/>
    <col min="3" max="3" width="25.83203125" customWidth="1"/>
    <col min="4" max="4" width="32.6640625" customWidth="1"/>
  </cols>
  <sheetData>
    <row r="1" spans="1:4" x14ac:dyDescent="0.2">
      <c r="A1" s="76" t="s">
        <v>64</v>
      </c>
      <c r="B1" s="76" t="s">
        <v>65</v>
      </c>
      <c r="C1" s="76" t="s">
        <v>66</v>
      </c>
      <c r="D1" s="76" t="s">
        <v>67</v>
      </c>
    </row>
    <row r="2" spans="1:4" ht="60" x14ac:dyDescent="0.2">
      <c r="A2" s="77" t="s">
        <v>68</v>
      </c>
      <c r="B2" s="77" t="s">
        <v>69</v>
      </c>
      <c r="C2" s="77" t="s">
        <v>70</v>
      </c>
      <c r="D2" s="77" t="s">
        <v>95</v>
      </c>
    </row>
    <row r="3" spans="1:4" ht="45" x14ac:dyDescent="0.2">
      <c r="A3" s="77" t="s">
        <v>78</v>
      </c>
      <c r="B3" s="77" t="s">
        <v>79</v>
      </c>
      <c r="C3" s="90" t="s">
        <v>81</v>
      </c>
      <c r="D3" s="92" t="s">
        <v>97</v>
      </c>
    </row>
    <row r="4" spans="1:4" ht="64" customHeight="1" x14ac:dyDescent="0.2">
      <c r="A4" s="77" t="s">
        <v>48</v>
      </c>
      <c r="B4" s="77" t="s">
        <v>79</v>
      </c>
      <c r="C4" s="90" t="s">
        <v>80</v>
      </c>
      <c r="D4" s="93" t="s">
        <v>96</v>
      </c>
    </row>
    <row r="5" spans="1:4" ht="90" x14ac:dyDescent="0.2">
      <c r="A5" s="77" t="s">
        <v>40</v>
      </c>
      <c r="B5" s="77" t="s">
        <v>82</v>
      </c>
      <c r="C5" s="77" t="s">
        <v>83</v>
      </c>
      <c r="D5" s="77" t="s">
        <v>98</v>
      </c>
    </row>
    <row r="6" spans="1:4" ht="60" x14ac:dyDescent="0.2">
      <c r="A6" s="77" t="s">
        <v>84</v>
      </c>
      <c r="B6" s="77" t="s">
        <v>85</v>
      </c>
      <c r="C6" s="77" t="s">
        <v>92</v>
      </c>
      <c r="D6" s="77" t="s">
        <v>99</v>
      </c>
    </row>
    <row r="7" spans="1:4" ht="90" x14ac:dyDescent="0.2">
      <c r="A7" s="77" t="s">
        <v>87</v>
      </c>
      <c r="B7" s="77" t="s">
        <v>85</v>
      </c>
      <c r="C7" s="77" t="s">
        <v>93</v>
      </c>
      <c r="D7" s="77" t="s">
        <v>100</v>
      </c>
    </row>
    <row r="8" spans="1:4" ht="90" x14ac:dyDescent="0.2">
      <c r="A8" s="77" t="s">
        <v>88</v>
      </c>
      <c r="B8" s="77" t="s">
        <v>85</v>
      </c>
      <c r="C8" s="77" t="s">
        <v>94</v>
      </c>
      <c r="D8" s="77" t="s">
        <v>101</v>
      </c>
    </row>
    <row r="9" spans="1:4" ht="105" x14ac:dyDescent="0.2">
      <c r="A9" s="77" t="s">
        <v>71</v>
      </c>
      <c r="B9" s="77" t="s">
        <v>73</v>
      </c>
      <c r="C9" s="77" t="s">
        <v>74</v>
      </c>
      <c r="D9" s="91" t="s">
        <v>76</v>
      </c>
    </row>
    <row r="10" spans="1:4" ht="105" x14ac:dyDescent="0.2">
      <c r="A10" s="77" t="s">
        <v>72</v>
      </c>
      <c r="B10" s="77" t="s">
        <v>73</v>
      </c>
      <c r="C10" s="77" t="s">
        <v>75</v>
      </c>
      <c r="D10" s="77" t="s">
        <v>77</v>
      </c>
    </row>
    <row r="11" spans="1:4" ht="45" x14ac:dyDescent="0.2">
      <c r="A11" s="77" t="s">
        <v>86</v>
      </c>
      <c r="B11" s="77" t="s">
        <v>73</v>
      </c>
      <c r="C11" s="77" t="s">
        <v>91</v>
      </c>
      <c r="D11" s="77" t="s">
        <v>102</v>
      </c>
    </row>
    <row r="12" spans="1:4" ht="60" x14ac:dyDescent="0.2">
      <c r="A12" s="77" t="s">
        <v>89</v>
      </c>
      <c r="B12" s="77" t="s">
        <v>73</v>
      </c>
      <c r="C12" s="77" t="s">
        <v>90</v>
      </c>
      <c r="D12" s="77" t="s">
        <v>103</v>
      </c>
    </row>
    <row r="13" spans="1:4" x14ac:dyDescent="0.2">
      <c r="A13" s="77"/>
      <c r="B13" s="77"/>
      <c r="C13" s="77"/>
      <c r="D13" s="77"/>
    </row>
    <row r="14" spans="1:4" x14ac:dyDescent="0.2">
      <c r="A14" s="77"/>
      <c r="B14" s="77"/>
      <c r="C14" s="77"/>
      <c r="D14" s="77"/>
    </row>
    <row r="15" spans="1:4" x14ac:dyDescent="0.2">
      <c r="A15" s="77"/>
      <c r="B15" s="77"/>
      <c r="C15" s="77"/>
      <c r="D15" s="77"/>
    </row>
    <row r="16" spans="1:4" x14ac:dyDescent="0.2">
      <c r="A16" s="77"/>
      <c r="B16" s="77"/>
      <c r="C16" s="77"/>
      <c r="D16" s="77"/>
    </row>
    <row r="17" spans="1:4" x14ac:dyDescent="0.2">
      <c r="A17" s="77"/>
      <c r="B17" s="77"/>
      <c r="C17" s="77"/>
      <c r="D17" s="77"/>
    </row>
    <row r="18" spans="1:4" x14ac:dyDescent="0.2">
      <c r="A18" s="77"/>
      <c r="B18" s="77"/>
      <c r="C18" s="77"/>
      <c r="D18" s="77"/>
    </row>
    <row r="19" spans="1:4" x14ac:dyDescent="0.2">
      <c r="A19" s="77"/>
      <c r="B19" s="77"/>
      <c r="C19" s="77"/>
      <c r="D19" s="77"/>
    </row>
    <row r="20" spans="1:4" x14ac:dyDescent="0.2">
      <c r="A20" s="77"/>
      <c r="B20" s="77"/>
      <c r="C20" s="77"/>
      <c r="D20" s="77"/>
    </row>
    <row r="21" spans="1:4" x14ac:dyDescent="0.2">
      <c r="A21" s="77"/>
      <c r="B21" s="77"/>
      <c r="C21" s="77"/>
      <c r="D21" s="77"/>
    </row>
    <row r="22" spans="1:4" x14ac:dyDescent="0.2">
      <c r="A22" s="77"/>
      <c r="B22" s="77"/>
      <c r="C22" s="77"/>
      <c r="D22" s="77"/>
    </row>
    <row r="23" spans="1:4" x14ac:dyDescent="0.2">
      <c r="A23" s="77"/>
      <c r="B23" s="77"/>
      <c r="C23" s="77"/>
      <c r="D23" s="77"/>
    </row>
    <row r="24" spans="1:4" x14ac:dyDescent="0.2">
      <c r="A24" s="77"/>
      <c r="B24" s="77"/>
      <c r="C24" s="77"/>
      <c r="D24" s="7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9B3AE-6F7C-2F4B-A968-A9BA9685B9BA}">
  <dimension ref="A1:U35"/>
  <sheetViews>
    <sheetView showGridLines="0" zoomScale="75" workbookViewId="0">
      <selection activeCell="G41" sqref="G41"/>
    </sheetView>
  </sheetViews>
  <sheetFormatPr baseColWidth="10" defaultRowHeight="16" x14ac:dyDescent="0.2"/>
  <cols>
    <col min="1" max="1" width="10.83203125" style="1"/>
    <col min="2" max="2" width="31.5" style="1" customWidth="1"/>
    <col min="3" max="3" width="17.83203125" style="1" customWidth="1"/>
    <col min="4" max="4" width="15.5" style="1" customWidth="1"/>
    <col min="5" max="5" width="1" style="1" customWidth="1"/>
    <col min="6" max="6" width="17" style="1" customWidth="1"/>
    <col min="7" max="7" width="14.33203125" style="1" customWidth="1"/>
    <col min="8" max="8" width="16.83203125" style="1" customWidth="1"/>
    <col min="9" max="9" width="2" style="1" customWidth="1"/>
    <col min="10" max="10" width="14.5" style="1" customWidth="1"/>
    <col min="11" max="11" width="12.83203125" style="1" customWidth="1"/>
    <col min="12" max="12" width="10.5" style="1" customWidth="1"/>
    <col min="13" max="13" width="10.33203125" style="1" customWidth="1"/>
    <col min="14" max="14" width="9.83203125" style="1" customWidth="1"/>
    <col min="15" max="15" width="13.5" style="1" customWidth="1"/>
    <col min="16" max="16" width="6" style="1" customWidth="1"/>
    <col min="17" max="17" width="12" style="1" customWidth="1"/>
    <col min="18" max="18" width="15.83203125" style="1" customWidth="1"/>
    <col min="19" max="19" width="27" style="1" customWidth="1"/>
    <col min="20" max="16384" width="10.83203125" style="1"/>
  </cols>
  <sheetData>
    <row r="1" spans="2:14" ht="24" x14ac:dyDescent="0.3">
      <c r="B1" s="14" t="s">
        <v>0</v>
      </c>
    </row>
    <row r="3" spans="2:14" x14ac:dyDescent="0.2">
      <c r="B3" s="28" t="s">
        <v>17</v>
      </c>
    </row>
    <row r="4" spans="2:14" x14ac:dyDescent="0.2">
      <c r="B4" s="52" t="s">
        <v>35</v>
      </c>
      <c r="C4" s="52"/>
      <c r="D4" s="52"/>
      <c r="E4" s="62"/>
      <c r="F4" s="51"/>
      <c r="G4" s="51"/>
      <c r="H4" s="19"/>
      <c r="I4" s="19"/>
      <c r="J4" s="19"/>
      <c r="K4" s="66"/>
      <c r="L4" s="45"/>
    </row>
    <row r="5" spans="2:14" x14ac:dyDescent="0.2">
      <c r="B5" s="3"/>
      <c r="C5" s="4">
        <f>SUM(C6:C7)</f>
        <v>55.33</v>
      </c>
      <c r="D5" s="59">
        <f>C5*10</f>
        <v>553.29999999999995</v>
      </c>
      <c r="E5" s="63"/>
      <c r="F5" s="60">
        <v>1051.27</v>
      </c>
      <c r="G5" s="18">
        <v>2102.54</v>
      </c>
      <c r="H5" s="86">
        <v>4205.08</v>
      </c>
      <c r="I5" s="87"/>
      <c r="J5" s="56">
        <v>5256.35</v>
      </c>
      <c r="K5" s="18">
        <v>10512.7</v>
      </c>
      <c r="L5" s="65"/>
      <c r="M5" s="65"/>
    </row>
    <row r="6" spans="2:14" ht="16" customHeight="1" x14ac:dyDescent="0.2">
      <c r="B6" s="4" t="s">
        <v>4</v>
      </c>
      <c r="C6" s="5">
        <v>52</v>
      </c>
      <c r="D6" s="57">
        <f t="shared" ref="D6:D7" si="0">C6*10</f>
        <v>520</v>
      </c>
      <c r="E6" s="58"/>
      <c r="F6" s="61">
        <v>988</v>
      </c>
      <c r="G6" s="5">
        <v>1976</v>
      </c>
      <c r="H6" s="84">
        <v>3952</v>
      </c>
      <c r="I6" s="85"/>
      <c r="J6" s="57">
        <v>4940</v>
      </c>
      <c r="K6" s="5">
        <v>9880</v>
      </c>
      <c r="L6" s="43"/>
      <c r="M6" s="43"/>
    </row>
    <row r="7" spans="2:14" ht="16" customHeight="1" x14ac:dyDescent="0.2">
      <c r="B7" s="4" t="s">
        <v>5</v>
      </c>
      <c r="C7" s="5">
        <v>3.33</v>
      </c>
      <c r="D7" s="57">
        <f t="shared" si="0"/>
        <v>33.299999999999997</v>
      </c>
      <c r="E7" s="64"/>
      <c r="F7" s="61">
        <v>63.27</v>
      </c>
      <c r="G7" s="5">
        <v>126.54</v>
      </c>
      <c r="H7" s="84">
        <v>253.08</v>
      </c>
      <c r="I7" s="85"/>
      <c r="J7" s="57">
        <v>316.35000000000002</v>
      </c>
      <c r="K7" s="5">
        <v>632.79999999999995</v>
      </c>
      <c r="L7" s="43"/>
      <c r="M7" s="43"/>
    </row>
    <row r="8" spans="2:14" x14ac:dyDescent="0.2">
      <c r="I8" s="7"/>
      <c r="L8" s="43"/>
      <c r="M8" s="45"/>
    </row>
    <row r="9" spans="2:14" x14ac:dyDescent="0.2">
      <c r="B9" s="20" t="s">
        <v>48</v>
      </c>
      <c r="F9" s="23" t="s">
        <v>18</v>
      </c>
      <c r="G9" s="23"/>
      <c r="H9" s="7"/>
      <c r="I9" s="7"/>
      <c r="J9" s="9" t="s">
        <v>12</v>
      </c>
      <c r="K9" s="9"/>
    </row>
    <row r="10" spans="2:14" x14ac:dyDescent="0.2">
      <c r="B10" s="50" t="s">
        <v>43</v>
      </c>
      <c r="C10" s="7"/>
      <c r="D10" s="7"/>
      <c r="E10" s="7"/>
      <c r="F10" s="53" t="s">
        <v>60</v>
      </c>
      <c r="G10" s="53"/>
      <c r="H10" s="31"/>
      <c r="I10" s="35"/>
      <c r="J10" s="67" t="s">
        <v>15</v>
      </c>
      <c r="K10" s="67"/>
      <c r="L10" s="10"/>
      <c r="M10" s="10"/>
    </row>
    <row r="11" spans="2:14" ht="17" customHeight="1" x14ac:dyDescent="0.2">
      <c r="B11" s="5"/>
      <c r="C11" s="4" t="s">
        <v>37</v>
      </c>
      <c r="D11" s="4" t="s">
        <v>32</v>
      </c>
      <c r="E11" s="44"/>
      <c r="F11" s="53" t="s">
        <v>59</v>
      </c>
      <c r="G11" s="70"/>
      <c r="H11" s="70"/>
      <c r="I11" s="7"/>
      <c r="J11" s="88" t="s">
        <v>3</v>
      </c>
      <c r="K11" s="89"/>
      <c r="L11" s="4">
        <f>SUM(L12:L14)</f>
        <v>1000</v>
      </c>
      <c r="M11" s="4">
        <f>SUM(M12:M14)</f>
        <v>2000</v>
      </c>
      <c r="N11" s="4">
        <f>SUM(N12:N14)</f>
        <v>3000</v>
      </c>
    </row>
    <row r="12" spans="2:14" x14ac:dyDescent="0.2">
      <c r="B12" s="4" t="s">
        <v>36</v>
      </c>
      <c r="C12" s="5">
        <v>10.462199999999999</v>
      </c>
      <c r="D12" s="5">
        <v>2.0924</v>
      </c>
      <c r="E12" s="45"/>
      <c r="F12" s="78" t="s">
        <v>6</v>
      </c>
      <c r="G12" s="79"/>
      <c r="H12" s="5">
        <v>0.48060000000000003</v>
      </c>
      <c r="I12" s="45"/>
      <c r="J12" s="78" t="s">
        <v>13</v>
      </c>
      <c r="K12" s="79"/>
      <c r="L12" s="5">
        <v>55.33</v>
      </c>
      <c r="M12" s="5">
        <f>2*L12</f>
        <v>110.66</v>
      </c>
      <c r="N12" s="5">
        <f>3*L12</f>
        <v>165.99</v>
      </c>
    </row>
    <row r="13" spans="2:14" x14ac:dyDescent="0.2">
      <c r="B13" s="4" t="s">
        <v>39</v>
      </c>
      <c r="C13" s="5">
        <v>30</v>
      </c>
      <c r="D13" s="5">
        <v>6</v>
      </c>
      <c r="E13" s="45"/>
      <c r="F13" s="78" t="s">
        <v>8</v>
      </c>
      <c r="G13" s="79"/>
      <c r="H13" s="6">
        <v>5.0000000000000001E-3</v>
      </c>
      <c r="I13" s="74"/>
      <c r="J13" s="78" t="s">
        <v>7</v>
      </c>
      <c r="K13" s="79"/>
      <c r="L13" s="5">
        <v>50</v>
      </c>
      <c r="M13" s="5">
        <f>2*L13</f>
        <v>100</v>
      </c>
      <c r="N13" s="5">
        <f>3*L13</f>
        <v>150</v>
      </c>
    </row>
    <row r="14" spans="2:14" ht="16" customHeight="1" x14ac:dyDescent="0.2">
      <c r="B14" s="4" t="s">
        <v>5</v>
      </c>
      <c r="C14" s="21">
        <v>1820</v>
      </c>
      <c r="D14" s="5">
        <v>364</v>
      </c>
      <c r="E14" s="45"/>
      <c r="F14" s="78" t="s">
        <v>11</v>
      </c>
      <c r="G14" s="79"/>
      <c r="H14" s="5">
        <v>250</v>
      </c>
      <c r="I14" s="45"/>
      <c r="J14" s="78" t="s">
        <v>14</v>
      </c>
      <c r="K14" s="79"/>
      <c r="L14" s="8">
        <f>1000-L13-L12</f>
        <v>894.67</v>
      </c>
      <c r="M14" s="8">
        <f>2*L14</f>
        <v>1789.34</v>
      </c>
      <c r="N14" s="5">
        <f>3*L14</f>
        <v>2684.0099999999998</v>
      </c>
    </row>
    <row r="15" spans="2:14" ht="17" x14ac:dyDescent="0.2">
      <c r="B15" s="22" t="s">
        <v>39</v>
      </c>
      <c r="C15" s="29" t="s">
        <v>42</v>
      </c>
      <c r="D15" s="29" t="s">
        <v>41</v>
      </c>
      <c r="E15" s="46"/>
      <c r="F15" s="82" t="s">
        <v>9</v>
      </c>
      <c r="G15" s="83"/>
      <c r="H15" s="5">
        <v>55.33</v>
      </c>
      <c r="I15" s="45"/>
      <c r="J15" s="11" t="s">
        <v>46</v>
      </c>
      <c r="K15" s="11"/>
      <c r="L15" s="11">
        <v>3</v>
      </c>
      <c r="M15" s="11">
        <v>6</v>
      </c>
      <c r="N15" s="11">
        <v>9</v>
      </c>
    </row>
    <row r="16" spans="2:14" x14ac:dyDescent="0.2">
      <c r="E16" s="7"/>
      <c r="F16" s="78" t="s">
        <v>10</v>
      </c>
      <c r="G16" s="79"/>
      <c r="H16" s="38" t="s">
        <v>44</v>
      </c>
      <c r="I16" s="45"/>
    </row>
    <row r="17" spans="1:21" x14ac:dyDescent="0.2">
      <c r="B17" s="15" t="s">
        <v>21</v>
      </c>
      <c r="C17" s="2"/>
      <c r="D17" s="2"/>
      <c r="E17" s="34"/>
      <c r="H17" s="39"/>
      <c r="I17" s="71"/>
    </row>
    <row r="18" spans="1:21" x14ac:dyDescent="0.2">
      <c r="B18" s="49" t="s">
        <v>22</v>
      </c>
      <c r="C18" s="15"/>
      <c r="D18" s="24"/>
      <c r="E18" s="24"/>
      <c r="F18" s="26" t="s">
        <v>19</v>
      </c>
      <c r="G18" s="26"/>
      <c r="H18" s="7"/>
      <c r="I18" s="7"/>
      <c r="J18" s="12" t="s">
        <v>31</v>
      </c>
      <c r="K18" s="12"/>
      <c r="L18" s="7"/>
    </row>
    <row r="19" spans="1:21" x14ac:dyDescent="0.2">
      <c r="C19" s="4" t="s">
        <v>23</v>
      </c>
      <c r="E19" s="7"/>
      <c r="F19" s="54" t="s">
        <v>61</v>
      </c>
      <c r="G19" s="54"/>
      <c r="H19" s="32"/>
      <c r="I19" s="35"/>
      <c r="J19" s="68" t="s">
        <v>16</v>
      </c>
      <c r="K19" s="68"/>
      <c r="L19" s="13"/>
      <c r="M19" s="75"/>
      <c r="T19" s="7"/>
      <c r="U19" s="7"/>
    </row>
    <row r="20" spans="1:21" ht="17" customHeight="1" x14ac:dyDescent="0.2">
      <c r="B20" s="4" t="s">
        <v>5</v>
      </c>
      <c r="C20" s="5">
        <v>208.33</v>
      </c>
      <c r="E20" s="7"/>
      <c r="F20" s="73" t="s">
        <v>59</v>
      </c>
      <c r="G20" s="72"/>
      <c r="H20" s="72"/>
      <c r="I20" s="7"/>
      <c r="J20" s="78" t="s">
        <v>13</v>
      </c>
      <c r="K20" s="79"/>
      <c r="L20" s="84">
        <v>55.33</v>
      </c>
      <c r="M20" s="85"/>
    </row>
    <row r="21" spans="1:21" x14ac:dyDescent="0.2">
      <c r="B21" s="4" t="s">
        <v>24</v>
      </c>
      <c r="C21" s="5">
        <v>2</v>
      </c>
      <c r="D21" s="2"/>
      <c r="E21" s="34"/>
      <c r="F21" s="78" t="s">
        <v>6</v>
      </c>
      <c r="G21" s="79"/>
      <c r="H21" s="5">
        <v>0.48060000000000003</v>
      </c>
      <c r="I21" s="45"/>
      <c r="J21" s="78" t="s">
        <v>7</v>
      </c>
      <c r="K21" s="79"/>
      <c r="L21" s="84">
        <v>10</v>
      </c>
      <c r="M21" s="85"/>
    </row>
    <row r="22" spans="1:21" x14ac:dyDescent="0.2">
      <c r="B22" s="4" t="s">
        <v>26</v>
      </c>
      <c r="C22" s="5">
        <v>6.25</v>
      </c>
      <c r="E22" s="7"/>
      <c r="F22" s="78" t="s">
        <v>8</v>
      </c>
      <c r="G22" s="79"/>
      <c r="H22" s="6">
        <v>5.0000000000000001E-3</v>
      </c>
      <c r="I22" s="74"/>
      <c r="J22" s="78" t="s">
        <v>14</v>
      </c>
      <c r="K22" s="79"/>
      <c r="L22" s="84" t="s">
        <v>47</v>
      </c>
      <c r="M22" s="85"/>
    </row>
    <row r="23" spans="1:21" x14ac:dyDescent="0.2">
      <c r="B23" s="4" t="s">
        <v>14</v>
      </c>
      <c r="C23" s="5" t="s">
        <v>32</v>
      </c>
      <c r="E23" s="7"/>
      <c r="F23" s="78" t="s">
        <v>11</v>
      </c>
      <c r="G23" s="79"/>
      <c r="H23" s="5">
        <v>125</v>
      </c>
      <c r="I23" s="45"/>
    </row>
    <row r="24" spans="1:21" x14ac:dyDescent="0.2">
      <c r="B24" s="80" t="s">
        <v>33</v>
      </c>
      <c r="C24" s="81"/>
      <c r="E24" s="7"/>
      <c r="F24" s="78" t="s">
        <v>9</v>
      </c>
      <c r="G24" s="79"/>
      <c r="H24" s="5">
        <v>55.33</v>
      </c>
      <c r="I24" s="45"/>
    </row>
    <row r="25" spans="1:21" x14ac:dyDescent="0.2">
      <c r="B25" s="4" t="s">
        <v>14</v>
      </c>
      <c r="C25" s="5" t="s">
        <v>25</v>
      </c>
      <c r="E25" s="7"/>
      <c r="F25" s="78" t="s">
        <v>10</v>
      </c>
      <c r="G25" s="79"/>
      <c r="H25" s="38" t="s">
        <v>45</v>
      </c>
      <c r="I25" s="45"/>
    </row>
    <row r="26" spans="1:21" x14ac:dyDescent="0.2">
      <c r="E26" s="7"/>
      <c r="H26" s="40"/>
      <c r="I26" s="45"/>
      <c r="J26" s="27" t="s">
        <v>40</v>
      </c>
      <c r="K26" s="27"/>
    </row>
    <row r="27" spans="1:21" x14ac:dyDescent="0.2">
      <c r="B27" s="16" t="s">
        <v>27</v>
      </c>
      <c r="C27" s="2"/>
      <c r="D27" s="11"/>
      <c r="E27" s="47"/>
      <c r="F27" s="25" t="s">
        <v>1</v>
      </c>
      <c r="G27" s="25"/>
      <c r="H27" s="24"/>
      <c r="I27" s="24"/>
      <c r="J27" s="69" t="s">
        <v>62</v>
      </c>
      <c r="K27" s="69"/>
      <c r="L27" s="41"/>
      <c r="M27" s="41"/>
      <c r="N27" s="41"/>
      <c r="O27" s="7"/>
    </row>
    <row r="28" spans="1:21" x14ac:dyDescent="0.2">
      <c r="B28" s="48" t="s">
        <v>28</v>
      </c>
      <c r="C28" s="17"/>
      <c r="D28" s="34"/>
      <c r="E28" s="34"/>
      <c r="F28" s="55" t="s">
        <v>20</v>
      </c>
      <c r="G28" s="55"/>
      <c r="H28" s="33"/>
      <c r="I28" s="35"/>
      <c r="J28" s="69" t="s">
        <v>63</v>
      </c>
      <c r="K28" s="41"/>
      <c r="L28" s="41"/>
      <c r="M28" s="41"/>
      <c r="N28" s="41"/>
    </row>
    <row r="29" spans="1:21" s="2" customFormat="1" ht="17" customHeight="1" x14ac:dyDescent="0.2">
      <c r="A29" s="1"/>
      <c r="B29" s="1"/>
      <c r="C29" s="4" t="s">
        <v>23</v>
      </c>
      <c r="D29" s="1"/>
      <c r="E29" s="7"/>
      <c r="F29" s="78" t="s">
        <v>6</v>
      </c>
      <c r="G29" s="79"/>
      <c r="H29" s="5">
        <v>0.64</v>
      </c>
      <c r="I29" s="45"/>
      <c r="J29" s="78" t="s">
        <v>55</v>
      </c>
      <c r="K29" s="79"/>
      <c r="L29" s="4" t="s">
        <v>38</v>
      </c>
      <c r="M29" s="4" t="s">
        <v>32</v>
      </c>
      <c r="N29" s="4" t="s">
        <v>56</v>
      </c>
      <c r="Q29" s="1"/>
    </row>
    <row r="30" spans="1:21" x14ac:dyDescent="0.2">
      <c r="B30" s="4" t="s">
        <v>29</v>
      </c>
      <c r="C30" s="5">
        <v>2.5</v>
      </c>
      <c r="E30" s="7"/>
      <c r="F30" s="78" t="s">
        <v>7</v>
      </c>
      <c r="G30" s="79"/>
      <c r="H30" s="5">
        <v>267</v>
      </c>
      <c r="I30" s="45"/>
      <c r="J30" s="78" t="s">
        <v>50</v>
      </c>
      <c r="K30" s="79"/>
      <c r="L30" s="42">
        <v>600</v>
      </c>
      <c r="M30" s="42">
        <v>200</v>
      </c>
      <c r="N30" s="42">
        <v>20</v>
      </c>
      <c r="Q30" s="2"/>
    </row>
    <row r="31" spans="1:21" x14ac:dyDescent="0.2">
      <c r="B31" s="4" t="s">
        <v>24</v>
      </c>
      <c r="C31" s="5">
        <v>2</v>
      </c>
      <c r="E31" s="7"/>
      <c r="F31" s="78" t="s">
        <v>9</v>
      </c>
      <c r="G31" s="79"/>
      <c r="H31" s="5">
        <v>55.33</v>
      </c>
      <c r="I31" s="45"/>
      <c r="J31" s="78" t="s">
        <v>49</v>
      </c>
      <c r="K31" s="79"/>
      <c r="L31" s="42">
        <v>150</v>
      </c>
      <c r="M31" s="42">
        <v>50</v>
      </c>
      <c r="N31" s="42">
        <v>5</v>
      </c>
    </row>
    <row r="32" spans="1:21" ht="17" x14ac:dyDescent="0.2">
      <c r="B32" s="4" t="s">
        <v>26</v>
      </c>
      <c r="C32" s="5">
        <v>6.25</v>
      </c>
      <c r="E32" s="7"/>
      <c r="F32" s="82" t="s">
        <v>2</v>
      </c>
      <c r="G32" s="83"/>
      <c r="H32" s="29" t="s">
        <v>30</v>
      </c>
      <c r="I32" s="46"/>
      <c r="J32" s="78" t="s">
        <v>53</v>
      </c>
      <c r="K32" s="79"/>
      <c r="L32" s="42">
        <v>3</v>
      </c>
      <c r="M32" s="42">
        <v>1</v>
      </c>
      <c r="N32" s="42" t="s">
        <v>58</v>
      </c>
    </row>
    <row r="33" spans="2:17" s="11" customFormat="1" ht="17" customHeight="1" x14ac:dyDescent="0.2">
      <c r="B33" s="4" t="s">
        <v>14</v>
      </c>
      <c r="C33" s="5" t="s">
        <v>34</v>
      </c>
      <c r="D33" s="1"/>
      <c r="E33" s="1"/>
      <c r="I33" s="47"/>
      <c r="J33" s="78" t="s">
        <v>51</v>
      </c>
      <c r="K33" s="79"/>
      <c r="L33" s="42">
        <v>150</v>
      </c>
      <c r="M33" s="42">
        <v>50</v>
      </c>
      <c r="N33" s="42">
        <v>5</v>
      </c>
      <c r="Q33" s="1"/>
    </row>
    <row r="34" spans="2:17" x14ac:dyDescent="0.2">
      <c r="B34" s="80" t="s">
        <v>33</v>
      </c>
      <c r="C34" s="81"/>
      <c r="D34" s="36"/>
      <c r="E34" s="36"/>
      <c r="F34" s="37"/>
      <c r="G34" s="37"/>
      <c r="J34" s="78" t="s">
        <v>52</v>
      </c>
      <c r="K34" s="79"/>
      <c r="L34" s="42">
        <v>600</v>
      </c>
      <c r="M34" s="42">
        <v>200</v>
      </c>
      <c r="N34" s="42">
        <v>20</v>
      </c>
      <c r="Q34" s="11"/>
    </row>
    <row r="35" spans="2:17" x14ac:dyDescent="0.2">
      <c r="B35" s="4" t="s">
        <v>14</v>
      </c>
      <c r="C35" s="5" t="s">
        <v>25</v>
      </c>
      <c r="H35" s="30"/>
      <c r="I35" s="30"/>
      <c r="J35" s="78" t="s">
        <v>54</v>
      </c>
      <c r="K35" s="79"/>
      <c r="L35" s="42">
        <v>25.5</v>
      </c>
      <c r="M35" s="42">
        <v>8.5</v>
      </c>
      <c r="N35" s="42" t="s">
        <v>57</v>
      </c>
    </row>
  </sheetData>
  <mergeCells count="36">
    <mergeCell ref="J34:K34"/>
    <mergeCell ref="J35:K35"/>
    <mergeCell ref="J29:K29"/>
    <mergeCell ref="J30:K30"/>
    <mergeCell ref="L21:M21"/>
    <mergeCell ref="J22:K22"/>
    <mergeCell ref="L22:M22"/>
    <mergeCell ref="J32:K32"/>
    <mergeCell ref="J33:K33"/>
    <mergeCell ref="J31:K31"/>
    <mergeCell ref="H5:I5"/>
    <mergeCell ref="H6:I6"/>
    <mergeCell ref="H7:I7"/>
    <mergeCell ref="J11:K11"/>
    <mergeCell ref="J12:K12"/>
    <mergeCell ref="J13:K13"/>
    <mergeCell ref="J14:K14"/>
    <mergeCell ref="J20:K20"/>
    <mergeCell ref="J21:K21"/>
    <mergeCell ref="L20:M20"/>
    <mergeCell ref="F12:G12"/>
    <mergeCell ref="F13:G13"/>
    <mergeCell ref="B24:C24"/>
    <mergeCell ref="B34:C34"/>
    <mergeCell ref="F21:G21"/>
    <mergeCell ref="F22:G22"/>
    <mergeCell ref="F23:G23"/>
    <mergeCell ref="F29:G29"/>
    <mergeCell ref="F30:G30"/>
    <mergeCell ref="F31:G31"/>
    <mergeCell ref="F16:G16"/>
    <mergeCell ref="F24:G24"/>
    <mergeCell ref="F32:G32"/>
    <mergeCell ref="F25:G25"/>
    <mergeCell ref="F14:G14"/>
    <mergeCell ref="F15:G15"/>
  </mergeCells>
  <pageMargins left="0.7" right="0.7" top="0.75" bottom="0.75" header="0.3" footer="0.3"/>
  <pageSetup scale="65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Buffers</vt:lpstr>
      <vt:lpstr>ITP Buffers Sheet</vt:lpstr>
      <vt:lpstr>'ITP Buffers Sheet'!Print_Area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2022-01-03T15:22:25Z</cp:lastPrinted>
  <dcterms:created xsi:type="dcterms:W3CDTF">2019-07-25T20:17:18Z</dcterms:created>
  <dcterms:modified xsi:type="dcterms:W3CDTF">2022-01-31T21:20:07Z</dcterms:modified>
</cp:coreProperties>
</file>