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he\Desktop\classes and categories\traffics\models\"/>
    </mc:Choice>
  </mc:AlternateContent>
  <xr:revisionPtr revIDLastSave="0" documentId="13_ncr:1_{81354E7E-CCF7-473D-BB86-747838880DFC}" xr6:coauthVersionLast="47" xr6:coauthVersionMax="47" xr10:uidLastSave="{00000000-0000-0000-0000-000000000000}"/>
  <bookViews>
    <workbookView xWindow="-120" yWindow="-120" windowWidth="29040" windowHeight="15720" activeTab="4" xr2:uid="{56B5C9EE-998B-4852-921E-4CA592BE77BA}"/>
  </bookViews>
  <sheets>
    <sheet name="综合" sheetId="6" r:id="rId1"/>
    <sheet name="到达率" sheetId="1" r:id="rId2"/>
    <sheet name="离开率" sheetId="3" r:id="rId3"/>
    <sheet name="分类占比及峰值" sheetId="5" r:id="rId4"/>
    <sheet name="容积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M14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" i="5"/>
  <c r="M3" i="5"/>
  <c r="M4" i="5"/>
  <c r="M5" i="5"/>
  <c r="M6" i="5"/>
  <c r="M7" i="5"/>
  <c r="M8" i="5"/>
  <c r="M9" i="5"/>
  <c r="M10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J3" i="5"/>
  <c r="J4" i="5"/>
  <c r="J5" i="5"/>
  <c r="J6" i="5"/>
  <c r="J7" i="5"/>
  <c r="J8" i="5"/>
  <c r="J9" i="5"/>
  <c r="J10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2" i="5"/>
  <c r="H3" i="5"/>
  <c r="H4" i="5"/>
  <c r="H5" i="5"/>
  <c r="H6" i="5"/>
  <c r="H7" i="5"/>
  <c r="H8" i="5"/>
  <c r="H9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1" i="5"/>
  <c r="H10" i="5"/>
  <c r="C27" i="1"/>
  <c r="D27" i="1"/>
  <c r="B27" i="1"/>
  <c r="E3" i="4"/>
  <c r="E2" i="4"/>
  <c r="D2" i="4"/>
  <c r="D3" i="4"/>
  <c r="D4" i="4"/>
  <c r="D5" i="4"/>
  <c r="D6" i="4"/>
  <c r="D7" i="4"/>
  <c r="D8" i="4"/>
  <c r="D9" i="4"/>
  <c r="D10" i="4"/>
  <c r="D11" i="4"/>
  <c r="D12" i="4"/>
  <c r="D26" i="4"/>
  <c r="B8" i="4"/>
  <c r="B9" i="4"/>
  <c r="B10" i="4"/>
  <c r="E3" i="3"/>
  <c r="E4" i="3"/>
  <c r="E5" i="3"/>
  <c r="E6" i="3"/>
  <c r="E7" i="3"/>
  <c r="E8" i="3"/>
  <c r="E9" i="3"/>
  <c r="E10" i="3"/>
  <c r="E11" i="3"/>
  <c r="E12" i="3"/>
  <c r="E13" i="3"/>
  <c r="D13" i="4" s="1"/>
  <c r="E14" i="3"/>
  <c r="D14" i="4" s="1"/>
  <c r="E15" i="3"/>
  <c r="D15" i="4" s="1"/>
  <c r="E16" i="3"/>
  <c r="D16" i="4" s="1"/>
  <c r="E17" i="3"/>
  <c r="D17" i="4" s="1"/>
  <c r="E18" i="3"/>
  <c r="D18" i="4" s="1"/>
  <c r="E19" i="3"/>
  <c r="D19" i="4" s="1"/>
  <c r="E20" i="3"/>
  <c r="D20" i="4" s="1"/>
  <c r="E21" i="3"/>
  <c r="D21" i="4" s="1"/>
  <c r="E22" i="3"/>
  <c r="D22" i="4" s="1"/>
  <c r="E23" i="3"/>
  <c r="D23" i="4" s="1"/>
  <c r="E24" i="3"/>
  <c r="D24" i="4" s="1"/>
  <c r="E25" i="3"/>
  <c r="D25" i="4" s="1"/>
  <c r="E26" i="3"/>
  <c r="E2" i="3"/>
  <c r="E3" i="1"/>
  <c r="B3" i="4" s="1"/>
  <c r="E4" i="1"/>
  <c r="B4" i="4" s="1"/>
  <c r="E5" i="1"/>
  <c r="B5" i="4" s="1"/>
  <c r="E6" i="1"/>
  <c r="B6" i="4" s="1"/>
  <c r="E7" i="1"/>
  <c r="B7" i="4" s="1"/>
  <c r="E8" i="1"/>
  <c r="E9" i="1"/>
  <c r="E10" i="1"/>
  <c r="E11" i="1"/>
  <c r="B11" i="4" s="1"/>
  <c r="E12" i="1"/>
  <c r="B12" i="4" s="1"/>
  <c r="E13" i="1"/>
  <c r="B13" i="4" s="1"/>
  <c r="E14" i="1"/>
  <c r="B14" i="4" s="1"/>
  <c r="E15" i="1"/>
  <c r="B15" i="4" s="1"/>
  <c r="E16" i="1"/>
  <c r="B16" i="4" s="1"/>
  <c r="E17" i="1"/>
  <c r="B17" i="4" s="1"/>
  <c r="E18" i="1"/>
  <c r="B18" i="4" s="1"/>
  <c r="E19" i="1"/>
  <c r="B19" i="4" s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" i="1"/>
  <c r="B2" i="4" s="1"/>
  <c r="E15" i="4" l="1"/>
  <c r="E13" i="4"/>
  <c r="C3" i="4"/>
  <c r="F3" i="4" s="1"/>
  <c r="C2" i="4"/>
  <c r="F2" i="4" s="1"/>
  <c r="C4" i="4"/>
  <c r="E12" i="4"/>
  <c r="E24" i="4"/>
  <c r="C9" i="4"/>
  <c r="E23" i="4"/>
  <c r="E11" i="4"/>
  <c r="C18" i="4"/>
  <c r="F18" i="4" s="1"/>
  <c r="C8" i="4"/>
  <c r="E22" i="4"/>
  <c r="E10" i="4"/>
  <c r="C6" i="4"/>
  <c r="F6" i="4" s="1"/>
  <c r="C14" i="4"/>
  <c r="E21" i="4"/>
  <c r="E9" i="4"/>
  <c r="C10" i="4"/>
  <c r="C5" i="4"/>
  <c r="E20" i="4"/>
  <c r="E8" i="4"/>
  <c r="E19" i="4"/>
  <c r="E7" i="4"/>
  <c r="E6" i="4"/>
  <c r="E17" i="4"/>
  <c r="E5" i="4"/>
  <c r="E18" i="4"/>
  <c r="E16" i="4"/>
  <c r="E4" i="4"/>
  <c r="F4" i="4" s="1"/>
  <c r="C19" i="4"/>
  <c r="E26" i="4"/>
  <c r="E14" i="4"/>
  <c r="C21" i="4"/>
  <c r="E25" i="4"/>
  <c r="C26" i="4"/>
  <c r="F26" i="4" s="1"/>
  <c r="C25" i="4"/>
  <c r="C13" i="4"/>
  <c r="F13" i="4" s="1"/>
  <c r="C24" i="4"/>
  <c r="F24" i="4" s="1"/>
  <c r="C12" i="4"/>
  <c r="C22" i="4"/>
  <c r="C11" i="4"/>
  <c r="C23" i="4"/>
  <c r="C20" i="4"/>
  <c r="C7" i="4"/>
  <c r="C17" i="4"/>
  <c r="C16" i="4"/>
  <c r="F16" i="4" s="1"/>
  <c r="C15" i="4"/>
  <c r="E27" i="1"/>
  <c r="F15" i="4" l="1"/>
  <c r="F8" i="4"/>
  <c r="F9" i="4"/>
  <c r="F25" i="4"/>
  <c r="F20" i="4"/>
  <c r="F21" i="4"/>
  <c r="F10" i="4"/>
  <c r="F7" i="4"/>
  <c r="F23" i="4"/>
  <c r="F17" i="4"/>
  <c r="F5" i="4"/>
  <c r="F19" i="4"/>
  <c r="F11" i="4"/>
  <c r="F22" i="4"/>
  <c r="F12" i="4"/>
  <c r="F14" i="4"/>
  <c r="F27" i="4" l="1"/>
</calcChain>
</file>

<file path=xl/sharedStrings.xml><?xml version="1.0" encoding="utf-8"?>
<sst xmlns="http://schemas.openxmlformats.org/spreadsheetml/2006/main" count="43" uniqueCount="37">
  <si>
    <t>时间</t>
  </si>
  <si>
    <t>短</t>
  </si>
  <si>
    <t>中</t>
  </si>
  <si>
    <t>长</t>
  </si>
  <si>
    <t>0,1,2,3,4,5,6,7,8,9,10,11,12,13,14,15,16,17,18,19,20,21,22,23,24</t>
  </si>
  <si>
    <t>0,0,0,0,0,0,0.5,3,6.5,5,5,5.5,7,6,5,5,5.5,7.5,8,7,3,1,0,0,0</t>
  </si>
  <si>
    <t>0,0,0,0,0,0,0.5,3,6,6,4,5,5,5,4,4,3.5,3,2,1,0.5,0,0,0,0</t>
  </si>
  <si>
    <t>0,0,0,0,0,0,0.5,7,10,8,6,4,3,2,1,0.5,0,0,0,0,0,0,0,0,0,</t>
  </si>
  <si>
    <t>sum</t>
  </si>
  <si>
    <t>到达率</t>
  </si>
  <si>
    <t>离开率</t>
  </si>
  <si>
    <t>短+2</t>
    <phoneticPr fontId="3" type="noConversion"/>
  </si>
  <si>
    <t>长+8</t>
    <phoneticPr fontId="3" type="noConversion"/>
  </si>
  <si>
    <t>时间</t>
    <phoneticPr fontId="3" type="noConversion"/>
  </si>
  <si>
    <t>到达率积分</t>
    <phoneticPr fontId="3" type="noConversion"/>
  </si>
  <si>
    <t>离开率积分</t>
    <phoneticPr fontId="3" type="noConversion"/>
  </si>
  <si>
    <t>积分差值(停放车辆数量)</t>
    <phoneticPr fontId="3" type="noConversion"/>
  </si>
  <si>
    <t>最大容量</t>
    <phoneticPr fontId="3" type="noConversion"/>
  </si>
  <si>
    <t>中+5</t>
    <phoneticPr fontId="3" type="noConversion"/>
  </si>
  <si>
    <t>短</t>
    <phoneticPr fontId="3" type="noConversion"/>
  </si>
  <si>
    <t>中</t>
    <phoneticPr fontId="3" type="noConversion"/>
  </si>
  <si>
    <t>长</t>
    <phoneticPr fontId="3" type="noConversion"/>
  </si>
  <si>
    <t>短到达率积分</t>
    <phoneticPr fontId="3" type="noConversion"/>
  </si>
  <si>
    <t>短离开率积分</t>
    <phoneticPr fontId="3" type="noConversion"/>
  </si>
  <si>
    <t>短容积</t>
    <phoneticPr fontId="3" type="noConversion"/>
  </si>
  <si>
    <t>中到达率积分</t>
    <phoneticPr fontId="3" type="noConversion"/>
  </si>
  <si>
    <t>中离开率积分</t>
    <phoneticPr fontId="3" type="noConversion"/>
  </si>
  <si>
    <t>中容积</t>
    <phoneticPr fontId="3" type="noConversion"/>
  </si>
  <si>
    <t>长到达率积分</t>
    <phoneticPr fontId="3" type="noConversion"/>
  </si>
  <si>
    <t>长离开率积分</t>
    <phoneticPr fontId="3" type="noConversion"/>
  </si>
  <si>
    <t>长容积</t>
    <phoneticPr fontId="3" type="noConversion"/>
  </si>
  <si>
    <t>short</t>
    <phoneticPr fontId="3" type="noConversion"/>
  </si>
  <si>
    <t>middle</t>
    <phoneticPr fontId="3" type="noConversion"/>
  </si>
  <si>
    <t>long</t>
    <phoneticPr fontId="3" type="noConversion"/>
  </si>
  <si>
    <t>short-term</t>
  </si>
  <si>
    <t>medium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</si>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</sst>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short-term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15</c:v>
                </c:pt>
                <c:pt idx="18">
                  <c:v>16</c:v>
                </c:pt>
                <c:pt idx="19">
                  <c:v>14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AF6-A709-5E06F8BCCFA8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7">
                  <c:v>4.8000000000000007</c:v>
                </c:pt>
                <c:pt idx="8">
                  <c:v>9.6000000000000014</c:v>
                </c:pt>
                <c:pt idx="9">
                  <c:v>9.6000000000000014</c:v>
                </c:pt>
                <c:pt idx="10">
                  <c:v>6.4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6.4</c:v>
                </c:pt>
                <c:pt idx="15">
                  <c:v>6.4</c:v>
                </c:pt>
                <c:pt idx="16">
                  <c:v>5.6000000000000005</c:v>
                </c:pt>
                <c:pt idx="17">
                  <c:v>3.2</c:v>
                </c:pt>
                <c:pt idx="18">
                  <c:v>1.6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AF6-A709-5E06F8BCCFA8}"/>
            </c:ext>
          </c:extLst>
        </c:ser>
        <c:ser>
          <c:idx val="2"/>
          <c:order val="2"/>
          <c:tx>
            <c:v>long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AF6-A709-5E06F8BCCFA8}"/>
            </c:ext>
          </c:extLst>
        </c:ser>
        <c:ser>
          <c:idx val="3"/>
          <c:order val="3"/>
          <c:tx>
            <c:v>sum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到达率!$E$2:$E$26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2.2999999999999998</c:v>
                </c:pt>
                <c:pt idx="7">
                  <c:v>17.8</c:v>
                </c:pt>
                <c:pt idx="8">
                  <c:v>32.6</c:v>
                </c:pt>
                <c:pt idx="9">
                  <c:v>27.6</c:v>
                </c:pt>
                <c:pt idx="10">
                  <c:v>22.4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17.399999999999999</c:v>
                </c:pt>
                <c:pt idx="15">
                  <c:v>16.899999999999999</c:v>
                </c:pt>
                <c:pt idx="16">
                  <c:v>16.600000000000001</c:v>
                </c:pt>
                <c:pt idx="17">
                  <c:v>18.2</c:v>
                </c:pt>
                <c:pt idx="18">
                  <c:v>17.600000000000001</c:v>
                </c:pt>
                <c:pt idx="19">
                  <c:v>14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3F-AF86-87B93F2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720"/>
        <c:axId val="449815456"/>
      </c:lineChart>
      <c:catAx>
        <c:axId val="3610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5456"/>
        <c:crosses val="autoZero"/>
        <c:auto val="1"/>
        <c:lblAlgn val="ctr"/>
        <c:lblOffset val="100"/>
        <c:noMultiLvlLbl val="0"/>
      </c:catAx>
      <c:valAx>
        <c:axId val="44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vehicles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2-44D9-9A5B-9018532AC5E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42-44D9-9A5B-9018532AC5E7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2-44D9-9A5B-9018532AC5E7}"/>
              </c:ext>
            </c:extLst>
          </c:dPt>
          <c:cat>
            <c:strRef>
              <c:f>到达率!$B$28:$D$28</c:f>
              <c:strCache>
                <c:ptCount val="3"/>
                <c:pt idx="0">
                  <c:v>short-term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到达率!$B$27:$D$27</c:f>
              <c:numCache>
                <c:formatCode>General</c:formatCode>
                <c:ptCount val="3"/>
                <c:pt idx="0">
                  <c:v>161</c:v>
                </c:pt>
                <c:pt idx="1">
                  <c:v>78.399999999999991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4D9-9A5B-9018532A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short-term parking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分类占比及峰值!$A$2:$A$26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分类占比及峰值!$J$2:$J$26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19</c:v>
                </c:pt>
                <c:pt idx="9">
                  <c:v>23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22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31</c:v>
                </c:pt>
                <c:pt idx="19">
                  <c:v>30</c:v>
                </c:pt>
                <c:pt idx="20">
                  <c:v>20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C-45BB-8AB9-4F93067FE9CC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分类占比及峰值!$M$2:$M$26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7">
                  <c:v>5.6000000000000005</c:v>
                </c:pt>
                <c:pt idx="8">
                  <c:v>15.200000000000003</c:v>
                </c:pt>
                <c:pt idx="9">
                  <c:v>24.800000000000004</c:v>
                </c:pt>
                <c:pt idx="10">
                  <c:v>31.200000000000003</c:v>
                </c:pt>
                <c:pt idx="11">
                  <c:v>38.400000000000006</c:v>
                </c:pt>
                <c:pt idx="12">
                  <c:v>41.6</c:v>
                </c:pt>
                <c:pt idx="13">
                  <c:v>40</c:v>
                </c:pt>
                <c:pt idx="14">
                  <c:v>36.799999999999997</c:v>
                </c:pt>
                <c:pt idx="15">
                  <c:v>36.799999999999997</c:v>
                </c:pt>
                <c:pt idx="16">
                  <c:v>34.399999999999991</c:v>
                </c:pt>
                <c:pt idx="17">
                  <c:v>29.599999999999994</c:v>
                </c:pt>
                <c:pt idx="18">
                  <c:v>23.199999999999989</c:v>
                </c:pt>
                <c:pt idx="19">
                  <c:v>16.79999999999999</c:v>
                </c:pt>
                <c:pt idx="20">
                  <c:v>10.399999999999991</c:v>
                </c:pt>
                <c:pt idx="21">
                  <c:v>4.7999999999999972</c:v>
                </c:pt>
                <c:pt idx="22">
                  <c:v>1.5999999999999943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C-45BB-8AB9-4F93067FE9CC}"/>
            </c:ext>
          </c:extLst>
        </c:ser>
        <c:ser>
          <c:idx val="2"/>
          <c:order val="2"/>
          <c:tx>
            <c:v>long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分类占比及峰值!$P$2:$P$26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7.5</c:v>
                </c:pt>
                <c:pt idx="8">
                  <c:v>17.5</c:v>
                </c:pt>
                <c:pt idx="9">
                  <c:v>25.5</c:v>
                </c:pt>
                <c:pt idx="10">
                  <c:v>31.5</c:v>
                </c:pt>
                <c:pt idx="11">
                  <c:v>35.5</c:v>
                </c:pt>
                <c:pt idx="12">
                  <c:v>38.5</c:v>
                </c:pt>
                <c:pt idx="13">
                  <c:v>40.5</c:v>
                </c:pt>
                <c:pt idx="14">
                  <c:v>41</c:v>
                </c:pt>
                <c:pt idx="15">
                  <c:v>34.5</c:v>
                </c:pt>
                <c:pt idx="16">
                  <c:v>24.5</c:v>
                </c:pt>
                <c:pt idx="17">
                  <c:v>16.5</c:v>
                </c:pt>
                <c:pt idx="18">
                  <c:v>10.5</c:v>
                </c:pt>
                <c:pt idx="19">
                  <c:v>6.5</c:v>
                </c:pt>
                <c:pt idx="20">
                  <c:v>3.5</c:v>
                </c:pt>
                <c:pt idx="21">
                  <c:v>1.5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C-45BB-8AB9-4F93067F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91663"/>
        <c:axId val="875494543"/>
      </c:lineChart>
      <c:catAx>
        <c:axId val="87549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494543"/>
        <c:crosses val="autoZero"/>
        <c:auto val="1"/>
        <c:lblAlgn val="ctr"/>
        <c:lblOffset val="100"/>
        <c:noMultiLvlLbl val="0"/>
      </c:catAx>
      <c:valAx>
        <c:axId val="8754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occupancy (vehicles)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4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EC3C-4893-8161-0EA7FFE4CC2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2-EC3C-4893-8161-0EA7FFE4CC2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3-EC3C-4893-8161-0EA7FFE4CC23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分类占比及峰值!$R$14:$T$14</c:f>
              <c:numCache>
                <c:formatCode>General</c:formatCode>
                <c:ptCount val="3"/>
                <c:pt idx="0">
                  <c:v>25</c:v>
                </c:pt>
                <c:pt idx="1">
                  <c:v>41.6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3C-4893-8161-0EA7FFE4CC23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C3C-4893-8161-0EA7FFE4CC2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C3C-4893-8161-0EA7FFE4CC2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C3C-4893-8161-0EA7FFE4CC23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分类占比及峰值!$R$14:$T$14</c:f>
              <c:numCache>
                <c:formatCode>General</c:formatCode>
                <c:ptCount val="3"/>
                <c:pt idx="0">
                  <c:v>25</c:v>
                </c:pt>
                <c:pt idx="1">
                  <c:v>41.6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C3C-4893-8161-0EA7FFE4CC23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EC3C-4893-8161-0EA7FFE4CC2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4-EC3C-4893-8161-0EA7FFE4CC2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6-EC3C-4893-8161-0EA7FFE4CC23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分类占比及峰值!$R$14:$T$14</c:f>
              <c:numCache>
                <c:formatCode>General</c:formatCode>
                <c:ptCount val="3"/>
                <c:pt idx="0">
                  <c:v>25</c:v>
                </c:pt>
                <c:pt idx="1">
                  <c:v>41.6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3C-4893-8161-0EA7FFE4CC23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C3C-4893-8161-0EA7FFE4CC2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C3C-4893-8161-0EA7FFE4CC2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C3C-4893-8161-0EA7FFE4CC23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分类占比及峰值!$R$14:$T$14</c:f>
              <c:numCache>
                <c:formatCode>General</c:formatCode>
                <c:ptCount val="3"/>
                <c:pt idx="0">
                  <c:v>25</c:v>
                </c:pt>
                <c:pt idx="1">
                  <c:v>41.6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3C-4893-8161-0EA7FFE4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7679-4374-BAA2-15E1964CFB8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F-7679-4374-BAA2-15E1964CFB89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0-7679-4374-BAA2-15E1964CFB89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分类占比及峰值!$R$16:$T$16</c:f>
              <c:numCache>
                <c:formatCode>General</c:formatCode>
                <c:ptCount val="3"/>
                <c:pt idx="0">
                  <c:v>22</c:v>
                </c:pt>
                <c:pt idx="1">
                  <c:v>36.799999999999997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679-4374-BAA2-15E1964C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D-248F-4AC2-9A57-F0C275B4447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E-248F-4AC2-9A57-F0C275B4447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F-248F-4AC2-9A57-F0C275B44472}"/>
              </c:ext>
            </c:extLst>
          </c:dPt>
          <c:cat>
            <c:strRef>
              <c:f>分类占比及峰值!$R$20:$T$20</c:f>
              <c:strCache>
                <c:ptCount val="3"/>
                <c:pt idx="0">
                  <c:v>short</c:v>
                </c:pt>
                <c:pt idx="1">
                  <c:v>middle</c:v>
                </c:pt>
                <c:pt idx="2">
                  <c:v>long</c:v>
                </c:pt>
              </c:strCache>
            </c:strRef>
          </c:cat>
          <c:val>
            <c:numRef>
              <c:f>分类占比及峰值!$R$18:$T$18</c:f>
              <c:numCache>
                <c:formatCode>General</c:formatCode>
                <c:ptCount val="3"/>
                <c:pt idx="0">
                  <c:v>31</c:v>
                </c:pt>
                <c:pt idx="1">
                  <c:v>23.199999999999989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8F-4AC2-9A57-F0C275B4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47594050743653E-2"/>
          <c:y val="0.16431722076407113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容积!$A$2:$A$26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容积!$F$2:$F$26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2.2999999999999998</c:v>
                </c:pt>
                <c:pt idx="7">
                  <c:v>20.100000000000001</c:v>
                </c:pt>
                <c:pt idx="8">
                  <c:v>51.7</c:v>
                </c:pt>
                <c:pt idx="9">
                  <c:v>73.300000000000011</c:v>
                </c:pt>
                <c:pt idx="10">
                  <c:v>82.700000000000017</c:v>
                </c:pt>
                <c:pt idx="11">
                  <c:v>94.90000000000002</c:v>
                </c:pt>
                <c:pt idx="12">
                  <c:v>105.10000000000002</c:v>
                </c:pt>
                <c:pt idx="13">
                  <c:v>106.50000000000001</c:v>
                </c:pt>
                <c:pt idx="14">
                  <c:v>99.800000000000011</c:v>
                </c:pt>
                <c:pt idx="15">
                  <c:v>91.300000000000011</c:v>
                </c:pt>
                <c:pt idx="16">
                  <c:v>79.900000000000006</c:v>
                </c:pt>
                <c:pt idx="17">
                  <c:v>72.099999999999994</c:v>
                </c:pt>
                <c:pt idx="18">
                  <c:v>64.700000000000017</c:v>
                </c:pt>
                <c:pt idx="19">
                  <c:v>53.300000000000011</c:v>
                </c:pt>
                <c:pt idx="20">
                  <c:v>33.900000000000006</c:v>
                </c:pt>
                <c:pt idx="21">
                  <c:v>14.300000000000011</c:v>
                </c:pt>
                <c:pt idx="22">
                  <c:v>4.1000000000000227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9EA-84B4-EE66C4FB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456"/>
        <c:axId val="158030816"/>
      </c:lineChart>
      <c:catAx>
        <c:axId val="1537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0816"/>
        <c:crosses val="autoZero"/>
        <c:auto val="1"/>
        <c:lblAlgn val="ctr"/>
        <c:lblOffset val="100"/>
        <c:noMultiLvlLbl val="0"/>
      </c:catAx>
      <c:valAx>
        <c:axId val="1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123060</xdr:colOff>
      <xdr:row>3</xdr:row>
      <xdr:rowOff>10520</xdr:rowOff>
    </xdr:from>
    <xdr:to>
      <xdr:col>16</xdr:col>
      <xdr:colOff>111882</xdr:colOff>
      <xdr:row>20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B9D0-8350-AC77-7099-5681801C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489857</xdr:colOff>
      <xdr:row>22</xdr:row>
      <xdr:rowOff>7257</xdr:rowOff>
    </xdr:from>
    <xdr:to>
      <xdr:col>14</xdr:col>
      <xdr:colOff>408214</xdr:colOff>
      <xdr:row>33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AF825F-48D2-50CC-14C3-011084F44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785812</xdr:colOff>
      <xdr:row>21</xdr:row>
      <xdr:rowOff>171450</xdr:rowOff>
    </xdr:from>
    <xdr:to>
      <xdr:col>8</xdr:col>
      <xdr:colOff>328612</xdr:colOff>
      <xdr:row>37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0B39C-6BCC-70FD-807A-C3A1CBAD6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585787</xdr:colOff>
      <xdr:row>40</xdr:row>
      <xdr:rowOff>9526</xdr:rowOff>
    </xdr:from>
    <xdr:to>
      <xdr:col>4</xdr:col>
      <xdr:colOff>447675</xdr:colOff>
      <xdr:row>48</xdr:row>
      <xdr:rowOff>145726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DF26E5-93AE-F20F-00C6-A587F124E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171450</xdr:rowOff>
    </xdr:from>
    <xdr:to>
      <xdr:col>7</xdr:col>
      <xdr:colOff>700088</xdr:colOff>
      <xdr:row>48</xdr:row>
      <xdr:rowOff>126675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097BCB-2880-4565-B321-90E613D13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40</xdr:row>
      <xdr:rowOff>0</xdr:rowOff>
    </xdr:from>
    <xdr:to>
      <xdr:col>11</xdr:col>
      <xdr:colOff>80963</xdr:colOff>
      <xdr:row>48</xdr:row>
      <xdr:rowOff>136200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59E9D87-1B80-4314-8517-41B52D7B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166687</xdr:rowOff>
    </xdr:from>
    <xdr:to>
      <xdr:col>17</xdr:col>
      <xdr:colOff>104775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C2B3-0392-E2FA-3449-5F775F58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5C93-012C-40EF-B9A4-EDB175316D80}">
  <dimension ref="A1"/>
  <sheetViews>
    <sheetView workbookViewId="0"/>
  </sheetViews>
  <sheetFormatPr baseColWidth="10" defaultRowHeight="14.25"/>
  <sheetData/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7DA-DBF3-4328-A6F3-E28FEB273D3C}">
  <dimension ref="A1:F30"/>
  <sheetViews>
    <sheetView zoomScale="105" zoomScaleNormal="190" workbookViewId="0">
      <selection activeCell="T22" sqref="T22"/>
    </sheetView>
  </sheetViews>
  <sheetFormatPr baseColWidth="10" defaultColWidth="9" defaultRowHeight="14.25"/>
  <cols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s="1">
        <v>0</v>
      </c>
      <c r="B2">
        <v>0</v>
      </c>
      <c r="C2">
        <v>0</v>
      </c>
      <c r="D2">
        <v>0</v>
      </c>
      <c r="E2">
        <f>SUM(B2:D2)</f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f t="shared" ref="E3:E26" si="0">SUM(B3:D3)</f>
        <v>0</v>
      </c>
    </row>
    <row r="4" spans="1:5">
      <c r="A4" s="1">
        <v>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1">
        <v>3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 s="1">
        <v>4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 s="1">
        <v>5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 s="1">
        <v>6</v>
      </c>
      <c r="B8" s="4">
        <v>1</v>
      </c>
      <c r="C8" s="4">
        <v>0.8</v>
      </c>
      <c r="D8" s="4">
        <v>0.5</v>
      </c>
      <c r="E8">
        <f t="shared" si="0"/>
        <v>2.2999999999999998</v>
      </c>
    </row>
    <row r="9" spans="1:5">
      <c r="A9" s="1">
        <v>7</v>
      </c>
      <c r="B9">
        <v>6</v>
      </c>
      <c r="C9">
        <v>4.8000000000000007</v>
      </c>
      <c r="D9">
        <v>7</v>
      </c>
      <c r="E9">
        <f t="shared" si="0"/>
        <v>17.8</v>
      </c>
    </row>
    <row r="10" spans="1:5">
      <c r="A10" s="1">
        <v>8</v>
      </c>
      <c r="B10">
        <v>13</v>
      </c>
      <c r="C10">
        <v>9.6000000000000014</v>
      </c>
      <c r="D10">
        <v>10</v>
      </c>
      <c r="E10">
        <f t="shared" si="0"/>
        <v>32.6</v>
      </c>
    </row>
    <row r="11" spans="1:5">
      <c r="A11" s="1">
        <v>9</v>
      </c>
      <c r="B11">
        <v>10</v>
      </c>
      <c r="C11">
        <v>9.6000000000000014</v>
      </c>
      <c r="D11">
        <v>8</v>
      </c>
      <c r="E11">
        <f t="shared" si="0"/>
        <v>27.6</v>
      </c>
    </row>
    <row r="12" spans="1:5">
      <c r="A12" s="1">
        <v>10</v>
      </c>
      <c r="B12">
        <v>10</v>
      </c>
      <c r="C12">
        <v>6.4</v>
      </c>
      <c r="D12">
        <v>6</v>
      </c>
      <c r="E12">
        <f t="shared" si="0"/>
        <v>22.4</v>
      </c>
    </row>
    <row r="13" spans="1:5">
      <c r="A13" s="1">
        <v>11</v>
      </c>
      <c r="B13">
        <v>11</v>
      </c>
      <c r="C13">
        <v>8</v>
      </c>
      <c r="D13">
        <v>4</v>
      </c>
      <c r="E13">
        <f t="shared" si="0"/>
        <v>23</v>
      </c>
    </row>
    <row r="14" spans="1:5">
      <c r="A14" s="1">
        <v>12</v>
      </c>
      <c r="B14">
        <v>14</v>
      </c>
      <c r="C14">
        <v>8</v>
      </c>
      <c r="D14">
        <v>3</v>
      </c>
      <c r="E14">
        <f t="shared" si="0"/>
        <v>25</v>
      </c>
    </row>
    <row r="15" spans="1:5">
      <c r="A15" s="1">
        <v>13</v>
      </c>
      <c r="B15">
        <v>12</v>
      </c>
      <c r="C15">
        <v>8</v>
      </c>
      <c r="D15">
        <v>2</v>
      </c>
      <c r="E15">
        <f t="shared" si="0"/>
        <v>22</v>
      </c>
    </row>
    <row r="16" spans="1:5">
      <c r="A16" s="1">
        <v>14</v>
      </c>
      <c r="B16">
        <v>10</v>
      </c>
      <c r="C16">
        <v>6.4</v>
      </c>
      <c r="D16">
        <v>1</v>
      </c>
      <c r="E16">
        <f t="shared" si="0"/>
        <v>17.399999999999999</v>
      </c>
    </row>
    <row r="17" spans="1:6">
      <c r="A17" s="1">
        <v>15</v>
      </c>
      <c r="B17">
        <v>10</v>
      </c>
      <c r="C17">
        <v>6.4</v>
      </c>
      <c r="D17" s="4">
        <v>0.5</v>
      </c>
      <c r="E17">
        <f t="shared" si="0"/>
        <v>16.899999999999999</v>
      </c>
    </row>
    <row r="18" spans="1:6">
      <c r="A18" s="1">
        <v>16</v>
      </c>
      <c r="B18">
        <v>11</v>
      </c>
      <c r="C18">
        <v>5.6000000000000005</v>
      </c>
      <c r="D18">
        <v>0</v>
      </c>
      <c r="E18">
        <f t="shared" si="0"/>
        <v>16.600000000000001</v>
      </c>
    </row>
    <row r="19" spans="1:6">
      <c r="A19" s="1">
        <v>17</v>
      </c>
      <c r="B19">
        <v>15</v>
      </c>
      <c r="C19">
        <v>3.2</v>
      </c>
      <c r="D19">
        <v>0</v>
      </c>
      <c r="E19">
        <f t="shared" si="0"/>
        <v>18.2</v>
      </c>
    </row>
    <row r="20" spans="1:6">
      <c r="A20" s="1">
        <v>18</v>
      </c>
      <c r="B20">
        <v>16</v>
      </c>
      <c r="C20" s="4">
        <v>1.6</v>
      </c>
      <c r="D20">
        <v>0</v>
      </c>
      <c r="E20">
        <f t="shared" si="0"/>
        <v>17.600000000000001</v>
      </c>
    </row>
    <row r="21" spans="1:6">
      <c r="A21" s="1">
        <v>19</v>
      </c>
      <c r="B21">
        <v>14</v>
      </c>
      <c r="C21">
        <v>0</v>
      </c>
      <c r="D21">
        <v>0</v>
      </c>
      <c r="E21">
        <f t="shared" si="0"/>
        <v>14</v>
      </c>
    </row>
    <row r="22" spans="1:6">
      <c r="A22" s="1">
        <v>20</v>
      </c>
      <c r="B22">
        <v>6</v>
      </c>
      <c r="C22">
        <v>0</v>
      </c>
      <c r="D22">
        <v>0</v>
      </c>
      <c r="E22">
        <f t="shared" si="0"/>
        <v>6</v>
      </c>
    </row>
    <row r="23" spans="1:6">
      <c r="A23" s="1">
        <v>21</v>
      </c>
      <c r="B23" s="4">
        <v>2</v>
      </c>
      <c r="C23">
        <v>0</v>
      </c>
      <c r="D23">
        <v>0</v>
      </c>
      <c r="E23">
        <f t="shared" si="0"/>
        <v>2</v>
      </c>
    </row>
    <row r="24" spans="1:6">
      <c r="A24" s="1">
        <v>22</v>
      </c>
      <c r="B24">
        <v>0</v>
      </c>
      <c r="C24">
        <v>0</v>
      </c>
      <c r="D24">
        <v>0</v>
      </c>
      <c r="E24">
        <f t="shared" si="0"/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f t="shared" si="0"/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f t="shared" si="0"/>
        <v>0</v>
      </c>
    </row>
    <row r="27" spans="1:6">
      <c r="B27">
        <f>SUM(B2:B26)</f>
        <v>161</v>
      </c>
      <c r="C27">
        <f t="shared" ref="C27:D27" si="1">SUM(C2:C26)</f>
        <v>78.399999999999991</v>
      </c>
      <c r="D27">
        <f t="shared" si="1"/>
        <v>42</v>
      </c>
      <c r="E27">
        <f>SUM(E2:E26)</f>
        <v>281.40000000000003</v>
      </c>
      <c r="F27" t="s">
        <v>4</v>
      </c>
    </row>
    <row r="28" spans="1:6">
      <c r="B28" t="s">
        <v>34</v>
      </c>
      <c r="C28" t="s">
        <v>35</v>
      </c>
      <c r="D28" t="s">
        <v>36</v>
      </c>
      <c r="F28" t="s">
        <v>5</v>
      </c>
    </row>
    <row r="29" spans="1:6">
      <c r="F29" s="2" t="s">
        <v>6</v>
      </c>
    </row>
    <row r="30" spans="1:6">
      <c r="F30" s="2" t="s">
        <v>7</v>
      </c>
    </row>
  </sheetData>
  <phoneticPr fontId="3" type="noConversion"/>
  <pageMargins left="0.7" right="0.7" top="0.75" bottom="0.75" header="0.3" footer="0.3"/>
  <ignoredErrors>
    <ignoredError sqref="E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93FE-1EDC-428A-9863-647E2C13F81D}">
  <dimension ref="A1:E26"/>
  <sheetViews>
    <sheetView zoomScale="99" workbookViewId="0">
      <selection activeCell="D25" sqref="B2:D25"/>
    </sheetView>
  </sheetViews>
  <sheetFormatPr baseColWidth="10" defaultColWidth="9" defaultRowHeight="14.25"/>
  <sheetData>
    <row r="1" spans="1:5">
      <c r="A1" t="s">
        <v>0</v>
      </c>
      <c r="B1" t="s">
        <v>11</v>
      </c>
      <c r="C1" t="s">
        <v>18</v>
      </c>
      <c r="D1" t="s">
        <v>12</v>
      </c>
      <c r="E1" t="s">
        <v>8</v>
      </c>
    </row>
    <row r="2" spans="1:5">
      <c r="A2">
        <v>0</v>
      </c>
      <c r="E2">
        <f>SUM(B2:D2)</f>
        <v>0</v>
      </c>
    </row>
    <row r="3" spans="1:5">
      <c r="A3">
        <v>1</v>
      </c>
      <c r="E3">
        <f t="shared" ref="E3:E26" si="0">SUM(B3:D3)</f>
        <v>0</v>
      </c>
    </row>
    <row r="4" spans="1:5">
      <c r="A4">
        <v>2</v>
      </c>
      <c r="E4">
        <f t="shared" si="0"/>
        <v>0</v>
      </c>
    </row>
    <row r="5" spans="1:5">
      <c r="A5">
        <v>3</v>
      </c>
      <c r="E5">
        <f t="shared" si="0"/>
        <v>0</v>
      </c>
    </row>
    <row r="6" spans="1:5">
      <c r="A6">
        <v>4</v>
      </c>
      <c r="E6">
        <f t="shared" si="0"/>
        <v>0</v>
      </c>
    </row>
    <row r="7" spans="1:5">
      <c r="A7">
        <v>5</v>
      </c>
      <c r="E7">
        <f t="shared" si="0"/>
        <v>0</v>
      </c>
    </row>
    <row r="8" spans="1:5">
      <c r="A8">
        <v>6</v>
      </c>
      <c r="E8">
        <f t="shared" si="0"/>
        <v>0</v>
      </c>
    </row>
    <row r="9" spans="1:5">
      <c r="A9">
        <v>7</v>
      </c>
      <c r="E9">
        <f t="shared" si="0"/>
        <v>0</v>
      </c>
    </row>
    <row r="10" spans="1:5">
      <c r="A10">
        <v>8</v>
      </c>
      <c r="B10">
        <v>1</v>
      </c>
      <c r="E10">
        <f t="shared" si="0"/>
        <v>1</v>
      </c>
    </row>
    <row r="11" spans="1:5">
      <c r="A11">
        <v>9</v>
      </c>
      <c r="B11">
        <v>6</v>
      </c>
      <c r="E11">
        <f t="shared" si="0"/>
        <v>6</v>
      </c>
    </row>
    <row r="12" spans="1:5">
      <c r="A12">
        <v>10</v>
      </c>
      <c r="B12">
        <v>13</v>
      </c>
      <c r="E12">
        <f t="shared" si="0"/>
        <v>13</v>
      </c>
    </row>
    <row r="13" spans="1:5">
      <c r="A13">
        <v>11</v>
      </c>
      <c r="B13">
        <v>10</v>
      </c>
      <c r="C13">
        <v>0.8</v>
      </c>
      <c r="E13">
        <f t="shared" si="0"/>
        <v>10.8</v>
      </c>
    </row>
    <row r="14" spans="1:5">
      <c r="A14">
        <v>12</v>
      </c>
      <c r="B14">
        <v>10</v>
      </c>
      <c r="C14">
        <v>4.8000000000000007</v>
      </c>
      <c r="E14">
        <f t="shared" si="0"/>
        <v>14.8</v>
      </c>
    </row>
    <row r="15" spans="1:5">
      <c r="A15">
        <v>13</v>
      </c>
      <c r="B15">
        <v>11</v>
      </c>
      <c r="C15">
        <v>9.6000000000000014</v>
      </c>
      <c r="E15">
        <f t="shared" si="0"/>
        <v>20.6</v>
      </c>
    </row>
    <row r="16" spans="1:5">
      <c r="A16">
        <v>14</v>
      </c>
      <c r="B16">
        <v>14</v>
      </c>
      <c r="C16">
        <v>9.6000000000000014</v>
      </c>
      <c r="D16">
        <v>0.5</v>
      </c>
      <c r="E16">
        <f t="shared" si="0"/>
        <v>24.1</v>
      </c>
    </row>
    <row r="17" spans="1:5">
      <c r="A17">
        <v>15</v>
      </c>
      <c r="B17">
        <v>12</v>
      </c>
      <c r="C17">
        <v>6.4</v>
      </c>
      <c r="D17">
        <v>7</v>
      </c>
      <c r="E17">
        <f t="shared" si="0"/>
        <v>25.4</v>
      </c>
    </row>
    <row r="18" spans="1:5">
      <c r="A18">
        <v>16</v>
      </c>
      <c r="B18">
        <v>10</v>
      </c>
      <c r="C18">
        <v>8</v>
      </c>
      <c r="D18">
        <v>10</v>
      </c>
      <c r="E18">
        <f t="shared" si="0"/>
        <v>28</v>
      </c>
    </row>
    <row r="19" spans="1:5">
      <c r="A19">
        <v>17</v>
      </c>
      <c r="B19">
        <v>10</v>
      </c>
      <c r="C19">
        <v>8</v>
      </c>
      <c r="D19">
        <v>8</v>
      </c>
      <c r="E19">
        <f t="shared" si="0"/>
        <v>26</v>
      </c>
    </row>
    <row r="20" spans="1:5">
      <c r="A20">
        <v>18</v>
      </c>
      <c r="B20">
        <v>11</v>
      </c>
      <c r="C20">
        <v>8</v>
      </c>
      <c r="D20">
        <v>6</v>
      </c>
      <c r="E20">
        <f t="shared" si="0"/>
        <v>25</v>
      </c>
    </row>
    <row r="21" spans="1:5">
      <c r="A21">
        <v>19</v>
      </c>
      <c r="B21">
        <v>15</v>
      </c>
      <c r="C21">
        <v>6.4</v>
      </c>
      <c r="D21">
        <v>4</v>
      </c>
      <c r="E21">
        <f t="shared" si="0"/>
        <v>25.4</v>
      </c>
    </row>
    <row r="22" spans="1:5">
      <c r="A22">
        <v>20</v>
      </c>
      <c r="B22">
        <v>16</v>
      </c>
      <c r="C22">
        <v>6.4</v>
      </c>
      <c r="D22">
        <v>3</v>
      </c>
      <c r="E22">
        <f t="shared" si="0"/>
        <v>25.4</v>
      </c>
    </row>
    <row r="23" spans="1:5">
      <c r="A23">
        <v>21</v>
      </c>
      <c r="B23">
        <v>14</v>
      </c>
      <c r="C23">
        <v>5.6000000000000005</v>
      </c>
      <c r="D23">
        <v>2</v>
      </c>
      <c r="E23">
        <f t="shared" si="0"/>
        <v>21.6</v>
      </c>
    </row>
    <row r="24" spans="1:5">
      <c r="A24">
        <v>22</v>
      </c>
      <c r="B24">
        <v>6</v>
      </c>
      <c r="C24">
        <v>3.2</v>
      </c>
      <c r="D24">
        <v>1</v>
      </c>
      <c r="E24">
        <f t="shared" si="0"/>
        <v>10.199999999999999</v>
      </c>
    </row>
    <row r="25" spans="1:5">
      <c r="A25">
        <v>23</v>
      </c>
      <c r="B25">
        <v>2</v>
      </c>
      <c r="C25">
        <v>1.6</v>
      </c>
      <c r="D25">
        <v>0.5</v>
      </c>
      <c r="E25">
        <f t="shared" si="0"/>
        <v>4.0999999999999996</v>
      </c>
    </row>
    <row r="26" spans="1:5">
      <c r="A26">
        <v>24</v>
      </c>
      <c r="E26">
        <f t="shared" si="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226C-0C25-4E31-BA7F-CABEB82417DC}">
  <dimension ref="A1:T26"/>
  <sheetViews>
    <sheetView topLeftCell="B1" zoomScale="115" zoomScaleNormal="115" workbookViewId="0">
      <selection activeCell="L33" sqref="L33"/>
    </sheetView>
  </sheetViews>
  <sheetFormatPr baseColWidth="10" defaultRowHeight="14.2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20">
      <c r="A2">
        <v>0</v>
      </c>
      <c r="B2">
        <v>0</v>
      </c>
      <c r="C2">
        <v>0</v>
      </c>
      <c r="D2">
        <v>0</v>
      </c>
      <c r="H2">
        <f>SUM($B$2:B2)</f>
        <v>0</v>
      </c>
      <c r="I2">
        <f>SUM($E$2:E2)</f>
        <v>0</v>
      </c>
      <c r="J2">
        <f>H2-I2</f>
        <v>0</v>
      </c>
      <c r="K2">
        <f>SUM($C$2:C2)</f>
        <v>0</v>
      </c>
      <c r="L2">
        <f>SUM($F$2:F2)</f>
        <v>0</v>
      </c>
      <c r="M2">
        <f>K2-L2</f>
        <v>0</v>
      </c>
      <c r="N2">
        <f>SUM($D$2:D2)</f>
        <v>0</v>
      </c>
      <c r="O2">
        <f>SUM($G$2:G2)</f>
        <v>0</v>
      </c>
      <c r="P2">
        <f>N2-O2</f>
        <v>0</v>
      </c>
    </row>
    <row r="3" spans="1:20">
      <c r="A3">
        <v>1</v>
      </c>
      <c r="B3">
        <v>0</v>
      </c>
      <c r="C3">
        <v>0</v>
      </c>
      <c r="D3">
        <v>0</v>
      </c>
      <c r="H3">
        <f>SUM($B$2:B3)</f>
        <v>0</v>
      </c>
      <c r="I3">
        <f>SUM($E$2:E3)</f>
        <v>0</v>
      </c>
      <c r="J3">
        <f t="shared" ref="J3:J26" si="0">H3-I3</f>
        <v>0</v>
      </c>
      <c r="K3">
        <f>SUM($C$2:C3)</f>
        <v>0</v>
      </c>
      <c r="L3">
        <f>SUM($F$2:F3)</f>
        <v>0</v>
      </c>
      <c r="M3">
        <f t="shared" ref="M3:M26" si="1">K3-L3</f>
        <v>0</v>
      </c>
      <c r="N3">
        <f>SUM($D$2:D3)</f>
        <v>0</v>
      </c>
      <c r="O3">
        <f>SUM($G$2:G3)</f>
        <v>0</v>
      </c>
      <c r="P3">
        <f t="shared" ref="P3:P26" si="2">N3-O3</f>
        <v>0</v>
      </c>
    </row>
    <row r="4" spans="1:20">
      <c r="A4">
        <v>2</v>
      </c>
      <c r="B4">
        <v>0</v>
      </c>
      <c r="C4">
        <v>0</v>
      </c>
      <c r="D4">
        <v>0</v>
      </c>
      <c r="H4">
        <f>SUM($B$2:B4)</f>
        <v>0</v>
      </c>
      <c r="I4">
        <f>SUM($E$2:E4)</f>
        <v>0</v>
      </c>
      <c r="J4">
        <f t="shared" si="0"/>
        <v>0</v>
      </c>
      <c r="K4">
        <f>SUM($C$2:C4)</f>
        <v>0</v>
      </c>
      <c r="L4">
        <f>SUM($F$2:F4)</f>
        <v>0</v>
      </c>
      <c r="M4">
        <f t="shared" si="1"/>
        <v>0</v>
      </c>
      <c r="N4">
        <f>SUM($D$2:D4)</f>
        <v>0</v>
      </c>
      <c r="O4">
        <f>SUM($G$2:G4)</f>
        <v>0</v>
      </c>
      <c r="P4">
        <f t="shared" si="2"/>
        <v>0</v>
      </c>
    </row>
    <row r="5" spans="1:20">
      <c r="A5">
        <v>3</v>
      </c>
      <c r="B5">
        <v>0</v>
      </c>
      <c r="C5">
        <v>0</v>
      </c>
      <c r="D5">
        <v>0</v>
      </c>
      <c r="H5">
        <f>SUM($B$2:B5)</f>
        <v>0</v>
      </c>
      <c r="I5">
        <f>SUM($E$2:E5)</f>
        <v>0</v>
      </c>
      <c r="J5">
        <f t="shared" si="0"/>
        <v>0</v>
      </c>
      <c r="K5">
        <f>SUM($C$2:C5)</f>
        <v>0</v>
      </c>
      <c r="L5">
        <f>SUM($F$2:F5)</f>
        <v>0</v>
      </c>
      <c r="M5">
        <f t="shared" si="1"/>
        <v>0</v>
      </c>
      <c r="N5">
        <f>SUM($D$2:D5)</f>
        <v>0</v>
      </c>
      <c r="O5">
        <f>SUM($G$2:G5)</f>
        <v>0</v>
      </c>
      <c r="P5">
        <f t="shared" si="2"/>
        <v>0</v>
      </c>
    </row>
    <row r="6" spans="1:20">
      <c r="A6">
        <v>4</v>
      </c>
      <c r="B6">
        <v>0</v>
      </c>
      <c r="C6">
        <v>0</v>
      </c>
      <c r="D6">
        <v>0</v>
      </c>
      <c r="H6">
        <f>SUM($B$2:B6)</f>
        <v>0</v>
      </c>
      <c r="I6">
        <f>SUM($E$2:E6)</f>
        <v>0</v>
      </c>
      <c r="J6">
        <f t="shared" si="0"/>
        <v>0</v>
      </c>
      <c r="K6">
        <f>SUM($C$2:C6)</f>
        <v>0</v>
      </c>
      <c r="L6">
        <f>SUM($F$2:F6)</f>
        <v>0</v>
      </c>
      <c r="M6">
        <f t="shared" si="1"/>
        <v>0</v>
      </c>
      <c r="N6">
        <f>SUM($D$2:D6)</f>
        <v>0</v>
      </c>
      <c r="O6">
        <f>SUM($G$2:G6)</f>
        <v>0</v>
      </c>
      <c r="P6">
        <f t="shared" si="2"/>
        <v>0</v>
      </c>
    </row>
    <row r="7" spans="1:20">
      <c r="A7">
        <v>5</v>
      </c>
      <c r="B7">
        <v>0</v>
      </c>
      <c r="C7">
        <v>0</v>
      </c>
      <c r="D7">
        <v>0</v>
      </c>
      <c r="H7">
        <f>SUM($B$2:B7)</f>
        <v>0</v>
      </c>
      <c r="I7">
        <f>SUM($E$2:E7)</f>
        <v>0</v>
      </c>
      <c r="J7">
        <f t="shared" si="0"/>
        <v>0</v>
      </c>
      <c r="K7">
        <f>SUM($C$2:C7)</f>
        <v>0</v>
      </c>
      <c r="L7">
        <f>SUM($F$2:F7)</f>
        <v>0</v>
      </c>
      <c r="M7">
        <f t="shared" si="1"/>
        <v>0</v>
      </c>
      <c r="N7">
        <f>SUM($D$2:D7)</f>
        <v>0</v>
      </c>
      <c r="O7">
        <f>SUM($G$2:G7)</f>
        <v>0</v>
      </c>
      <c r="P7">
        <f t="shared" si="2"/>
        <v>0</v>
      </c>
    </row>
    <row r="8" spans="1:20">
      <c r="A8">
        <v>6</v>
      </c>
      <c r="B8">
        <v>1</v>
      </c>
      <c r="C8">
        <v>0.8</v>
      </c>
      <c r="D8">
        <v>0.5</v>
      </c>
      <c r="H8">
        <f>SUM($B$2:B8)</f>
        <v>1</v>
      </c>
      <c r="I8">
        <f>SUM($E$2:E8)</f>
        <v>0</v>
      </c>
      <c r="J8">
        <f t="shared" si="0"/>
        <v>1</v>
      </c>
      <c r="K8">
        <f>SUM($C$2:C8)</f>
        <v>0.8</v>
      </c>
      <c r="L8">
        <f>SUM($F$2:F8)</f>
        <v>0</v>
      </c>
      <c r="M8">
        <f t="shared" si="1"/>
        <v>0.8</v>
      </c>
      <c r="N8">
        <f>SUM($D$2:D8)</f>
        <v>0.5</v>
      </c>
      <c r="O8">
        <f>SUM($G$2:G8)</f>
        <v>0</v>
      </c>
      <c r="P8">
        <f t="shared" si="2"/>
        <v>0.5</v>
      </c>
    </row>
    <row r="9" spans="1:20">
      <c r="A9">
        <v>7</v>
      </c>
      <c r="B9">
        <v>6</v>
      </c>
      <c r="C9">
        <v>4.8000000000000007</v>
      </c>
      <c r="D9">
        <v>7</v>
      </c>
      <c r="H9">
        <f>SUM($B$2:B9)</f>
        <v>7</v>
      </c>
      <c r="I9">
        <f>SUM($E$2:E9)</f>
        <v>0</v>
      </c>
      <c r="J9">
        <f t="shared" si="0"/>
        <v>7</v>
      </c>
      <c r="K9">
        <f>SUM($C$2:C9)</f>
        <v>5.6000000000000005</v>
      </c>
      <c r="L9">
        <f>SUM($F$2:F9)</f>
        <v>0</v>
      </c>
      <c r="M9">
        <f t="shared" si="1"/>
        <v>5.6000000000000005</v>
      </c>
      <c r="N9">
        <f>SUM($D$2:D9)</f>
        <v>7.5</v>
      </c>
      <c r="O9">
        <f>SUM($G$2:G9)</f>
        <v>0</v>
      </c>
      <c r="P9">
        <f t="shared" si="2"/>
        <v>7.5</v>
      </c>
    </row>
    <row r="10" spans="1:20">
      <c r="A10">
        <v>8</v>
      </c>
      <c r="B10">
        <v>13</v>
      </c>
      <c r="C10">
        <v>9.6000000000000014</v>
      </c>
      <c r="D10">
        <v>10</v>
      </c>
      <c r="E10">
        <v>1</v>
      </c>
      <c r="H10">
        <f>SUM($B$2:B10)</f>
        <v>20</v>
      </c>
      <c r="I10">
        <f>SUM($E$2:E10)</f>
        <v>1</v>
      </c>
      <c r="J10">
        <f t="shared" si="0"/>
        <v>19</v>
      </c>
      <c r="K10">
        <f>SUM($C$2:C10)</f>
        <v>15.200000000000003</v>
      </c>
      <c r="L10">
        <f>SUM($F$2:F10)</f>
        <v>0</v>
      </c>
      <c r="M10">
        <f t="shared" si="1"/>
        <v>15.200000000000003</v>
      </c>
      <c r="N10">
        <f>SUM($D$2:D10)</f>
        <v>17.5</v>
      </c>
      <c r="O10">
        <f>SUM($G$2:G10)</f>
        <v>0</v>
      </c>
      <c r="P10">
        <f t="shared" si="2"/>
        <v>17.5</v>
      </c>
    </row>
    <row r="11" spans="1:20">
      <c r="A11">
        <v>9</v>
      </c>
      <c r="B11">
        <v>10</v>
      </c>
      <c r="C11">
        <v>9.6000000000000014</v>
      </c>
      <c r="D11">
        <v>8</v>
      </c>
      <c r="E11">
        <v>6</v>
      </c>
      <c r="H11">
        <f>SUM($B$2:B11)</f>
        <v>30</v>
      </c>
      <c r="I11">
        <f>SUM($E$2:E11)</f>
        <v>7</v>
      </c>
      <c r="J11">
        <f t="shared" si="0"/>
        <v>23</v>
      </c>
      <c r="K11">
        <f>SUM($C$2:C11)</f>
        <v>24.800000000000004</v>
      </c>
      <c r="L11">
        <f>SUM($F$2:F11)</f>
        <v>0</v>
      </c>
      <c r="M11">
        <f t="shared" si="1"/>
        <v>24.800000000000004</v>
      </c>
      <c r="N11">
        <f>SUM($D$2:D11)</f>
        <v>25.5</v>
      </c>
      <c r="O11">
        <f>SUM($G$2:G11)</f>
        <v>0</v>
      </c>
      <c r="P11">
        <f t="shared" si="2"/>
        <v>25.5</v>
      </c>
    </row>
    <row r="12" spans="1:20">
      <c r="A12">
        <v>10</v>
      </c>
      <c r="B12">
        <v>10</v>
      </c>
      <c r="C12">
        <v>6.4</v>
      </c>
      <c r="D12">
        <v>6</v>
      </c>
      <c r="E12">
        <v>13</v>
      </c>
      <c r="H12">
        <f>SUM($B$2:B12)</f>
        <v>40</v>
      </c>
      <c r="I12">
        <f>SUM($E$2:E12)</f>
        <v>20</v>
      </c>
      <c r="J12">
        <f t="shared" si="0"/>
        <v>20</v>
      </c>
      <c r="K12">
        <f>SUM($C$2:C12)</f>
        <v>31.200000000000003</v>
      </c>
      <c r="L12">
        <f>SUM($F$2:F12)</f>
        <v>0</v>
      </c>
      <c r="M12">
        <f t="shared" si="1"/>
        <v>31.200000000000003</v>
      </c>
      <c r="N12">
        <f>SUM($D$2:D12)</f>
        <v>31.5</v>
      </c>
      <c r="O12">
        <f>SUM($G$2:G12)</f>
        <v>0</v>
      </c>
      <c r="P12">
        <f t="shared" si="2"/>
        <v>31.5</v>
      </c>
    </row>
    <row r="13" spans="1:20">
      <c r="A13">
        <v>11</v>
      </c>
      <c r="B13">
        <v>11</v>
      </c>
      <c r="C13">
        <v>8</v>
      </c>
      <c r="D13">
        <v>4</v>
      </c>
      <c r="E13">
        <v>10</v>
      </c>
      <c r="F13">
        <v>0.8</v>
      </c>
      <c r="H13">
        <f>SUM($B$2:B13)</f>
        <v>51</v>
      </c>
      <c r="I13">
        <f>SUM($E$2:E13)</f>
        <v>30</v>
      </c>
      <c r="J13">
        <f t="shared" si="0"/>
        <v>21</v>
      </c>
      <c r="K13">
        <f>SUM($C$2:C13)</f>
        <v>39.200000000000003</v>
      </c>
      <c r="L13">
        <f>SUM($F$2:F13)</f>
        <v>0.8</v>
      </c>
      <c r="M13">
        <f t="shared" si="1"/>
        <v>38.400000000000006</v>
      </c>
      <c r="N13">
        <f>SUM($D$2:D13)</f>
        <v>35.5</v>
      </c>
      <c r="O13">
        <f>SUM($G$2:G13)</f>
        <v>0</v>
      </c>
      <c r="P13">
        <f t="shared" si="2"/>
        <v>35.5</v>
      </c>
    </row>
    <row r="14" spans="1:20">
      <c r="A14">
        <v>12</v>
      </c>
      <c r="B14">
        <v>14</v>
      </c>
      <c r="C14">
        <v>8</v>
      </c>
      <c r="D14">
        <v>3</v>
      </c>
      <c r="E14">
        <v>10</v>
      </c>
      <c r="F14">
        <v>4.8000000000000007</v>
      </c>
      <c r="H14">
        <f>SUM($B$2:B14)</f>
        <v>65</v>
      </c>
      <c r="I14">
        <f>SUM($E$2:E14)</f>
        <v>40</v>
      </c>
      <c r="J14" s="5">
        <f>H14-I14</f>
        <v>25</v>
      </c>
      <c r="K14">
        <f>SUM($C$2:C14)</f>
        <v>47.2</v>
      </c>
      <c r="L14">
        <f>SUM($F$2:F14)</f>
        <v>5.6000000000000005</v>
      </c>
      <c r="M14" s="1">
        <f t="shared" si="1"/>
        <v>41.6</v>
      </c>
      <c r="N14">
        <f>SUM($D$2:D14)</f>
        <v>38.5</v>
      </c>
      <c r="O14">
        <f>SUM($G$2:G14)</f>
        <v>0</v>
      </c>
      <c r="P14" s="5">
        <f t="shared" si="2"/>
        <v>38.5</v>
      </c>
      <c r="R14" s="6">
        <v>25</v>
      </c>
      <c r="S14" s="6">
        <v>41.6</v>
      </c>
      <c r="T14" s="6">
        <v>38.5</v>
      </c>
    </row>
    <row r="15" spans="1:20">
      <c r="A15">
        <v>13</v>
      </c>
      <c r="B15">
        <v>12</v>
      </c>
      <c r="C15">
        <v>8</v>
      </c>
      <c r="D15">
        <v>2</v>
      </c>
      <c r="E15">
        <v>11</v>
      </c>
      <c r="F15">
        <v>9.6000000000000014</v>
      </c>
      <c r="H15">
        <f>SUM($B$2:B15)</f>
        <v>77</v>
      </c>
      <c r="I15">
        <f>SUM($E$2:E15)</f>
        <v>51</v>
      </c>
      <c r="J15">
        <f t="shared" si="0"/>
        <v>26</v>
      </c>
      <c r="K15">
        <f>SUM($C$2:C15)</f>
        <v>55.2</v>
      </c>
      <c r="L15">
        <f>SUM($F$2:F15)</f>
        <v>15.200000000000003</v>
      </c>
      <c r="M15">
        <f t="shared" si="1"/>
        <v>40</v>
      </c>
      <c r="N15">
        <f>SUM($D$2:D15)</f>
        <v>40.5</v>
      </c>
      <c r="O15">
        <f>SUM($G$2:G15)</f>
        <v>0</v>
      </c>
      <c r="P15">
        <f t="shared" si="2"/>
        <v>40.5</v>
      </c>
      <c r="R15" s="6"/>
      <c r="S15" s="6"/>
      <c r="T15" s="6"/>
    </row>
    <row r="16" spans="1:20">
      <c r="A16">
        <v>14</v>
      </c>
      <c r="B16">
        <v>10</v>
      </c>
      <c r="C16">
        <v>6.4</v>
      </c>
      <c r="D16">
        <v>1</v>
      </c>
      <c r="E16">
        <v>14</v>
      </c>
      <c r="F16">
        <v>9.6000000000000014</v>
      </c>
      <c r="G16">
        <v>0.5</v>
      </c>
      <c r="H16">
        <f>SUM($B$2:B16)</f>
        <v>87</v>
      </c>
      <c r="I16">
        <f>SUM($E$2:E16)</f>
        <v>65</v>
      </c>
      <c r="J16" s="5">
        <f t="shared" si="0"/>
        <v>22</v>
      </c>
      <c r="K16">
        <f>SUM($C$2:C16)</f>
        <v>61.6</v>
      </c>
      <c r="L16">
        <f>SUM($F$2:F16)</f>
        <v>24.800000000000004</v>
      </c>
      <c r="M16" s="5">
        <f t="shared" si="1"/>
        <v>36.799999999999997</v>
      </c>
      <c r="N16">
        <f>SUM($D$2:D16)</f>
        <v>41.5</v>
      </c>
      <c r="O16">
        <f>SUM($G$2:G16)</f>
        <v>0.5</v>
      </c>
      <c r="P16" s="1">
        <f t="shared" si="2"/>
        <v>41</v>
      </c>
      <c r="R16" s="6">
        <v>22</v>
      </c>
      <c r="S16" s="6">
        <v>36.799999999999997</v>
      </c>
      <c r="T16" s="6">
        <v>41</v>
      </c>
    </row>
    <row r="17" spans="1:20">
      <c r="A17">
        <v>15</v>
      </c>
      <c r="B17">
        <v>10</v>
      </c>
      <c r="C17">
        <v>6.4</v>
      </c>
      <c r="D17">
        <v>0.5</v>
      </c>
      <c r="E17">
        <v>12</v>
      </c>
      <c r="F17">
        <v>6.4</v>
      </c>
      <c r="G17">
        <v>7</v>
      </c>
      <c r="H17">
        <f>SUM($B$2:B17)</f>
        <v>97</v>
      </c>
      <c r="I17">
        <f>SUM($E$2:E17)</f>
        <v>77</v>
      </c>
      <c r="J17">
        <f t="shared" si="0"/>
        <v>20</v>
      </c>
      <c r="K17">
        <f>SUM($C$2:C17)</f>
        <v>68</v>
      </c>
      <c r="L17">
        <f>SUM($F$2:F17)</f>
        <v>31.200000000000003</v>
      </c>
      <c r="M17">
        <f t="shared" si="1"/>
        <v>36.799999999999997</v>
      </c>
      <c r="N17">
        <f>SUM($D$2:D17)</f>
        <v>42</v>
      </c>
      <c r="O17">
        <f>SUM($G$2:G17)</f>
        <v>7.5</v>
      </c>
      <c r="P17">
        <f t="shared" si="2"/>
        <v>34.5</v>
      </c>
      <c r="R17" s="6"/>
      <c r="S17" s="6"/>
      <c r="T17" s="6"/>
    </row>
    <row r="18" spans="1:20">
      <c r="A18">
        <v>16</v>
      </c>
      <c r="B18">
        <v>11</v>
      </c>
      <c r="C18">
        <v>5.6000000000000005</v>
      </c>
      <c r="D18">
        <v>0</v>
      </c>
      <c r="E18">
        <v>10</v>
      </c>
      <c r="F18">
        <v>8</v>
      </c>
      <c r="G18">
        <v>10</v>
      </c>
      <c r="H18">
        <f>SUM($B$2:B18)</f>
        <v>108</v>
      </c>
      <c r="I18">
        <f>SUM($E$2:E18)</f>
        <v>87</v>
      </c>
      <c r="J18">
        <f t="shared" si="0"/>
        <v>21</v>
      </c>
      <c r="K18">
        <f>SUM($C$2:C18)</f>
        <v>73.599999999999994</v>
      </c>
      <c r="L18">
        <f>SUM($F$2:F18)</f>
        <v>39.200000000000003</v>
      </c>
      <c r="M18">
        <f t="shared" si="1"/>
        <v>34.399999999999991</v>
      </c>
      <c r="N18">
        <f>SUM($D$2:D18)</f>
        <v>42</v>
      </c>
      <c r="O18">
        <f>SUM($G$2:G18)</f>
        <v>17.5</v>
      </c>
      <c r="P18">
        <f t="shared" si="2"/>
        <v>24.5</v>
      </c>
      <c r="R18" s="6">
        <v>31</v>
      </c>
      <c r="S18" s="6">
        <v>23.199999999999989</v>
      </c>
      <c r="T18" s="6">
        <v>10.5</v>
      </c>
    </row>
    <row r="19" spans="1:20">
      <c r="A19">
        <v>17</v>
      </c>
      <c r="B19">
        <v>15</v>
      </c>
      <c r="C19">
        <v>3.2</v>
      </c>
      <c r="D19">
        <v>0</v>
      </c>
      <c r="E19">
        <v>10</v>
      </c>
      <c r="F19">
        <v>8</v>
      </c>
      <c r="G19">
        <v>8</v>
      </c>
      <c r="H19">
        <f>SUM($B$2:B19)</f>
        <v>123</v>
      </c>
      <c r="I19">
        <f>SUM($E$2:E19)</f>
        <v>97</v>
      </c>
      <c r="J19">
        <f t="shared" si="0"/>
        <v>26</v>
      </c>
      <c r="K19">
        <f>SUM($C$2:C19)</f>
        <v>76.8</v>
      </c>
      <c r="L19">
        <f>SUM($F$2:F19)</f>
        <v>47.2</v>
      </c>
      <c r="M19">
        <f t="shared" si="1"/>
        <v>29.599999999999994</v>
      </c>
      <c r="N19">
        <f>SUM($D$2:D19)</f>
        <v>42</v>
      </c>
      <c r="O19">
        <f>SUM($G$2:G19)</f>
        <v>25.5</v>
      </c>
      <c r="P19">
        <f t="shared" si="2"/>
        <v>16.5</v>
      </c>
    </row>
    <row r="20" spans="1:20">
      <c r="A20">
        <v>18</v>
      </c>
      <c r="B20">
        <v>16</v>
      </c>
      <c r="C20">
        <v>1.6</v>
      </c>
      <c r="D20">
        <v>0</v>
      </c>
      <c r="E20">
        <v>11</v>
      </c>
      <c r="F20">
        <v>8</v>
      </c>
      <c r="G20">
        <v>6</v>
      </c>
      <c r="H20">
        <f>SUM($B$2:B20)</f>
        <v>139</v>
      </c>
      <c r="I20">
        <f>SUM($E$2:E20)</f>
        <v>108</v>
      </c>
      <c r="J20" s="1">
        <f t="shared" si="0"/>
        <v>31</v>
      </c>
      <c r="K20">
        <f>SUM($C$2:C20)</f>
        <v>78.399999999999991</v>
      </c>
      <c r="L20">
        <f>SUM($F$2:F20)</f>
        <v>55.2</v>
      </c>
      <c r="M20" s="5">
        <f t="shared" si="1"/>
        <v>23.199999999999989</v>
      </c>
      <c r="N20">
        <f>SUM($D$2:D20)</f>
        <v>42</v>
      </c>
      <c r="O20">
        <f>SUM($G$2:G20)</f>
        <v>31.5</v>
      </c>
      <c r="P20" s="5">
        <f t="shared" si="2"/>
        <v>10.5</v>
      </c>
      <c r="R20" t="s">
        <v>31</v>
      </c>
      <c r="S20" t="s">
        <v>32</v>
      </c>
      <c r="T20" t="s">
        <v>33</v>
      </c>
    </row>
    <row r="21" spans="1:20">
      <c r="A21">
        <v>19</v>
      </c>
      <c r="B21">
        <v>14</v>
      </c>
      <c r="C21">
        <v>0</v>
      </c>
      <c r="D21">
        <v>0</v>
      </c>
      <c r="E21">
        <v>15</v>
      </c>
      <c r="F21">
        <v>6.4</v>
      </c>
      <c r="G21">
        <v>4</v>
      </c>
      <c r="H21">
        <f>SUM($B$2:B21)</f>
        <v>153</v>
      </c>
      <c r="I21">
        <f>SUM($E$2:E21)</f>
        <v>123</v>
      </c>
      <c r="J21">
        <f t="shared" si="0"/>
        <v>30</v>
      </c>
      <c r="K21">
        <f>SUM($C$2:C21)</f>
        <v>78.399999999999991</v>
      </c>
      <c r="L21">
        <f>SUM($F$2:F21)</f>
        <v>61.6</v>
      </c>
      <c r="M21">
        <f t="shared" si="1"/>
        <v>16.79999999999999</v>
      </c>
      <c r="N21">
        <f>SUM($D$2:D21)</f>
        <v>42</v>
      </c>
      <c r="O21">
        <f>SUM($G$2:G21)</f>
        <v>35.5</v>
      </c>
      <c r="P21">
        <f t="shared" si="2"/>
        <v>6.5</v>
      </c>
    </row>
    <row r="22" spans="1:20">
      <c r="A22">
        <v>20</v>
      </c>
      <c r="B22">
        <v>6</v>
      </c>
      <c r="C22">
        <v>0</v>
      </c>
      <c r="D22">
        <v>0</v>
      </c>
      <c r="E22">
        <v>16</v>
      </c>
      <c r="F22">
        <v>6.4</v>
      </c>
      <c r="G22">
        <v>3</v>
      </c>
      <c r="H22">
        <f>SUM($B$2:B22)</f>
        <v>159</v>
      </c>
      <c r="I22">
        <f>SUM($E$2:E22)</f>
        <v>139</v>
      </c>
      <c r="J22">
        <f t="shared" si="0"/>
        <v>20</v>
      </c>
      <c r="K22">
        <f>SUM($C$2:C22)</f>
        <v>78.399999999999991</v>
      </c>
      <c r="L22">
        <f>SUM($F$2:F22)</f>
        <v>68</v>
      </c>
      <c r="M22">
        <f t="shared" si="1"/>
        <v>10.399999999999991</v>
      </c>
      <c r="N22">
        <f>SUM($D$2:D22)</f>
        <v>42</v>
      </c>
      <c r="O22">
        <f>SUM($G$2:G22)</f>
        <v>38.5</v>
      </c>
      <c r="P22">
        <f t="shared" si="2"/>
        <v>3.5</v>
      </c>
    </row>
    <row r="23" spans="1:20">
      <c r="A23">
        <v>21</v>
      </c>
      <c r="B23">
        <v>2</v>
      </c>
      <c r="C23">
        <v>0</v>
      </c>
      <c r="D23">
        <v>0</v>
      </c>
      <c r="E23">
        <v>14</v>
      </c>
      <c r="F23">
        <v>5.6000000000000005</v>
      </c>
      <c r="G23">
        <v>2</v>
      </c>
      <c r="H23">
        <f>SUM($B$2:B23)</f>
        <v>161</v>
      </c>
      <c r="I23">
        <f>SUM($E$2:E23)</f>
        <v>153</v>
      </c>
      <c r="J23">
        <f t="shared" si="0"/>
        <v>8</v>
      </c>
      <c r="K23">
        <f>SUM($C$2:C23)</f>
        <v>78.399999999999991</v>
      </c>
      <c r="L23">
        <f>SUM($F$2:F23)</f>
        <v>73.599999999999994</v>
      </c>
      <c r="M23">
        <f t="shared" si="1"/>
        <v>4.7999999999999972</v>
      </c>
      <c r="N23">
        <f>SUM($D$2:D23)</f>
        <v>42</v>
      </c>
      <c r="O23">
        <f>SUM($G$2:G23)</f>
        <v>40.5</v>
      </c>
      <c r="P23">
        <f t="shared" si="2"/>
        <v>1.5</v>
      </c>
    </row>
    <row r="24" spans="1:20">
      <c r="A24">
        <v>22</v>
      </c>
      <c r="B24">
        <v>0</v>
      </c>
      <c r="C24">
        <v>0</v>
      </c>
      <c r="D24">
        <v>0</v>
      </c>
      <c r="E24">
        <v>6</v>
      </c>
      <c r="F24">
        <v>3.2</v>
      </c>
      <c r="G24">
        <v>1</v>
      </c>
      <c r="H24">
        <f>SUM($B$2:B24)</f>
        <v>161</v>
      </c>
      <c r="I24">
        <f>SUM($E$2:E24)</f>
        <v>159</v>
      </c>
      <c r="J24">
        <f t="shared" si="0"/>
        <v>2</v>
      </c>
      <c r="K24">
        <f>SUM($C$2:C24)</f>
        <v>78.399999999999991</v>
      </c>
      <c r="L24">
        <f>SUM($F$2:F24)</f>
        <v>76.8</v>
      </c>
      <c r="M24">
        <f t="shared" si="1"/>
        <v>1.5999999999999943</v>
      </c>
      <c r="N24">
        <f>SUM($D$2:D24)</f>
        <v>42</v>
      </c>
      <c r="O24">
        <f>SUM($G$2:G24)</f>
        <v>41.5</v>
      </c>
      <c r="P24">
        <f t="shared" si="2"/>
        <v>0.5</v>
      </c>
    </row>
    <row r="25" spans="1:20">
      <c r="A25">
        <v>23</v>
      </c>
      <c r="B25">
        <v>0</v>
      </c>
      <c r="C25">
        <v>0</v>
      </c>
      <c r="D25">
        <v>0</v>
      </c>
      <c r="E25">
        <v>2</v>
      </c>
      <c r="F25">
        <v>1.6</v>
      </c>
      <c r="G25">
        <v>0.5</v>
      </c>
      <c r="H25">
        <f>SUM($B$2:B25)</f>
        <v>161</v>
      </c>
      <c r="I25">
        <f>SUM($E$2:E25)</f>
        <v>161</v>
      </c>
      <c r="J25">
        <f t="shared" si="0"/>
        <v>0</v>
      </c>
      <c r="K25">
        <f>SUM($C$2:C25)</f>
        <v>78.399999999999991</v>
      </c>
      <c r="L25">
        <f>SUM($F$2:F25)</f>
        <v>78.399999999999991</v>
      </c>
      <c r="M25">
        <f t="shared" si="1"/>
        <v>0</v>
      </c>
      <c r="N25">
        <f>SUM($D$2:D25)</f>
        <v>42</v>
      </c>
      <c r="O25">
        <f>SUM($G$2:G25)</f>
        <v>42</v>
      </c>
      <c r="P25">
        <f t="shared" si="2"/>
        <v>0</v>
      </c>
    </row>
    <row r="26" spans="1:20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>SUM($B$2:B26)</f>
        <v>161</v>
      </c>
      <c r="I26">
        <f>SUM($E$2:E26)</f>
        <v>161</v>
      </c>
      <c r="J26">
        <f t="shared" si="0"/>
        <v>0</v>
      </c>
      <c r="K26">
        <f>SUM($C$2:C26)</f>
        <v>78.399999999999991</v>
      </c>
      <c r="L26">
        <f>SUM($F$2:F26)</f>
        <v>78.399999999999991</v>
      </c>
      <c r="M26">
        <f t="shared" si="1"/>
        <v>0</v>
      </c>
      <c r="N26">
        <f>SUM($D$2:D26)</f>
        <v>42</v>
      </c>
      <c r="O26">
        <f>SUM($G$2:G26)</f>
        <v>42</v>
      </c>
      <c r="P26">
        <f t="shared" si="2"/>
        <v>0</v>
      </c>
    </row>
  </sheetData>
  <phoneticPr fontId="3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291-1B11-40ED-8A3C-52EE1CDD694E}">
  <dimension ref="A1:G27"/>
  <sheetViews>
    <sheetView tabSelected="1" workbookViewId="0">
      <selection activeCell="K25" sqref="K25"/>
    </sheetView>
  </sheetViews>
  <sheetFormatPr baseColWidth="10" defaultColWidth="9" defaultRowHeight="14.25"/>
  <cols>
    <col min="3" max="3" width="16.75" customWidth="1"/>
    <col min="5" max="5" width="18.375" customWidth="1"/>
    <col min="6" max="6" width="19.5" customWidth="1"/>
  </cols>
  <sheetData>
    <row r="1" spans="1:6">
      <c r="A1" t="s">
        <v>13</v>
      </c>
      <c r="B1" t="s">
        <v>9</v>
      </c>
      <c r="C1" t="s">
        <v>14</v>
      </c>
      <c r="D1" t="s">
        <v>10</v>
      </c>
      <c r="E1" t="s">
        <v>15</v>
      </c>
      <c r="F1" t="s">
        <v>16</v>
      </c>
    </row>
    <row r="2" spans="1:6">
      <c r="A2">
        <v>0</v>
      </c>
      <c r="B2">
        <f>到达率!E2</f>
        <v>0</v>
      </c>
      <c r="C2">
        <f>SUM($B$2:B2)</f>
        <v>0</v>
      </c>
      <c r="D2">
        <f>离开率!E2</f>
        <v>0</v>
      </c>
      <c r="E2">
        <f>SUM($D$2:D2)</f>
        <v>0</v>
      </c>
      <c r="F2">
        <f>C2-E2</f>
        <v>0</v>
      </c>
    </row>
    <row r="3" spans="1:6">
      <c r="A3">
        <v>1</v>
      </c>
      <c r="B3">
        <f>到达率!E3</f>
        <v>0</v>
      </c>
      <c r="C3">
        <f>SUM($B$2:B3)</f>
        <v>0</v>
      </c>
      <c r="D3">
        <f>离开率!E3</f>
        <v>0</v>
      </c>
      <c r="E3">
        <f>SUM($D$2:D3)</f>
        <v>0</v>
      </c>
      <c r="F3">
        <f t="shared" ref="F3:F26" si="0">C3-E3</f>
        <v>0</v>
      </c>
    </row>
    <row r="4" spans="1:6">
      <c r="A4">
        <v>2</v>
      </c>
      <c r="B4">
        <f>到达率!E4</f>
        <v>0</v>
      </c>
      <c r="C4">
        <f>SUM($B$2:B4)</f>
        <v>0</v>
      </c>
      <c r="D4">
        <f>离开率!E4</f>
        <v>0</v>
      </c>
      <c r="E4">
        <f>SUM($D$2:D4)</f>
        <v>0</v>
      </c>
      <c r="F4">
        <f t="shared" si="0"/>
        <v>0</v>
      </c>
    </row>
    <row r="5" spans="1:6">
      <c r="A5">
        <v>3</v>
      </c>
      <c r="B5">
        <f>到达率!E5</f>
        <v>0</v>
      </c>
      <c r="C5">
        <f>SUM($B$2:B5)</f>
        <v>0</v>
      </c>
      <c r="D5">
        <f>离开率!E5</f>
        <v>0</v>
      </c>
      <c r="E5">
        <f>SUM($D$2:D5)</f>
        <v>0</v>
      </c>
      <c r="F5">
        <f t="shared" si="0"/>
        <v>0</v>
      </c>
    </row>
    <row r="6" spans="1:6">
      <c r="A6">
        <v>4</v>
      </c>
      <c r="B6">
        <f>到达率!E6</f>
        <v>0</v>
      </c>
      <c r="C6">
        <f>SUM($B$2:B6)</f>
        <v>0</v>
      </c>
      <c r="D6">
        <f>离开率!E6</f>
        <v>0</v>
      </c>
      <c r="E6">
        <f>SUM($D$2:D6)</f>
        <v>0</v>
      </c>
      <c r="F6">
        <f t="shared" si="0"/>
        <v>0</v>
      </c>
    </row>
    <row r="7" spans="1:6">
      <c r="A7">
        <v>5</v>
      </c>
      <c r="B7">
        <f>到达率!E7</f>
        <v>0</v>
      </c>
      <c r="C7">
        <f>SUM($B$2:B7)</f>
        <v>0</v>
      </c>
      <c r="D7">
        <f>离开率!E7</f>
        <v>0</v>
      </c>
      <c r="E7">
        <f>SUM($D$2:D7)</f>
        <v>0</v>
      </c>
      <c r="F7">
        <f t="shared" si="0"/>
        <v>0</v>
      </c>
    </row>
    <row r="8" spans="1:6">
      <c r="A8">
        <v>6</v>
      </c>
      <c r="B8">
        <f>到达率!E8</f>
        <v>2.2999999999999998</v>
      </c>
      <c r="C8">
        <f>SUM($B$2:B8)</f>
        <v>2.2999999999999998</v>
      </c>
      <c r="D8">
        <f>离开率!E8</f>
        <v>0</v>
      </c>
      <c r="E8">
        <f>SUM($D$2:D8)</f>
        <v>0</v>
      </c>
      <c r="F8">
        <f t="shared" si="0"/>
        <v>2.2999999999999998</v>
      </c>
    </row>
    <row r="9" spans="1:6">
      <c r="A9">
        <v>7</v>
      </c>
      <c r="B9">
        <f>到达率!E9</f>
        <v>17.8</v>
      </c>
      <c r="C9">
        <f>SUM($B$2:B9)</f>
        <v>20.100000000000001</v>
      </c>
      <c r="D9">
        <f>离开率!E9</f>
        <v>0</v>
      </c>
      <c r="E9">
        <f>SUM($D$2:D9)</f>
        <v>0</v>
      </c>
      <c r="F9">
        <f t="shared" si="0"/>
        <v>20.100000000000001</v>
      </c>
    </row>
    <row r="10" spans="1:6">
      <c r="A10">
        <v>8</v>
      </c>
      <c r="B10">
        <f>到达率!E10</f>
        <v>32.6</v>
      </c>
      <c r="C10">
        <f>SUM($B$2:B10)</f>
        <v>52.7</v>
      </c>
      <c r="D10">
        <f>离开率!E10</f>
        <v>1</v>
      </c>
      <c r="E10">
        <f>SUM($D$2:D10)</f>
        <v>1</v>
      </c>
      <c r="F10">
        <f t="shared" si="0"/>
        <v>51.7</v>
      </c>
    </row>
    <row r="11" spans="1:6">
      <c r="A11">
        <v>9</v>
      </c>
      <c r="B11">
        <f>到达率!E11</f>
        <v>27.6</v>
      </c>
      <c r="C11">
        <f>SUM($B$2:B11)</f>
        <v>80.300000000000011</v>
      </c>
      <c r="D11">
        <f>离开率!E11</f>
        <v>6</v>
      </c>
      <c r="E11">
        <f>SUM($D$2:D11)</f>
        <v>7</v>
      </c>
      <c r="F11">
        <f t="shared" si="0"/>
        <v>73.300000000000011</v>
      </c>
    </row>
    <row r="12" spans="1:6">
      <c r="A12">
        <v>10</v>
      </c>
      <c r="B12">
        <f>到达率!E12</f>
        <v>22.4</v>
      </c>
      <c r="C12">
        <f>SUM($B$2:B12)</f>
        <v>102.70000000000002</v>
      </c>
      <c r="D12">
        <f>离开率!E12</f>
        <v>13</v>
      </c>
      <c r="E12">
        <f>SUM($D$2:D12)</f>
        <v>20</v>
      </c>
      <c r="F12">
        <f t="shared" si="0"/>
        <v>82.700000000000017</v>
      </c>
    </row>
    <row r="13" spans="1:6">
      <c r="A13">
        <v>11</v>
      </c>
      <c r="B13">
        <f>到达率!E13</f>
        <v>23</v>
      </c>
      <c r="C13">
        <f>SUM($B$2:B13)</f>
        <v>125.70000000000002</v>
      </c>
      <c r="D13">
        <f>离开率!E13</f>
        <v>10.8</v>
      </c>
      <c r="E13">
        <f>SUM($D$2:D13)</f>
        <v>30.8</v>
      </c>
      <c r="F13">
        <f t="shared" si="0"/>
        <v>94.90000000000002</v>
      </c>
    </row>
    <row r="14" spans="1:6">
      <c r="A14">
        <v>12</v>
      </c>
      <c r="B14">
        <f>到达率!E14</f>
        <v>25</v>
      </c>
      <c r="C14">
        <f>SUM($B$2:B14)</f>
        <v>150.70000000000002</v>
      </c>
      <c r="D14">
        <f>离开率!E14</f>
        <v>14.8</v>
      </c>
      <c r="E14">
        <f>SUM($D$2:D14)</f>
        <v>45.6</v>
      </c>
      <c r="F14">
        <f t="shared" si="0"/>
        <v>105.10000000000002</v>
      </c>
    </row>
    <row r="15" spans="1:6">
      <c r="A15">
        <v>13</v>
      </c>
      <c r="B15">
        <f>到达率!E15</f>
        <v>22</v>
      </c>
      <c r="C15">
        <f>SUM($B$2:B15)</f>
        <v>172.70000000000002</v>
      </c>
      <c r="D15">
        <f>离开率!E15</f>
        <v>20.6</v>
      </c>
      <c r="E15">
        <f>SUM($D$2:D15)</f>
        <v>66.2</v>
      </c>
      <c r="F15">
        <f t="shared" si="0"/>
        <v>106.50000000000001</v>
      </c>
    </row>
    <row r="16" spans="1:6">
      <c r="A16">
        <v>14</v>
      </c>
      <c r="B16">
        <f>到达率!E16</f>
        <v>17.399999999999999</v>
      </c>
      <c r="C16">
        <f>SUM($B$2:B16)</f>
        <v>190.10000000000002</v>
      </c>
      <c r="D16">
        <f>离开率!E16</f>
        <v>24.1</v>
      </c>
      <c r="E16">
        <f>SUM($D$2:D16)</f>
        <v>90.300000000000011</v>
      </c>
      <c r="F16">
        <f t="shared" si="0"/>
        <v>99.800000000000011</v>
      </c>
    </row>
    <row r="17" spans="1:7">
      <c r="A17">
        <v>15</v>
      </c>
      <c r="B17">
        <f>到达率!E17</f>
        <v>16.899999999999999</v>
      </c>
      <c r="C17">
        <f>SUM($B$2:B17)</f>
        <v>207.00000000000003</v>
      </c>
      <c r="D17">
        <f>离开率!E17</f>
        <v>25.4</v>
      </c>
      <c r="E17">
        <f>SUM($D$2:D17)</f>
        <v>115.70000000000002</v>
      </c>
      <c r="F17">
        <f t="shared" si="0"/>
        <v>91.300000000000011</v>
      </c>
    </row>
    <row r="18" spans="1:7">
      <c r="A18">
        <v>16</v>
      </c>
      <c r="B18">
        <f>到达率!E18</f>
        <v>16.600000000000001</v>
      </c>
      <c r="C18">
        <f>SUM($B$2:B18)</f>
        <v>223.60000000000002</v>
      </c>
      <c r="D18">
        <f>离开率!E18</f>
        <v>28</v>
      </c>
      <c r="E18">
        <f>SUM($D$2:D18)</f>
        <v>143.70000000000002</v>
      </c>
      <c r="F18">
        <f t="shared" si="0"/>
        <v>79.900000000000006</v>
      </c>
    </row>
    <row r="19" spans="1:7">
      <c r="A19">
        <v>17</v>
      </c>
      <c r="B19">
        <f>到达率!E19</f>
        <v>18.2</v>
      </c>
      <c r="C19">
        <f>SUM($B$2:B19)</f>
        <v>241.8</v>
      </c>
      <c r="D19">
        <f>离开率!E19</f>
        <v>26</v>
      </c>
      <c r="E19">
        <f>SUM($D$2:D19)</f>
        <v>169.70000000000002</v>
      </c>
      <c r="F19">
        <f t="shared" si="0"/>
        <v>72.099999999999994</v>
      </c>
    </row>
    <row r="20" spans="1:7">
      <c r="A20">
        <v>18</v>
      </c>
      <c r="B20">
        <f>到达率!E20</f>
        <v>17.600000000000001</v>
      </c>
      <c r="C20">
        <f>SUM($B$2:B20)</f>
        <v>259.40000000000003</v>
      </c>
      <c r="D20">
        <f>离开率!E20</f>
        <v>25</v>
      </c>
      <c r="E20">
        <f>SUM($D$2:D20)</f>
        <v>194.70000000000002</v>
      </c>
      <c r="F20">
        <f t="shared" si="0"/>
        <v>64.700000000000017</v>
      </c>
    </row>
    <row r="21" spans="1:7">
      <c r="A21">
        <v>19</v>
      </c>
      <c r="B21">
        <f>到达率!E21</f>
        <v>14</v>
      </c>
      <c r="C21">
        <f>SUM($B$2:B21)</f>
        <v>273.40000000000003</v>
      </c>
      <c r="D21">
        <f>离开率!E21</f>
        <v>25.4</v>
      </c>
      <c r="E21">
        <f>SUM($D$2:D21)</f>
        <v>220.10000000000002</v>
      </c>
      <c r="F21">
        <f t="shared" si="0"/>
        <v>53.300000000000011</v>
      </c>
    </row>
    <row r="22" spans="1:7">
      <c r="A22">
        <v>20</v>
      </c>
      <c r="B22">
        <f>到达率!E22</f>
        <v>6</v>
      </c>
      <c r="C22">
        <f>SUM($B$2:B22)</f>
        <v>279.40000000000003</v>
      </c>
      <c r="D22">
        <f>离开率!E22</f>
        <v>25.4</v>
      </c>
      <c r="E22">
        <f>SUM($D$2:D22)</f>
        <v>245.50000000000003</v>
      </c>
      <c r="F22">
        <f t="shared" si="0"/>
        <v>33.900000000000006</v>
      </c>
    </row>
    <row r="23" spans="1:7">
      <c r="A23">
        <v>21</v>
      </c>
      <c r="B23">
        <f>到达率!E23</f>
        <v>2</v>
      </c>
      <c r="C23">
        <f>SUM($B$2:B23)</f>
        <v>281.40000000000003</v>
      </c>
      <c r="D23">
        <f>离开率!E23</f>
        <v>21.6</v>
      </c>
      <c r="E23">
        <f>SUM($D$2:D23)</f>
        <v>267.10000000000002</v>
      </c>
      <c r="F23">
        <f t="shared" si="0"/>
        <v>14.300000000000011</v>
      </c>
    </row>
    <row r="24" spans="1:7">
      <c r="A24">
        <v>22</v>
      </c>
      <c r="B24">
        <f>到达率!E24</f>
        <v>0</v>
      </c>
      <c r="C24">
        <f>SUM($B$2:B24)</f>
        <v>281.40000000000003</v>
      </c>
      <c r="D24">
        <f>离开率!E24</f>
        <v>10.199999999999999</v>
      </c>
      <c r="E24">
        <f>SUM($D$2:D24)</f>
        <v>277.3</v>
      </c>
      <c r="F24">
        <f t="shared" si="0"/>
        <v>4.1000000000000227</v>
      </c>
    </row>
    <row r="25" spans="1:7">
      <c r="A25">
        <v>23</v>
      </c>
      <c r="B25">
        <f>到达率!E25</f>
        <v>0</v>
      </c>
      <c r="C25">
        <f>SUM($B$2:B25)</f>
        <v>281.40000000000003</v>
      </c>
      <c r="D25">
        <f>离开率!E25</f>
        <v>4.0999999999999996</v>
      </c>
      <c r="E25">
        <f>SUM($D$2:D25)</f>
        <v>281.40000000000003</v>
      </c>
      <c r="F25">
        <f t="shared" si="0"/>
        <v>0</v>
      </c>
    </row>
    <row r="26" spans="1:7">
      <c r="A26">
        <v>24</v>
      </c>
      <c r="B26">
        <f>到达率!E26</f>
        <v>0</v>
      </c>
      <c r="C26">
        <f>SUM($B$2:B26)</f>
        <v>281.40000000000003</v>
      </c>
      <c r="D26">
        <f>离开率!E26</f>
        <v>0</v>
      </c>
      <c r="E26">
        <f>SUM($D$2:D26)</f>
        <v>281.40000000000003</v>
      </c>
      <c r="F26">
        <f t="shared" si="0"/>
        <v>0</v>
      </c>
    </row>
    <row r="27" spans="1:7">
      <c r="F27" s="3">
        <f>MAX(F2:F26)</f>
        <v>106.50000000000001</v>
      </c>
      <c r="G27" t="s">
        <v>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综合</vt:lpstr>
      <vt:lpstr>到达率</vt:lpstr>
      <vt:lpstr>离开率</vt:lpstr>
      <vt:lpstr>分类占比及峰值</vt:lpstr>
      <vt:lpstr>容积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 Nie</dc:creator>
  <cp:lastModifiedBy>Heming Nie</cp:lastModifiedBy>
  <dcterms:created xsi:type="dcterms:W3CDTF">2023-10-13T19:28:26Z</dcterms:created>
  <dcterms:modified xsi:type="dcterms:W3CDTF">2024-09-28T17:15:41Z</dcterms:modified>
</cp:coreProperties>
</file>