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UT\Documents\Centaurus\import-cours-but-rt1\cours\modules\R103\R103-TP\R103-TP1\"/>
    </mc:Choice>
  </mc:AlternateContent>
  <xr:revisionPtr revIDLastSave="0" documentId="13_ncr:1_{DE1FF09F-75A0-4D67-8B6C-812B9B5D11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G43" i="1"/>
  <c r="I33" i="1"/>
  <c r="I20" i="1"/>
  <c r="I6" i="1"/>
  <c r="I41" i="1"/>
  <c r="I28" i="1"/>
  <c r="I16" i="1"/>
  <c r="I15" i="1"/>
  <c r="I38" i="1"/>
  <c r="I25" i="1"/>
  <c r="I12" i="1"/>
  <c r="I11" i="1"/>
  <c r="I35" i="1"/>
  <c r="I22" i="1"/>
  <c r="I8" i="1"/>
  <c r="F19" i="1"/>
  <c r="F32" i="1"/>
  <c r="G32" i="1"/>
  <c r="I32" i="1"/>
  <c r="G19" i="1"/>
  <c r="I19" i="1"/>
  <c r="F5" i="1"/>
  <c r="G5" i="1"/>
  <c r="I5" i="1"/>
  <c r="I43" i="1" l="1"/>
</calcChain>
</file>

<file path=xl/sharedStrings.xml><?xml version="1.0" encoding="utf-8"?>
<sst xmlns="http://schemas.openxmlformats.org/spreadsheetml/2006/main" count="58" uniqueCount="35">
  <si>
    <t>Prerequis</t>
  </si>
  <si>
    <t>Prix unitaire (HT)</t>
  </si>
  <si>
    <t>Prix total</t>
  </si>
  <si>
    <t>RDC</t>
  </si>
  <si>
    <t>cable :</t>
  </si>
  <si>
    <t>Longueur par tambour</t>
  </si>
  <si>
    <t>Longueur requise</t>
  </si>
  <si>
    <t>Cables RJ45 Catégorie 6A  s/ftp</t>
  </si>
  <si>
    <t>Cables RJ45 Catégorie 6 S/ftp 1m</t>
  </si>
  <si>
    <t>https://www.ldlc-pro.com/fiche/PB00108606.html</t>
  </si>
  <si>
    <t xml:space="preserve">Cables RJ45 Catégorie 6  S/ftp 1m </t>
  </si>
  <si>
    <t>Cables RJ45 Catégorie 6A s/ftp</t>
  </si>
  <si>
    <t>https://www.ldlc-pro.com/fiche/PB00278573.html</t>
  </si>
  <si>
    <t>prise bai</t>
  </si>
  <si>
    <t>panneaux de brassage 24 port 6A</t>
  </si>
  <si>
    <t>EKIVALAN coffret cepa 19" 20U</t>
  </si>
  <si>
    <t>https://www.ldlc-pro.com/fiche/PB00497832.html</t>
  </si>
  <si>
    <t>switch</t>
  </si>
  <si>
    <t>ékivaln beea bais servuer 19" 26U</t>
  </si>
  <si>
    <t>cisco CBS220-48T-4X</t>
  </si>
  <si>
    <t>cisco CBS220-24T-4X</t>
  </si>
  <si>
    <t>https://www.ldlc-pro.com/fiche/PB00511253.html</t>
  </si>
  <si>
    <t xml:space="preserve">bai de brassage </t>
  </si>
  <si>
    <t>https://www.ldlc-pro.com/fiche/PB00511248.html</t>
  </si>
  <si>
    <t xml:space="preserve">EKIVALAN coffret cepa 19" 20U </t>
  </si>
  <si>
    <t>2kivaln beea bais servuer 19" 26U</t>
  </si>
  <si>
    <t>https://www.ldlc-pro.com/fiche/PB00202523.html</t>
  </si>
  <si>
    <t>1er étage</t>
  </si>
  <si>
    <t>Cables:</t>
  </si>
  <si>
    <t>2nd étage</t>
  </si>
  <si>
    <t>Total</t>
  </si>
  <si>
    <t>https://www.ldlc-pro.com/fiche/PB00497845.html</t>
  </si>
  <si>
    <t>EKIVALAN BEEA BAIE SERVEUR 19" - 42U</t>
  </si>
  <si>
    <t>Nombre à prendre</t>
  </si>
  <si>
    <t>Liens du matériel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</si>
</sst>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40C]_-;\-* #,##0.00\ [$€-40C]_-;_-* &quot;-&quot;??\ [$€-40C]_-;_-@_-"/>
    <numFmt numFmtId="169" formatCode="#,###&quot; m&quot;"/>
    <numFmt numFmtId="170" formatCode="#,##0&quot; m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20"/>
      <color theme="0"/>
      <name val="Algerian"/>
      <family val="5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2" applyFill="1"/>
    <xf numFmtId="0" fontId="2" fillId="3" borderId="0" xfId="0" applyFont="1" applyFill="1"/>
    <xf numFmtId="0" fontId="1" fillId="3" borderId="0" xfId="1" applyFill="1"/>
    <xf numFmtId="0" fontId="1" fillId="3" borderId="0" xfId="2" applyFill="1"/>
    <xf numFmtId="0" fontId="3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applyFill="1" applyBorder="1"/>
    <xf numFmtId="0" fontId="0" fillId="3" borderId="1" xfId="0" applyFill="1" applyBorder="1"/>
    <xf numFmtId="0" fontId="4" fillId="5" borderId="1" xfId="0" applyFont="1" applyFill="1" applyBorder="1"/>
    <xf numFmtId="164" fontId="0" fillId="3" borderId="0" xfId="0" applyNumberFormat="1" applyFill="1"/>
    <xf numFmtId="164" fontId="0" fillId="4" borderId="1" xfId="0" applyNumberFormat="1" applyFill="1" applyBorder="1"/>
    <xf numFmtId="164" fontId="0" fillId="4" borderId="0" xfId="0" applyNumberFormat="1" applyFill="1"/>
    <xf numFmtId="164" fontId="0" fillId="3" borderId="1" xfId="0" applyNumberFormat="1" applyFill="1" applyBorder="1"/>
    <xf numFmtId="164" fontId="4" fillId="2" borderId="0" xfId="0" applyNumberFormat="1" applyFont="1" applyFill="1"/>
    <xf numFmtId="169" fontId="0" fillId="3" borderId="0" xfId="0" applyNumberFormat="1" applyFill="1"/>
    <xf numFmtId="169" fontId="0" fillId="4" borderId="1" xfId="0" applyNumberFormat="1" applyFill="1" applyBorder="1"/>
    <xf numFmtId="169" fontId="0" fillId="4" borderId="0" xfId="0" applyNumberFormat="1" applyFill="1"/>
    <xf numFmtId="169" fontId="0" fillId="3" borderId="1" xfId="0" applyNumberFormat="1" applyFill="1" applyBorder="1"/>
    <xf numFmtId="170" fontId="0" fillId="3" borderId="0" xfId="0" applyNumberFormat="1" applyFill="1"/>
    <xf numFmtId="170" fontId="0" fillId="4" borderId="1" xfId="0" applyNumberFormat="1" applyFill="1" applyBorder="1"/>
    <xf numFmtId="170" fontId="0" fillId="4" borderId="0" xfId="0" applyNumberFormat="1" applyFill="1"/>
    <xf numFmtId="170" fontId="0" fillId="3" borderId="1" xfId="0" applyNumberFormat="1" applyFill="1" applyBorder="1"/>
    <xf numFmtId="170" fontId="4" fillId="5" borderId="1" xfId="0" applyNumberFormat="1" applyFont="1" applyFill="1" applyBorder="1"/>
  </cellXfs>
  <cellStyles count="3">
    <cellStyle name="Hyperlink" xfId="1" xr:uid="{00000000-000B-0000-0000-000008000000}"/>
    <cellStyle name="Lien hypertexte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dlc-pro.com/fiche/PB00497832.html" TargetMode="External"/><Relationship Id="rId7" Type="http://schemas.openxmlformats.org/officeDocument/2006/relationships/hyperlink" Target="https://www.ldlc-pro.com/fiche/PB00497845.html" TargetMode="External"/><Relationship Id="rId2" Type="http://schemas.openxmlformats.org/officeDocument/2006/relationships/hyperlink" Target="https://www.ldlc-pro.com/fiche/PB00278573.html" TargetMode="External"/><Relationship Id="rId1" Type="http://schemas.openxmlformats.org/officeDocument/2006/relationships/hyperlink" Target="https://www.ldlc-pro.com/fiche/PB00108606.html" TargetMode="External"/><Relationship Id="rId6" Type="http://schemas.openxmlformats.org/officeDocument/2006/relationships/hyperlink" Target="https://www.ldlc-pro.com/fiche/PB00202523.html" TargetMode="External"/><Relationship Id="rId5" Type="http://schemas.openxmlformats.org/officeDocument/2006/relationships/hyperlink" Target="https://www.ldlc-pro.com/fiche/PB00511248.html" TargetMode="External"/><Relationship Id="rId4" Type="http://schemas.openxmlformats.org/officeDocument/2006/relationships/hyperlink" Target="https://www.ldlc-pro.com/fiche/PB005112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14" zoomScale="56" workbookViewId="0">
      <selection activeCell="F5" sqref="F5:F43"/>
    </sheetView>
  </sheetViews>
  <sheetFormatPr baseColWidth="10" defaultColWidth="8.85546875" defaultRowHeight="15" x14ac:dyDescent="0.25"/>
  <cols>
    <col min="2" max="2" width="11.42578125" bestFit="1" customWidth="1"/>
    <col min="3" max="3" width="15.28515625" bestFit="1" customWidth="1"/>
    <col min="4" max="4" width="31.28515625" bestFit="1" customWidth="1"/>
    <col min="5" max="5" width="21.140625" bestFit="1" customWidth="1"/>
    <col min="6" max="6" width="16.42578125" bestFit="1" customWidth="1"/>
    <col min="7" max="7" width="25.85546875" bestFit="1" customWidth="1"/>
    <col min="8" max="8" width="25.140625" bestFit="1" customWidth="1"/>
    <col min="9" max="9" width="16.7109375" bestFit="1" customWidth="1"/>
    <col min="14" max="14" width="34.5703125" bestFit="1" customWidth="1"/>
    <col min="15" max="15" width="48.85546875" bestFit="1" customWidth="1"/>
  </cols>
  <sheetData>
    <row r="1" spans="1:16" x14ac:dyDescent="0.25">
      <c r="A1" s="3"/>
      <c r="B1" s="8" t="s">
        <v>0</v>
      </c>
      <c r="C1" s="8"/>
      <c r="D1" s="8"/>
      <c r="E1" s="8"/>
      <c r="F1" s="8"/>
      <c r="G1" s="8"/>
      <c r="H1" s="8"/>
      <c r="I1" s="8"/>
      <c r="J1" s="3"/>
      <c r="K1" s="3"/>
      <c r="L1" s="3"/>
      <c r="M1" s="3"/>
      <c r="N1" s="8" t="s">
        <v>34</v>
      </c>
      <c r="O1" s="8"/>
      <c r="P1" s="3"/>
    </row>
    <row r="2" spans="1:16" x14ac:dyDescent="0.25">
      <c r="A2" s="3"/>
      <c r="B2" s="8"/>
      <c r="C2" s="8"/>
      <c r="D2" s="8"/>
      <c r="E2" s="8"/>
      <c r="F2" s="8"/>
      <c r="G2" s="8"/>
      <c r="H2" s="8"/>
      <c r="I2" s="8"/>
      <c r="J2" s="3"/>
      <c r="K2" s="3"/>
      <c r="L2" s="3"/>
      <c r="M2" s="3"/>
      <c r="N2" s="8"/>
      <c r="O2" s="8"/>
      <c r="P2" s="3"/>
    </row>
    <row r="3" spans="1:16" ht="21" x14ac:dyDescent="0.35">
      <c r="A3" s="3"/>
      <c r="B3" s="3"/>
      <c r="C3" s="3"/>
      <c r="D3" s="3"/>
      <c r="E3" s="3"/>
      <c r="F3" s="3"/>
      <c r="G3" s="9" t="s">
        <v>33</v>
      </c>
      <c r="H3" s="9" t="s">
        <v>1</v>
      </c>
      <c r="I3" s="9" t="s">
        <v>2</v>
      </c>
      <c r="J3" s="3"/>
      <c r="K3" s="3"/>
      <c r="L3" s="3"/>
      <c r="M3" s="3"/>
      <c r="N3" s="3"/>
      <c r="O3" s="3"/>
      <c r="P3" s="3"/>
    </row>
    <row r="4" spans="1:16" x14ac:dyDescent="0.25">
      <c r="A4" s="3"/>
      <c r="B4" s="1" t="s">
        <v>3</v>
      </c>
      <c r="C4" s="1" t="s">
        <v>4</v>
      </c>
      <c r="D4" s="1"/>
      <c r="E4" s="1" t="s">
        <v>5</v>
      </c>
      <c r="F4" s="1" t="s">
        <v>6</v>
      </c>
      <c r="G4" s="1"/>
      <c r="H4" s="1"/>
      <c r="I4" s="1"/>
      <c r="J4" s="3"/>
      <c r="K4" s="3"/>
      <c r="L4" s="3"/>
      <c r="M4" s="3"/>
      <c r="N4" s="3"/>
      <c r="O4" s="3"/>
      <c r="P4" s="3"/>
    </row>
    <row r="5" spans="1:16" x14ac:dyDescent="0.25">
      <c r="A5" s="3"/>
      <c r="B5" s="1"/>
      <c r="C5" s="1"/>
      <c r="D5" s="1" t="s">
        <v>7</v>
      </c>
      <c r="E5" s="18">
        <v>305</v>
      </c>
      <c r="F5" s="22">
        <f>(3*30+3*30+3*24+3*22+3*16+2*19+2*20+5*30)*1.5</f>
        <v>891</v>
      </c>
      <c r="G5" s="1">
        <f>ROUNDUP(F5/E5,0)</f>
        <v>3</v>
      </c>
      <c r="H5" s="13">
        <v>333.28</v>
      </c>
      <c r="I5" s="13">
        <f>+H5*G5</f>
        <v>999.83999999999992</v>
      </c>
      <c r="J5" s="3"/>
      <c r="K5" s="3"/>
      <c r="L5" s="3"/>
      <c r="M5" s="3"/>
      <c r="N5" s="5" t="s">
        <v>8</v>
      </c>
      <c r="O5" s="6" t="s">
        <v>9</v>
      </c>
      <c r="P5" s="3"/>
    </row>
    <row r="6" spans="1:16" x14ac:dyDescent="0.25">
      <c r="A6" s="3"/>
      <c r="B6" s="1"/>
      <c r="C6" s="1"/>
      <c r="D6" s="1" t="s">
        <v>10</v>
      </c>
      <c r="E6" s="18"/>
      <c r="F6" s="22"/>
      <c r="G6" s="1">
        <v>50</v>
      </c>
      <c r="H6" s="13">
        <v>6.66</v>
      </c>
      <c r="I6" s="13">
        <f>G6*H6</f>
        <v>333</v>
      </c>
      <c r="J6" s="3"/>
      <c r="K6" s="3"/>
      <c r="L6" s="3"/>
      <c r="M6" s="3"/>
      <c r="N6" s="5" t="s">
        <v>11</v>
      </c>
      <c r="O6" s="6" t="s">
        <v>12</v>
      </c>
      <c r="P6" s="3"/>
    </row>
    <row r="7" spans="1:16" x14ac:dyDescent="0.25">
      <c r="A7" s="3"/>
      <c r="B7" s="1"/>
      <c r="C7" s="1" t="s">
        <v>13</v>
      </c>
      <c r="D7" s="1"/>
      <c r="E7" s="18"/>
      <c r="F7" s="22"/>
      <c r="G7" s="1"/>
      <c r="H7" s="13"/>
      <c r="I7" s="13"/>
      <c r="J7" s="3"/>
      <c r="K7" s="3"/>
      <c r="L7" s="3"/>
      <c r="M7" s="3"/>
      <c r="N7" s="1"/>
      <c r="O7" s="1"/>
      <c r="P7" s="3"/>
    </row>
    <row r="8" spans="1:16" x14ac:dyDescent="0.25">
      <c r="A8" s="3"/>
      <c r="B8" s="1"/>
      <c r="C8" s="1"/>
      <c r="D8" s="1" t="s">
        <v>14</v>
      </c>
      <c r="E8" s="18"/>
      <c r="F8" s="22"/>
      <c r="G8" s="1">
        <v>3</v>
      </c>
      <c r="H8" s="13">
        <v>66.459999999999994</v>
      </c>
      <c r="I8" s="13">
        <f>H8*G8</f>
        <v>199.38</v>
      </c>
      <c r="J8" s="3"/>
      <c r="K8" s="3"/>
      <c r="L8" s="3"/>
      <c r="M8" s="3"/>
      <c r="N8" s="1"/>
      <c r="O8" s="1"/>
      <c r="P8" s="3"/>
    </row>
    <row r="9" spans="1:16" x14ac:dyDescent="0.25">
      <c r="A9" s="3"/>
      <c r="B9" s="1"/>
      <c r="C9" s="1"/>
      <c r="D9" s="1"/>
      <c r="E9" s="18"/>
      <c r="F9" s="22"/>
      <c r="G9" s="1"/>
      <c r="H9" s="13"/>
      <c r="I9" s="13"/>
      <c r="J9" s="3"/>
      <c r="K9" s="3"/>
      <c r="L9" s="3"/>
      <c r="M9" s="3"/>
      <c r="N9" s="5" t="s">
        <v>15</v>
      </c>
      <c r="O9" s="7" t="s">
        <v>16</v>
      </c>
      <c r="P9" s="3"/>
    </row>
    <row r="10" spans="1:16" x14ac:dyDescent="0.25">
      <c r="A10" s="3"/>
      <c r="B10" s="1"/>
      <c r="C10" s="1" t="s">
        <v>17</v>
      </c>
      <c r="D10" s="1"/>
      <c r="E10" s="18"/>
      <c r="F10" s="22"/>
      <c r="G10" s="1"/>
      <c r="H10" s="13"/>
      <c r="I10" s="13"/>
      <c r="J10" s="3"/>
      <c r="K10" s="3"/>
      <c r="L10" s="3"/>
      <c r="M10" s="3"/>
      <c r="N10" s="5" t="s">
        <v>32</v>
      </c>
      <c r="O10" s="7" t="s">
        <v>31</v>
      </c>
      <c r="P10" s="3"/>
    </row>
    <row r="11" spans="1:16" x14ac:dyDescent="0.25">
      <c r="A11" s="3"/>
      <c r="B11" s="1"/>
      <c r="C11" s="1"/>
      <c r="D11" s="1" t="s">
        <v>19</v>
      </c>
      <c r="E11" s="18"/>
      <c r="F11" s="22"/>
      <c r="G11" s="1">
        <v>1</v>
      </c>
      <c r="H11" s="13">
        <v>641.63</v>
      </c>
      <c r="I11" s="13">
        <f>H11*G11</f>
        <v>641.63</v>
      </c>
      <c r="J11" s="3"/>
      <c r="K11" s="3"/>
      <c r="L11" s="3"/>
      <c r="M11" s="3"/>
      <c r="N11" s="1"/>
      <c r="O11" s="1"/>
      <c r="P11" s="3"/>
    </row>
    <row r="12" spans="1:16" x14ac:dyDescent="0.25">
      <c r="A12" s="3"/>
      <c r="B12" s="1"/>
      <c r="C12" s="1"/>
      <c r="D12" s="1" t="s">
        <v>20</v>
      </c>
      <c r="E12" s="18"/>
      <c r="F12" s="22"/>
      <c r="G12" s="1">
        <v>1</v>
      </c>
      <c r="H12" s="13">
        <v>449.96</v>
      </c>
      <c r="I12" s="13">
        <f>H12*G12</f>
        <v>449.96</v>
      </c>
      <c r="J12" s="3"/>
      <c r="K12" s="3"/>
      <c r="L12" s="3"/>
      <c r="M12" s="3"/>
      <c r="N12" s="1"/>
      <c r="O12" s="1"/>
      <c r="P12" s="3"/>
    </row>
    <row r="13" spans="1:16" x14ac:dyDescent="0.25">
      <c r="A13" s="3"/>
      <c r="B13" s="1"/>
      <c r="C13" s="1"/>
      <c r="D13" s="1"/>
      <c r="E13" s="18"/>
      <c r="F13" s="22"/>
      <c r="G13" s="1"/>
      <c r="H13" s="13"/>
      <c r="I13" s="13"/>
      <c r="J13" s="3"/>
      <c r="K13" s="3"/>
      <c r="L13" s="3"/>
      <c r="M13" s="3"/>
      <c r="N13" s="5" t="s">
        <v>19</v>
      </c>
      <c r="O13" s="6" t="s">
        <v>21</v>
      </c>
      <c r="P13" s="3"/>
    </row>
    <row r="14" spans="1:16" x14ac:dyDescent="0.25">
      <c r="A14" s="3"/>
      <c r="B14" s="1"/>
      <c r="C14" s="1" t="s">
        <v>22</v>
      </c>
      <c r="D14" s="1"/>
      <c r="E14" s="18"/>
      <c r="F14" s="22"/>
      <c r="G14" s="1"/>
      <c r="H14" s="13"/>
      <c r="I14" s="13"/>
      <c r="J14" s="3"/>
      <c r="K14" s="3"/>
      <c r="L14" s="3"/>
      <c r="M14" s="3"/>
      <c r="N14" s="5" t="s">
        <v>20</v>
      </c>
      <c r="O14" s="6" t="s">
        <v>23</v>
      </c>
      <c r="P14" s="3"/>
    </row>
    <row r="15" spans="1:16" x14ac:dyDescent="0.25">
      <c r="A15" s="3"/>
      <c r="B15" s="1"/>
      <c r="C15" s="1"/>
      <c r="D15" s="1" t="s">
        <v>24</v>
      </c>
      <c r="E15" s="18"/>
      <c r="F15" s="22"/>
      <c r="G15" s="1">
        <v>1</v>
      </c>
      <c r="H15" s="13">
        <v>458.29</v>
      </c>
      <c r="I15" s="13">
        <f>H15*G15</f>
        <v>458.29</v>
      </c>
      <c r="J15" s="3"/>
      <c r="K15" s="3"/>
      <c r="L15" s="3"/>
      <c r="M15" s="3"/>
      <c r="N15" s="1"/>
      <c r="O15" s="1"/>
      <c r="P15" s="3"/>
    </row>
    <row r="16" spans="1:16" x14ac:dyDescent="0.25">
      <c r="A16" s="3"/>
      <c r="B16" s="1"/>
      <c r="C16" s="1"/>
      <c r="D16" s="1" t="s">
        <v>25</v>
      </c>
      <c r="E16" s="18"/>
      <c r="F16" s="22"/>
      <c r="G16" s="1">
        <v>1</v>
      </c>
      <c r="H16" s="13">
        <v>624.96</v>
      </c>
      <c r="I16" s="13">
        <f>H16*G16</f>
        <v>624.96</v>
      </c>
      <c r="J16" s="3"/>
      <c r="K16" s="3"/>
      <c r="L16" s="3"/>
      <c r="M16" s="3"/>
      <c r="N16" s="5" t="s">
        <v>14</v>
      </c>
      <c r="O16" s="6" t="s">
        <v>26</v>
      </c>
      <c r="P16" s="3"/>
    </row>
    <row r="17" spans="1:16" x14ac:dyDescent="0.25">
      <c r="A17" s="3"/>
      <c r="B17" s="1"/>
      <c r="C17" s="1"/>
      <c r="D17" s="1"/>
      <c r="E17" s="18"/>
      <c r="F17" s="22"/>
      <c r="G17" s="1"/>
      <c r="H17" s="13"/>
      <c r="I17" s="1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10" t="s">
        <v>27</v>
      </c>
      <c r="C18" s="10" t="s">
        <v>28</v>
      </c>
      <c r="D18" s="10"/>
      <c r="E18" s="19" t="s">
        <v>5</v>
      </c>
      <c r="F18" s="23" t="s">
        <v>6</v>
      </c>
      <c r="G18" s="10"/>
      <c r="H18" s="14"/>
      <c r="I18" s="14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2"/>
      <c r="C19" s="2"/>
      <c r="D19" s="2" t="s">
        <v>11</v>
      </c>
      <c r="E19" s="20">
        <v>305</v>
      </c>
      <c r="F19" s="24">
        <f>(366+360)*1.5</f>
        <v>1089</v>
      </c>
      <c r="G19" s="2">
        <f>ROUNDUP(F19/E19,0)</f>
        <v>4</v>
      </c>
      <c r="H19" s="15">
        <v>333.28</v>
      </c>
      <c r="I19" s="15">
        <f>+H19*G19</f>
        <v>1333.12</v>
      </c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2"/>
      <c r="C20" s="2"/>
      <c r="D20" s="2" t="s">
        <v>10</v>
      </c>
      <c r="E20" s="20"/>
      <c r="F20" s="24"/>
      <c r="G20" s="2">
        <v>70</v>
      </c>
      <c r="H20" s="15">
        <v>6.66</v>
      </c>
      <c r="I20" s="15">
        <f>H20*G20</f>
        <v>466.2</v>
      </c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2"/>
      <c r="C21" s="2" t="s">
        <v>13</v>
      </c>
      <c r="D21" s="2"/>
      <c r="E21" s="20"/>
      <c r="F21" s="24"/>
      <c r="G21" s="2"/>
      <c r="H21" s="15"/>
      <c r="I21" s="15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2"/>
      <c r="C22" s="2"/>
      <c r="D22" s="2" t="s">
        <v>14</v>
      </c>
      <c r="E22" s="20"/>
      <c r="F22" s="24"/>
      <c r="G22" s="2">
        <v>3</v>
      </c>
      <c r="H22" s="15">
        <v>69</v>
      </c>
      <c r="I22" s="15">
        <f>H22*G22</f>
        <v>207</v>
      </c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2"/>
      <c r="C23" s="2"/>
      <c r="D23" s="2"/>
      <c r="E23" s="20"/>
      <c r="F23" s="24"/>
      <c r="G23" s="2"/>
      <c r="H23" s="15"/>
      <c r="I23" s="1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2"/>
      <c r="C24" s="2" t="s">
        <v>17</v>
      </c>
      <c r="D24" s="2"/>
      <c r="E24" s="20"/>
      <c r="F24" s="24"/>
      <c r="G24" s="2"/>
      <c r="H24" s="15"/>
      <c r="I24" s="15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2"/>
      <c r="C25" s="2"/>
      <c r="D25" s="2" t="s">
        <v>19</v>
      </c>
      <c r="E25" s="20"/>
      <c r="F25" s="24"/>
      <c r="G25" s="2">
        <v>1</v>
      </c>
      <c r="H25" s="15">
        <v>641.63</v>
      </c>
      <c r="I25" s="15">
        <f>H25*G25</f>
        <v>641.63</v>
      </c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2"/>
      <c r="C26" s="2"/>
      <c r="D26" s="2"/>
      <c r="E26" s="20"/>
      <c r="F26" s="24"/>
      <c r="G26" s="2"/>
      <c r="H26" s="15"/>
      <c r="I26" s="15"/>
      <c r="J26" s="3"/>
      <c r="K26" s="3"/>
      <c r="L26" s="3"/>
      <c r="M26" s="3"/>
      <c r="N26" s="3"/>
      <c r="O26" s="4"/>
      <c r="P26" s="3"/>
    </row>
    <row r="27" spans="1:16" x14ac:dyDescent="0.25">
      <c r="A27" s="3"/>
      <c r="B27" s="2"/>
      <c r="C27" s="2" t="s">
        <v>22</v>
      </c>
      <c r="D27" s="2"/>
      <c r="E27" s="20"/>
      <c r="F27" s="24"/>
      <c r="G27" s="2"/>
      <c r="H27" s="15"/>
      <c r="I27" s="15"/>
      <c r="J27" s="3"/>
      <c r="K27" s="3"/>
      <c r="L27" s="3"/>
      <c r="M27" s="3"/>
      <c r="N27" s="3"/>
      <c r="O27" s="4"/>
      <c r="P27" s="3"/>
    </row>
    <row r="28" spans="1:16" x14ac:dyDescent="0.25">
      <c r="A28" s="3"/>
      <c r="B28" s="2"/>
      <c r="C28" s="2"/>
      <c r="D28" s="2" t="s">
        <v>18</v>
      </c>
      <c r="E28" s="20"/>
      <c r="F28" s="24"/>
      <c r="G28" s="2">
        <v>1</v>
      </c>
      <c r="H28" s="15">
        <v>624.96</v>
      </c>
      <c r="I28" s="15">
        <f>H28*G28</f>
        <v>624.96</v>
      </c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2"/>
      <c r="C29" s="2"/>
      <c r="D29" s="2"/>
      <c r="E29" s="20"/>
      <c r="F29" s="24"/>
      <c r="G29" s="2"/>
      <c r="H29" s="15"/>
      <c r="I29" s="15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2"/>
      <c r="C30" s="2"/>
      <c r="D30" s="2"/>
      <c r="E30" s="20"/>
      <c r="F30" s="24"/>
      <c r="G30" s="2"/>
      <c r="H30" s="15"/>
      <c r="I30" s="15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11" t="s">
        <v>29</v>
      </c>
      <c r="C31" s="11" t="s">
        <v>28</v>
      </c>
      <c r="D31" s="11"/>
      <c r="E31" s="21" t="s">
        <v>5</v>
      </c>
      <c r="F31" s="25" t="s">
        <v>6</v>
      </c>
      <c r="G31" s="11"/>
      <c r="H31" s="16"/>
      <c r="I31" s="16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1"/>
      <c r="C32" s="1"/>
      <c r="D32" s="1" t="s">
        <v>11</v>
      </c>
      <c r="E32" s="18">
        <v>305</v>
      </c>
      <c r="F32" s="22">
        <f>(2*31+2*27+2*15+2*20+2*21+2*25)*1.5</f>
        <v>417</v>
      </c>
      <c r="G32" s="1">
        <f>ROUNDUP(F32/E32,0)</f>
        <v>2</v>
      </c>
      <c r="H32" s="13">
        <v>333.28</v>
      </c>
      <c r="I32" s="13">
        <f>+H32*G32</f>
        <v>666.56</v>
      </c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1"/>
      <c r="C33" s="1"/>
      <c r="D33" s="1" t="s">
        <v>10</v>
      </c>
      <c r="E33" s="18"/>
      <c r="F33" s="22"/>
      <c r="G33" s="1">
        <v>30</v>
      </c>
      <c r="H33" s="13">
        <v>6.66</v>
      </c>
      <c r="I33" s="13">
        <f>H33*G33</f>
        <v>199.8</v>
      </c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1"/>
      <c r="C34" s="1" t="s">
        <v>13</v>
      </c>
      <c r="D34" s="1"/>
      <c r="E34" s="18"/>
      <c r="F34" s="22"/>
      <c r="G34" s="1"/>
      <c r="H34" s="13"/>
      <c r="I34" s="1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1"/>
      <c r="C35" s="1"/>
      <c r="D35" s="1" t="s">
        <v>14</v>
      </c>
      <c r="E35" s="18"/>
      <c r="F35" s="22"/>
      <c r="G35" s="1">
        <v>3</v>
      </c>
      <c r="H35" s="13">
        <v>69</v>
      </c>
      <c r="I35" s="13">
        <f>H35*G35</f>
        <v>207</v>
      </c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1"/>
      <c r="C36" s="1"/>
      <c r="D36" s="1"/>
      <c r="E36" s="18"/>
      <c r="F36" s="22"/>
      <c r="G36" s="1"/>
      <c r="H36" s="13"/>
      <c r="I36" s="1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1"/>
      <c r="C37" s="1" t="s">
        <v>17</v>
      </c>
      <c r="D37" s="1"/>
      <c r="E37" s="18"/>
      <c r="F37" s="22"/>
      <c r="G37" s="1"/>
      <c r="H37" s="13"/>
      <c r="I37" s="1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1"/>
      <c r="C38" s="1"/>
      <c r="D38" s="1" t="s">
        <v>20</v>
      </c>
      <c r="E38" s="18"/>
      <c r="F38" s="22"/>
      <c r="G38" s="1">
        <v>1</v>
      </c>
      <c r="H38" s="13">
        <v>449.96</v>
      </c>
      <c r="I38" s="13">
        <f>H38*G38</f>
        <v>449.96</v>
      </c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1"/>
      <c r="C39" s="1"/>
      <c r="D39" s="1"/>
      <c r="E39" s="18"/>
      <c r="F39" s="22"/>
      <c r="G39" s="1"/>
      <c r="H39" s="13"/>
      <c r="I39" s="1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1"/>
      <c r="C40" s="1" t="s">
        <v>22</v>
      </c>
      <c r="D40" s="1"/>
      <c r="E40" s="18"/>
      <c r="F40" s="22"/>
      <c r="G40" s="1"/>
      <c r="H40" s="13"/>
      <c r="I40" s="1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1"/>
      <c r="C41" s="1"/>
      <c r="D41" s="1" t="s">
        <v>18</v>
      </c>
      <c r="E41" s="18"/>
      <c r="F41" s="22"/>
      <c r="G41" s="1">
        <v>1</v>
      </c>
      <c r="H41" s="13">
        <v>624.96</v>
      </c>
      <c r="I41" s="13">
        <f>H41*G41</f>
        <v>624.96</v>
      </c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1"/>
      <c r="C42" s="1"/>
      <c r="D42" s="1"/>
      <c r="E42" s="18"/>
      <c r="F42" s="22"/>
      <c r="G42" s="1"/>
      <c r="H42" s="13"/>
      <c r="I42" s="13"/>
      <c r="J42" s="3"/>
      <c r="K42" s="3"/>
      <c r="L42" s="3"/>
      <c r="M42" s="3"/>
      <c r="N42" s="3"/>
      <c r="O42" s="3"/>
      <c r="P42" s="3"/>
    </row>
    <row r="43" spans="1:16" ht="21" x14ac:dyDescent="0.35">
      <c r="A43" s="3"/>
      <c r="B43" s="12" t="s">
        <v>30</v>
      </c>
      <c r="C43" s="12"/>
      <c r="D43" s="12"/>
      <c r="E43" s="12"/>
      <c r="F43" s="26">
        <f>F5+F19+F32</f>
        <v>2397</v>
      </c>
      <c r="G43" s="12">
        <f>SUM(G5:G16)+SUM(G19:G28)+SUM(G32:G41)</f>
        <v>176</v>
      </c>
      <c r="H43" s="12"/>
      <c r="I43" s="17">
        <f>SUM(I5:I17)+SUM(I19:I30)+SUM(I32:I41)</f>
        <v>9128.25</v>
      </c>
      <c r="J43" s="3"/>
      <c r="K43" s="3"/>
      <c r="L43" s="3"/>
      <c r="M43" s="3"/>
      <c r="N43" s="3"/>
      <c r="O43" s="3"/>
      <c r="P43" s="3"/>
    </row>
  </sheetData>
  <mergeCells count="2">
    <mergeCell ref="B1:I2"/>
    <mergeCell ref="N1:O2"/>
  </mergeCells>
  <hyperlinks>
    <hyperlink ref="O5" r:id="rId1" xr:uid="{15CB358F-F03A-4CD0-BCF2-861CC1F49726}"/>
    <hyperlink ref="O6" r:id="rId2" xr:uid="{1CD21A00-EEB9-4940-97D4-548C296E325B}"/>
    <hyperlink ref="O9" r:id="rId3" xr:uid="{BD397027-E19B-4E6A-B328-E96DFC172AE0}"/>
    <hyperlink ref="O13" r:id="rId4" xr:uid="{EB4C3AB9-3E90-47E1-A7D0-9EA834595802}"/>
    <hyperlink ref="O14" r:id="rId5" xr:uid="{5B3559C0-D4FC-47C2-B383-E2C81C4919E1}"/>
    <hyperlink ref="O16" r:id="rId6" xr:uid="{AB43ED7A-951C-4062-8244-05E89D1B088C}"/>
    <hyperlink ref="O10" r:id="rId7" xr:uid="{6F3837B3-61AD-41E9-86BF-2B429E22751E}"/>
  </hyperlinks>
  <pageMargins left="0.25" right="0.25" top="0.75" bottom="0.75" header="0.3" footer="0.3"/>
  <pageSetup paperSize="9" scale="47" orientation="landscape" horizontalDpi="1200" verticalDpi="12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IUT</cp:lastModifiedBy>
  <cp:revision/>
  <cp:lastPrinted>2022-12-04T10:42:50Z</cp:lastPrinted>
  <dcterms:created xsi:type="dcterms:W3CDTF">2022-11-28T14:31:22Z</dcterms:created>
  <dcterms:modified xsi:type="dcterms:W3CDTF">2022-12-04T10:47:31Z</dcterms:modified>
  <cp:category/>
  <cp:contentStatus/>
</cp:coreProperties>
</file>