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Depots\import-cours-but-rt\cours\modules\R403\src\"/>
    </mc:Choice>
  </mc:AlternateContent>
  <xr:revisionPtr revIDLastSave="0" documentId="13_ncr:1_{301A0146-CD83-4F07-BAC0-E4BD9E699652}" xr6:coauthVersionLast="47" xr6:coauthVersionMax="47" xr10:uidLastSave="{00000000-0000-0000-0000-000000000000}"/>
  <bookViews>
    <workbookView xWindow="-120" yWindow="-120" windowWidth="29040" windowHeight="15720" xr2:uid="{4F9AE8F4-0614-4D39-8ED9-B69AA61B6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1" i="1"/>
  <c r="B30" i="1"/>
  <c r="B29" i="1"/>
  <c r="B28" i="1"/>
  <c r="B27" i="1"/>
  <c r="B26" i="1"/>
  <c r="B25" i="1"/>
  <c r="B24" i="1"/>
  <c r="B23" i="1"/>
  <c r="B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<sst xmlns="http://schemas.openxmlformats.org/spreadsheetml/2006/main" count="4" uniqueCount="4">
  <si>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fs (Hz)</t>
  </si>
  <si>
    <t>ue (V)</t>
  </si>
  <si>
    <t>us (V)</t>
  </si>
  <si>
    <t>phi 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</si>
</sst>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Courbes de valeurs de Phi, Ue</a:t>
            </a:r>
            <a:r>
              <a:rPr lang="en-GB" baseline="0"/>
              <a:t> et Us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phi (°)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Sheet1!$B$3:$B$57</c:f>
              <c:numCache>
                <c:formatCode>General</c:formatCode>
                <c:ptCount val="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</c:v>
                </c:pt>
              </c:numCache>
            </c:numRef>
          </c:xVal>
          <c:yVal>
            <c:numRef>
              <c:f>Sheet1!$E$3:$E$57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-90.2</c:v>
                </c:pt>
                <c:pt idx="13">
                  <c:v>-90</c:v>
                </c:pt>
                <c:pt idx="14">
                  <c:v>-83</c:v>
                </c:pt>
                <c:pt idx="15">
                  <c:v>-85.5</c:v>
                </c:pt>
                <c:pt idx="16">
                  <c:v>-84.9</c:v>
                </c:pt>
                <c:pt idx="17">
                  <c:v>-84</c:v>
                </c:pt>
                <c:pt idx="18">
                  <c:v>-81.900000000000006</c:v>
                </c:pt>
                <c:pt idx="19">
                  <c:v>-77.099999999999994</c:v>
                </c:pt>
                <c:pt idx="20">
                  <c:v>-70.099999999999994</c:v>
                </c:pt>
                <c:pt idx="21">
                  <c:v>-64.8</c:v>
                </c:pt>
                <c:pt idx="22">
                  <c:v>-60.3</c:v>
                </c:pt>
                <c:pt idx="23">
                  <c:v>-56.9</c:v>
                </c:pt>
                <c:pt idx="24">
                  <c:v>-52</c:v>
                </c:pt>
                <c:pt idx="25">
                  <c:v>-44.5</c:v>
                </c:pt>
                <c:pt idx="26">
                  <c:v>-40.6</c:v>
                </c:pt>
                <c:pt idx="27">
                  <c:v>-36.6</c:v>
                </c:pt>
                <c:pt idx="28">
                  <c:v>-25</c:v>
                </c:pt>
                <c:pt idx="29">
                  <c:v>-13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-5</c:v>
                </c:pt>
                <c:pt idx="34">
                  <c:v>-2</c:v>
                </c:pt>
                <c:pt idx="35">
                  <c:v>-3</c:v>
                </c:pt>
                <c:pt idx="36">
                  <c:v>-4</c:v>
                </c:pt>
                <c:pt idx="37">
                  <c:v>-2</c:v>
                </c:pt>
                <c:pt idx="38">
                  <c:v>3.25</c:v>
                </c:pt>
                <c:pt idx="39">
                  <c:v>4.3</c:v>
                </c:pt>
                <c:pt idx="40">
                  <c:v>4.5199999999999996</c:v>
                </c:pt>
                <c:pt idx="41">
                  <c:v>5.42</c:v>
                </c:pt>
                <c:pt idx="42">
                  <c:v>7.18</c:v>
                </c:pt>
                <c:pt idx="43">
                  <c:v>7.17</c:v>
                </c:pt>
                <c:pt idx="44">
                  <c:v>7.62</c:v>
                </c:pt>
                <c:pt idx="45">
                  <c:v>7.2</c:v>
                </c:pt>
                <c:pt idx="46">
                  <c:v>14.2</c:v>
                </c:pt>
                <c:pt idx="47">
                  <c:v>18.8</c:v>
                </c:pt>
                <c:pt idx="48">
                  <c:v>20.5</c:v>
                </c:pt>
                <c:pt idx="49">
                  <c:v>32.200000000000003</c:v>
                </c:pt>
                <c:pt idx="50">
                  <c:v>40.9</c:v>
                </c:pt>
                <c:pt idx="51">
                  <c:v>50.7</c:v>
                </c:pt>
                <c:pt idx="52">
                  <c:v>58.8</c:v>
                </c:pt>
                <c:pt idx="53">
                  <c:v>61.7</c:v>
                </c:pt>
                <c:pt idx="54">
                  <c:v>66.7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C-46FD-BCB8-B885B5C2FEF3}"/>
            </c:ext>
          </c:extLst>
        </c:ser>
        <c:ser>
          <c:idx val="3"/>
          <c:order val="3"/>
          <c:tx>
            <c:strRef>
              <c:f>Sheet1!$B$2</c:f>
              <c:strCache>
                <c:ptCount val="1"/>
                <c:pt idx="0">
                  <c:v>fs (Hz)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Sheet1!$B$3:$B$57</c:f>
              <c:numCache>
                <c:formatCode>General</c:formatCode>
                <c:ptCount val="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81C-46FD-BCB8-B885B5C2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694623"/>
        <c:axId val="1323693663"/>
      </c:scatterChar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Sheet1!$B$3:$B$57</c:f>
              <c:numCache>
                <c:formatCode>General</c:formatCode>
                <c:ptCount val="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</c:v>
                </c:pt>
              </c:numCache>
            </c:numRef>
          </c:xVal>
          <c:yVal>
            <c:numRef>
              <c:f>Sheet1!$C$3:$C$57</c:f>
              <c:numCache>
                <c:formatCode>General</c:formatCode>
                <c:ptCount val="5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4.8</c:v>
                </c:pt>
                <c:pt idx="49">
                  <c:v>4.5999999999999996</c:v>
                </c:pt>
                <c:pt idx="50">
                  <c:v>4.4000000000000004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C-46FD-BCB8-B885B5C2FEF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us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Sheet1!$B$3:$B$57</c:f>
              <c:numCache>
                <c:formatCode>General</c:formatCode>
                <c:ptCount val="5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  <c:pt idx="19">
                  <c:v>2000</c:v>
                </c:pt>
                <c:pt idx="20">
                  <c:v>3000</c:v>
                </c:pt>
                <c:pt idx="21">
                  <c:v>4000</c:v>
                </c:pt>
                <c:pt idx="22">
                  <c:v>5000</c:v>
                </c:pt>
                <c:pt idx="23">
                  <c:v>6000</c:v>
                </c:pt>
                <c:pt idx="24">
                  <c:v>7000</c:v>
                </c:pt>
                <c:pt idx="25">
                  <c:v>8000</c:v>
                </c:pt>
                <c:pt idx="26">
                  <c:v>9000</c:v>
                </c:pt>
                <c:pt idx="27">
                  <c:v>10000</c:v>
                </c:pt>
                <c:pt idx="28">
                  <c:v>20000</c:v>
                </c:pt>
                <c:pt idx="29">
                  <c:v>30000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80000</c:v>
                </c:pt>
                <c:pt idx="35">
                  <c:v>90000</c:v>
                </c:pt>
                <c:pt idx="36">
                  <c:v>100000</c:v>
                </c:pt>
                <c:pt idx="37">
                  <c:v>200000</c:v>
                </c:pt>
                <c:pt idx="38">
                  <c:v>300000</c:v>
                </c:pt>
                <c:pt idx="39">
                  <c:v>400000</c:v>
                </c:pt>
                <c:pt idx="40">
                  <c:v>500000</c:v>
                </c:pt>
                <c:pt idx="41">
                  <c:v>600000</c:v>
                </c:pt>
                <c:pt idx="42">
                  <c:v>700000</c:v>
                </c:pt>
                <c:pt idx="43">
                  <c:v>800000</c:v>
                </c:pt>
                <c:pt idx="44">
                  <c:v>900000</c:v>
                </c:pt>
                <c:pt idx="45">
                  <c:v>1000000</c:v>
                </c:pt>
                <c:pt idx="46">
                  <c:v>2000000</c:v>
                </c:pt>
                <c:pt idx="47">
                  <c:v>3000000</c:v>
                </c:pt>
                <c:pt idx="48">
                  <c:v>4000000</c:v>
                </c:pt>
                <c:pt idx="49">
                  <c:v>5000000</c:v>
                </c:pt>
                <c:pt idx="50">
                  <c:v>6000000</c:v>
                </c:pt>
                <c:pt idx="51">
                  <c:v>7000000</c:v>
                </c:pt>
                <c:pt idx="52">
                  <c:v>8000000</c:v>
                </c:pt>
                <c:pt idx="53">
                  <c:v>9000000</c:v>
                </c:pt>
                <c:pt idx="54">
                  <c:v>1000000</c:v>
                </c:pt>
              </c:numCache>
            </c:numRef>
          </c:xVal>
          <c:yVal>
            <c:numRef>
              <c:f>Sheet1!$D$3:$D$57</c:f>
              <c:numCache>
                <c:formatCode>General</c:formatCode>
                <c:ptCount val="55"/>
                <c:pt idx="0">
                  <c:v>3.3999999999999998E-3</c:v>
                </c:pt>
                <c:pt idx="1">
                  <c:v>3.8399999999999997E-2</c:v>
                </c:pt>
                <c:pt idx="2">
                  <c:v>5.1000000000000004E-2</c:v>
                </c:pt>
                <c:pt idx="3">
                  <c:v>5.2000000000000005E-2</c:v>
                </c:pt>
                <c:pt idx="4">
                  <c:v>6.1600000000000002E-2</c:v>
                </c:pt>
                <c:pt idx="5">
                  <c:v>6.6400000000000001E-2</c:v>
                </c:pt>
                <c:pt idx="6">
                  <c:v>6.9599999999999995E-2</c:v>
                </c:pt>
                <c:pt idx="7">
                  <c:v>7.4400000000000008E-2</c:v>
                </c:pt>
                <c:pt idx="8">
                  <c:v>7.9200000000000007E-2</c:v>
                </c:pt>
                <c:pt idx="9">
                  <c:v>0.08</c:v>
                </c:pt>
                <c:pt idx="10">
                  <c:v>0.13600000000000001</c:v>
                </c:pt>
                <c:pt idx="11">
                  <c:v>0.192</c:v>
                </c:pt>
                <c:pt idx="12">
                  <c:v>0.25600000000000001</c:v>
                </c:pt>
                <c:pt idx="13">
                  <c:v>0.312</c:v>
                </c:pt>
                <c:pt idx="14">
                  <c:v>0.376</c:v>
                </c:pt>
                <c:pt idx="15">
                  <c:v>0.42399999999999999</c:v>
                </c:pt>
                <c:pt idx="16">
                  <c:v>0.48</c:v>
                </c:pt>
                <c:pt idx="17">
                  <c:v>0.53600000000000003</c:v>
                </c:pt>
                <c:pt idx="18">
                  <c:v>0.59199999999999997</c:v>
                </c:pt>
                <c:pt idx="19">
                  <c:v>1.1599999999999999</c:v>
                </c:pt>
                <c:pt idx="20">
                  <c:v>1.68</c:v>
                </c:pt>
                <c:pt idx="21">
                  <c:v>2.12</c:v>
                </c:pt>
                <c:pt idx="22">
                  <c:v>2.52</c:v>
                </c:pt>
                <c:pt idx="23">
                  <c:v>2.96</c:v>
                </c:pt>
                <c:pt idx="24">
                  <c:v>3.28</c:v>
                </c:pt>
                <c:pt idx="25">
                  <c:v>3.44</c:v>
                </c:pt>
                <c:pt idx="26">
                  <c:v>3.68</c:v>
                </c:pt>
                <c:pt idx="27">
                  <c:v>3.76</c:v>
                </c:pt>
                <c:pt idx="28">
                  <c:v>4.8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4.5999999999999996</c:v>
                </c:pt>
                <c:pt idx="49">
                  <c:v>4.2</c:v>
                </c:pt>
                <c:pt idx="50">
                  <c:v>4</c:v>
                </c:pt>
                <c:pt idx="51">
                  <c:v>3.8</c:v>
                </c:pt>
                <c:pt idx="52">
                  <c:v>3.6</c:v>
                </c:pt>
                <c:pt idx="53">
                  <c:v>3.4</c:v>
                </c:pt>
                <c:pt idx="54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C-46FD-BCB8-B885B5C2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88400"/>
        <c:axId val="1489786480"/>
      </c:scatterChart>
      <c:valAx>
        <c:axId val="1323694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93663"/>
        <c:crosses val="autoZero"/>
        <c:crossBetween val="midCat"/>
      </c:valAx>
      <c:valAx>
        <c:axId val="13236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94623"/>
        <c:crosses val="autoZero"/>
        <c:crossBetween val="midCat"/>
      </c:valAx>
      <c:valAx>
        <c:axId val="148978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88400"/>
        <c:crosses val="max"/>
        <c:crossBetween val="midCat"/>
      </c:valAx>
      <c:valAx>
        <c:axId val="14897884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78648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4</xdr:row>
      <xdr:rowOff>185737</xdr:rowOff>
    </xdr:from>
    <xdr:to>
      <xdr:col>27</xdr:col>
      <xdr:colOff>123825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60BBD-CD28-D967-8D2A-467639AD8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8B38-CF12-4C8F-8473-FB3AD405F1BD}">
  <dimension ref="A2:E57"/>
  <sheetViews>
    <sheetView tabSelected="1" zoomScale="85" zoomScaleNormal="85" workbookViewId="0">
      <selection activeCell="AE22" sqref="AE22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10</v>
      </c>
      <c r="C3">
        <v>5</v>
      </c>
      <c r="D3">
        <f>3.4*10^-3</f>
        <v>3.3999999999999998E-3</v>
      </c>
      <c r="E3">
        <v>0</v>
      </c>
    </row>
    <row r="4" spans="2:5" x14ac:dyDescent="0.25">
      <c r="B4">
        <v>20</v>
      </c>
      <c r="C4">
        <v>5</v>
      </c>
      <c r="D4">
        <f>38.4*10^-3</f>
        <v>3.8399999999999997E-2</v>
      </c>
      <c r="E4">
        <v>0</v>
      </c>
    </row>
    <row r="5" spans="2:5" x14ac:dyDescent="0.25">
      <c r="B5">
        <v>30</v>
      </c>
      <c r="C5">
        <v>5</v>
      </c>
      <c r="D5">
        <f>51*10^-3</f>
        <v>5.1000000000000004E-2</v>
      </c>
      <c r="E5">
        <v>0</v>
      </c>
    </row>
    <row r="6" spans="2:5" x14ac:dyDescent="0.25">
      <c r="B6">
        <v>40</v>
      </c>
      <c r="C6">
        <v>5</v>
      </c>
      <c r="D6">
        <f>52*10^-3</f>
        <v>5.2000000000000005E-2</v>
      </c>
      <c r="E6">
        <v>0</v>
      </c>
    </row>
    <row r="7" spans="2:5" x14ac:dyDescent="0.25">
      <c r="B7">
        <v>50</v>
      </c>
      <c r="C7">
        <v>5</v>
      </c>
      <c r="D7">
        <f>61.6*10^-3</f>
        <v>6.1600000000000002E-2</v>
      </c>
      <c r="E7">
        <v>0</v>
      </c>
    </row>
    <row r="8" spans="2:5" x14ac:dyDescent="0.25">
      <c r="B8">
        <v>60</v>
      </c>
      <c r="C8">
        <v>5</v>
      </c>
      <c r="D8">
        <f>66.4*10^-3</f>
        <v>6.6400000000000001E-2</v>
      </c>
      <c r="E8">
        <v>0</v>
      </c>
    </row>
    <row r="9" spans="2:5" x14ac:dyDescent="0.25">
      <c r="B9">
        <v>70</v>
      </c>
      <c r="C9">
        <v>5</v>
      </c>
      <c r="D9">
        <f>69.6*10^-3</f>
        <v>6.9599999999999995E-2</v>
      </c>
      <c r="E9">
        <v>0</v>
      </c>
    </row>
    <row r="10" spans="2:5" x14ac:dyDescent="0.25">
      <c r="B10">
        <v>80</v>
      </c>
      <c r="C10">
        <v>5</v>
      </c>
      <c r="D10">
        <f>74.4*10^-3</f>
        <v>7.4400000000000008E-2</v>
      </c>
      <c r="E10">
        <v>0</v>
      </c>
    </row>
    <row r="11" spans="2:5" x14ac:dyDescent="0.25">
      <c r="B11">
        <v>90</v>
      </c>
      <c r="C11">
        <v>5</v>
      </c>
      <c r="D11">
        <f>79.2*10^-3</f>
        <v>7.9200000000000007E-2</v>
      </c>
      <c r="E11">
        <v>0</v>
      </c>
    </row>
    <row r="12" spans="2:5" x14ac:dyDescent="0.25">
      <c r="B12">
        <v>100</v>
      </c>
      <c r="C12">
        <v>5</v>
      </c>
      <c r="D12">
        <f>80*10^-3</f>
        <v>0.08</v>
      </c>
      <c r="E12">
        <v>0</v>
      </c>
    </row>
    <row r="13" spans="2:5" x14ac:dyDescent="0.25">
      <c r="B13">
        <v>200</v>
      </c>
      <c r="C13">
        <v>5</v>
      </c>
      <c r="D13">
        <f>136*10^-3</f>
        <v>0.13600000000000001</v>
      </c>
      <c r="E13">
        <v>0</v>
      </c>
    </row>
    <row r="14" spans="2:5" x14ac:dyDescent="0.25">
      <c r="B14">
        <v>300</v>
      </c>
      <c r="C14">
        <v>5</v>
      </c>
      <c r="D14">
        <f>192*10^-3</f>
        <v>0.192</v>
      </c>
      <c r="E14">
        <v>0</v>
      </c>
    </row>
    <row r="15" spans="2:5" x14ac:dyDescent="0.25">
      <c r="B15">
        <v>400</v>
      </c>
      <c r="C15">
        <v>5</v>
      </c>
      <c r="D15">
        <f>256*10^-3</f>
        <v>0.25600000000000001</v>
      </c>
      <c r="E15">
        <v>-90.2</v>
      </c>
    </row>
    <row r="16" spans="2:5" x14ac:dyDescent="0.25">
      <c r="B16">
        <v>500</v>
      </c>
      <c r="C16">
        <v>5</v>
      </c>
      <c r="D16">
        <f>312*10^-3</f>
        <v>0.312</v>
      </c>
      <c r="E16">
        <v>-90</v>
      </c>
    </row>
    <row r="17" spans="1:5" x14ac:dyDescent="0.25">
      <c r="B17">
        <v>600</v>
      </c>
      <c r="C17">
        <v>5</v>
      </c>
      <c r="D17">
        <f>376*10^-3</f>
        <v>0.376</v>
      </c>
      <c r="E17">
        <v>-83</v>
      </c>
    </row>
    <row r="18" spans="1:5" x14ac:dyDescent="0.25">
      <c r="B18">
        <v>700</v>
      </c>
      <c r="C18">
        <v>5</v>
      </c>
      <c r="D18">
        <f>424*10^-3</f>
        <v>0.42399999999999999</v>
      </c>
      <c r="E18">
        <v>-85.5</v>
      </c>
    </row>
    <row r="19" spans="1:5" x14ac:dyDescent="0.25">
      <c r="B19">
        <v>800</v>
      </c>
      <c r="C19">
        <v>5</v>
      </c>
      <c r="D19">
        <f>480*10^-3</f>
        <v>0.48</v>
      </c>
      <c r="E19">
        <v>-84.9</v>
      </c>
    </row>
    <row r="20" spans="1:5" x14ac:dyDescent="0.25">
      <c r="B20">
        <v>900</v>
      </c>
      <c r="C20">
        <v>5</v>
      </c>
      <c r="D20">
        <f>536*10^-3</f>
        <v>0.53600000000000003</v>
      </c>
      <c r="E20">
        <v>-84</v>
      </c>
    </row>
    <row r="21" spans="1:5" x14ac:dyDescent="0.25">
      <c r="B21">
        <v>1000</v>
      </c>
      <c r="C21">
        <v>5</v>
      </c>
      <c r="D21">
        <f>592*10^-3</f>
        <v>0.59199999999999997</v>
      </c>
      <c r="E21">
        <v>-81.900000000000006</v>
      </c>
    </row>
    <row r="22" spans="1:5" x14ac:dyDescent="0.25">
      <c r="B22">
        <f>2*1000</f>
        <v>2000</v>
      </c>
      <c r="C22">
        <v>5</v>
      </c>
      <c r="D22">
        <v>1.1599999999999999</v>
      </c>
      <c r="E22">
        <v>-77.099999999999994</v>
      </c>
    </row>
    <row r="23" spans="1:5" x14ac:dyDescent="0.25">
      <c r="B23">
        <f>3*1000</f>
        <v>3000</v>
      </c>
      <c r="C23">
        <v>5</v>
      </c>
      <c r="D23">
        <v>1.68</v>
      </c>
      <c r="E23">
        <v>-70.099999999999994</v>
      </c>
    </row>
    <row r="24" spans="1:5" x14ac:dyDescent="0.25">
      <c r="B24">
        <f>4*1000</f>
        <v>4000</v>
      </c>
      <c r="C24">
        <v>5</v>
      </c>
      <c r="D24">
        <v>2.12</v>
      </c>
      <c r="E24">
        <v>-64.8</v>
      </c>
    </row>
    <row r="25" spans="1:5" x14ac:dyDescent="0.25">
      <c r="B25">
        <f>5*1000</f>
        <v>5000</v>
      </c>
      <c r="C25">
        <v>5</v>
      </c>
      <c r="D25">
        <v>2.52</v>
      </c>
      <c r="E25">
        <v>-60.3</v>
      </c>
    </row>
    <row r="26" spans="1:5" x14ac:dyDescent="0.25">
      <c r="B26">
        <f>6*10^3</f>
        <v>6000</v>
      </c>
      <c r="C26">
        <v>5</v>
      </c>
      <c r="D26">
        <v>2.96</v>
      </c>
      <c r="E26">
        <v>-56.9</v>
      </c>
    </row>
    <row r="27" spans="1:5" x14ac:dyDescent="0.25">
      <c r="B27">
        <f>7*10^3</f>
        <v>7000</v>
      </c>
      <c r="C27">
        <v>5</v>
      </c>
      <c r="D27">
        <v>3.28</v>
      </c>
      <c r="E27">
        <v>-52</v>
      </c>
    </row>
    <row r="28" spans="1:5" x14ac:dyDescent="0.25">
      <c r="B28">
        <f>8*10^3</f>
        <v>8000</v>
      </c>
      <c r="C28">
        <v>5</v>
      </c>
      <c r="D28">
        <v>3.44</v>
      </c>
      <c r="E28">
        <v>-44.5</v>
      </c>
    </row>
    <row r="29" spans="1:5" x14ac:dyDescent="0.25">
      <c r="B29">
        <f>9*10^3</f>
        <v>9000</v>
      </c>
      <c r="C29">
        <v>5</v>
      </c>
      <c r="D29">
        <v>3.68</v>
      </c>
      <c r="E29">
        <v>-40.6</v>
      </c>
    </row>
    <row r="30" spans="1:5" x14ac:dyDescent="0.25">
      <c r="B30">
        <f>10*10^3</f>
        <v>10000</v>
      </c>
      <c r="C30">
        <v>5</v>
      </c>
      <c r="D30">
        <v>3.76</v>
      </c>
      <c r="E30">
        <v>-36.6</v>
      </c>
    </row>
    <row r="31" spans="1:5" x14ac:dyDescent="0.25">
      <c r="A31">
        <v>20</v>
      </c>
      <c r="B31">
        <f>A31*10^3</f>
        <v>20000</v>
      </c>
      <c r="C31">
        <v>5</v>
      </c>
      <c r="D31">
        <v>4.8</v>
      </c>
      <c r="E31">
        <v>-25</v>
      </c>
    </row>
    <row r="32" spans="1:5" x14ac:dyDescent="0.25">
      <c r="A32">
        <v>30</v>
      </c>
      <c r="B32">
        <f t="shared" ref="B32:B57" si="0">A32*10^3</f>
        <v>30000</v>
      </c>
      <c r="C32">
        <v>5</v>
      </c>
      <c r="D32">
        <v>5</v>
      </c>
      <c r="E32">
        <v>-13</v>
      </c>
    </row>
    <row r="33" spans="1:5" x14ac:dyDescent="0.25">
      <c r="A33">
        <v>40</v>
      </c>
      <c r="B33">
        <f t="shared" si="0"/>
        <v>40000</v>
      </c>
      <c r="C33">
        <v>5</v>
      </c>
      <c r="D33">
        <v>5</v>
      </c>
      <c r="E33">
        <v>-10</v>
      </c>
    </row>
    <row r="34" spans="1:5" x14ac:dyDescent="0.25">
      <c r="A34">
        <v>50</v>
      </c>
      <c r="B34">
        <f t="shared" si="0"/>
        <v>50000</v>
      </c>
      <c r="C34">
        <v>5</v>
      </c>
      <c r="D34">
        <v>5</v>
      </c>
      <c r="E34">
        <v>-10</v>
      </c>
    </row>
    <row r="35" spans="1:5" x14ac:dyDescent="0.25">
      <c r="A35">
        <v>60</v>
      </c>
      <c r="B35">
        <f t="shared" si="0"/>
        <v>60000</v>
      </c>
      <c r="C35">
        <v>5</v>
      </c>
      <c r="D35">
        <v>5</v>
      </c>
      <c r="E35">
        <v>-10</v>
      </c>
    </row>
    <row r="36" spans="1:5" x14ac:dyDescent="0.25">
      <c r="A36">
        <v>70</v>
      </c>
      <c r="B36">
        <f t="shared" si="0"/>
        <v>70000</v>
      </c>
      <c r="C36">
        <v>5</v>
      </c>
      <c r="D36">
        <v>5</v>
      </c>
      <c r="E36">
        <v>-5</v>
      </c>
    </row>
    <row r="37" spans="1:5" x14ac:dyDescent="0.25">
      <c r="A37">
        <v>80</v>
      </c>
      <c r="B37">
        <f t="shared" si="0"/>
        <v>80000</v>
      </c>
      <c r="C37">
        <v>5</v>
      </c>
      <c r="D37">
        <v>5</v>
      </c>
      <c r="E37">
        <v>-2</v>
      </c>
    </row>
    <row r="38" spans="1:5" x14ac:dyDescent="0.25">
      <c r="A38">
        <v>90</v>
      </c>
      <c r="B38">
        <f t="shared" si="0"/>
        <v>90000</v>
      </c>
      <c r="C38">
        <v>5</v>
      </c>
      <c r="D38">
        <v>5</v>
      </c>
      <c r="E38">
        <v>-3</v>
      </c>
    </row>
    <row r="39" spans="1:5" x14ac:dyDescent="0.25">
      <c r="A39">
        <v>100</v>
      </c>
      <c r="B39">
        <f t="shared" si="0"/>
        <v>100000</v>
      </c>
      <c r="C39">
        <v>5</v>
      </c>
      <c r="D39">
        <v>5</v>
      </c>
      <c r="E39">
        <v>-4</v>
      </c>
    </row>
    <row r="40" spans="1:5" x14ac:dyDescent="0.25">
      <c r="A40">
        <v>200</v>
      </c>
      <c r="B40">
        <f t="shared" si="0"/>
        <v>200000</v>
      </c>
      <c r="C40">
        <v>5</v>
      </c>
      <c r="D40">
        <v>5</v>
      </c>
      <c r="E40">
        <v>-2</v>
      </c>
    </row>
    <row r="41" spans="1:5" x14ac:dyDescent="0.25">
      <c r="A41">
        <v>300</v>
      </c>
      <c r="B41">
        <f t="shared" si="0"/>
        <v>300000</v>
      </c>
      <c r="C41">
        <v>5</v>
      </c>
      <c r="D41">
        <v>5</v>
      </c>
      <c r="E41">
        <v>3.25</v>
      </c>
    </row>
    <row r="42" spans="1:5" x14ac:dyDescent="0.25">
      <c r="A42">
        <v>400</v>
      </c>
      <c r="B42">
        <f t="shared" si="0"/>
        <v>400000</v>
      </c>
      <c r="C42">
        <v>5</v>
      </c>
      <c r="D42">
        <v>5</v>
      </c>
      <c r="E42">
        <v>4.3</v>
      </c>
    </row>
    <row r="43" spans="1:5" x14ac:dyDescent="0.25">
      <c r="A43">
        <v>500</v>
      </c>
      <c r="B43">
        <f t="shared" si="0"/>
        <v>500000</v>
      </c>
      <c r="C43">
        <v>5</v>
      </c>
      <c r="D43">
        <v>5</v>
      </c>
      <c r="E43">
        <v>4.5199999999999996</v>
      </c>
    </row>
    <row r="44" spans="1:5" x14ac:dyDescent="0.25">
      <c r="A44">
        <v>600</v>
      </c>
      <c r="B44">
        <f t="shared" si="0"/>
        <v>600000</v>
      </c>
      <c r="C44">
        <v>5</v>
      </c>
      <c r="D44">
        <v>5</v>
      </c>
      <c r="E44">
        <v>5.42</v>
      </c>
    </row>
    <row r="45" spans="1:5" x14ac:dyDescent="0.25">
      <c r="A45">
        <v>700</v>
      </c>
      <c r="B45">
        <f t="shared" si="0"/>
        <v>700000</v>
      </c>
      <c r="C45">
        <v>5</v>
      </c>
      <c r="D45">
        <v>5</v>
      </c>
      <c r="E45">
        <v>7.18</v>
      </c>
    </row>
    <row r="46" spans="1:5" x14ac:dyDescent="0.25">
      <c r="A46">
        <v>800</v>
      </c>
      <c r="B46">
        <f t="shared" si="0"/>
        <v>800000</v>
      </c>
      <c r="C46">
        <v>5</v>
      </c>
      <c r="D46">
        <v>5</v>
      </c>
      <c r="E46">
        <v>7.17</v>
      </c>
    </row>
    <row r="47" spans="1:5" x14ac:dyDescent="0.25">
      <c r="A47">
        <v>900</v>
      </c>
      <c r="B47">
        <f t="shared" si="0"/>
        <v>900000</v>
      </c>
      <c r="C47">
        <v>5</v>
      </c>
      <c r="D47">
        <v>5</v>
      </c>
      <c r="E47">
        <v>7.62</v>
      </c>
    </row>
    <row r="48" spans="1:5" x14ac:dyDescent="0.25">
      <c r="A48">
        <v>1000</v>
      </c>
      <c r="B48">
        <f t="shared" si="0"/>
        <v>1000000</v>
      </c>
      <c r="C48">
        <v>5</v>
      </c>
      <c r="D48">
        <v>5</v>
      </c>
      <c r="E48">
        <v>7.2</v>
      </c>
    </row>
    <row r="49" spans="1:5" x14ac:dyDescent="0.25">
      <c r="A49">
        <v>2000</v>
      </c>
      <c r="B49">
        <f t="shared" si="0"/>
        <v>2000000</v>
      </c>
      <c r="C49">
        <v>5</v>
      </c>
      <c r="D49">
        <v>5</v>
      </c>
      <c r="E49">
        <v>14.2</v>
      </c>
    </row>
    <row r="50" spans="1:5" x14ac:dyDescent="0.25">
      <c r="A50">
        <v>3000</v>
      </c>
      <c r="B50">
        <f t="shared" si="0"/>
        <v>3000000</v>
      </c>
      <c r="C50">
        <v>5</v>
      </c>
      <c r="D50">
        <v>5</v>
      </c>
      <c r="E50">
        <v>18.8</v>
      </c>
    </row>
    <row r="51" spans="1:5" x14ac:dyDescent="0.25">
      <c r="A51">
        <v>4000</v>
      </c>
      <c r="B51">
        <f t="shared" si="0"/>
        <v>4000000</v>
      </c>
      <c r="C51">
        <v>4.8</v>
      </c>
      <c r="D51">
        <v>4.5999999999999996</v>
      </c>
      <c r="E51">
        <v>20.5</v>
      </c>
    </row>
    <row r="52" spans="1:5" x14ac:dyDescent="0.25">
      <c r="A52">
        <v>5000</v>
      </c>
      <c r="B52">
        <f t="shared" si="0"/>
        <v>5000000</v>
      </c>
      <c r="C52">
        <v>4.5999999999999996</v>
      </c>
      <c r="D52">
        <v>4.2</v>
      </c>
      <c r="E52">
        <v>32.200000000000003</v>
      </c>
    </row>
    <row r="53" spans="1:5" x14ac:dyDescent="0.25">
      <c r="A53">
        <v>6000</v>
      </c>
      <c r="B53">
        <f t="shared" si="0"/>
        <v>6000000</v>
      </c>
      <c r="C53">
        <v>4.4000000000000004</v>
      </c>
      <c r="D53">
        <v>4</v>
      </c>
      <c r="E53">
        <v>40.9</v>
      </c>
    </row>
    <row r="54" spans="1:5" x14ac:dyDescent="0.25">
      <c r="A54">
        <v>7000</v>
      </c>
      <c r="B54">
        <f t="shared" si="0"/>
        <v>7000000</v>
      </c>
      <c r="C54">
        <v>4.2</v>
      </c>
      <c r="D54">
        <v>3.8</v>
      </c>
      <c r="E54">
        <v>50.7</v>
      </c>
    </row>
    <row r="55" spans="1:5" x14ac:dyDescent="0.25">
      <c r="A55">
        <v>8000</v>
      </c>
      <c r="B55">
        <f t="shared" si="0"/>
        <v>8000000</v>
      </c>
      <c r="C55">
        <v>4.2</v>
      </c>
      <c r="D55">
        <v>3.6</v>
      </c>
      <c r="E55">
        <v>58.8</v>
      </c>
    </row>
    <row r="56" spans="1:5" x14ac:dyDescent="0.25">
      <c r="A56">
        <v>9000</v>
      </c>
      <c r="B56">
        <f t="shared" si="0"/>
        <v>9000000</v>
      </c>
      <c r="C56">
        <v>4.2</v>
      </c>
      <c r="D56">
        <v>3.4</v>
      </c>
      <c r="E56">
        <v>61.7</v>
      </c>
    </row>
    <row r="57" spans="1:5" x14ac:dyDescent="0.25">
      <c r="A57">
        <v>1000</v>
      </c>
      <c r="B57">
        <f t="shared" si="0"/>
        <v>1000000</v>
      </c>
      <c r="C57">
        <v>3.8</v>
      </c>
      <c r="D57">
        <v>3.2</v>
      </c>
      <c r="E57">
        <v>66.7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Opolka</dc:creator>
  <cp:lastModifiedBy>Alexis Opolka</cp:lastModifiedBy>
  <dcterms:created xsi:type="dcterms:W3CDTF">2024-05-16T09:43:23Z</dcterms:created>
  <dcterms:modified xsi:type="dcterms:W3CDTF">2024-05-21T04:27:38Z</dcterms:modified>
</cp:coreProperties>
</file>