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\Documents\Projects\import-cours-but-rt1\cours\modules\R111\"/>
    </mc:Choice>
  </mc:AlternateContent>
  <xr:revisionPtr revIDLastSave="0" documentId="13_ncr:1_{19AD94B8-0929-40A4-90A1-5E6F5642974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la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J34" i="1" l="1"/>
  <c r="AI34" i="1"/>
  <c r="AH34" i="1"/>
  <c r="AG34" i="1"/>
  <c r="AF34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D34" i="1"/>
  <c r="AJ33" i="1"/>
  <c r="AI33" i="1"/>
  <c r="AH33" i="1"/>
  <c r="AG33" i="1"/>
  <c r="AF33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D33" i="1"/>
  <c r="AJ32" i="1"/>
  <c r="AI32" i="1"/>
  <c r="AH32" i="1"/>
  <c r="AG32" i="1"/>
  <c r="AF32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D32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D31" i="1"/>
  <c r="AJ30" i="1"/>
  <c r="AI30" i="1"/>
  <c r="AH30" i="1"/>
  <c r="AG30" i="1"/>
  <c r="AF30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D30" i="1"/>
  <c r="AJ29" i="1"/>
  <c r="AI29" i="1"/>
  <c r="AH29" i="1"/>
  <c r="AG29" i="1"/>
  <c r="AF29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D29" i="1"/>
  <c r="AJ28" i="1"/>
  <c r="AI28" i="1"/>
  <c r="AH28" i="1"/>
  <c r="AG28" i="1"/>
  <c r="AF28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AJ27" i="1"/>
  <c r="AI27" i="1"/>
  <c r="AH27" i="1"/>
  <c r="AG27" i="1"/>
  <c r="AF27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D27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D26" i="1"/>
  <c r="AJ25" i="1"/>
  <c r="AI25" i="1"/>
  <c r="AH25" i="1"/>
  <c r="AG25" i="1"/>
  <c r="AF25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AJ24" i="1"/>
  <c r="AI24" i="1"/>
  <c r="AH24" i="1"/>
  <c r="AG24" i="1"/>
  <c r="AF24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AJ22" i="1"/>
  <c r="AI22" i="1"/>
  <c r="AH22" i="1"/>
  <c r="AG22" i="1"/>
  <c r="AF22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D22" i="1"/>
  <c r="AJ21" i="1"/>
  <c r="AI21" i="1"/>
  <c r="AH21" i="1"/>
  <c r="AG21" i="1"/>
  <c r="AF21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AJ20" i="1"/>
  <c r="AI20" i="1"/>
  <c r="AH20" i="1"/>
  <c r="AG20" i="1"/>
  <c r="AF20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AJ19" i="1"/>
  <c r="AI19" i="1"/>
  <c r="AH19" i="1"/>
  <c r="AG19" i="1"/>
  <c r="AF19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AJ18" i="1"/>
  <c r="AI18" i="1"/>
  <c r="AH18" i="1"/>
  <c r="AG18" i="1"/>
  <c r="AF18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AJ17" i="1"/>
  <c r="AI17" i="1"/>
  <c r="AH17" i="1"/>
  <c r="AG17" i="1"/>
  <c r="AF17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AJ16" i="1"/>
  <c r="AI16" i="1"/>
  <c r="AH16" i="1"/>
  <c r="AG16" i="1"/>
  <c r="AF16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AJ14" i="1"/>
  <c r="AI14" i="1"/>
  <c r="AH14" i="1"/>
  <c r="AG14" i="1"/>
  <c r="AF14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AJ13" i="1"/>
  <c r="AI13" i="1"/>
  <c r="AH13" i="1"/>
  <c r="AG13" i="1"/>
  <c r="AF13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D13" i="1"/>
  <c r="AJ12" i="1"/>
  <c r="AI12" i="1"/>
  <c r="AH12" i="1"/>
  <c r="AG12" i="1"/>
  <c r="AF12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AJ11" i="1"/>
  <c r="AI11" i="1"/>
  <c r="AH11" i="1"/>
  <c r="AG11" i="1"/>
  <c r="AF11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AJ10" i="1"/>
  <c r="AI10" i="1"/>
  <c r="AH10" i="1"/>
  <c r="AG10" i="1"/>
  <c r="AF10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D10" i="1"/>
  <c r="AJ9" i="1"/>
  <c r="AI9" i="1"/>
  <c r="AH9" i="1"/>
  <c r="AG9" i="1"/>
  <c r="AF9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AJ8" i="1"/>
  <c r="AI8" i="1"/>
  <c r="AH8" i="1"/>
  <c r="AG8" i="1"/>
  <c r="AF8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D8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AJ6" i="1"/>
  <c r="AI6" i="1"/>
  <c r="AH6" i="1"/>
  <c r="AG6" i="1"/>
  <c r="AF6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D6" i="1"/>
  <c r="AJ5" i="1"/>
  <c r="AI5" i="1"/>
  <c r="AH5" i="1"/>
  <c r="AG5" i="1"/>
  <c r="AF5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AJ4" i="1"/>
  <c r="AI4" i="1"/>
  <c r="AH4" i="1"/>
  <c r="AG4" i="1"/>
  <c r="AF4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AJ3" i="1"/>
  <c r="AI3" i="1"/>
  <c r="AH3" i="1"/>
  <c r="AG3" i="1"/>
  <c r="AF3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H2" i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U2" i="1" s="1"/>
  <c r="V2" i="1" s="1"/>
  <c r="W2" i="1" s="1"/>
  <c r="X2" i="1" s="1"/>
  <c r="Y2" i="1" s="1"/>
  <c r="Z2" i="1" s="1"/>
  <c r="AA2" i="1" s="1"/>
  <c r="AB2" i="1" s="1"/>
  <c r="AC2" i="1" s="1"/>
  <c r="AD2" i="1" s="1"/>
  <c r="AE2" i="1" s="1"/>
  <c r="AF2" i="1" s="1"/>
  <c r="AG2" i="1" s="1"/>
  <c r="AH2" i="1" s="1"/>
  <c r="AI2" i="1" s="1"/>
  <c r="AJ2" i="1" s="1"/>
  <c r="AK2" i="1" s="1"/>
  <c r="AJ1" i="1"/>
  <c r="AI1" i="1"/>
  <c r="AH1" i="1"/>
  <c r="AG1" i="1"/>
  <c r="AF1" i="1"/>
  <c r="AE1" i="1"/>
  <c r="AD1" i="1"/>
  <c r="AC1" i="1"/>
  <c r="AB1" i="1"/>
  <c r="AA1" i="1"/>
  <c r="Z1" i="1"/>
  <c r="Y1" i="1"/>
  <c r="X1" i="1"/>
  <c r="W1" i="1"/>
  <c r="V1" i="1"/>
  <c r="U1" i="1"/>
  <c r="T1" i="1"/>
  <c r="S1" i="1"/>
  <c r="R1" i="1"/>
  <c r="Q1" i="1"/>
  <c r="P1" i="1"/>
  <c r="O1" i="1"/>
  <c r="N1" i="1"/>
  <c r="M1" i="1"/>
  <c r="L1" i="1"/>
  <c r="K1" i="1"/>
  <c r="J1" i="1"/>
  <c r="I1" i="1"/>
  <c r="H1" i="1"/>
  <c r="F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" authorId="0" shapeId="0" xr:uid="{00000000-0006-0000-0000-000001000000}">
      <text>
        <r>
          <rPr>
            <sz val="10"/>
            <color rgb="FF000000"/>
            <rFont val="Arial"/>
          </rPr>
          <t>Double-cliquez sur cette case pour définir la date de début du calendrier.</t>
        </r>
      </text>
    </comment>
    <comment ref="C1" authorId="0" shapeId="0" xr:uid="{00000000-0006-0000-0000-000002000000}">
      <text>
        <r>
          <rPr>
            <sz val="10"/>
            <color rgb="FF000000"/>
            <rFont val="Arial"/>
          </rPr>
          <t>Choisissez l'échelle de votre calendrier en nombre de jours.</t>
        </r>
      </text>
    </comment>
    <comment ref="D1" authorId="0" shapeId="0" xr:uid="{00000000-0006-0000-0000-000003000000}">
      <text>
        <r>
          <rPr>
            <sz val="10"/>
            <color rgb="FF000000"/>
            <rFont val="Arial"/>
          </rPr>
          <t>Choisissez la plage du calendrier.</t>
        </r>
      </text>
    </comment>
    <comment ref="D2" authorId="0" shapeId="0" xr:uid="{00000000-0006-0000-0000-000004000000}">
      <text>
        <r>
          <rPr>
            <sz val="10"/>
            <color rgb="FF000000"/>
            <rFont val="Arial"/>
          </rPr>
          <t>La durée en jours s'ajuste automatiquement en fonction des dates de début et de fin.</t>
        </r>
      </text>
    </comment>
    <comment ref="E2" authorId="0" shapeId="0" xr:uid="{00000000-0006-0000-0000-000005000000}">
      <text>
        <r>
          <rPr>
            <sz val="10"/>
            <color rgb="FF000000"/>
            <rFont val="Arial"/>
          </rPr>
          <t>Indiquez la complétion d'une tâche et sa couleur s'ajustera automatiquement.</t>
        </r>
      </text>
    </comment>
    <comment ref="G2" authorId="0" shapeId="0" xr:uid="{00000000-0006-0000-0000-000006000000}">
      <text>
        <r>
          <rPr>
            <sz val="10"/>
            <color rgb="FF000000"/>
            <rFont val="Arial"/>
          </rPr>
          <t>Pour sélectionner la couleur de votre graph utilisez les noms de la liste suivante : https://www.w3schools.com/tags/ref_colornames.asp</t>
        </r>
      </text>
    </comment>
  </commentList>
</comments>
</file>

<file path=xl/sharedStrings.xml><?xml version="1.0" encoding="utf-8"?>
<sst xmlns="http://schemas.openxmlformats.org/spreadsheetml/2006/main" count="110" uniqueCount="57">
  <si>
    <t>Updating:0%</t>
  </si>
  <si>
    <t>H3:AK50</t>
  </si>
  <si>
    <t>Aujourd'hui :</t>
  </si>
  <si>
    <t>Phase du projet</t>
  </si>
  <si>
    <t>Date de début</t>
  </si>
  <si>
    <t>Date de fin</t>
  </si>
  <si>
    <t>Durée en jours/hommes</t>
  </si>
  <si>
    <t>Progression</t>
  </si>
  <si>
    <t>Equipe</t>
  </si>
  <si>
    <t>Couleur</t>
  </si>
  <si>
    <t>Phase d'initialisation</t>
  </si>
  <si>
    <t>3,5</t>
  </si>
  <si>
    <t>tomato</t>
  </si>
  <si>
    <t>Recueil des besoins</t>
  </si>
  <si>
    <t>0,5</t>
  </si>
  <si>
    <t>Guillaume</t>
  </si>
  <si>
    <t>Etude de faisabilité</t>
  </si>
  <si>
    <t>Toute l'équipe</t>
  </si>
  <si>
    <t>Cadrage</t>
  </si>
  <si>
    <t>Proposition commerciale</t>
  </si>
  <si>
    <t>Soutenance</t>
  </si>
  <si>
    <t>Phase de lancement</t>
  </si>
  <si>
    <t>orange</t>
  </si>
  <si>
    <t>Benchmark</t>
  </si>
  <si>
    <t>Considérations marketing</t>
  </si>
  <si>
    <t>Considérations graphique</t>
  </si>
  <si>
    <t>Laura</t>
  </si>
  <si>
    <t>Spécifications fonctionnelles</t>
  </si>
  <si>
    <t>Guillaume ; Emma</t>
  </si>
  <si>
    <t>Spécifications techniques</t>
  </si>
  <si>
    <t>Emma</t>
  </si>
  <si>
    <t>Phase de conception</t>
  </si>
  <si>
    <t>gold</t>
  </si>
  <si>
    <t xml:space="preserve">Adaptation charte graphique </t>
  </si>
  <si>
    <t>Charte éditoriale</t>
  </si>
  <si>
    <t>Rédaction des contenus</t>
  </si>
  <si>
    <t>Photos</t>
  </si>
  <si>
    <t>Photographe freelance</t>
  </si>
  <si>
    <t>Traductions</t>
  </si>
  <si>
    <t>Marine ; Traducteurs freelance</t>
  </si>
  <si>
    <t>Maquettes</t>
  </si>
  <si>
    <t>Phase de production</t>
  </si>
  <si>
    <t>skyblue</t>
  </si>
  <si>
    <t>Hébergement &amp; nom de domaine</t>
  </si>
  <si>
    <t>Installation</t>
  </si>
  <si>
    <t>Customisation du thème</t>
  </si>
  <si>
    <t>Internationalisation</t>
  </si>
  <si>
    <t>Emma ; Traducteurs</t>
  </si>
  <si>
    <t>Installation Services tiers</t>
  </si>
  <si>
    <t>Création emails</t>
  </si>
  <si>
    <t>Tests</t>
  </si>
  <si>
    <t>Déploiement</t>
  </si>
  <si>
    <t>Phase d'exploitation</t>
  </si>
  <si>
    <t>purple</t>
  </si>
  <si>
    <t>Formation CMS</t>
  </si>
  <si>
    <t>Recettage</t>
  </si>
  <si>
    <t>Référencement aggrégateurs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</si>
</sst>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mmm&quot;-&quot;d&quot;-&quot;yy"/>
    <numFmt numFmtId="165" formatCode="yyyy"/>
    <numFmt numFmtId="166" formatCode="mmm&quot;-&quot;d"/>
    <numFmt numFmtId="167" formatCode="d\-mmm"/>
    <numFmt numFmtId="168" formatCode="0&quot;%&quot;"/>
    <numFmt numFmtId="169" formatCode="m/d/yyyy\ h:mm:ss"/>
  </numFmts>
  <fonts count="15" x14ac:knownFonts="1">
    <font>
      <sz val="10"/>
      <color rgb="FF000000"/>
      <name val="Arial"/>
    </font>
    <font>
      <b/>
      <sz val="10"/>
      <color rgb="FF666666"/>
      <name val="Arial"/>
    </font>
    <font>
      <b/>
      <sz val="10"/>
      <color rgb="FFFFFFFF"/>
      <name val="Arial"/>
    </font>
    <font>
      <b/>
      <sz val="6"/>
      <color rgb="FFFFFFFF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10"/>
      <color rgb="FF000000"/>
      <name val="Arial"/>
    </font>
    <font>
      <sz val="10"/>
      <color rgb="FF000000"/>
      <name val="Arial"/>
    </font>
    <font>
      <b/>
      <sz val="6"/>
      <color rgb="FF000000"/>
      <name val="Arial"/>
    </font>
    <font>
      <sz val="10"/>
      <color rgb="FF000000"/>
      <name val="Arial"/>
    </font>
    <font>
      <sz val="10"/>
      <name val="Arial"/>
    </font>
    <font>
      <b/>
      <sz val="6"/>
      <color rgb="FF000000"/>
      <name val="Arial"/>
    </font>
    <font>
      <b/>
      <sz val="10"/>
      <name val="Arial"/>
    </font>
    <font>
      <sz val="10"/>
      <name val="Arial"/>
    </font>
    <font>
      <b/>
      <sz val="10"/>
      <color rgb="FFFF6347"/>
      <name val="Arial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2">
    <xf numFmtId="0" fontId="0" fillId="0" borderId="0" xfId="0" applyAlignment="1">
      <alignment wrapText="1"/>
    </xf>
    <xf numFmtId="0" fontId="1" fillId="2" borderId="0" xfId="0" applyFont="1" applyFill="1" applyAlignment="1">
      <alignment vertical="center" wrapText="1"/>
    </xf>
    <xf numFmtId="164" fontId="2" fillId="2" borderId="0" xfId="0" applyNumberFormat="1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14" fontId="2" fillId="2" borderId="0" xfId="0" applyNumberFormat="1" applyFont="1" applyFill="1" applyAlignment="1">
      <alignment horizontal="center" vertical="center" wrapText="1"/>
    </xf>
    <xf numFmtId="0" fontId="4" fillId="2" borderId="0" xfId="0" applyFont="1" applyFill="1" applyAlignment="1">
      <alignment vertical="center" wrapText="1"/>
    </xf>
    <xf numFmtId="165" fontId="1" fillId="2" borderId="0" xfId="0" applyNumberFormat="1" applyFont="1" applyFill="1" applyAlignment="1">
      <alignment horizontal="center" vertical="center" wrapText="1"/>
    </xf>
    <xf numFmtId="0" fontId="5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166" fontId="5" fillId="4" borderId="0" xfId="0" applyNumberFormat="1" applyFont="1" applyFill="1" applyAlignment="1">
      <alignment horizontal="center" vertical="center" wrapText="1"/>
    </xf>
    <xf numFmtId="0" fontId="4" fillId="5" borderId="0" xfId="0" applyFont="1" applyFill="1" applyAlignment="1">
      <alignment horizontal="left" vertical="top" wrapText="1"/>
    </xf>
    <xf numFmtId="167" fontId="6" fillId="5" borderId="0" xfId="0" applyNumberFormat="1" applyFont="1" applyFill="1" applyAlignment="1">
      <alignment horizontal="center" vertical="top"/>
    </xf>
    <xf numFmtId="167" fontId="4" fillId="5" borderId="0" xfId="0" applyNumberFormat="1" applyFont="1" applyFill="1" applyAlignment="1">
      <alignment horizontal="center" vertical="top"/>
    </xf>
    <xf numFmtId="0" fontId="4" fillId="5" borderId="0" xfId="0" applyFont="1" applyFill="1" applyAlignment="1">
      <alignment horizontal="center" vertical="top"/>
    </xf>
    <xf numFmtId="0" fontId="7" fillId="5" borderId="0" xfId="0" applyFont="1" applyFill="1" applyAlignment="1">
      <alignment horizontal="center" vertical="top"/>
    </xf>
    <xf numFmtId="4" fontId="8" fillId="5" borderId="0" xfId="0" applyNumberFormat="1" applyFont="1" applyFill="1" applyAlignment="1">
      <alignment horizontal="center" vertical="top"/>
    </xf>
    <xf numFmtId="4" fontId="4" fillId="0" borderId="0" xfId="0" applyNumberFormat="1" applyFont="1" applyAlignment="1">
      <alignment horizontal="left" vertical="top"/>
    </xf>
    <xf numFmtId="4" fontId="4" fillId="0" borderId="0" xfId="0" applyNumberFormat="1" applyFont="1" applyAlignment="1">
      <alignment horizontal="center" vertical="top"/>
    </xf>
    <xf numFmtId="0" fontId="7" fillId="0" borderId="0" xfId="0" applyFont="1" applyAlignment="1">
      <alignment horizontal="left" vertical="top" wrapText="1"/>
    </xf>
    <xf numFmtId="167" fontId="9" fillId="6" borderId="0" xfId="0" applyNumberFormat="1" applyFont="1" applyFill="1" applyAlignment="1">
      <alignment horizontal="center" vertical="top"/>
    </xf>
    <xf numFmtId="167" fontId="7" fillId="6" borderId="0" xfId="0" applyNumberFormat="1" applyFont="1" applyFill="1" applyAlignment="1">
      <alignment horizontal="center" vertical="top"/>
    </xf>
    <xf numFmtId="0" fontId="7" fillId="0" borderId="0" xfId="0" applyFont="1" applyAlignment="1">
      <alignment horizontal="center" vertical="top"/>
    </xf>
    <xf numFmtId="9" fontId="9" fillId="7" borderId="0" xfId="0" applyNumberFormat="1" applyFont="1" applyFill="1" applyAlignment="1">
      <alignment horizontal="center" vertical="top"/>
    </xf>
    <xf numFmtId="4" fontId="8" fillId="7" borderId="0" xfId="0" applyNumberFormat="1" applyFont="1" applyFill="1" applyAlignment="1">
      <alignment horizontal="center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center" vertical="top"/>
    </xf>
    <xf numFmtId="168" fontId="9" fillId="7" borderId="0" xfId="0" applyNumberFormat="1" applyFont="1" applyFill="1" applyAlignment="1">
      <alignment horizontal="center" vertical="top"/>
    </xf>
    <xf numFmtId="168" fontId="6" fillId="5" borderId="0" xfId="0" applyNumberFormat="1" applyFont="1" applyFill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14" fontId="10" fillId="0" borderId="0" xfId="0" applyNumberFormat="1" applyFont="1" applyAlignment="1">
      <alignment wrapText="1"/>
    </xf>
    <xf numFmtId="0" fontId="10" fillId="0" borderId="0" xfId="0" applyFont="1" applyAlignment="1">
      <alignment wrapText="1"/>
    </xf>
    <xf numFmtId="0" fontId="7" fillId="0" borderId="0" xfId="0" applyFont="1" applyAlignment="1">
      <alignment horizontal="center" vertical="top" wrapText="1"/>
    </xf>
    <xf numFmtId="0" fontId="9" fillId="0" borderId="0" xfId="0" applyFont="1" applyAlignment="1">
      <alignment horizontal="left" vertical="top" wrapText="1"/>
    </xf>
    <xf numFmtId="4" fontId="11" fillId="7" borderId="0" xfId="0" applyNumberFormat="1" applyFont="1" applyFill="1" applyAlignment="1">
      <alignment horizontal="center" vertical="top"/>
    </xf>
    <xf numFmtId="0" fontId="9" fillId="0" borderId="0" xfId="0" applyFont="1" applyAlignment="1">
      <alignment horizontal="center" vertical="top"/>
    </xf>
    <xf numFmtId="4" fontId="10" fillId="0" borderId="0" xfId="0" applyNumberFormat="1" applyFont="1" applyAlignment="1">
      <alignment wrapText="1"/>
    </xf>
    <xf numFmtId="0" fontId="9" fillId="0" borderId="0" xfId="0" applyFont="1" applyAlignment="1">
      <alignment horizontal="center" vertical="top" wrapText="1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horizontal="center" vertical="top"/>
    </xf>
    <xf numFmtId="0" fontId="10" fillId="5" borderId="0" xfId="0" applyFont="1" applyFill="1" applyAlignment="1">
      <alignment wrapText="1"/>
    </xf>
    <xf numFmtId="4" fontId="11" fillId="5" borderId="0" xfId="0" applyNumberFormat="1" applyFont="1" applyFill="1" applyAlignment="1">
      <alignment horizontal="center" vertical="top"/>
    </xf>
    <xf numFmtId="168" fontId="7" fillId="0" borderId="0" xfId="0" applyNumberFormat="1" applyFont="1" applyAlignment="1">
      <alignment horizontal="center" vertical="top"/>
    </xf>
    <xf numFmtId="9" fontId="6" fillId="5" borderId="0" xfId="0" applyNumberFormat="1" applyFont="1" applyFill="1" applyAlignment="1">
      <alignment horizontal="center" vertical="top"/>
    </xf>
    <xf numFmtId="168" fontId="9" fillId="0" borderId="0" xfId="0" applyNumberFormat="1" applyFont="1" applyAlignment="1">
      <alignment horizontal="center" vertical="top"/>
    </xf>
    <xf numFmtId="0" fontId="12" fillId="0" borderId="0" xfId="0" applyFont="1"/>
    <xf numFmtId="0" fontId="13" fillId="0" borderId="0" xfId="0" applyFont="1" applyAlignment="1">
      <alignment horizontal="center" wrapText="1"/>
    </xf>
    <xf numFmtId="4" fontId="14" fillId="0" borderId="0" xfId="0" applyNumberFormat="1" applyFont="1" applyAlignment="1">
      <alignment horizontal="left" vertical="top"/>
    </xf>
    <xf numFmtId="0" fontId="13" fillId="0" borderId="0" xfId="0" applyFont="1" applyAlignment="1">
      <alignment wrapText="1"/>
    </xf>
    <xf numFmtId="169" fontId="13" fillId="0" borderId="0" xfId="0" applyNumberFormat="1" applyFont="1" applyAlignment="1">
      <alignment wrapText="1"/>
    </xf>
    <xf numFmtId="169" fontId="13" fillId="0" borderId="0" xfId="0" applyNumberFormat="1" applyFont="1" applyAlignment="1">
      <alignment horizontal="center" wrapText="1"/>
    </xf>
    <xf numFmtId="0" fontId="1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K38"/>
  <sheetViews>
    <sheetView tabSelected="1" workbookViewId="0">
      <selection activeCell="H1" sqref="H1:AK1048576"/>
    </sheetView>
  </sheetViews>
  <sheetFormatPr defaultColWidth="15.140625" defaultRowHeight="15.75" customHeight="1" x14ac:dyDescent="0.2"/>
  <cols>
    <col min="1" max="1" width="19.42578125" customWidth="1"/>
    <col min="2" max="2" width="8.5703125" bestFit="1" customWidth="1"/>
    <col min="3" max="4" width="7.85546875" customWidth="1"/>
    <col min="5" max="5" width="12.42578125" customWidth="1"/>
    <col min="6" max="6" width="11.7109375" customWidth="1"/>
    <col min="7" max="7" width="8.28515625" customWidth="1"/>
    <col min="8" max="10" width="5.28515625" bestFit="1" customWidth="1"/>
    <col min="11" max="15" width="6.140625" bestFit="1" customWidth="1"/>
    <col min="16" max="17" width="5.28515625" bestFit="1" customWidth="1"/>
    <col min="18" max="23" width="6.140625" bestFit="1" customWidth="1"/>
    <col min="24" max="25" width="5.140625" bestFit="1" customWidth="1"/>
    <col min="26" max="30" width="6" bestFit="1" customWidth="1"/>
    <col min="31" max="33" width="5.28515625" bestFit="1" customWidth="1"/>
    <col min="34" max="37" width="6.140625" bestFit="1" customWidth="1"/>
  </cols>
  <sheetData>
    <row r="1" spans="1:37" ht="25.5" x14ac:dyDescent="0.2">
      <c r="A1" s="1" t="s">
        <v>0</v>
      </c>
      <c r="B1" s="2">
        <v>42309</v>
      </c>
      <c r="C1" s="3">
        <v>4</v>
      </c>
      <c r="D1" s="4" t="s">
        <v>1</v>
      </c>
      <c r="E1" s="3" t="s">
        <v>2</v>
      </c>
      <c r="F1" s="5">
        <f ca="1">TODAY()</f>
        <v>44827</v>
      </c>
      <c r="G1" s="6"/>
      <c r="H1" s="7" t="str">
        <f ca="1">IFERROR(__xludf.DUMMYFUNCTION("SPARKLINE({0,0}, {""charttype"",""bar"";""max"",1;""color1"",""#434343"";""color2"",""#ff0000""})"),"")</f>
        <v/>
      </c>
      <c r="I1" s="7" t="str">
        <f ca="1">IFERROR(__xludf.DUMMYFUNCTION("SPARKLINE({0,0}, {""charttype"",""bar"";""max"",1;""color1"",""#434343"";""color2"",""#ff0000""})"),"")</f>
        <v/>
      </c>
      <c r="J1" s="7" t="str">
        <f ca="1">IFERROR(__xludf.DUMMYFUNCTION("SPARKLINE({0,0}, {""charttype"",""bar"";""max"",1;""color1"",""#434343"";""color2"",""#ff0000""})"),"")</f>
        <v/>
      </c>
      <c r="K1" s="7" t="str">
        <f ca="1">IFERROR(__xludf.DUMMYFUNCTION("SPARKLINE({0,0}, {""charttype"",""bar"";""max"",1;""color1"",""#434343"";""color2"",""#ff0000""})"),"")</f>
        <v/>
      </c>
      <c r="L1" s="7" t="str">
        <f ca="1">IFERROR(__xludf.DUMMYFUNCTION("SPARKLINE({0,0}, {""charttype"",""bar"";""max"",1;""color1"",""#434343"";""color2"",""#ff0000""})"),"")</f>
        <v/>
      </c>
      <c r="M1" s="7" t="str">
        <f ca="1">IFERROR(__xludf.DUMMYFUNCTION("SPARKLINE({0,0}, {""charttype"",""bar"";""max"",1;""color1"",""#434343"";""color2"",""#ff0000""})"),"")</f>
        <v/>
      </c>
      <c r="N1" s="7" t="str">
        <f ca="1">IFERROR(__xludf.DUMMYFUNCTION("SPARKLINE({0,0}, {""charttype"",""bar"";""max"",1;""color1"",""#434343"";""color2"",""#ff0000""})"),"")</f>
        <v/>
      </c>
      <c r="O1" s="7" t="str">
        <f ca="1">IFERROR(__xludf.DUMMYFUNCTION("SPARKLINE({0,0}, {""charttype"",""bar"";""max"",1;""color1"",""#434343"";""color2"",""#ff0000""})"),"")</f>
        <v/>
      </c>
      <c r="P1" s="7" t="str">
        <f ca="1">IFERROR(__xludf.DUMMYFUNCTION("SPARKLINE({0,0}, {""charttype"",""bar"";""max"",1;""color1"",""#434343"";""color2"",""#ff0000""})"),"")</f>
        <v/>
      </c>
      <c r="Q1" s="7" t="str">
        <f ca="1">IFERROR(__xludf.DUMMYFUNCTION("SPARKLINE({0,0}, {""charttype"",""bar"";""max"",1;""color1"",""#434343"";""color2"",""#ff0000""})"),"")</f>
        <v/>
      </c>
      <c r="R1" s="7" t="str">
        <f ca="1">IFERROR(__xludf.DUMMYFUNCTION("SPARKLINE({0,0}, {""charttype"",""bar"";""max"",1;""color1"",""#434343"";""color2"",""#ff0000""})"),"")</f>
        <v/>
      </c>
      <c r="S1" s="7" t="str">
        <f ca="1">IFERROR(__xludf.DUMMYFUNCTION("SPARKLINE({0,0}, {""charttype"",""bar"";""max"",1;""color1"",""#434343"";""color2"",""#ff0000""})"),"")</f>
        <v/>
      </c>
      <c r="T1" s="7" t="str">
        <f ca="1">IFERROR(__xludf.DUMMYFUNCTION("SPARKLINE({0,0}, {""charttype"",""bar"";""max"",1;""color1"",""#434343"";""color2"",""#ff0000""})"),"")</f>
        <v/>
      </c>
      <c r="U1" s="7" t="str">
        <f ca="1">IFERROR(__xludf.DUMMYFUNCTION("SPARKLINE({0,0}, {""charttype"",""bar"";""max"",1;""color1"",""#434343"";""color2"",""#ff0000""})"),"")</f>
        <v/>
      </c>
      <c r="V1" s="7" t="str">
        <f ca="1">IFERROR(__xludf.DUMMYFUNCTION("SPARKLINE({0,0}, {""charttype"",""bar"";""max"",1;""color1"",""#434343"";""color2"",""#ff0000""})"),"")</f>
        <v/>
      </c>
      <c r="W1" s="7" t="str">
        <f ca="1">IFERROR(__xludf.DUMMYFUNCTION("SPARKLINE({0,0}, {""charttype"",""bar"";""max"",1;""color1"",""#434343"";""color2"",""#ff0000""})"),"")</f>
        <v/>
      </c>
      <c r="X1" s="7" t="str">
        <f ca="1">IFERROR(__xludf.DUMMYFUNCTION("SPARKLINE({0,0}, {""charttype"",""bar"";""max"",1;""color1"",""#434343"";""color2"",""#ff0000""})"),"")</f>
        <v/>
      </c>
      <c r="Y1" s="7" t="str">
        <f ca="1">IFERROR(__xludf.DUMMYFUNCTION("SPARKLINE({0,0}, {""charttype"",""bar"";""max"",1;""color1"",""#434343"";""color2"",""#ff0000""})"),"")</f>
        <v/>
      </c>
      <c r="Z1" s="7" t="str">
        <f ca="1">IFERROR(__xludf.DUMMYFUNCTION("SPARKLINE({0,0}, {""charttype"",""bar"";""max"",1;""color1"",""#434343"";""color2"",""#ff0000""})"),"")</f>
        <v/>
      </c>
      <c r="AA1" s="7" t="str">
        <f ca="1">IFERROR(__xludf.DUMMYFUNCTION("SPARKLINE({0,0}, {""charttype"",""bar"";""max"",1;""color1"",""#434343"";""color2"",""#ff0000""})"),"")</f>
        <v/>
      </c>
      <c r="AB1" s="7" t="str">
        <f ca="1">IFERROR(__xludf.DUMMYFUNCTION("SPARKLINE({0,0}, {""charttype"",""bar"";""max"",1;""color1"",""#434343"";""color2"",""#ff0000""})"),"")</f>
        <v/>
      </c>
      <c r="AC1" s="7" t="str">
        <f ca="1">IFERROR(__xludf.DUMMYFUNCTION("SPARKLINE({0,0}, {""charttype"",""bar"";""max"",1;""color1"",""#434343"";""color2"",""#ff0000""})"),"")</f>
        <v/>
      </c>
      <c r="AD1" s="7" t="str">
        <f ca="1">IFERROR(__xludf.DUMMYFUNCTION("SPARKLINE({0,0}, {""charttype"",""bar"";""max"",1;""color1"",""#434343"";""color2"",""#ff0000""})"),"")</f>
        <v/>
      </c>
      <c r="AE1" s="7" t="str">
        <f ca="1">IFERROR(__xludf.DUMMYFUNCTION("SPARKLINE({0,0}, {""charttype"",""bar"";""max"",1;""color1"",""#434343"";""color2"",""#ff0000""})"),"")</f>
        <v/>
      </c>
      <c r="AF1" s="7" t="str">
        <f ca="1">IFERROR(__xludf.DUMMYFUNCTION("SPARKLINE({0,0}, {""charttype"",""bar"";""max"",1;""color1"",""#434343"";""color2"",""#ff0000""})"),"")</f>
        <v/>
      </c>
      <c r="AG1" s="7" t="str">
        <f ca="1">IFERROR(__xludf.DUMMYFUNCTION("SPARKLINE({0,0}, {""charttype"",""bar"";""max"",1;""color1"",""#434343"";""color2"",""#ff0000""})"),"")</f>
        <v/>
      </c>
      <c r="AH1" s="7" t="str">
        <f ca="1">IFERROR(__xludf.DUMMYFUNCTION("SPARKLINE({0,0}, {""charttype"",""bar"";""max"",1;""color1"",""#434343"";""color2"",""#ff0000""})"),"")</f>
        <v/>
      </c>
      <c r="AI1" s="7" t="str">
        <f ca="1">IFERROR(__xludf.DUMMYFUNCTION("SPARKLINE({0,0}, {""charttype"",""bar"";""max"",1;""color1"",""#434343"";""color2"",""#ff0000""})"),"")</f>
        <v/>
      </c>
      <c r="AJ1" s="7" t="str">
        <f ca="1">IFERROR(__xludf.DUMMYFUNCTION("SPARKLINE({0,0}, {""charttype"",""bar"";""max"",1;""color1"",""#434343"";""color2"",""#ff0000""})"),"")</f>
        <v/>
      </c>
      <c r="AK1" s="7"/>
    </row>
    <row r="2" spans="1:37" ht="45" x14ac:dyDescent="0.2">
      <c r="A2" s="8" t="s">
        <v>3</v>
      </c>
      <c r="B2" s="9" t="s">
        <v>4</v>
      </c>
      <c r="C2" s="9" t="s">
        <v>5</v>
      </c>
      <c r="D2" s="9" t="s">
        <v>6</v>
      </c>
      <c r="E2" s="9" t="s">
        <v>7</v>
      </c>
      <c r="F2" s="9" t="s">
        <v>8</v>
      </c>
      <c r="G2" s="9" t="s">
        <v>9</v>
      </c>
      <c r="H2" s="10">
        <f>B1</f>
        <v>42309</v>
      </c>
      <c r="I2" s="10">
        <f t="shared" ref="I2:AK2" si="0">H2+$C$1</f>
        <v>42313</v>
      </c>
      <c r="J2" s="10">
        <f t="shared" si="0"/>
        <v>42317</v>
      </c>
      <c r="K2" s="10">
        <f t="shared" si="0"/>
        <v>42321</v>
      </c>
      <c r="L2" s="10">
        <f t="shared" si="0"/>
        <v>42325</v>
      </c>
      <c r="M2" s="10">
        <f t="shared" si="0"/>
        <v>42329</v>
      </c>
      <c r="N2" s="10">
        <f t="shared" si="0"/>
        <v>42333</v>
      </c>
      <c r="O2" s="10">
        <f t="shared" si="0"/>
        <v>42337</v>
      </c>
      <c r="P2" s="10">
        <f t="shared" si="0"/>
        <v>42341</v>
      </c>
      <c r="Q2" s="10">
        <f t="shared" si="0"/>
        <v>42345</v>
      </c>
      <c r="R2" s="10">
        <f t="shared" si="0"/>
        <v>42349</v>
      </c>
      <c r="S2" s="10">
        <f t="shared" si="0"/>
        <v>42353</v>
      </c>
      <c r="T2" s="10">
        <f t="shared" si="0"/>
        <v>42357</v>
      </c>
      <c r="U2" s="10">
        <f t="shared" si="0"/>
        <v>42361</v>
      </c>
      <c r="V2" s="10">
        <f t="shared" si="0"/>
        <v>42365</v>
      </c>
      <c r="W2" s="10">
        <f t="shared" si="0"/>
        <v>42369</v>
      </c>
      <c r="X2" s="10">
        <f t="shared" si="0"/>
        <v>42373</v>
      </c>
      <c r="Y2" s="10">
        <f t="shared" si="0"/>
        <v>42377</v>
      </c>
      <c r="Z2" s="10">
        <f t="shared" si="0"/>
        <v>42381</v>
      </c>
      <c r="AA2" s="10">
        <f t="shared" si="0"/>
        <v>42385</v>
      </c>
      <c r="AB2" s="10">
        <f t="shared" si="0"/>
        <v>42389</v>
      </c>
      <c r="AC2" s="10">
        <f t="shared" si="0"/>
        <v>42393</v>
      </c>
      <c r="AD2" s="10">
        <f t="shared" si="0"/>
        <v>42397</v>
      </c>
      <c r="AE2" s="10">
        <f t="shared" si="0"/>
        <v>42401</v>
      </c>
      <c r="AF2" s="10">
        <f t="shared" si="0"/>
        <v>42405</v>
      </c>
      <c r="AG2" s="10">
        <f t="shared" si="0"/>
        <v>42409</v>
      </c>
      <c r="AH2" s="10">
        <f t="shared" si="0"/>
        <v>42413</v>
      </c>
      <c r="AI2" s="10">
        <f t="shared" si="0"/>
        <v>42417</v>
      </c>
      <c r="AJ2" s="10">
        <f t="shared" si="0"/>
        <v>42421</v>
      </c>
      <c r="AK2" s="10">
        <f t="shared" si="0"/>
        <v>42425</v>
      </c>
    </row>
    <row r="3" spans="1:37" ht="25.5" x14ac:dyDescent="0.2">
      <c r="A3" s="11" t="s">
        <v>10</v>
      </c>
      <c r="B3" s="12">
        <v>42310</v>
      </c>
      <c r="C3" s="13">
        <v>42318</v>
      </c>
      <c r="D3" s="14" t="s">
        <v>11</v>
      </c>
      <c r="E3" s="14">
        <v>100</v>
      </c>
      <c r="F3" s="15"/>
      <c r="G3" s="16" t="s">
        <v>12</v>
      </c>
      <c r="H3" s="17" t="str">
        <f ca="1">IFERROR(__xludf.DUMMYFUNCTION("SPARKLINE({0.257731958762886,1}, {""charttype"",""bar"";""max"",1;""color1"",""white"";""color2"",""#ff6347""})"),"")</f>
        <v/>
      </c>
      <c r="I3" s="18" t="str">
        <f ca="1">IFERROR(__xludf.DUMMYFUNCTION("SPARKLINE({0,1}, {""charttype"",""bar"";""max"",1;""color1"",""white"";""color2"",""#ff6347""})"),"")</f>
        <v/>
      </c>
      <c r="J3" s="18" t="str">
        <f ca="1">IFERROR(__xludf.DUMMYFUNCTION("SPARKLINE({0,0.5}, {""charttype"",""bar"";""max"",1;""color1"",""white"";""color2"",""#ff6347""})"),"")</f>
        <v/>
      </c>
      <c r="K3" s="18" t="str">
        <f ca="1">IFERROR(__xludf.DUMMYFUNCTION("SPARKLINE({0,0}, {""charttype"",""bar"";""max"",1;""color1"",""white"";""color2"",""#ff6347""})"),"")</f>
        <v/>
      </c>
      <c r="L3" s="18" t="str">
        <f ca="1">IFERROR(__xludf.DUMMYFUNCTION("SPARKLINE({0,0}, {""charttype"",""bar"";""max"",1;""color1"",""white"";""color2"",""#ff6347""})"),"")</f>
        <v/>
      </c>
      <c r="M3" s="18" t="str">
        <f ca="1">IFERROR(__xludf.DUMMYFUNCTION("SPARKLINE({0,0}, {""charttype"",""bar"";""max"",1;""color1"",""white"";""color2"",""#ff6347""})"),"")</f>
        <v/>
      </c>
      <c r="N3" s="18" t="str">
        <f ca="1">IFERROR(__xludf.DUMMYFUNCTION("SPARKLINE({0,0}, {""charttype"",""bar"";""max"",1;""color1"",""white"";""color2"",""#ff6347""})"),"")</f>
        <v/>
      </c>
      <c r="O3" s="18" t="str">
        <f ca="1">IFERROR(__xludf.DUMMYFUNCTION("SPARKLINE({0,0}, {""charttype"",""bar"";""max"",1;""color1"",""white"";""color2"",""#ff6347""})"),"")</f>
        <v/>
      </c>
      <c r="P3" s="18" t="str">
        <f ca="1">IFERROR(__xludf.DUMMYFUNCTION("SPARKLINE({0,0}, {""charttype"",""bar"";""max"",1;""color1"",""white"";""color2"",""#ff6347""})"),"")</f>
        <v/>
      </c>
      <c r="Q3" s="18" t="str">
        <f ca="1">IFERROR(__xludf.DUMMYFUNCTION("SPARKLINE({0,0}, {""charttype"",""bar"";""max"",1;""color1"",""white"";""color2"",""#ff6347""})"),"")</f>
        <v/>
      </c>
      <c r="R3" s="18" t="str">
        <f ca="1">IFERROR(__xludf.DUMMYFUNCTION("SPARKLINE({0,0}, {""charttype"",""bar"";""max"",1;""color1"",""white"";""color2"",""#ff6347""})"),"")</f>
        <v/>
      </c>
      <c r="S3" s="18" t="str">
        <f ca="1">IFERROR(__xludf.DUMMYFUNCTION("SPARKLINE({0,0}, {""charttype"",""bar"";""max"",1;""color1"",""white"";""color2"",""#ff6347""})"),"")</f>
        <v/>
      </c>
      <c r="T3" s="18" t="str">
        <f ca="1">IFERROR(__xludf.DUMMYFUNCTION("SPARKLINE({0,0}, {""charttype"",""bar"";""max"",1;""color1"",""white"";""color2"",""#ff6347""})"),"")</f>
        <v/>
      </c>
      <c r="U3" s="18" t="str">
        <f ca="1">IFERROR(__xludf.DUMMYFUNCTION("SPARKLINE({0,0}, {""charttype"",""bar"";""max"",1;""color1"",""white"";""color2"",""#ff6347""})"),"")</f>
        <v/>
      </c>
      <c r="V3" s="18" t="str">
        <f ca="1">IFERROR(__xludf.DUMMYFUNCTION("SPARKLINE({0,0}, {""charttype"",""bar"";""max"",1;""color1"",""white"";""color2"",""#ff6347""})"),"")</f>
        <v/>
      </c>
      <c r="W3" s="18" t="str">
        <f ca="1">IFERROR(__xludf.DUMMYFUNCTION("SPARKLINE({0,0}, {""charttype"",""bar"";""max"",1;""color1"",""white"";""color2"",""#ff6347""})"),"")</f>
        <v/>
      </c>
      <c r="X3" s="18" t="str">
        <f ca="1">IFERROR(__xludf.DUMMYFUNCTION("SPARKLINE({0,0}, {""charttype"",""bar"";""max"",1;""color1"",""white"";""color2"",""#ff6347""})"),"")</f>
        <v/>
      </c>
      <c r="Y3" s="18" t="str">
        <f ca="1">IFERROR(__xludf.DUMMYFUNCTION("SPARKLINE({0,0}, {""charttype"",""bar"";""max"",1;""color1"",""white"";""color2"",""#ff6347""})"),"")</f>
        <v/>
      </c>
      <c r="Z3" s="18" t="str">
        <f ca="1">IFERROR(__xludf.DUMMYFUNCTION("SPARKLINE({0,0}, {""charttype"",""bar"";""max"",1;""color1"",""white"";""color2"",""#ff6347""})"),"")</f>
        <v/>
      </c>
      <c r="AA3" s="18" t="str">
        <f ca="1">IFERROR(__xludf.DUMMYFUNCTION("SPARKLINE({0,0}, {""charttype"",""bar"";""max"",1;""color1"",""white"";""color2"",""#ff6347""})"),"")</f>
        <v/>
      </c>
      <c r="AB3" s="18" t="str">
        <f ca="1">IFERROR(__xludf.DUMMYFUNCTION("SPARKLINE({0,0}, {""charttype"",""bar"";""max"",1;""color1"",""white"";""color2"",""#ff6347""})"),"")</f>
        <v/>
      </c>
      <c r="AC3" s="18" t="str">
        <f ca="1">IFERROR(__xludf.DUMMYFUNCTION("SPARKLINE({0,0}, {""charttype"",""bar"";""max"",1;""color1"",""white"";""color2"",""#ff6347""})"),"")</f>
        <v/>
      </c>
      <c r="AD3" s="18" t="str">
        <f ca="1">IFERROR(__xludf.DUMMYFUNCTION("SPARKLINE({0,0}, {""charttype"",""bar"";""max"",1;""color1"",""white"";""color2"",""#ff6347""})"),"")</f>
        <v/>
      </c>
      <c r="AE3" s="18" t="str">
        <f ca="1">IFERROR(__xludf.DUMMYFUNCTION("SPARKLINE({0,0}, {""charttype"",""bar"";""max"",1;""color1"",""white"";""color2"",""#ff6347""})"),"")</f>
        <v/>
      </c>
      <c r="AF3" s="18" t="str">
        <f ca="1">IFERROR(__xludf.DUMMYFUNCTION("SPARKLINE({0,0}, {""charttype"",""bar"";""max"",1;""color1"",""white"";""color2"",""#ff6347""})"),"")</f>
        <v/>
      </c>
      <c r="AG3" s="18" t="str">
        <f ca="1">IFERROR(__xludf.DUMMYFUNCTION("SPARKLINE({0,0}, {""charttype"",""bar"";""max"",1;""color1"",""white"";""color2"",""#ff6347""})"),"")</f>
        <v/>
      </c>
      <c r="AH3" s="18" t="str">
        <f ca="1">IFERROR(__xludf.DUMMYFUNCTION("SPARKLINE({0,0}, {""charttype"",""bar"";""max"",1;""color1"",""white"";""color2"",""#ff6347""})"),"")</f>
        <v/>
      </c>
      <c r="AI3" s="18" t="str">
        <f ca="1">IFERROR(__xludf.DUMMYFUNCTION("SPARKLINE({0,0}, {""charttype"",""bar"";""max"",1;""color1"",""white"";""color2"",""#ff6347""})"),"")</f>
        <v/>
      </c>
      <c r="AJ3" s="18" t="str">
        <f ca="1">IFERROR(__xludf.DUMMYFUNCTION("SPARKLINE({0,0}, {""charttype"",""bar"";""max"",1;""color1"",""white"";""color2"",""#ff6347""})"),"")</f>
        <v/>
      </c>
      <c r="AK3" s="18"/>
    </row>
    <row r="4" spans="1:37" ht="12.75" x14ac:dyDescent="0.2">
      <c r="A4" s="19" t="s">
        <v>13</v>
      </c>
      <c r="B4" s="20">
        <v>42310</v>
      </c>
      <c r="C4" s="21">
        <v>42310</v>
      </c>
      <c r="D4" s="22" t="s">
        <v>14</v>
      </c>
      <c r="E4" s="23">
        <v>0.5</v>
      </c>
      <c r="F4" s="22" t="s">
        <v>15</v>
      </c>
      <c r="G4" s="24" t="s">
        <v>12</v>
      </c>
      <c r="H4" s="25" t="str">
        <f ca="1">IFERROR(__xludf.DUMMYFUNCTION("SPARKLINE({0.257731958762886,0.505154639175257}, {""charttype"",""bar"";""max"",1;""color1"",""white"";""color2"",""#ffdfda""})"),"")</f>
        <v/>
      </c>
      <c r="I4" s="26" t="str">
        <f ca="1">IFERROR(__xludf.DUMMYFUNCTION("SPARKLINE({0,0}, {""charttype"",""bar"";""max"",1;""color1"",""white"";""color2"",""#ffdfda""})"),"")</f>
        <v/>
      </c>
      <c r="J4" s="26" t="str">
        <f ca="1">IFERROR(__xludf.DUMMYFUNCTION("SPARKLINE({0,0}, {""charttype"",""bar"";""max"",1;""color1"",""white"";""color2"",""#ffdfda""})"),"")</f>
        <v/>
      </c>
      <c r="K4" s="26" t="str">
        <f ca="1">IFERROR(__xludf.DUMMYFUNCTION("SPARKLINE({0,0}, {""charttype"",""bar"";""max"",1;""color1"",""white"";""color2"",""#ffdfda""})"),"")</f>
        <v/>
      </c>
      <c r="L4" s="26" t="str">
        <f ca="1">IFERROR(__xludf.DUMMYFUNCTION("SPARKLINE({0,0}, {""charttype"",""bar"";""max"",1;""color1"",""white"";""color2"",""#ffdfda""})"),"")</f>
        <v/>
      </c>
      <c r="M4" s="26" t="str">
        <f ca="1">IFERROR(__xludf.DUMMYFUNCTION("SPARKLINE({0,0}, {""charttype"",""bar"";""max"",1;""color1"",""white"";""color2"",""#ffdfda""})"),"")</f>
        <v/>
      </c>
      <c r="N4" s="26" t="str">
        <f ca="1">IFERROR(__xludf.DUMMYFUNCTION("SPARKLINE({0,0}, {""charttype"",""bar"";""max"",1;""color1"",""white"";""color2"",""#ffdfda""})"),"")</f>
        <v/>
      </c>
      <c r="O4" s="26" t="str">
        <f ca="1">IFERROR(__xludf.DUMMYFUNCTION("SPARKLINE({0,0}, {""charttype"",""bar"";""max"",1;""color1"",""white"";""color2"",""#ffdfda""})"),"")</f>
        <v/>
      </c>
      <c r="P4" s="26" t="str">
        <f ca="1">IFERROR(__xludf.DUMMYFUNCTION("SPARKLINE({0,0}, {""charttype"",""bar"";""max"",1;""color1"",""white"";""color2"",""#ffdfda""})"),"")</f>
        <v/>
      </c>
      <c r="Q4" s="26" t="str">
        <f ca="1">IFERROR(__xludf.DUMMYFUNCTION("SPARKLINE({0,0}, {""charttype"",""bar"";""max"",1;""color1"",""white"";""color2"",""#ffdfda""})"),"")</f>
        <v/>
      </c>
      <c r="R4" s="26" t="str">
        <f ca="1">IFERROR(__xludf.DUMMYFUNCTION("SPARKLINE({0,0}, {""charttype"",""bar"";""max"",1;""color1"",""white"";""color2"",""#ffdfda""})"),"")</f>
        <v/>
      </c>
      <c r="S4" s="26" t="str">
        <f ca="1">IFERROR(__xludf.DUMMYFUNCTION("SPARKLINE({0,0}, {""charttype"",""bar"";""max"",1;""color1"",""white"";""color2"",""#ffdfda""})"),"")</f>
        <v/>
      </c>
      <c r="T4" s="26" t="str">
        <f ca="1">IFERROR(__xludf.DUMMYFUNCTION("SPARKLINE({0,0}, {""charttype"",""bar"";""max"",1;""color1"",""white"";""color2"",""#ffdfda""})"),"")</f>
        <v/>
      </c>
      <c r="U4" s="26" t="str">
        <f ca="1">IFERROR(__xludf.DUMMYFUNCTION("SPARKLINE({0,0}, {""charttype"",""bar"";""max"",1;""color1"",""white"";""color2"",""#ffdfda""})"),"")</f>
        <v/>
      </c>
      <c r="V4" s="26" t="str">
        <f ca="1">IFERROR(__xludf.DUMMYFUNCTION("SPARKLINE({0,0}, {""charttype"",""bar"";""max"",1;""color1"",""white"";""color2"",""#ffdfda""})"),"")</f>
        <v/>
      </c>
      <c r="W4" s="26" t="str">
        <f ca="1">IFERROR(__xludf.DUMMYFUNCTION("SPARKLINE({0,0}, {""charttype"",""bar"";""max"",1;""color1"",""white"";""color2"",""#ffdfda""})"),"")</f>
        <v/>
      </c>
      <c r="X4" s="26" t="str">
        <f ca="1">IFERROR(__xludf.DUMMYFUNCTION("SPARKLINE({0,0}, {""charttype"",""bar"";""max"",1;""color1"",""white"";""color2"",""#ffdfda""})"),"")</f>
        <v/>
      </c>
      <c r="Y4" s="26" t="str">
        <f ca="1">IFERROR(__xludf.DUMMYFUNCTION("SPARKLINE({0,0}, {""charttype"",""bar"";""max"",1;""color1"",""white"";""color2"",""#ffdfda""})"),"")</f>
        <v/>
      </c>
      <c r="Z4" s="26" t="str">
        <f ca="1">IFERROR(__xludf.DUMMYFUNCTION("SPARKLINE({0,0}, {""charttype"",""bar"";""max"",1;""color1"",""white"";""color2"",""#ffdfda""})"),"")</f>
        <v/>
      </c>
      <c r="AA4" s="26" t="str">
        <f ca="1">IFERROR(__xludf.DUMMYFUNCTION("SPARKLINE({0,0}, {""charttype"",""bar"";""max"",1;""color1"",""white"";""color2"",""#ffdfda""})"),"")</f>
        <v/>
      </c>
      <c r="AB4" s="26" t="str">
        <f ca="1">IFERROR(__xludf.DUMMYFUNCTION("SPARKLINE({0,0}, {""charttype"",""bar"";""max"",1;""color1"",""white"";""color2"",""#ffdfda""})"),"")</f>
        <v/>
      </c>
      <c r="AC4" s="26" t="str">
        <f ca="1">IFERROR(__xludf.DUMMYFUNCTION("SPARKLINE({0,0}, {""charttype"",""bar"";""max"",1;""color1"",""white"";""color2"",""#ffdfda""})"),"")</f>
        <v/>
      </c>
      <c r="AD4" s="26" t="str">
        <f ca="1">IFERROR(__xludf.DUMMYFUNCTION("SPARKLINE({0,0}, {""charttype"",""bar"";""max"",1;""color1"",""white"";""color2"",""#ffdfda""})"),"")</f>
        <v/>
      </c>
      <c r="AE4" s="26" t="str">
        <f ca="1">IFERROR(__xludf.DUMMYFUNCTION("SPARKLINE({0,0}, {""charttype"",""bar"";""max"",1;""color1"",""white"";""color2"",""#ffdfda""})"),"")</f>
        <v/>
      </c>
      <c r="AF4" s="26" t="str">
        <f ca="1">IFERROR(__xludf.DUMMYFUNCTION("SPARKLINE({0,0}, {""charttype"",""bar"";""max"",1;""color1"",""white"";""color2"",""#ffdfda""})"),"")</f>
        <v/>
      </c>
      <c r="AG4" s="26" t="str">
        <f ca="1">IFERROR(__xludf.DUMMYFUNCTION("SPARKLINE({0,0}, {""charttype"",""bar"";""max"",1;""color1"",""white"";""color2"",""#ffdfda""})"),"")</f>
        <v/>
      </c>
      <c r="AH4" s="26" t="str">
        <f ca="1">IFERROR(__xludf.DUMMYFUNCTION("SPARKLINE({0,0}, {""charttype"",""bar"";""max"",1;""color1"",""white"";""color2"",""#ffdfda""})"),"")</f>
        <v/>
      </c>
      <c r="AI4" s="26" t="str">
        <f ca="1">IFERROR(__xludf.DUMMYFUNCTION("SPARKLINE({0,0}, {""charttype"",""bar"";""max"",1;""color1"",""white"";""color2"",""#ffdfda""})"),"")</f>
        <v/>
      </c>
      <c r="AJ4" s="26" t="str">
        <f ca="1">IFERROR(__xludf.DUMMYFUNCTION("SPARKLINE({0,0}, {""charttype"",""bar"";""max"",1;""color1"",""white"";""color2"",""#ffdfda""})"),"")</f>
        <v/>
      </c>
      <c r="AK4" s="18"/>
    </row>
    <row r="5" spans="1:37" ht="12.75" x14ac:dyDescent="0.2">
      <c r="A5" s="19" t="s">
        <v>16</v>
      </c>
      <c r="B5" s="20">
        <v>42311</v>
      </c>
      <c r="C5" s="21">
        <v>42311</v>
      </c>
      <c r="D5" s="22" t="s">
        <v>14</v>
      </c>
      <c r="E5" s="27">
        <v>0</v>
      </c>
      <c r="F5" s="22" t="s">
        <v>17</v>
      </c>
      <c r="G5" s="24" t="s">
        <v>12</v>
      </c>
      <c r="H5" s="26" t="str">
        <f ca="1">IFERROR(__xludf.DUMMYFUNCTION("SPARKLINE({0.505154639175257,0.752577319587628}, {""charttype"",""bar"";""max"",1;""color1"",""white"";""color2"",""#ffe0da""})"),"")</f>
        <v/>
      </c>
      <c r="I5" s="26" t="str">
        <f ca="1">IFERROR(__xludf.DUMMYFUNCTION("SPARKLINE({0,0}, {""charttype"",""bar"";""max"",1;""color1"",""white"";""color2"",""#ffe0da""})"),"")</f>
        <v/>
      </c>
      <c r="J5" s="26" t="str">
        <f ca="1">IFERROR(__xludf.DUMMYFUNCTION("SPARKLINE({0,0}, {""charttype"",""bar"";""max"",1;""color1"",""white"";""color2"",""#ffe0da""})"),"")</f>
        <v/>
      </c>
      <c r="K5" s="26" t="str">
        <f ca="1">IFERROR(__xludf.DUMMYFUNCTION("SPARKLINE({0,0}, {""charttype"",""bar"";""max"",1;""color1"",""white"";""color2"",""#ffe0da""})"),"")</f>
        <v/>
      </c>
      <c r="L5" s="26" t="str">
        <f ca="1">IFERROR(__xludf.DUMMYFUNCTION("SPARKLINE({0,0}, {""charttype"",""bar"";""max"",1;""color1"",""white"";""color2"",""#ffe0da""})"),"")</f>
        <v/>
      </c>
      <c r="M5" s="26" t="str">
        <f ca="1">IFERROR(__xludf.DUMMYFUNCTION("SPARKLINE({0,0}, {""charttype"",""bar"";""max"",1;""color1"",""white"";""color2"",""#ffe0da""})"),"")</f>
        <v/>
      </c>
      <c r="N5" s="26" t="str">
        <f ca="1">IFERROR(__xludf.DUMMYFUNCTION("SPARKLINE({0,0}, {""charttype"",""bar"";""max"",1;""color1"",""white"";""color2"",""#ffe0da""})"),"")</f>
        <v/>
      </c>
      <c r="O5" s="26" t="str">
        <f ca="1">IFERROR(__xludf.DUMMYFUNCTION("SPARKLINE({0,0}, {""charttype"",""bar"";""max"",1;""color1"",""white"";""color2"",""#ffe0da""})"),"")</f>
        <v/>
      </c>
      <c r="P5" s="26" t="str">
        <f ca="1">IFERROR(__xludf.DUMMYFUNCTION("SPARKLINE({0,0}, {""charttype"",""bar"";""max"",1;""color1"",""white"";""color2"",""#ffe0da""})"),"")</f>
        <v/>
      </c>
      <c r="Q5" s="26" t="str">
        <f ca="1">IFERROR(__xludf.DUMMYFUNCTION("SPARKLINE({0,0}, {""charttype"",""bar"";""max"",1;""color1"",""white"";""color2"",""#ffe0da""})"),"")</f>
        <v/>
      </c>
      <c r="R5" s="26" t="str">
        <f ca="1">IFERROR(__xludf.DUMMYFUNCTION("SPARKLINE({0,0}, {""charttype"",""bar"";""max"",1;""color1"",""white"";""color2"",""#ffe0da""})"),"")</f>
        <v/>
      </c>
      <c r="S5" s="26" t="str">
        <f ca="1">IFERROR(__xludf.DUMMYFUNCTION("SPARKLINE({0,0}, {""charttype"",""bar"";""max"",1;""color1"",""white"";""color2"",""#ffe0da""})"),"")</f>
        <v/>
      </c>
      <c r="T5" s="26" t="str">
        <f ca="1">IFERROR(__xludf.DUMMYFUNCTION("SPARKLINE({0,0}, {""charttype"",""bar"";""max"",1;""color1"",""white"";""color2"",""#ffe0da""})"),"")</f>
        <v/>
      </c>
      <c r="U5" s="26" t="str">
        <f ca="1">IFERROR(__xludf.DUMMYFUNCTION("SPARKLINE({0,0}, {""charttype"",""bar"";""max"",1;""color1"",""white"";""color2"",""#ffe0da""})"),"")</f>
        <v/>
      </c>
      <c r="V5" s="26" t="str">
        <f ca="1">IFERROR(__xludf.DUMMYFUNCTION("SPARKLINE({0,0}, {""charttype"",""bar"";""max"",1;""color1"",""white"";""color2"",""#ffe0da""})"),"")</f>
        <v/>
      </c>
      <c r="W5" s="26" t="str">
        <f ca="1">IFERROR(__xludf.DUMMYFUNCTION("SPARKLINE({0,0}, {""charttype"",""bar"";""max"",1;""color1"",""white"";""color2"",""#ffe0da""})"),"")</f>
        <v/>
      </c>
      <c r="X5" s="26" t="str">
        <f ca="1">IFERROR(__xludf.DUMMYFUNCTION("SPARKLINE({0,0}, {""charttype"",""bar"";""max"",1;""color1"",""white"";""color2"",""#ffe0da""})"),"")</f>
        <v/>
      </c>
      <c r="Y5" s="26" t="str">
        <f ca="1">IFERROR(__xludf.DUMMYFUNCTION("SPARKLINE({0,0}, {""charttype"",""bar"";""max"",1;""color1"",""white"";""color2"",""#ffe0da""})"),"")</f>
        <v/>
      </c>
      <c r="Z5" s="26" t="str">
        <f ca="1">IFERROR(__xludf.DUMMYFUNCTION("SPARKLINE({0,0}, {""charttype"",""bar"";""max"",1;""color1"",""white"";""color2"",""#ffe0da""})"),"")</f>
        <v/>
      </c>
      <c r="AA5" s="26" t="str">
        <f ca="1">IFERROR(__xludf.DUMMYFUNCTION("SPARKLINE({0,0}, {""charttype"",""bar"";""max"",1;""color1"",""white"";""color2"",""#ffe0da""})"),"")</f>
        <v/>
      </c>
      <c r="AB5" s="26" t="str">
        <f ca="1">IFERROR(__xludf.DUMMYFUNCTION("SPARKLINE({0,0}, {""charttype"",""bar"";""max"",1;""color1"",""white"";""color2"",""#ffe0da""})"),"")</f>
        <v/>
      </c>
      <c r="AC5" s="26" t="str">
        <f ca="1">IFERROR(__xludf.DUMMYFUNCTION("SPARKLINE({0,0}, {""charttype"",""bar"";""max"",1;""color1"",""white"";""color2"",""#ffe0da""})"),"")</f>
        <v/>
      </c>
      <c r="AD5" s="26" t="str">
        <f ca="1">IFERROR(__xludf.DUMMYFUNCTION("SPARKLINE({0,0}, {""charttype"",""bar"";""max"",1;""color1"",""white"";""color2"",""#ffe0da""})"),"")</f>
        <v/>
      </c>
      <c r="AE5" s="26" t="str">
        <f ca="1">IFERROR(__xludf.DUMMYFUNCTION("SPARKLINE({0,0}, {""charttype"",""bar"";""max"",1;""color1"",""white"";""color2"",""#ffe0da""})"),"")</f>
        <v/>
      </c>
      <c r="AF5" s="26" t="str">
        <f ca="1">IFERROR(__xludf.DUMMYFUNCTION("SPARKLINE({0,0}, {""charttype"",""bar"";""max"",1;""color1"",""white"";""color2"",""#ffe0da""})"),"")</f>
        <v/>
      </c>
      <c r="AG5" s="26" t="str">
        <f ca="1">IFERROR(__xludf.DUMMYFUNCTION("SPARKLINE({0,0}, {""charttype"",""bar"";""max"",1;""color1"",""white"";""color2"",""#ffe0da""})"),"")</f>
        <v/>
      </c>
      <c r="AH5" s="26" t="str">
        <f ca="1">IFERROR(__xludf.DUMMYFUNCTION("SPARKLINE({0,0}, {""charttype"",""bar"";""max"",1;""color1"",""white"";""color2"",""#ffe0da""})"),"")</f>
        <v/>
      </c>
      <c r="AI5" s="26" t="str">
        <f ca="1">IFERROR(__xludf.DUMMYFUNCTION("SPARKLINE({0,0}, {""charttype"",""bar"";""max"",1;""color1"",""white"";""color2"",""#ffe0da""})"),"")</f>
        <v/>
      </c>
      <c r="AJ5" s="26" t="str">
        <f ca="1">IFERROR(__xludf.DUMMYFUNCTION("SPARKLINE({0,0}, {""charttype"",""bar"";""max"",1;""color1"",""white"";""color2"",""#ffe0da""})"),"")</f>
        <v/>
      </c>
      <c r="AK5" s="18"/>
    </row>
    <row r="6" spans="1:37" ht="12.75" x14ac:dyDescent="0.2">
      <c r="A6" s="19" t="s">
        <v>18</v>
      </c>
      <c r="B6" s="20">
        <v>42311</v>
      </c>
      <c r="C6" s="21">
        <v>42311</v>
      </c>
      <c r="D6" s="22">
        <f>IF(C6-B6=0,1,C6-B6)</f>
        <v>1</v>
      </c>
      <c r="E6" s="27">
        <v>0</v>
      </c>
      <c r="F6" s="22" t="s">
        <v>15</v>
      </c>
      <c r="G6" s="24" t="s">
        <v>12</v>
      </c>
      <c r="H6" s="26" t="str">
        <f ca="1">IFERROR(__xludf.DUMMYFUNCTION("SPARKLINE({0.505154639175257,0.752577319587628}, {""charttype"",""bar"";""max"",1;""color1"",""white"";""color2"",""#ffe0da""})"),"")</f>
        <v/>
      </c>
      <c r="I6" s="26" t="str">
        <f ca="1">IFERROR(__xludf.DUMMYFUNCTION("SPARKLINE({0,0}, {""charttype"",""bar"";""max"",1;""color1"",""white"";""color2"",""#ffe0da""})"),"")</f>
        <v/>
      </c>
      <c r="J6" s="26" t="str">
        <f ca="1">IFERROR(__xludf.DUMMYFUNCTION("SPARKLINE({0,0}, {""charttype"",""bar"";""max"",1;""color1"",""white"";""color2"",""#ffe0da""})"),"")</f>
        <v/>
      </c>
      <c r="K6" s="26" t="str">
        <f ca="1">IFERROR(__xludf.DUMMYFUNCTION("SPARKLINE({0,0}, {""charttype"",""bar"";""max"",1;""color1"",""white"";""color2"",""#ffe0da""})"),"")</f>
        <v/>
      </c>
      <c r="L6" s="26" t="str">
        <f ca="1">IFERROR(__xludf.DUMMYFUNCTION("SPARKLINE({0,0}, {""charttype"",""bar"";""max"",1;""color1"",""white"";""color2"",""#ffe0da""})"),"")</f>
        <v/>
      </c>
      <c r="M6" s="26" t="str">
        <f ca="1">IFERROR(__xludf.DUMMYFUNCTION("SPARKLINE({0,0}, {""charttype"",""bar"";""max"",1;""color1"",""white"";""color2"",""#ffe0da""})"),"")</f>
        <v/>
      </c>
      <c r="N6" s="26" t="str">
        <f ca="1">IFERROR(__xludf.DUMMYFUNCTION("SPARKLINE({0,0}, {""charttype"",""bar"";""max"",1;""color1"",""white"";""color2"",""#ffe0da""})"),"")</f>
        <v/>
      </c>
      <c r="O6" s="26" t="str">
        <f ca="1">IFERROR(__xludf.DUMMYFUNCTION("SPARKLINE({0,0}, {""charttype"",""bar"";""max"",1;""color1"",""white"";""color2"",""#ffe0da""})"),"")</f>
        <v/>
      </c>
      <c r="P6" s="26" t="str">
        <f ca="1">IFERROR(__xludf.DUMMYFUNCTION("SPARKLINE({0,0}, {""charttype"",""bar"";""max"",1;""color1"",""white"";""color2"",""#ffe0da""})"),"")</f>
        <v/>
      </c>
      <c r="Q6" s="26" t="str">
        <f ca="1">IFERROR(__xludf.DUMMYFUNCTION("SPARKLINE({0,0}, {""charttype"",""bar"";""max"",1;""color1"",""white"";""color2"",""#ffe0da""})"),"")</f>
        <v/>
      </c>
      <c r="R6" s="26" t="str">
        <f ca="1">IFERROR(__xludf.DUMMYFUNCTION("SPARKLINE({0,0}, {""charttype"",""bar"";""max"",1;""color1"",""white"";""color2"",""#ffe0da""})"),"")</f>
        <v/>
      </c>
      <c r="S6" s="26" t="str">
        <f ca="1">IFERROR(__xludf.DUMMYFUNCTION("SPARKLINE({0,0}, {""charttype"",""bar"";""max"",1;""color1"",""white"";""color2"",""#ffe0da""})"),"")</f>
        <v/>
      </c>
      <c r="T6" s="26" t="str">
        <f ca="1">IFERROR(__xludf.DUMMYFUNCTION("SPARKLINE({0,0}, {""charttype"",""bar"";""max"",1;""color1"",""white"";""color2"",""#ffe0da""})"),"")</f>
        <v/>
      </c>
      <c r="U6" s="26" t="str">
        <f ca="1">IFERROR(__xludf.DUMMYFUNCTION("SPARKLINE({0,0}, {""charttype"",""bar"";""max"",1;""color1"",""white"";""color2"",""#ffe0da""})"),"")</f>
        <v/>
      </c>
      <c r="V6" s="26" t="str">
        <f ca="1">IFERROR(__xludf.DUMMYFUNCTION("SPARKLINE({0,0}, {""charttype"",""bar"";""max"",1;""color1"",""white"";""color2"",""#ffe0da""})"),"")</f>
        <v/>
      </c>
      <c r="W6" s="26" t="str">
        <f ca="1">IFERROR(__xludf.DUMMYFUNCTION("SPARKLINE({0,0}, {""charttype"",""bar"";""max"",1;""color1"",""white"";""color2"",""#ffe0da""})"),"")</f>
        <v/>
      </c>
      <c r="X6" s="26" t="str">
        <f ca="1">IFERROR(__xludf.DUMMYFUNCTION("SPARKLINE({0,0}, {""charttype"",""bar"";""max"",1;""color1"",""white"";""color2"",""#ffe0da""})"),"")</f>
        <v/>
      </c>
      <c r="Y6" s="26" t="str">
        <f ca="1">IFERROR(__xludf.DUMMYFUNCTION("SPARKLINE({0,0}, {""charttype"",""bar"";""max"",1;""color1"",""white"";""color2"",""#ffe0da""})"),"")</f>
        <v/>
      </c>
      <c r="Z6" s="26" t="str">
        <f ca="1">IFERROR(__xludf.DUMMYFUNCTION("SPARKLINE({0,0}, {""charttype"",""bar"";""max"",1;""color1"",""white"";""color2"",""#ffe0da""})"),"")</f>
        <v/>
      </c>
      <c r="AA6" s="26" t="str">
        <f ca="1">IFERROR(__xludf.DUMMYFUNCTION("SPARKLINE({0,0}, {""charttype"",""bar"";""max"",1;""color1"",""white"";""color2"",""#ffe0da""})"),"")</f>
        <v/>
      </c>
      <c r="AB6" s="26" t="str">
        <f ca="1">IFERROR(__xludf.DUMMYFUNCTION("SPARKLINE({0,0}, {""charttype"",""bar"";""max"",1;""color1"",""white"";""color2"",""#ffe0da""})"),"")</f>
        <v/>
      </c>
      <c r="AC6" s="26" t="str">
        <f ca="1">IFERROR(__xludf.DUMMYFUNCTION("SPARKLINE({0,0}, {""charttype"",""bar"";""max"",1;""color1"",""white"";""color2"",""#ffe0da""})"),"")</f>
        <v/>
      </c>
      <c r="AD6" s="26" t="str">
        <f ca="1">IFERROR(__xludf.DUMMYFUNCTION("SPARKLINE({0,0}, {""charttype"",""bar"";""max"",1;""color1"",""white"";""color2"",""#ffe0da""})"),"")</f>
        <v/>
      </c>
      <c r="AE6" s="26" t="str">
        <f ca="1">IFERROR(__xludf.DUMMYFUNCTION("SPARKLINE({0,0}, {""charttype"",""bar"";""max"",1;""color1"",""white"";""color2"",""#ffe0da""})"),"")</f>
        <v/>
      </c>
      <c r="AF6" s="26" t="str">
        <f ca="1">IFERROR(__xludf.DUMMYFUNCTION("SPARKLINE({0,0}, {""charttype"",""bar"";""max"",1;""color1"",""white"";""color2"",""#ffe0da""})"),"")</f>
        <v/>
      </c>
      <c r="AG6" s="26" t="str">
        <f ca="1">IFERROR(__xludf.DUMMYFUNCTION("SPARKLINE({0,0}, {""charttype"",""bar"";""max"",1;""color1"",""white"";""color2"",""#ffe0da""})"),"")</f>
        <v/>
      </c>
      <c r="AH6" s="26" t="str">
        <f ca="1">IFERROR(__xludf.DUMMYFUNCTION("SPARKLINE({0,0}, {""charttype"",""bar"";""max"",1;""color1"",""white"";""color2"",""#ffe0da""})"),"")</f>
        <v/>
      </c>
      <c r="AI6" s="26" t="str">
        <f ca="1">IFERROR(__xludf.DUMMYFUNCTION("SPARKLINE({0,0}, {""charttype"",""bar"";""max"",1;""color1"",""white"";""color2"",""#ffe0da""})"),"")</f>
        <v/>
      </c>
      <c r="AJ6" s="26" t="str">
        <f ca="1">IFERROR(__xludf.DUMMYFUNCTION("SPARKLINE({0,0}, {""charttype"",""bar"";""max"",1;""color1"",""white"";""color2"",""#ffe0da""})"),"")</f>
        <v/>
      </c>
      <c r="AK6" s="18"/>
    </row>
    <row r="7" spans="1:37" ht="25.5" x14ac:dyDescent="0.2">
      <c r="A7" s="19" t="s">
        <v>19</v>
      </c>
      <c r="B7" s="20">
        <v>42312</v>
      </c>
      <c r="C7" s="21">
        <v>42313</v>
      </c>
      <c r="D7" s="22" t="s">
        <v>14</v>
      </c>
      <c r="E7" s="27">
        <v>0</v>
      </c>
      <c r="F7" s="22" t="s">
        <v>15</v>
      </c>
      <c r="G7" s="24" t="s">
        <v>12</v>
      </c>
      <c r="H7" s="26" t="str">
        <f ca="1">IFERROR(__xludf.DUMMYFUNCTION("SPARKLINE({0.752577319587628,1}, {""charttype"",""bar"";""max"",1;""color1"",""white"";""color2"",""#ffe0da""})"),"")</f>
        <v/>
      </c>
      <c r="I7" s="26" t="str">
        <f ca="1">IFERROR(__xludf.DUMMYFUNCTION("SPARKLINE({0,0.25}, {""charttype"",""bar"";""max"",1;""color1"",""white"";""color2"",""#ffe0da""})"),"")</f>
        <v/>
      </c>
      <c r="J7" s="26" t="str">
        <f ca="1">IFERROR(__xludf.DUMMYFUNCTION("SPARKLINE({0,0}, {""charttype"",""bar"";""max"",1;""color1"",""white"";""color2"",""#ffe0da""})"),"")</f>
        <v/>
      </c>
      <c r="K7" s="26" t="str">
        <f ca="1">IFERROR(__xludf.DUMMYFUNCTION("SPARKLINE({0,0}, {""charttype"",""bar"";""max"",1;""color1"",""white"";""color2"",""#ffe0da""})"),"")</f>
        <v/>
      </c>
      <c r="L7" s="26" t="str">
        <f ca="1">IFERROR(__xludf.DUMMYFUNCTION("SPARKLINE({0,0}, {""charttype"",""bar"";""max"",1;""color1"",""white"";""color2"",""#ffe0da""})"),"")</f>
        <v/>
      </c>
      <c r="M7" s="26" t="str">
        <f ca="1">IFERROR(__xludf.DUMMYFUNCTION("SPARKLINE({0,0}, {""charttype"",""bar"";""max"",1;""color1"",""white"";""color2"",""#ffe0da""})"),"")</f>
        <v/>
      </c>
      <c r="N7" s="26" t="str">
        <f ca="1">IFERROR(__xludf.DUMMYFUNCTION("SPARKLINE({0,0}, {""charttype"",""bar"";""max"",1;""color1"",""white"";""color2"",""#ffe0da""})"),"")</f>
        <v/>
      </c>
      <c r="O7" s="26" t="str">
        <f ca="1">IFERROR(__xludf.DUMMYFUNCTION("SPARKLINE({0,0}, {""charttype"",""bar"";""max"",1;""color1"",""white"";""color2"",""#ffe0da""})"),"")</f>
        <v/>
      </c>
      <c r="P7" s="26" t="str">
        <f ca="1">IFERROR(__xludf.DUMMYFUNCTION("SPARKLINE({0,0}, {""charttype"",""bar"";""max"",1;""color1"",""white"";""color2"",""#ffe0da""})"),"")</f>
        <v/>
      </c>
      <c r="Q7" s="26" t="str">
        <f ca="1">IFERROR(__xludf.DUMMYFUNCTION("SPARKLINE({0,0}, {""charttype"",""bar"";""max"",1;""color1"",""white"";""color2"",""#ffe0da""})"),"")</f>
        <v/>
      </c>
      <c r="R7" s="26" t="str">
        <f ca="1">IFERROR(__xludf.DUMMYFUNCTION("SPARKLINE({0,0}, {""charttype"",""bar"";""max"",1;""color1"",""white"";""color2"",""#ffe0da""})"),"")</f>
        <v/>
      </c>
      <c r="S7" s="26" t="str">
        <f ca="1">IFERROR(__xludf.DUMMYFUNCTION("SPARKLINE({0,0}, {""charttype"",""bar"";""max"",1;""color1"",""white"";""color2"",""#ffe0da""})"),"")</f>
        <v/>
      </c>
      <c r="T7" s="26" t="str">
        <f ca="1">IFERROR(__xludf.DUMMYFUNCTION("SPARKLINE({0,0}, {""charttype"",""bar"";""max"",1;""color1"",""white"";""color2"",""#ffe0da""})"),"")</f>
        <v/>
      </c>
      <c r="U7" s="26" t="str">
        <f ca="1">IFERROR(__xludf.DUMMYFUNCTION("SPARKLINE({0,0}, {""charttype"",""bar"";""max"",1;""color1"",""white"";""color2"",""#ffe0da""})"),"")</f>
        <v/>
      </c>
      <c r="V7" s="26" t="str">
        <f ca="1">IFERROR(__xludf.DUMMYFUNCTION("SPARKLINE({0,0}, {""charttype"",""bar"";""max"",1;""color1"",""white"";""color2"",""#ffe0da""})"),"")</f>
        <v/>
      </c>
      <c r="W7" s="26" t="str">
        <f ca="1">IFERROR(__xludf.DUMMYFUNCTION("SPARKLINE({0,0}, {""charttype"",""bar"";""max"",1;""color1"",""white"";""color2"",""#ffe0da""})"),"")</f>
        <v/>
      </c>
      <c r="X7" s="26" t="str">
        <f ca="1">IFERROR(__xludf.DUMMYFUNCTION("SPARKLINE({0,0}, {""charttype"",""bar"";""max"",1;""color1"",""white"";""color2"",""#ffe0da""})"),"")</f>
        <v/>
      </c>
      <c r="Y7" s="26" t="str">
        <f ca="1">IFERROR(__xludf.DUMMYFUNCTION("SPARKLINE({0,0}, {""charttype"",""bar"";""max"",1;""color1"",""white"";""color2"",""#ffe0da""})"),"")</f>
        <v/>
      </c>
      <c r="Z7" s="26" t="str">
        <f ca="1">IFERROR(__xludf.DUMMYFUNCTION("SPARKLINE({0,0}, {""charttype"",""bar"";""max"",1;""color1"",""white"";""color2"",""#ffe0da""})"),"")</f>
        <v/>
      </c>
      <c r="AA7" s="26" t="str">
        <f ca="1">IFERROR(__xludf.DUMMYFUNCTION("SPARKLINE({0,0}, {""charttype"",""bar"";""max"",1;""color1"",""white"";""color2"",""#ffe0da""})"),"")</f>
        <v/>
      </c>
      <c r="AB7" s="26" t="str">
        <f ca="1">IFERROR(__xludf.DUMMYFUNCTION("SPARKLINE({0,0}, {""charttype"",""bar"";""max"",1;""color1"",""white"";""color2"",""#ffe0da""})"),"")</f>
        <v/>
      </c>
      <c r="AC7" s="26" t="str">
        <f ca="1">IFERROR(__xludf.DUMMYFUNCTION("SPARKLINE({0,0}, {""charttype"",""bar"";""max"",1;""color1"",""white"";""color2"",""#ffe0da""})"),"")</f>
        <v/>
      </c>
      <c r="AD7" s="26" t="str">
        <f ca="1">IFERROR(__xludf.DUMMYFUNCTION("SPARKLINE({0,0}, {""charttype"",""bar"";""max"",1;""color1"",""white"";""color2"",""#ffe0da""})"),"")</f>
        <v/>
      </c>
      <c r="AE7" s="26" t="str">
        <f ca="1">IFERROR(__xludf.DUMMYFUNCTION("SPARKLINE({0,0}, {""charttype"",""bar"";""max"",1;""color1"",""white"";""color2"",""#ffe0da""})"),"")</f>
        <v/>
      </c>
      <c r="AF7" s="26" t="str">
        <f ca="1">IFERROR(__xludf.DUMMYFUNCTION("SPARKLINE({0,0}, {""charttype"",""bar"";""max"",1;""color1"",""white"";""color2"",""#ffe0da""})"),"")</f>
        <v/>
      </c>
      <c r="AG7" s="26" t="str">
        <f ca="1">IFERROR(__xludf.DUMMYFUNCTION("SPARKLINE({0,0}, {""charttype"",""bar"";""max"",1;""color1"",""white"";""color2"",""#ffe0da""})"),"")</f>
        <v/>
      </c>
      <c r="AH7" s="26" t="str">
        <f ca="1">IFERROR(__xludf.DUMMYFUNCTION("SPARKLINE({0,0}, {""charttype"",""bar"";""max"",1;""color1"",""white"";""color2"",""#ffe0da""})"),"")</f>
        <v/>
      </c>
      <c r="AI7" s="26" t="str">
        <f ca="1">IFERROR(__xludf.DUMMYFUNCTION("SPARKLINE({0,0}, {""charttype"",""bar"";""max"",1;""color1"",""white"";""color2"",""#ffe0da""})"),"")</f>
        <v/>
      </c>
      <c r="AJ7" s="26" t="str">
        <f ca="1">IFERROR(__xludf.DUMMYFUNCTION("SPARKLINE({0,0}, {""charttype"",""bar"";""max"",1;""color1"",""white"";""color2"",""#ffe0da""})"),"")</f>
        <v/>
      </c>
      <c r="AK7" s="18"/>
    </row>
    <row r="8" spans="1:37" ht="12.75" x14ac:dyDescent="0.2">
      <c r="A8" s="19" t="s">
        <v>20</v>
      </c>
      <c r="B8" s="20">
        <v>42318</v>
      </c>
      <c r="C8" s="21">
        <v>42318</v>
      </c>
      <c r="D8" s="22">
        <f>IF(C8-B8=0,1,C8-B8)</f>
        <v>1</v>
      </c>
      <c r="E8" s="27">
        <v>0</v>
      </c>
      <c r="F8" s="22" t="s">
        <v>15</v>
      </c>
      <c r="G8" s="24" t="s">
        <v>12</v>
      </c>
      <c r="H8" s="26" t="str">
        <f ca="1">IFERROR(__xludf.DUMMYFUNCTION("SPARKLINE({0,0}, {""charttype"",""bar"";""max"",1;""color1"",""white"";""color2"",""#ffe0da""})"),"")</f>
        <v/>
      </c>
      <c r="I8" s="26" t="str">
        <f ca="1">IFERROR(__xludf.DUMMYFUNCTION("SPARKLINE({0,0}, {""charttype"",""bar"";""max"",1;""color1"",""white"";""color2"",""#ffe0da""})"),"")</f>
        <v/>
      </c>
      <c r="J8" s="26" t="str">
        <f ca="1">IFERROR(__xludf.DUMMYFUNCTION("SPARKLINE({0.25,0.5}, {""charttype"",""bar"";""max"",1;""color1"",""white"";""color2"",""#ffe0da""})"),"")</f>
        <v/>
      </c>
      <c r="K8" s="26" t="str">
        <f ca="1">IFERROR(__xludf.DUMMYFUNCTION("SPARKLINE({0,0}, {""charttype"",""bar"";""max"",1;""color1"",""white"";""color2"",""#ffe0da""})"),"")</f>
        <v/>
      </c>
      <c r="L8" s="26" t="str">
        <f ca="1">IFERROR(__xludf.DUMMYFUNCTION("SPARKLINE({0,0}, {""charttype"",""bar"";""max"",1;""color1"",""white"";""color2"",""#ffe0da""})"),"")</f>
        <v/>
      </c>
      <c r="M8" s="26" t="str">
        <f ca="1">IFERROR(__xludf.DUMMYFUNCTION("SPARKLINE({0,0}, {""charttype"",""bar"";""max"",1;""color1"",""white"";""color2"",""#ffe0da""})"),"")</f>
        <v/>
      </c>
      <c r="N8" s="26" t="str">
        <f ca="1">IFERROR(__xludf.DUMMYFUNCTION("SPARKLINE({0,0}, {""charttype"",""bar"";""max"",1;""color1"",""white"";""color2"",""#ffe0da""})"),"")</f>
        <v/>
      </c>
      <c r="O8" s="26" t="str">
        <f ca="1">IFERROR(__xludf.DUMMYFUNCTION("SPARKLINE({0,0}, {""charttype"",""bar"";""max"",1;""color1"",""white"";""color2"",""#ffe0da""})"),"")</f>
        <v/>
      </c>
      <c r="P8" s="26" t="str">
        <f ca="1">IFERROR(__xludf.DUMMYFUNCTION("SPARKLINE({0,0}, {""charttype"",""bar"";""max"",1;""color1"",""white"";""color2"",""#ffe0da""})"),"")</f>
        <v/>
      </c>
      <c r="Q8" s="26" t="str">
        <f ca="1">IFERROR(__xludf.DUMMYFUNCTION("SPARKLINE({0,0}, {""charttype"",""bar"";""max"",1;""color1"",""white"";""color2"",""#ffe0da""})"),"")</f>
        <v/>
      </c>
      <c r="R8" s="26" t="str">
        <f ca="1">IFERROR(__xludf.DUMMYFUNCTION("SPARKLINE({0,0}, {""charttype"",""bar"";""max"",1;""color1"",""white"";""color2"",""#ffe0da""})"),"")</f>
        <v/>
      </c>
      <c r="S8" s="26" t="str">
        <f ca="1">IFERROR(__xludf.DUMMYFUNCTION("SPARKLINE({0,0}, {""charttype"",""bar"";""max"",1;""color1"",""white"";""color2"",""#ffe0da""})"),"")</f>
        <v/>
      </c>
      <c r="T8" s="26" t="str">
        <f ca="1">IFERROR(__xludf.DUMMYFUNCTION("SPARKLINE({0,0}, {""charttype"",""bar"";""max"",1;""color1"",""white"";""color2"",""#ffe0da""})"),"")</f>
        <v/>
      </c>
      <c r="U8" s="26" t="str">
        <f ca="1">IFERROR(__xludf.DUMMYFUNCTION("SPARKLINE({0,0}, {""charttype"",""bar"";""max"",1;""color1"",""white"";""color2"",""#ffe0da""})"),"")</f>
        <v/>
      </c>
      <c r="V8" s="26" t="str">
        <f ca="1">IFERROR(__xludf.DUMMYFUNCTION("SPARKLINE({0,0}, {""charttype"",""bar"";""max"",1;""color1"",""white"";""color2"",""#ffe0da""})"),"")</f>
        <v/>
      </c>
      <c r="W8" s="26" t="str">
        <f ca="1">IFERROR(__xludf.DUMMYFUNCTION("SPARKLINE({0,0}, {""charttype"",""bar"";""max"",1;""color1"",""white"";""color2"",""#ffe0da""})"),"")</f>
        <v/>
      </c>
      <c r="X8" s="26" t="str">
        <f ca="1">IFERROR(__xludf.DUMMYFUNCTION("SPARKLINE({0,0}, {""charttype"",""bar"";""max"",1;""color1"",""white"";""color2"",""#ffe0da""})"),"")</f>
        <v/>
      </c>
      <c r="Y8" s="26" t="str">
        <f ca="1">IFERROR(__xludf.DUMMYFUNCTION("SPARKLINE({0,0}, {""charttype"",""bar"";""max"",1;""color1"",""white"";""color2"",""#ffe0da""})"),"")</f>
        <v/>
      </c>
      <c r="Z8" s="26" t="str">
        <f ca="1">IFERROR(__xludf.DUMMYFUNCTION("SPARKLINE({0,0}, {""charttype"",""bar"";""max"",1;""color1"",""white"";""color2"",""#ffe0da""})"),"")</f>
        <v/>
      </c>
      <c r="AA8" s="26" t="str">
        <f ca="1">IFERROR(__xludf.DUMMYFUNCTION("SPARKLINE({0,0}, {""charttype"",""bar"";""max"",1;""color1"",""white"";""color2"",""#ffe0da""})"),"")</f>
        <v/>
      </c>
      <c r="AB8" s="26" t="str">
        <f ca="1">IFERROR(__xludf.DUMMYFUNCTION("SPARKLINE({0,0}, {""charttype"",""bar"";""max"",1;""color1"",""white"";""color2"",""#ffe0da""})"),"")</f>
        <v/>
      </c>
      <c r="AC8" s="26" t="str">
        <f ca="1">IFERROR(__xludf.DUMMYFUNCTION("SPARKLINE({0,0}, {""charttype"",""bar"";""max"",1;""color1"",""white"";""color2"",""#ffe0da""})"),"")</f>
        <v/>
      </c>
      <c r="AD8" s="26" t="str">
        <f ca="1">IFERROR(__xludf.DUMMYFUNCTION("SPARKLINE({0,0}, {""charttype"",""bar"";""max"",1;""color1"",""white"";""color2"",""#ffe0da""})"),"")</f>
        <v/>
      </c>
      <c r="AE8" s="26" t="str">
        <f ca="1">IFERROR(__xludf.DUMMYFUNCTION("SPARKLINE({0,0}, {""charttype"",""bar"";""max"",1;""color1"",""white"";""color2"",""#ffe0da""})"),"")</f>
        <v/>
      </c>
      <c r="AF8" s="26" t="str">
        <f ca="1">IFERROR(__xludf.DUMMYFUNCTION("SPARKLINE({0,0}, {""charttype"",""bar"";""max"",1;""color1"",""white"";""color2"",""#ffe0da""})"),"")</f>
        <v/>
      </c>
      <c r="AG8" s="26" t="str">
        <f ca="1">IFERROR(__xludf.DUMMYFUNCTION("SPARKLINE({0,0}, {""charttype"",""bar"";""max"",1;""color1"",""white"";""color2"",""#ffe0da""})"),"")</f>
        <v/>
      </c>
      <c r="AH8" s="26" t="str">
        <f ca="1">IFERROR(__xludf.DUMMYFUNCTION("SPARKLINE({0,0}, {""charttype"",""bar"";""max"",1;""color1"",""white"";""color2"",""#ffe0da""})"),"")</f>
        <v/>
      </c>
      <c r="AI8" s="26" t="str">
        <f ca="1">IFERROR(__xludf.DUMMYFUNCTION("SPARKLINE({0,0}, {""charttype"",""bar"";""max"",1;""color1"",""white"";""color2"",""#ffe0da""})"),"")</f>
        <v/>
      </c>
      <c r="AJ8" s="26" t="str">
        <f ca="1">IFERROR(__xludf.DUMMYFUNCTION("SPARKLINE({0,0}, {""charttype"",""bar"";""max"",1;""color1"",""white"";""color2"",""#ffe0da""})"),"")</f>
        <v/>
      </c>
      <c r="AK8" s="18"/>
    </row>
    <row r="9" spans="1:37" ht="25.5" x14ac:dyDescent="0.2">
      <c r="A9" s="11" t="s">
        <v>21</v>
      </c>
      <c r="B9" s="12">
        <v>42321</v>
      </c>
      <c r="C9" s="13">
        <v>42332</v>
      </c>
      <c r="D9" s="14">
        <v>7</v>
      </c>
      <c r="E9" s="28">
        <v>0</v>
      </c>
      <c r="F9" s="15"/>
      <c r="G9" s="16" t="s">
        <v>22</v>
      </c>
      <c r="H9" s="29" t="str">
        <f ca="1">IFERROR(__xludf.DUMMYFUNCTION("SPARKLINE({0,0}, {""charttype"",""bar"";""max"",1;""color1"",""white"";""color2"",""#ffedcc""})"),"")</f>
        <v/>
      </c>
      <c r="I9" s="29" t="str">
        <f ca="1">IFERROR(__xludf.DUMMYFUNCTION("SPARKLINE({0,0}, {""charttype"",""bar"";""max"",1;""color1"",""white"";""color2"",""#ffedcc""})"),"")</f>
        <v/>
      </c>
      <c r="J9" s="29" t="str">
        <f ca="1">IFERROR(__xludf.DUMMYFUNCTION("SPARKLINE({1,1}, {""charttype"",""bar"";""max"",1;""color1"",""white"";""color2"",""#ffedcc""})"),"")</f>
        <v/>
      </c>
      <c r="K9" s="29" t="str">
        <f ca="1">IFERROR(__xludf.DUMMYFUNCTION("SPARKLINE({0,1}, {""charttype"",""bar"";""max"",1;""color1"",""white"";""color2"",""#ffedcc""})"),"")</f>
        <v/>
      </c>
      <c r="L9" s="30" t="str">
        <f ca="1">IFERROR(__xludf.DUMMYFUNCTION("SPARKLINE({0,1}, {""charttype"",""bar"";""max"",1;""color1"",""white"";""color2"",""#ffedcc""})"),"")</f>
        <v/>
      </c>
      <c r="M9" s="30" t="str">
        <f ca="1">IFERROR(__xludf.DUMMYFUNCTION("SPARKLINE({0,1}, {""charttype"",""bar"";""max"",1;""color1"",""white"";""color2"",""#ffedcc""})"),"")</f>
        <v/>
      </c>
      <c r="N9" s="30" t="str">
        <f ca="1">IFERROR(__xludf.DUMMYFUNCTION("SPARKLINE({0,0}, {""charttype"",""bar"";""max"",1;""color1"",""white"";""color2"",""#ffedcc""})"),"")</f>
        <v/>
      </c>
      <c r="O9" s="30" t="str">
        <f ca="1">IFERROR(__xludf.DUMMYFUNCTION("SPARKLINE({0,0}, {""charttype"",""bar"";""max"",1;""color1"",""white"";""color2"",""#ffedcc""})"),"")</f>
        <v/>
      </c>
      <c r="P9" s="30" t="str">
        <f ca="1">IFERROR(__xludf.DUMMYFUNCTION("SPARKLINE({0,0}, {""charttype"",""bar"";""max"",1;""color1"",""white"";""color2"",""#ffedcc""})"),"")</f>
        <v/>
      </c>
      <c r="Q9" s="30" t="str">
        <f ca="1">IFERROR(__xludf.DUMMYFUNCTION("SPARKLINE({0,0}, {""charttype"",""bar"";""max"",1;""color1"",""white"";""color2"",""#ffedcc""})"),"")</f>
        <v/>
      </c>
      <c r="R9" s="30" t="str">
        <f ca="1">IFERROR(__xludf.DUMMYFUNCTION("SPARKLINE({0,0}, {""charttype"",""bar"";""max"",1;""color1"",""white"";""color2"",""#ffedcc""})"),"")</f>
        <v/>
      </c>
      <c r="S9" s="30" t="str">
        <f ca="1">IFERROR(__xludf.DUMMYFUNCTION("SPARKLINE({0,0}, {""charttype"",""bar"";""max"",1;""color1"",""white"";""color2"",""#ffedcc""})"),"")</f>
        <v/>
      </c>
      <c r="T9" s="30" t="str">
        <f ca="1">IFERROR(__xludf.DUMMYFUNCTION("SPARKLINE({0,0}, {""charttype"",""bar"";""max"",1;""color1"",""white"";""color2"",""#ffedcc""})"),"")</f>
        <v/>
      </c>
      <c r="U9" s="30" t="str">
        <f ca="1">IFERROR(__xludf.DUMMYFUNCTION("SPARKLINE({0,0}, {""charttype"",""bar"";""max"",1;""color1"",""white"";""color2"",""#ffedcc""})"),"")</f>
        <v/>
      </c>
      <c r="V9" s="30" t="str">
        <f ca="1">IFERROR(__xludf.DUMMYFUNCTION("SPARKLINE({0,0}, {""charttype"",""bar"";""max"",1;""color1"",""white"";""color2"",""#ffedcc""})"),"")</f>
        <v/>
      </c>
      <c r="W9" s="30" t="str">
        <f ca="1">IFERROR(__xludf.DUMMYFUNCTION("SPARKLINE({0,0}, {""charttype"",""bar"";""max"",1;""color1"",""white"";""color2"",""#ffedcc""})"),"")</f>
        <v/>
      </c>
      <c r="X9" s="30" t="str">
        <f ca="1">IFERROR(__xludf.DUMMYFUNCTION("SPARKLINE({0,0}, {""charttype"",""bar"";""max"",1;""color1"",""white"";""color2"",""#ffedcc""})"),"")</f>
        <v/>
      </c>
      <c r="Y9" s="30" t="str">
        <f ca="1">IFERROR(__xludf.DUMMYFUNCTION("SPARKLINE({0,0}, {""charttype"",""bar"";""max"",1;""color1"",""white"";""color2"",""#ffedcc""})"),"")</f>
        <v/>
      </c>
      <c r="Z9" s="30" t="str">
        <f ca="1">IFERROR(__xludf.DUMMYFUNCTION("SPARKLINE({0,0}, {""charttype"",""bar"";""max"",1;""color1"",""white"";""color2"",""#ffedcc""})"),"")</f>
        <v/>
      </c>
      <c r="AA9" s="30" t="str">
        <f ca="1">IFERROR(__xludf.DUMMYFUNCTION("SPARKLINE({0,0}, {""charttype"",""bar"";""max"",1;""color1"",""white"";""color2"",""#ffedcc""})"),"")</f>
        <v/>
      </c>
      <c r="AB9" s="30" t="str">
        <f ca="1">IFERROR(__xludf.DUMMYFUNCTION("SPARKLINE({0,0}, {""charttype"",""bar"";""max"",1;""color1"",""white"";""color2"",""#ffedcc""})"),"")</f>
        <v/>
      </c>
      <c r="AC9" s="29" t="str">
        <f ca="1">IFERROR(__xludf.DUMMYFUNCTION("SPARKLINE({0,0}, {""charttype"",""bar"";""max"",1;""color1"",""white"";""color2"",""#ffedcc""})"),"")</f>
        <v/>
      </c>
      <c r="AD9" s="29" t="str">
        <f ca="1">IFERROR(__xludf.DUMMYFUNCTION("SPARKLINE({0,0}, {""charttype"",""bar"";""max"",1;""color1"",""white"";""color2"",""#ffedcc""})"),"")</f>
        <v/>
      </c>
      <c r="AE9" s="29" t="str">
        <f ca="1">IFERROR(__xludf.DUMMYFUNCTION("SPARKLINE({0,0}, {""charttype"",""bar"";""max"",1;""color1"",""white"";""color2"",""#ffedcc""})"),"")</f>
        <v/>
      </c>
      <c r="AF9" t="str">
        <f ca="1">IFERROR(__xludf.DUMMYFUNCTION("SPARKLINE({0,0}, {""charttype"",""bar"";""max"",1;""color1"",""white"";""color2"",""#ffedcc""})"),"")</f>
        <v/>
      </c>
      <c r="AG9" t="str">
        <f ca="1">IFERROR(__xludf.DUMMYFUNCTION("SPARKLINE({0,0}, {""charttype"",""bar"";""max"",1;""color1"",""white"";""color2"",""#ffedcc""})"),"")</f>
        <v/>
      </c>
      <c r="AH9" s="29" t="str">
        <f ca="1">IFERROR(__xludf.DUMMYFUNCTION("SPARKLINE({0,0}, {""charttype"",""bar"";""max"",1;""color1"",""white"";""color2"",""#ffedcc""})"),"")</f>
        <v/>
      </c>
      <c r="AI9" s="29" t="str">
        <f ca="1">IFERROR(__xludf.DUMMYFUNCTION("SPARKLINE({0,0}, {""charttype"",""bar"";""max"",1;""color1"",""white"";""color2"",""#ffedcc""})"),"")</f>
        <v/>
      </c>
      <c r="AJ9" s="29" t="str">
        <f ca="1">IFERROR(__xludf.DUMMYFUNCTION("SPARKLINE({0,0}, {""charttype"",""bar"";""max"",1;""color1"",""white"";""color2"",""#ffedcc""})"),"")</f>
        <v/>
      </c>
      <c r="AK9" s="18"/>
    </row>
    <row r="10" spans="1:37" ht="12.75" x14ac:dyDescent="0.2">
      <c r="A10" s="19" t="s">
        <v>23</v>
      </c>
      <c r="B10" s="20">
        <v>42324</v>
      </c>
      <c r="C10" s="21">
        <v>42324</v>
      </c>
      <c r="D10" s="22">
        <f>IF(C10-B10=0,1,C10-B10)</f>
        <v>1</v>
      </c>
      <c r="E10" s="27">
        <v>0</v>
      </c>
      <c r="F10" s="22" t="s">
        <v>15</v>
      </c>
      <c r="G10" s="24" t="s">
        <v>22</v>
      </c>
      <c r="H10" s="26" t="str">
        <f ca="1">IFERROR(__xludf.DUMMYFUNCTION("SPARKLINE({0,0}, {""charttype"",""bar"";""max"",1;""color1"",""white"";""color2"",""#ffedcc""})"),"")</f>
        <v/>
      </c>
      <c r="I10" s="26" t="str">
        <f ca="1">IFERROR(__xludf.DUMMYFUNCTION("SPARKLINE({0,0}, {""charttype"",""bar"";""max"",1;""color1"",""white"";""color2"",""#ffedcc""})"),"")</f>
        <v/>
      </c>
      <c r="J10" s="26" t="str">
        <f ca="1">IFERROR(__xludf.DUMMYFUNCTION("SPARKLINE({0,0}, {""charttype"",""bar"";""max"",1;""color1"",""white"";""color2"",""#ffedcc""})"),"")</f>
        <v/>
      </c>
      <c r="K10" s="26" t="str">
        <f ca="1">IFERROR(__xludf.DUMMYFUNCTION("SPARKLINE({0.75,1}, {""charttype"",""bar"";""max"",1;""color1"",""white"";""color2"",""#ffedcc""})"),"")</f>
        <v/>
      </c>
      <c r="L10" s="31" t="str">
        <f ca="1">IFERROR(__xludf.DUMMYFUNCTION("SPARKLINE({0,0}, {""charttype"",""bar"";""max"",1;""color1"",""white"";""color2"",""#ffedcc""})"),"")</f>
        <v/>
      </c>
      <c r="M10" s="31" t="str">
        <f ca="1">IFERROR(__xludf.DUMMYFUNCTION("SPARKLINE({0,0}, {""charttype"",""bar"";""max"",1;""color1"",""white"";""color2"",""#ffedcc""})"),"")</f>
        <v/>
      </c>
      <c r="N10" s="31" t="str">
        <f ca="1">IFERROR(__xludf.DUMMYFUNCTION("SPARKLINE({0,0}, {""charttype"",""bar"";""max"",1;""color1"",""white"";""color2"",""#ffedcc""})"),"")</f>
        <v/>
      </c>
      <c r="O10" s="31" t="str">
        <f ca="1">IFERROR(__xludf.DUMMYFUNCTION("SPARKLINE({0,0}, {""charttype"",""bar"";""max"",1;""color1"",""white"";""color2"",""#ffedcc""})"),"")</f>
        <v/>
      </c>
      <c r="P10" s="31" t="str">
        <f ca="1">IFERROR(__xludf.DUMMYFUNCTION("SPARKLINE({0,0}, {""charttype"",""bar"";""max"",1;""color1"",""white"";""color2"",""#ffedcc""})"),"")</f>
        <v/>
      </c>
      <c r="Q10" s="31" t="str">
        <f ca="1">IFERROR(__xludf.DUMMYFUNCTION("SPARKLINE({0,0}, {""charttype"",""bar"";""max"",1;""color1"",""white"";""color2"",""#ffedcc""})"),"")</f>
        <v/>
      </c>
      <c r="R10" s="31" t="str">
        <f ca="1">IFERROR(__xludf.DUMMYFUNCTION("SPARKLINE({0,0}, {""charttype"",""bar"";""max"",1;""color1"",""white"";""color2"",""#ffedcc""})"),"")</f>
        <v/>
      </c>
      <c r="S10" s="31" t="str">
        <f ca="1">IFERROR(__xludf.DUMMYFUNCTION("SPARKLINE({0,0}, {""charttype"",""bar"";""max"",1;""color1"",""white"";""color2"",""#ffedcc""})"),"")</f>
        <v/>
      </c>
      <c r="T10" s="31" t="str">
        <f ca="1">IFERROR(__xludf.DUMMYFUNCTION("SPARKLINE({0,0}, {""charttype"",""bar"";""max"",1;""color1"",""white"";""color2"",""#ffedcc""})"),"")</f>
        <v/>
      </c>
      <c r="U10" s="31" t="str">
        <f ca="1">IFERROR(__xludf.DUMMYFUNCTION("SPARKLINE({0,0}, {""charttype"",""bar"";""max"",1;""color1"",""white"";""color2"",""#ffedcc""})"),"")</f>
        <v/>
      </c>
      <c r="V10" s="31" t="str">
        <f ca="1">IFERROR(__xludf.DUMMYFUNCTION("SPARKLINE({0,0}, {""charttype"",""bar"";""max"",1;""color1"",""white"";""color2"",""#ffedcc""})"),"")</f>
        <v/>
      </c>
      <c r="W10" s="31" t="str">
        <f ca="1">IFERROR(__xludf.DUMMYFUNCTION("SPARKLINE({0,0}, {""charttype"",""bar"";""max"",1;""color1"",""white"";""color2"",""#ffedcc""})"),"")</f>
        <v/>
      </c>
      <c r="X10" s="31" t="str">
        <f ca="1">IFERROR(__xludf.DUMMYFUNCTION("SPARKLINE({0,0}, {""charttype"",""bar"";""max"",1;""color1"",""white"";""color2"",""#ffedcc""})"),"")</f>
        <v/>
      </c>
      <c r="Y10" s="31" t="str">
        <f ca="1">IFERROR(__xludf.DUMMYFUNCTION("SPARKLINE({0,0}, {""charttype"",""bar"";""max"",1;""color1"",""white"";""color2"",""#ffedcc""})"),"")</f>
        <v/>
      </c>
      <c r="Z10" s="31" t="str">
        <f ca="1">IFERROR(__xludf.DUMMYFUNCTION("SPARKLINE({0,0}, {""charttype"",""bar"";""max"",1;""color1"",""white"";""color2"",""#ffedcc""})"),"")</f>
        <v/>
      </c>
      <c r="AA10" s="31" t="str">
        <f ca="1">IFERROR(__xludf.DUMMYFUNCTION("SPARKLINE({0,0}, {""charttype"",""bar"";""max"",1;""color1"",""white"";""color2"",""#ffedcc""})"),"")</f>
        <v/>
      </c>
      <c r="AB10" s="31" t="str">
        <f ca="1">IFERROR(__xludf.DUMMYFUNCTION("SPARKLINE({0,0}, {""charttype"",""bar"";""max"",1;""color1"",""white"";""color2"",""#ffedcc""})"),"")</f>
        <v/>
      </c>
      <c r="AC10" s="26" t="str">
        <f ca="1">IFERROR(__xludf.DUMMYFUNCTION("SPARKLINE({0,0}, {""charttype"",""bar"";""max"",1;""color1"",""white"";""color2"",""#ffedcc""})"),"")</f>
        <v/>
      </c>
      <c r="AD10" s="26" t="str">
        <f ca="1">IFERROR(__xludf.DUMMYFUNCTION("SPARKLINE({0,0}, {""charttype"",""bar"";""max"",1;""color1"",""white"";""color2"",""#ffedcc""})"),"")</f>
        <v/>
      </c>
      <c r="AE10" s="26" t="str">
        <f ca="1">IFERROR(__xludf.DUMMYFUNCTION("SPARKLINE({0,0}, {""charttype"",""bar"";""max"",1;""color1"",""white"";""color2"",""#ffedcc""})"),"")</f>
        <v/>
      </c>
      <c r="AF10" t="str">
        <f ca="1">IFERROR(__xludf.DUMMYFUNCTION("SPARKLINE({0,0}, {""charttype"",""bar"";""max"",1;""color1"",""white"";""color2"",""#ffedcc""})"),"")</f>
        <v/>
      </c>
      <c r="AG10" t="str">
        <f ca="1">IFERROR(__xludf.DUMMYFUNCTION("SPARKLINE({0,0}, {""charttype"",""bar"";""max"",1;""color1"",""white"";""color2"",""#ffedcc""})"),"")</f>
        <v/>
      </c>
      <c r="AH10" s="26" t="str">
        <f ca="1">IFERROR(__xludf.DUMMYFUNCTION("SPARKLINE({0,0}, {""charttype"",""bar"";""max"",1;""color1"",""white"";""color2"",""#ffedcc""})"),"")</f>
        <v/>
      </c>
      <c r="AI10" s="26" t="str">
        <f ca="1">IFERROR(__xludf.DUMMYFUNCTION("SPARKLINE({0,0}, {""charttype"",""bar"";""max"",1;""color1"",""white"";""color2"",""#ffedcc""})"),"")</f>
        <v/>
      </c>
      <c r="AJ10" s="26" t="str">
        <f ca="1">IFERROR(__xludf.DUMMYFUNCTION("SPARKLINE({0,0}, {""charttype"",""bar"";""max"",1;""color1"",""white"";""color2"",""#ffedcc""})"),"")</f>
        <v/>
      </c>
      <c r="AK10" s="18"/>
    </row>
    <row r="11" spans="1:37" ht="25.5" x14ac:dyDescent="0.2">
      <c r="A11" s="19" t="s">
        <v>24</v>
      </c>
      <c r="B11" s="20">
        <v>42325</v>
      </c>
      <c r="C11" s="21">
        <v>42325</v>
      </c>
      <c r="D11" s="22" t="s">
        <v>14</v>
      </c>
      <c r="E11" s="27">
        <v>0</v>
      </c>
      <c r="F11" s="22" t="s">
        <v>15</v>
      </c>
      <c r="G11" s="24" t="s">
        <v>22</v>
      </c>
      <c r="H11" s="26" t="str">
        <f ca="1">IFERROR(__xludf.DUMMYFUNCTION("SPARKLINE({0,0}, {""charttype"",""bar"";""max"",1;""color1"",""white"";""color2"",""#ffedcc""})"),"")</f>
        <v/>
      </c>
      <c r="I11" s="26" t="str">
        <f ca="1">IFERROR(__xludf.DUMMYFUNCTION("SPARKLINE({0,0}, {""charttype"",""bar"";""max"",1;""color1"",""white"";""color2"",""#ffedcc""})"),"")</f>
        <v/>
      </c>
      <c r="J11" s="26" t="str">
        <f ca="1">IFERROR(__xludf.DUMMYFUNCTION("SPARKLINE({0,0}, {""charttype"",""bar"";""max"",1;""color1"",""white"";""color2"",""#ffedcc""})"),"")</f>
        <v/>
      </c>
      <c r="K11" s="26" t="str">
        <f ca="1">IFERROR(__xludf.DUMMYFUNCTION("SPARKLINE({1,1}, {""charttype"",""bar"";""max"",1;""color1"",""white"";""color2"",""#ffedcc""})"),"")</f>
        <v/>
      </c>
      <c r="L11" s="31" t="str">
        <f ca="1">IFERROR(__xludf.DUMMYFUNCTION("SPARKLINE({0,0.25}, {""charttype"",""bar"";""max"",1;""color1"",""white"";""color2"",""#ffedcc""})"),"")</f>
        <v/>
      </c>
      <c r="M11" s="31" t="str">
        <f ca="1">IFERROR(__xludf.DUMMYFUNCTION("SPARKLINE({0,0}, {""charttype"",""bar"";""max"",1;""color1"",""white"";""color2"",""#ffedcc""})"),"")</f>
        <v/>
      </c>
      <c r="N11" s="31" t="str">
        <f ca="1">IFERROR(__xludf.DUMMYFUNCTION("SPARKLINE({0,0}, {""charttype"",""bar"";""max"",1;""color1"",""white"";""color2"",""#ffedcc""})"),"")</f>
        <v/>
      </c>
      <c r="O11" s="31" t="str">
        <f ca="1">IFERROR(__xludf.DUMMYFUNCTION("SPARKLINE({0,0}, {""charttype"",""bar"";""max"",1;""color1"",""white"";""color2"",""#ffedcc""})"),"")</f>
        <v/>
      </c>
      <c r="P11" s="31" t="str">
        <f ca="1">IFERROR(__xludf.DUMMYFUNCTION("SPARKLINE({0,0}, {""charttype"",""bar"";""max"",1;""color1"",""white"";""color2"",""#ffedcc""})"),"")</f>
        <v/>
      </c>
      <c r="Q11" s="31" t="str">
        <f ca="1">IFERROR(__xludf.DUMMYFUNCTION("SPARKLINE({0,0}, {""charttype"",""bar"";""max"",1;""color1"",""white"";""color2"",""#ffedcc""})"),"")</f>
        <v/>
      </c>
      <c r="R11" s="31" t="str">
        <f ca="1">IFERROR(__xludf.DUMMYFUNCTION("SPARKLINE({0,0}, {""charttype"",""bar"";""max"",1;""color1"",""white"";""color2"",""#ffedcc""})"),"")</f>
        <v/>
      </c>
      <c r="S11" s="31" t="str">
        <f ca="1">IFERROR(__xludf.DUMMYFUNCTION("SPARKLINE({0,0}, {""charttype"",""bar"";""max"",1;""color1"",""white"";""color2"",""#ffedcc""})"),"")</f>
        <v/>
      </c>
      <c r="T11" s="31" t="str">
        <f ca="1">IFERROR(__xludf.DUMMYFUNCTION("SPARKLINE({0,0}, {""charttype"",""bar"";""max"",1;""color1"",""white"";""color2"",""#ffedcc""})"),"")</f>
        <v/>
      </c>
      <c r="U11" s="31" t="str">
        <f ca="1">IFERROR(__xludf.DUMMYFUNCTION("SPARKLINE({0,0}, {""charttype"",""bar"";""max"",1;""color1"",""white"";""color2"",""#ffedcc""})"),"")</f>
        <v/>
      </c>
      <c r="V11" s="31" t="str">
        <f ca="1">IFERROR(__xludf.DUMMYFUNCTION("SPARKLINE({0,0}, {""charttype"",""bar"";""max"",1;""color1"",""white"";""color2"",""#ffedcc""})"),"")</f>
        <v/>
      </c>
      <c r="W11" s="31" t="str">
        <f ca="1">IFERROR(__xludf.DUMMYFUNCTION("SPARKLINE({0,0}, {""charttype"",""bar"";""max"",1;""color1"",""white"";""color2"",""#ffedcc""})"),"")</f>
        <v/>
      </c>
      <c r="X11" s="31" t="str">
        <f ca="1">IFERROR(__xludf.DUMMYFUNCTION("SPARKLINE({0,0}, {""charttype"",""bar"";""max"",1;""color1"",""white"";""color2"",""#ffedcc""})"),"")</f>
        <v/>
      </c>
      <c r="Y11" s="31" t="str">
        <f ca="1">IFERROR(__xludf.DUMMYFUNCTION("SPARKLINE({0,0}, {""charttype"",""bar"";""max"",1;""color1"",""white"";""color2"",""#ffedcc""})"),"")</f>
        <v/>
      </c>
      <c r="Z11" s="31" t="str">
        <f ca="1">IFERROR(__xludf.DUMMYFUNCTION("SPARKLINE({0,0}, {""charttype"",""bar"";""max"",1;""color1"",""white"";""color2"",""#ffedcc""})"),"")</f>
        <v/>
      </c>
      <c r="AA11" s="31" t="str">
        <f ca="1">IFERROR(__xludf.DUMMYFUNCTION("SPARKLINE({0,0}, {""charttype"",""bar"";""max"",1;""color1"",""white"";""color2"",""#ffedcc""})"),"")</f>
        <v/>
      </c>
      <c r="AB11" s="31" t="str">
        <f ca="1">IFERROR(__xludf.DUMMYFUNCTION("SPARKLINE({0,0}, {""charttype"",""bar"";""max"",1;""color1"",""white"";""color2"",""#ffedcc""})"),"")</f>
        <v/>
      </c>
      <c r="AC11" s="26" t="str">
        <f ca="1">IFERROR(__xludf.DUMMYFUNCTION("SPARKLINE({0,0}, {""charttype"",""bar"";""max"",1;""color1"",""white"";""color2"",""#ffedcc""})"),"")</f>
        <v/>
      </c>
      <c r="AD11" s="26" t="str">
        <f ca="1">IFERROR(__xludf.DUMMYFUNCTION("SPARKLINE({0,0}, {""charttype"",""bar"";""max"",1;""color1"",""white"";""color2"",""#ffedcc""})"),"")</f>
        <v/>
      </c>
      <c r="AE11" s="26" t="str">
        <f ca="1">IFERROR(__xludf.DUMMYFUNCTION("SPARKLINE({0,0}, {""charttype"",""bar"";""max"",1;""color1"",""white"";""color2"",""#ffedcc""})"),"")</f>
        <v/>
      </c>
      <c r="AF11" t="str">
        <f ca="1">IFERROR(__xludf.DUMMYFUNCTION("SPARKLINE({0,0}, {""charttype"",""bar"";""max"",1;""color1"",""white"";""color2"",""#ffedcc""})"),"")</f>
        <v/>
      </c>
      <c r="AG11" t="str">
        <f ca="1">IFERROR(__xludf.DUMMYFUNCTION("SPARKLINE({0,0}, {""charttype"",""bar"";""max"",1;""color1"",""white"";""color2"",""#ffedcc""})"),"")</f>
        <v/>
      </c>
      <c r="AH11" s="26" t="str">
        <f ca="1">IFERROR(__xludf.DUMMYFUNCTION("SPARKLINE({0,0}, {""charttype"",""bar"";""max"",1;""color1"",""white"";""color2"",""#ffedcc""})"),"")</f>
        <v/>
      </c>
      <c r="AI11" s="26" t="str">
        <f ca="1">IFERROR(__xludf.DUMMYFUNCTION("SPARKLINE({0,0}, {""charttype"",""bar"";""max"",1;""color1"",""white"";""color2"",""#ffedcc""})"),"")</f>
        <v/>
      </c>
      <c r="AJ11" s="26" t="str">
        <f ca="1">IFERROR(__xludf.DUMMYFUNCTION("SPARKLINE({0,0}, {""charttype"",""bar"";""max"",1;""color1"",""white"";""color2"",""#ffedcc""})"),"")</f>
        <v/>
      </c>
      <c r="AK11" s="18"/>
    </row>
    <row r="12" spans="1:37" ht="25.5" x14ac:dyDescent="0.2">
      <c r="A12" s="19" t="s">
        <v>25</v>
      </c>
      <c r="B12" s="20">
        <v>42325</v>
      </c>
      <c r="C12" s="21">
        <v>42325</v>
      </c>
      <c r="D12" s="22" t="s">
        <v>14</v>
      </c>
      <c r="E12" s="27">
        <v>0</v>
      </c>
      <c r="F12" s="22" t="s">
        <v>26</v>
      </c>
      <c r="G12" s="24" t="s">
        <v>22</v>
      </c>
      <c r="H12" s="26" t="str">
        <f ca="1">IFERROR(__xludf.DUMMYFUNCTION("SPARKLINE({0,0}, {""charttype"",""bar"";""max"",1;""color1"",""white"";""color2"",""#ffedcc""})"),"")</f>
        <v/>
      </c>
      <c r="I12" s="26" t="str">
        <f ca="1">IFERROR(__xludf.DUMMYFUNCTION("SPARKLINE({0,0}, {""charttype"",""bar"";""max"",1;""color1"",""white"";""color2"",""#ffedcc""})"),"")</f>
        <v/>
      </c>
      <c r="J12" s="26" t="str">
        <f ca="1">IFERROR(__xludf.DUMMYFUNCTION("SPARKLINE({0,0}, {""charttype"",""bar"";""max"",1;""color1"",""white"";""color2"",""#ffedcc""})"),"")</f>
        <v/>
      </c>
      <c r="K12" s="26" t="str">
        <f ca="1">IFERROR(__xludf.DUMMYFUNCTION("SPARKLINE({1,1}, {""charttype"",""bar"";""max"",1;""color1"",""white"";""color2"",""#ffedcc""})"),"")</f>
        <v/>
      </c>
      <c r="L12" s="31" t="str">
        <f ca="1">IFERROR(__xludf.DUMMYFUNCTION("SPARKLINE({0,0.25}, {""charttype"",""bar"";""max"",1;""color1"",""white"";""color2"",""#ffedcc""})"),"")</f>
        <v/>
      </c>
      <c r="M12" s="31" t="str">
        <f ca="1">IFERROR(__xludf.DUMMYFUNCTION("SPARKLINE({0,0}, {""charttype"",""bar"";""max"",1;""color1"",""white"";""color2"",""#ffedcc""})"),"")</f>
        <v/>
      </c>
      <c r="N12" s="31" t="str">
        <f ca="1">IFERROR(__xludf.DUMMYFUNCTION("SPARKLINE({0,0}, {""charttype"",""bar"";""max"",1;""color1"",""white"";""color2"",""#ffedcc""})"),"")</f>
        <v/>
      </c>
      <c r="O12" s="31" t="str">
        <f ca="1">IFERROR(__xludf.DUMMYFUNCTION("SPARKLINE({0,0}, {""charttype"",""bar"";""max"",1;""color1"",""white"";""color2"",""#ffedcc""})"),"")</f>
        <v/>
      </c>
      <c r="P12" s="31" t="str">
        <f ca="1">IFERROR(__xludf.DUMMYFUNCTION("SPARKLINE({0,0}, {""charttype"",""bar"";""max"",1;""color1"",""white"";""color2"",""#ffedcc""})"),"")</f>
        <v/>
      </c>
      <c r="Q12" s="31" t="str">
        <f ca="1">IFERROR(__xludf.DUMMYFUNCTION("SPARKLINE({0,0}, {""charttype"",""bar"";""max"",1;""color1"",""white"";""color2"",""#ffedcc""})"),"")</f>
        <v/>
      </c>
      <c r="R12" s="31" t="str">
        <f ca="1">IFERROR(__xludf.DUMMYFUNCTION("SPARKLINE({0,0}, {""charttype"",""bar"";""max"",1;""color1"",""white"";""color2"",""#ffedcc""})"),"")</f>
        <v/>
      </c>
      <c r="S12" s="31" t="str">
        <f ca="1">IFERROR(__xludf.DUMMYFUNCTION("SPARKLINE({0,0}, {""charttype"",""bar"";""max"",1;""color1"",""white"";""color2"",""#ffedcc""})"),"")</f>
        <v/>
      </c>
      <c r="T12" s="31" t="str">
        <f ca="1">IFERROR(__xludf.DUMMYFUNCTION("SPARKLINE({0,0}, {""charttype"",""bar"";""max"",1;""color1"",""white"";""color2"",""#ffedcc""})"),"")</f>
        <v/>
      </c>
      <c r="U12" s="31" t="str">
        <f ca="1">IFERROR(__xludf.DUMMYFUNCTION("SPARKLINE({0,0}, {""charttype"",""bar"";""max"",1;""color1"",""white"";""color2"",""#ffedcc""})"),"")</f>
        <v/>
      </c>
      <c r="V12" s="31" t="str">
        <f ca="1">IFERROR(__xludf.DUMMYFUNCTION("SPARKLINE({0,0}, {""charttype"",""bar"";""max"",1;""color1"",""white"";""color2"",""#ffedcc""})"),"")</f>
        <v/>
      </c>
      <c r="W12" s="31" t="str">
        <f ca="1">IFERROR(__xludf.DUMMYFUNCTION("SPARKLINE({0,0}, {""charttype"",""bar"";""max"",1;""color1"",""white"";""color2"",""#ffedcc""})"),"")</f>
        <v/>
      </c>
      <c r="X12" s="31" t="str">
        <f ca="1">IFERROR(__xludf.DUMMYFUNCTION("SPARKLINE({0,0}, {""charttype"",""bar"";""max"",1;""color1"",""white"";""color2"",""#ffedcc""})"),"")</f>
        <v/>
      </c>
      <c r="Y12" s="31" t="str">
        <f ca="1">IFERROR(__xludf.DUMMYFUNCTION("SPARKLINE({0,0}, {""charttype"",""bar"";""max"",1;""color1"",""white"";""color2"",""#ffedcc""})"),"")</f>
        <v/>
      </c>
      <c r="Z12" s="31" t="str">
        <f ca="1">IFERROR(__xludf.DUMMYFUNCTION("SPARKLINE({0,0}, {""charttype"",""bar"";""max"",1;""color1"",""white"";""color2"",""#ffedcc""})"),"")</f>
        <v/>
      </c>
      <c r="AA12" s="31" t="str">
        <f ca="1">IFERROR(__xludf.DUMMYFUNCTION("SPARKLINE({0,0}, {""charttype"",""bar"";""max"",1;""color1"",""white"";""color2"",""#ffedcc""})"),"")</f>
        <v/>
      </c>
      <c r="AB12" s="31" t="str">
        <f ca="1">IFERROR(__xludf.DUMMYFUNCTION("SPARKLINE({0,0}, {""charttype"",""bar"";""max"",1;""color1"",""white"";""color2"",""#ffedcc""})"),"")</f>
        <v/>
      </c>
      <c r="AC12" s="26" t="str">
        <f ca="1">IFERROR(__xludf.DUMMYFUNCTION("SPARKLINE({0,0}, {""charttype"",""bar"";""max"",1;""color1"",""white"";""color2"",""#ffedcc""})"),"")</f>
        <v/>
      </c>
      <c r="AD12" s="26" t="str">
        <f ca="1">IFERROR(__xludf.DUMMYFUNCTION("SPARKLINE({0,0}, {""charttype"",""bar"";""max"",1;""color1"",""white"";""color2"",""#ffedcc""})"),"")</f>
        <v/>
      </c>
      <c r="AE12" s="26" t="str">
        <f ca="1">IFERROR(__xludf.DUMMYFUNCTION("SPARKLINE({0,0}, {""charttype"",""bar"";""max"",1;""color1"",""white"";""color2"",""#ffedcc""})"),"")</f>
        <v/>
      </c>
      <c r="AF12" t="str">
        <f ca="1">IFERROR(__xludf.DUMMYFUNCTION("SPARKLINE({0,0}, {""charttype"",""bar"";""max"",1;""color1"",""white"";""color2"",""#ffedcc""})"),"")</f>
        <v/>
      </c>
      <c r="AG12" t="str">
        <f ca="1">IFERROR(__xludf.DUMMYFUNCTION("SPARKLINE({0,0}, {""charttype"",""bar"";""max"",1;""color1"",""white"";""color2"",""#ffedcc""})"),"")</f>
        <v/>
      </c>
      <c r="AH12" s="26" t="str">
        <f ca="1">IFERROR(__xludf.DUMMYFUNCTION("SPARKLINE({0,0}, {""charttype"",""bar"";""max"",1;""color1"",""white"";""color2"",""#ffedcc""})"),"")</f>
        <v/>
      </c>
      <c r="AI12" s="26" t="str">
        <f ca="1">IFERROR(__xludf.DUMMYFUNCTION("SPARKLINE({0,0}, {""charttype"",""bar"";""max"",1;""color1"",""white"";""color2"",""#ffedcc""})"),"")</f>
        <v/>
      </c>
      <c r="AJ12" s="26" t="str">
        <f ca="1">IFERROR(__xludf.DUMMYFUNCTION("SPARKLINE({0,0}, {""charttype"",""bar"";""max"",1;""color1"",""white"";""color2"",""#ffedcc""})"),"")</f>
        <v/>
      </c>
      <c r="AK12" s="18"/>
    </row>
    <row r="13" spans="1:37" ht="25.5" x14ac:dyDescent="0.2">
      <c r="A13" s="19" t="s">
        <v>27</v>
      </c>
      <c r="B13" s="20">
        <v>42325</v>
      </c>
      <c r="C13" s="21">
        <v>42328</v>
      </c>
      <c r="D13" s="22">
        <f>IF(C13-B13=0,1,C13-B13)</f>
        <v>3</v>
      </c>
      <c r="E13" s="23">
        <v>0</v>
      </c>
      <c r="F13" s="32" t="s">
        <v>28</v>
      </c>
      <c r="G13" s="24" t="s">
        <v>22</v>
      </c>
      <c r="H13" s="26" t="str">
        <f ca="1">IFERROR(__xludf.DUMMYFUNCTION("SPARKLINE({0,0}, {""charttype"",""bar"";""max"",1;""color1"",""white"";""color2"",""#ffedcc""})"),"")</f>
        <v/>
      </c>
      <c r="I13" s="26" t="str">
        <f ca="1">IFERROR(__xludf.DUMMYFUNCTION("SPARKLINE({0,0}, {""charttype"",""bar"";""max"",1;""color1"",""white"";""color2"",""#ffedcc""})"),"")</f>
        <v/>
      </c>
      <c r="J13" s="26" t="str">
        <f ca="1">IFERROR(__xludf.DUMMYFUNCTION("SPARKLINE({0,0}, {""charttype"",""bar"";""max"",1;""color1"",""white"";""color2"",""#ffedcc""})"),"")</f>
        <v/>
      </c>
      <c r="K13" s="26" t="str">
        <f ca="1">IFERROR(__xludf.DUMMYFUNCTION("SPARKLINE({1,1}, {""charttype"",""bar"";""max"",1;""color1"",""white"";""color2"",""#ffedcc""})"),"")</f>
        <v/>
      </c>
      <c r="L13" s="31" t="str">
        <f ca="1">IFERROR(__xludf.DUMMYFUNCTION("SPARKLINE({0,1}, {""charttype"",""bar"";""max"",1;""color1"",""white"";""color2"",""#ffedcc""})"),"")</f>
        <v/>
      </c>
      <c r="M13" s="31" t="str">
        <f ca="1">IFERROR(__xludf.DUMMYFUNCTION("SPARKLINE({0,0}, {""charttype"",""bar"";""max"",1;""color1"",""white"";""color2"",""#ffedcc""})"),"")</f>
        <v/>
      </c>
      <c r="N13" s="31" t="str">
        <f ca="1">IFERROR(__xludf.DUMMYFUNCTION("SPARKLINE({0,0}, {""charttype"",""bar"";""max"",1;""color1"",""white"";""color2"",""#ffedcc""})"),"")</f>
        <v/>
      </c>
      <c r="O13" s="31" t="str">
        <f ca="1">IFERROR(__xludf.DUMMYFUNCTION("SPARKLINE({0,0}, {""charttype"",""bar"";""max"",1;""color1"",""white"";""color2"",""#ffedcc""})"),"")</f>
        <v/>
      </c>
      <c r="P13" s="31" t="str">
        <f ca="1">IFERROR(__xludf.DUMMYFUNCTION("SPARKLINE({0,0}, {""charttype"",""bar"";""max"",1;""color1"",""white"";""color2"",""#ffedcc""})"),"")</f>
        <v/>
      </c>
      <c r="Q13" s="31" t="str">
        <f ca="1">IFERROR(__xludf.DUMMYFUNCTION("SPARKLINE({0,0}, {""charttype"",""bar"";""max"",1;""color1"",""white"";""color2"",""#ffedcc""})"),"")</f>
        <v/>
      </c>
      <c r="R13" s="31" t="str">
        <f ca="1">IFERROR(__xludf.DUMMYFUNCTION("SPARKLINE({0,0}, {""charttype"",""bar"";""max"",1;""color1"",""white"";""color2"",""#ffedcc""})"),"")</f>
        <v/>
      </c>
      <c r="S13" s="31" t="str">
        <f ca="1">IFERROR(__xludf.DUMMYFUNCTION("SPARKLINE({0,0}, {""charttype"",""bar"";""max"",1;""color1"",""white"";""color2"",""#ffedcc""})"),"")</f>
        <v/>
      </c>
      <c r="T13" s="31" t="str">
        <f ca="1">IFERROR(__xludf.DUMMYFUNCTION("SPARKLINE({0,0}, {""charttype"",""bar"";""max"",1;""color1"",""white"";""color2"",""#ffedcc""})"),"")</f>
        <v/>
      </c>
      <c r="U13" s="31" t="str">
        <f ca="1">IFERROR(__xludf.DUMMYFUNCTION("SPARKLINE({0,0}, {""charttype"",""bar"";""max"",1;""color1"",""white"";""color2"",""#ffedcc""})"),"")</f>
        <v/>
      </c>
      <c r="V13" s="31" t="str">
        <f ca="1">IFERROR(__xludf.DUMMYFUNCTION("SPARKLINE({0,0}, {""charttype"",""bar"";""max"",1;""color1"",""white"";""color2"",""#ffedcc""})"),"")</f>
        <v/>
      </c>
      <c r="W13" s="31" t="str">
        <f ca="1">IFERROR(__xludf.DUMMYFUNCTION("SPARKLINE({0,0}, {""charttype"",""bar"";""max"",1;""color1"",""white"";""color2"",""#ffedcc""})"),"")</f>
        <v/>
      </c>
      <c r="X13" s="31" t="str">
        <f ca="1">IFERROR(__xludf.DUMMYFUNCTION("SPARKLINE({0,0}, {""charttype"",""bar"";""max"",1;""color1"",""white"";""color2"",""#ffedcc""})"),"")</f>
        <v/>
      </c>
      <c r="Y13" s="31" t="str">
        <f ca="1">IFERROR(__xludf.DUMMYFUNCTION("SPARKLINE({0,0}, {""charttype"",""bar"";""max"",1;""color1"",""white"";""color2"",""#ffedcc""})"),"")</f>
        <v/>
      </c>
      <c r="Z13" s="31" t="str">
        <f ca="1">IFERROR(__xludf.DUMMYFUNCTION("SPARKLINE({0,0}, {""charttype"",""bar"";""max"",1;""color1"",""white"";""color2"",""#ffedcc""})"),"")</f>
        <v/>
      </c>
      <c r="AA13" s="31" t="str">
        <f ca="1">IFERROR(__xludf.DUMMYFUNCTION("SPARKLINE({0,0}, {""charttype"",""bar"";""max"",1;""color1"",""white"";""color2"",""#ffedcc""})"),"")</f>
        <v/>
      </c>
      <c r="AB13" s="31" t="str">
        <f ca="1">IFERROR(__xludf.DUMMYFUNCTION("SPARKLINE({0,0}, {""charttype"",""bar"";""max"",1;""color1"",""white"";""color2"",""#ffedcc""})"),"")</f>
        <v/>
      </c>
      <c r="AC13" s="26" t="str">
        <f ca="1">IFERROR(__xludf.DUMMYFUNCTION("SPARKLINE({0,0}, {""charttype"",""bar"";""max"",1;""color1"",""white"";""color2"",""#ffedcc""})"),"")</f>
        <v/>
      </c>
      <c r="AD13" s="26" t="str">
        <f ca="1">IFERROR(__xludf.DUMMYFUNCTION("SPARKLINE({0,0}, {""charttype"",""bar"";""max"",1;""color1"",""white"";""color2"",""#ffedcc""})"),"")</f>
        <v/>
      </c>
      <c r="AE13" s="26" t="str">
        <f ca="1">IFERROR(__xludf.DUMMYFUNCTION("SPARKLINE({0,0}, {""charttype"",""bar"";""max"",1;""color1"",""white"";""color2"",""#ffedcc""})"),"")</f>
        <v/>
      </c>
      <c r="AF13" t="str">
        <f ca="1">IFERROR(__xludf.DUMMYFUNCTION("SPARKLINE({0,0}, {""charttype"",""bar"";""max"",1;""color1"",""white"";""color2"",""#ffedcc""})"),"")</f>
        <v/>
      </c>
      <c r="AG13" t="str">
        <f ca="1">IFERROR(__xludf.DUMMYFUNCTION("SPARKLINE({0,0}, {""charttype"",""bar"";""max"",1;""color1"",""white"";""color2"",""#ffedcc""})"),"")</f>
        <v/>
      </c>
      <c r="AH13" s="26" t="str">
        <f ca="1">IFERROR(__xludf.DUMMYFUNCTION("SPARKLINE({0,0}, {""charttype"",""bar"";""max"",1;""color1"",""white"";""color2"",""#ffedcc""})"),"")</f>
        <v/>
      </c>
      <c r="AI13" s="26" t="str">
        <f ca="1">IFERROR(__xludf.DUMMYFUNCTION("SPARKLINE({0,0}, {""charttype"",""bar"";""max"",1;""color1"",""white"";""color2"",""#ffedcc""})"),"")</f>
        <v/>
      </c>
      <c r="AJ13" s="26" t="str">
        <f ca="1">IFERROR(__xludf.DUMMYFUNCTION("SPARKLINE({0,0}, {""charttype"",""bar"";""max"",1;""color1"",""white"";""color2"",""#ffedcc""})"),"")</f>
        <v/>
      </c>
      <c r="AK13" s="18"/>
    </row>
    <row r="14" spans="1:37" ht="25.5" x14ac:dyDescent="0.2">
      <c r="A14" s="19" t="s">
        <v>29</v>
      </c>
      <c r="B14" s="20">
        <v>42331</v>
      </c>
      <c r="C14" s="21">
        <v>42332</v>
      </c>
      <c r="D14" s="22">
        <v>2</v>
      </c>
      <c r="E14" s="27">
        <v>0</v>
      </c>
      <c r="F14" s="22" t="s">
        <v>30</v>
      </c>
      <c r="G14" s="24" t="s">
        <v>22</v>
      </c>
      <c r="H14" s="26" t="str">
        <f ca="1">IFERROR(__xludf.DUMMYFUNCTION("SPARKLINE({0,0}, {""charttype"",""bar"";""max"",1;""color1"",""white"";""color2"",""#ffedcc""})"),"")</f>
        <v/>
      </c>
      <c r="I14" s="26" t="str">
        <f ca="1">IFERROR(__xludf.DUMMYFUNCTION("SPARKLINE({0,0}, {""charttype"",""bar"";""max"",1;""color1"",""white"";""color2"",""#ffedcc""})"),"")</f>
        <v/>
      </c>
      <c r="J14" s="26" t="str">
        <f ca="1">IFERROR(__xludf.DUMMYFUNCTION("SPARKLINE({0,0}, {""charttype"",""bar"";""max"",1;""color1"",""white"";""color2"",""#ffedcc""})"),"")</f>
        <v/>
      </c>
      <c r="K14" s="26" t="str">
        <f ca="1">IFERROR(__xludf.DUMMYFUNCTION("SPARKLINE({0,0}, {""charttype"",""bar"";""max"",1;""color1"",""white"";""color2"",""#ffedcc""})"),"")</f>
        <v/>
      </c>
      <c r="L14" s="31" t="str">
        <f ca="1">IFERROR(__xludf.DUMMYFUNCTION("SPARKLINE({0,0}, {""charttype"",""bar"";""max"",1;""color1"",""white"";""color2"",""#ffedcc""})"),"")</f>
        <v/>
      </c>
      <c r="M14" s="31" t="str">
        <f ca="1">IFERROR(__xludf.DUMMYFUNCTION("SPARKLINE({0.5,1}, {""charttype"",""bar"";""max"",1;""color1"",""white"";""color2"",""#ffedcc""})"),"")</f>
        <v/>
      </c>
      <c r="N14" s="31" t="str">
        <f ca="1">IFERROR(__xludf.DUMMYFUNCTION("SPARKLINE({0,0}, {""charttype"",""bar"";""max"",1;""color1"",""white"";""color2"",""#ffedcc""})"),"")</f>
        <v/>
      </c>
      <c r="O14" s="31" t="str">
        <f ca="1">IFERROR(__xludf.DUMMYFUNCTION("SPARKLINE({0,0}, {""charttype"",""bar"";""max"",1;""color1"",""white"";""color2"",""#ffedcc""})"),"")</f>
        <v/>
      </c>
      <c r="P14" s="31" t="str">
        <f ca="1">IFERROR(__xludf.DUMMYFUNCTION("SPARKLINE({0,0}, {""charttype"",""bar"";""max"",1;""color1"",""white"";""color2"",""#ffedcc""})"),"")</f>
        <v/>
      </c>
      <c r="Q14" s="31" t="str">
        <f ca="1">IFERROR(__xludf.DUMMYFUNCTION("SPARKLINE({0,0}, {""charttype"",""bar"";""max"",1;""color1"",""white"";""color2"",""#ffedcc""})"),"")</f>
        <v/>
      </c>
      <c r="R14" s="31" t="str">
        <f ca="1">IFERROR(__xludf.DUMMYFUNCTION("SPARKLINE({0,0}, {""charttype"",""bar"";""max"",1;""color1"",""white"";""color2"",""#ffedcc""})"),"")</f>
        <v/>
      </c>
      <c r="S14" s="31" t="str">
        <f ca="1">IFERROR(__xludf.DUMMYFUNCTION("SPARKLINE({0,0}, {""charttype"",""bar"";""max"",1;""color1"",""white"";""color2"",""#ffedcc""})"),"")</f>
        <v/>
      </c>
      <c r="T14" s="31" t="str">
        <f ca="1">IFERROR(__xludf.DUMMYFUNCTION("SPARKLINE({0,0}, {""charttype"",""bar"";""max"",1;""color1"",""white"";""color2"",""#ffedcc""})"),"")</f>
        <v/>
      </c>
      <c r="U14" s="31" t="str">
        <f ca="1">IFERROR(__xludf.DUMMYFUNCTION("SPARKLINE({0,0}, {""charttype"",""bar"";""max"",1;""color1"",""white"";""color2"",""#ffedcc""})"),"")</f>
        <v/>
      </c>
      <c r="V14" s="31" t="str">
        <f ca="1">IFERROR(__xludf.DUMMYFUNCTION("SPARKLINE({0,0}, {""charttype"",""bar"";""max"",1;""color1"",""white"";""color2"",""#ffedcc""})"),"")</f>
        <v/>
      </c>
      <c r="W14" s="31" t="str">
        <f ca="1">IFERROR(__xludf.DUMMYFUNCTION("SPARKLINE({0,0}, {""charttype"",""bar"";""max"",1;""color1"",""white"";""color2"",""#ffedcc""})"),"")</f>
        <v/>
      </c>
      <c r="X14" s="31" t="str">
        <f ca="1">IFERROR(__xludf.DUMMYFUNCTION("SPARKLINE({0,0}, {""charttype"",""bar"";""max"",1;""color1"",""white"";""color2"",""#ffedcc""})"),"")</f>
        <v/>
      </c>
      <c r="Y14" s="31" t="str">
        <f ca="1">IFERROR(__xludf.DUMMYFUNCTION("SPARKLINE({0,0}, {""charttype"",""bar"";""max"",1;""color1"",""white"";""color2"",""#ffedcc""})"),"")</f>
        <v/>
      </c>
      <c r="Z14" s="31" t="str">
        <f ca="1">IFERROR(__xludf.DUMMYFUNCTION("SPARKLINE({0,0}, {""charttype"",""bar"";""max"",1;""color1"",""white"";""color2"",""#ffedcc""})"),"")</f>
        <v/>
      </c>
      <c r="AA14" s="31" t="str">
        <f ca="1">IFERROR(__xludf.DUMMYFUNCTION("SPARKLINE({0,0}, {""charttype"",""bar"";""max"",1;""color1"",""white"";""color2"",""#ffedcc""})"),"")</f>
        <v/>
      </c>
      <c r="AB14" s="31" t="str">
        <f ca="1">IFERROR(__xludf.DUMMYFUNCTION("SPARKLINE({0,0}, {""charttype"",""bar"";""max"",1;""color1"",""white"";""color2"",""#ffedcc""})"),"")</f>
        <v/>
      </c>
      <c r="AC14" s="26" t="str">
        <f ca="1">IFERROR(__xludf.DUMMYFUNCTION("SPARKLINE({0,0}, {""charttype"",""bar"";""max"",1;""color1"",""white"";""color2"",""#ffedcc""})"),"")</f>
        <v/>
      </c>
      <c r="AD14" s="26" t="str">
        <f ca="1">IFERROR(__xludf.DUMMYFUNCTION("SPARKLINE({0,0}, {""charttype"",""bar"";""max"",1;""color1"",""white"";""color2"",""#ffedcc""})"),"")</f>
        <v/>
      </c>
      <c r="AE14" s="26" t="str">
        <f ca="1">IFERROR(__xludf.DUMMYFUNCTION("SPARKLINE({0,0}, {""charttype"",""bar"";""max"",1;""color1"",""white"";""color2"",""#ffedcc""})"),"")</f>
        <v/>
      </c>
      <c r="AF14" t="str">
        <f ca="1">IFERROR(__xludf.DUMMYFUNCTION("SPARKLINE({0,0}, {""charttype"",""bar"";""max"",1;""color1"",""white"";""color2"",""#ffedcc""})"),"")</f>
        <v/>
      </c>
      <c r="AG14" t="str">
        <f ca="1">IFERROR(__xludf.DUMMYFUNCTION("SPARKLINE({0,0}, {""charttype"",""bar"";""max"",1;""color1"",""white"";""color2"",""#ffedcc""})"),"")</f>
        <v/>
      </c>
      <c r="AH14" s="26" t="str">
        <f ca="1">IFERROR(__xludf.DUMMYFUNCTION("SPARKLINE({0,0}, {""charttype"",""bar"";""max"",1;""color1"",""white"";""color2"",""#ffedcc""})"),"")</f>
        <v/>
      </c>
      <c r="AI14" s="26" t="str">
        <f ca="1">IFERROR(__xludf.DUMMYFUNCTION("SPARKLINE({0,0}, {""charttype"",""bar"";""max"",1;""color1"",""white"";""color2"",""#ffedcc""})"),"")</f>
        <v/>
      </c>
      <c r="AJ14" s="26" t="str">
        <f ca="1">IFERROR(__xludf.DUMMYFUNCTION("SPARKLINE({0,0}, {""charttype"",""bar"";""max"",1;""color1"",""white"";""color2"",""#ffedcc""})"),"")</f>
        <v/>
      </c>
      <c r="AK14" s="18"/>
    </row>
    <row r="15" spans="1:37" ht="11.25" customHeight="1" x14ac:dyDescent="0.2">
      <c r="A15" s="11" t="s">
        <v>31</v>
      </c>
      <c r="B15" s="12">
        <v>42334</v>
      </c>
      <c r="C15" s="13">
        <v>42342</v>
      </c>
      <c r="D15" s="14">
        <v>12</v>
      </c>
      <c r="E15" s="28">
        <v>0</v>
      </c>
      <c r="F15" s="15"/>
      <c r="G15" s="16" t="s">
        <v>32</v>
      </c>
      <c r="H15" s="26" t="str">
        <f ca="1">IFERROR(__xludf.DUMMYFUNCTION("SPARKLINE({0,0}, {""charttype"",""bar"";""max"",1;""color1"",""white"";""color2"",""#fff7cc""})"),"")</f>
        <v/>
      </c>
      <c r="I15" s="26" t="str">
        <f ca="1">IFERROR(__xludf.DUMMYFUNCTION("SPARKLINE({0,0}, {""charttype"",""bar"";""max"",1;""color1"",""white"";""color2"",""#fff7cc""})"),"")</f>
        <v/>
      </c>
      <c r="J15" s="26" t="str">
        <f ca="1">IFERROR(__xludf.DUMMYFUNCTION("SPARKLINE({0,0}, {""charttype"",""bar"";""max"",1;""color1"",""white"";""color2"",""#fff7cc""})"),"")</f>
        <v/>
      </c>
      <c r="K15" s="26" t="str">
        <f ca="1">IFERROR(__xludf.DUMMYFUNCTION("SPARKLINE({0,0}, {""charttype"",""bar"";""max"",1;""color1"",""white"";""color2"",""#fff7cc""})"),"")</f>
        <v/>
      </c>
      <c r="L15" s="31" t="str">
        <f ca="1">IFERROR(__xludf.DUMMYFUNCTION("SPARKLINE({0,0}, {""charttype"",""bar"";""max"",1;""color1"",""white"";""color2"",""#fff7cc""})"),"")</f>
        <v/>
      </c>
      <c r="M15" s="31" t="str">
        <f ca="1">IFERROR(__xludf.DUMMYFUNCTION("SPARKLINE({0,0}, {""charttype"",""bar"";""max"",1;""color1"",""white"";""color2"",""#fff7cc""})"),"")</f>
        <v/>
      </c>
      <c r="N15" s="31" t="str">
        <f ca="1">IFERROR(__xludf.DUMMYFUNCTION("SPARKLINE({0.25,1}, {""charttype"",""bar"";""max"",1;""color1"",""white"";""color2"",""#fff7cc""})"),"")</f>
        <v/>
      </c>
      <c r="O15" s="31" t="str">
        <f ca="1">IFERROR(__xludf.DUMMYFUNCTION("SPARKLINE({0,1}, {""charttype"",""bar"";""max"",1;""color1"",""white"";""color2"",""#fff7cc""})"),"")</f>
        <v/>
      </c>
      <c r="P15" s="31" t="str">
        <f ca="1">IFERROR(__xludf.DUMMYFUNCTION("SPARKLINE({0,0.5}, {""charttype"",""bar"";""max"",1;""color1"",""white"";""color2"",""#fff7cc""})"),"")</f>
        <v/>
      </c>
      <c r="Q15" s="31" t="str">
        <f ca="1">IFERROR(__xludf.DUMMYFUNCTION("SPARKLINE({0,0}, {""charttype"",""bar"";""max"",1;""color1"",""white"";""color2"",""#fff7cc""})"),"")</f>
        <v/>
      </c>
      <c r="R15" s="31" t="str">
        <f ca="1">IFERROR(__xludf.DUMMYFUNCTION("SPARKLINE({0,0}, {""charttype"",""bar"";""max"",1;""color1"",""white"";""color2"",""#fff7cc""})"),"")</f>
        <v/>
      </c>
      <c r="S15" s="31" t="str">
        <f ca="1">IFERROR(__xludf.DUMMYFUNCTION("SPARKLINE({0,0}, {""charttype"",""bar"";""max"",1;""color1"",""white"";""color2"",""#fff7cc""})"),"")</f>
        <v/>
      </c>
      <c r="T15" s="31" t="str">
        <f ca="1">IFERROR(__xludf.DUMMYFUNCTION("SPARKLINE({0,0}, {""charttype"",""bar"";""max"",1;""color1"",""white"";""color2"",""#fff7cc""})"),"")</f>
        <v/>
      </c>
      <c r="U15" s="31" t="str">
        <f ca="1">IFERROR(__xludf.DUMMYFUNCTION("SPARKLINE({0,0}, {""charttype"",""bar"";""max"",1;""color1"",""white"";""color2"",""#fff7cc""})"),"")</f>
        <v/>
      </c>
      <c r="V15" s="31" t="str">
        <f ca="1">IFERROR(__xludf.DUMMYFUNCTION("SPARKLINE({0,0}, {""charttype"",""bar"";""max"",1;""color1"",""white"";""color2"",""#fff7cc""})"),"")</f>
        <v/>
      </c>
      <c r="W15" s="31" t="str">
        <f ca="1">IFERROR(__xludf.DUMMYFUNCTION("SPARKLINE({0,0}, {""charttype"",""bar"";""max"",1;""color1"",""white"";""color2"",""#fff7cc""})"),"")</f>
        <v/>
      </c>
      <c r="X15" s="31" t="str">
        <f ca="1">IFERROR(__xludf.DUMMYFUNCTION("SPARKLINE({0,0}, {""charttype"",""bar"";""max"",1;""color1"",""white"";""color2"",""#fff7cc""})"),"")</f>
        <v/>
      </c>
      <c r="Y15" s="31" t="str">
        <f ca="1">IFERROR(__xludf.DUMMYFUNCTION("SPARKLINE({0,0}, {""charttype"",""bar"";""max"",1;""color1"",""white"";""color2"",""#fff7cc""})"),"")</f>
        <v/>
      </c>
      <c r="Z15" s="31" t="str">
        <f ca="1">IFERROR(__xludf.DUMMYFUNCTION("SPARKLINE({0,0}, {""charttype"",""bar"";""max"",1;""color1"",""white"";""color2"",""#fff7cc""})"),"")</f>
        <v/>
      </c>
      <c r="AA15" s="31" t="str">
        <f ca="1">IFERROR(__xludf.DUMMYFUNCTION("SPARKLINE({0,0}, {""charttype"",""bar"";""max"",1;""color1"",""white"";""color2"",""#fff7cc""})"),"")</f>
        <v/>
      </c>
      <c r="AB15" s="31" t="str">
        <f ca="1">IFERROR(__xludf.DUMMYFUNCTION("SPARKLINE({0,0}, {""charttype"",""bar"";""max"",1;""color1"",""white"";""color2"",""#fff7cc""})"),"")</f>
        <v/>
      </c>
      <c r="AC15" s="26" t="str">
        <f ca="1">IFERROR(__xludf.DUMMYFUNCTION("SPARKLINE({0,0}, {""charttype"",""bar"";""max"",1;""color1"",""white"";""color2"",""#fff7cc""})"),"")</f>
        <v/>
      </c>
      <c r="AD15" s="26" t="str">
        <f ca="1">IFERROR(__xludf.DUMMYFUNCTION("SPARKLINE({0,0}, {""charttype"",""bar"";""max"",1;""color1"",""white"";""color2"",""#fff7cc""})"),"")</f>
        <v/>
      </c>
      <c r="AE15" s="26" t="str">
        <f ca="1">IFERROR(__xludf.DUMMYFUNCTION("SPARKLINE({0,0}, {""charttype"",""bar"";""max"",1;""color1"",""white"";""color2"",""#fff7cc""})"),"")</f>
        <v/>
      </c>
      <c r="AF15" t="str">
        <f ca="1">IFERROR(__xludf.DUMMYFUNCTION("SPARKLINE({0,0}, {""charttype"",""bar"";""max"",1;""color1"",""white"";""color2"",""#fff7cc""})"),"")</f>
        <v/>
      </c>
      <c r="AG15" t="str">
        <f ca="1">IFERROR(__xludf.DUMMYFUNCTION("SPARKLINE({0,0}, {""charttype"",""bar"";""max"",1;""color1"",""white"";""color2"",""#fff7cc""})"),"")</f>
        <v/>
      </c>
      <c r="AH15" s="26" t="str">
        <f ca="1">IFERROR(__xludf.DUMMYFUNCTION("SPARKLINE({0,0}, {""charttype"",""bar"";""max"",1;""color1"",""white"";""color2"",""#fff7cc""})"),"")</f>
        <v/>
      </c>
      <c r="AI15" s="26" t="str">
        <f ca="1">IFERROR(__xludf.DUMMYFUNCTION("SPARKLINE({0,0}, {""charttype"",""bar"";""max"",1;""color1"",""white"";""color2"",""#fff7cc""})"),"")</f>
        <v/>
      </c>
      <c r="AJ15" s="26" t="str">
        <f ca="1">IFERROR(__xludf.DUMMYFUNCTION("SPARKLINE({0,0}, {""charttype"",""bar"";""max"",1;""color1"",""white"";""color2"",""#fff7cc""})"),"")</f>
        <v/>
      </c>
      <c r="AK15" s="18"/>
    </row>
    <row r="16" spans="1:37" ht="25.5" x14ac:dyDescent="0.2">
      <c r="A16" s="33" t="s">
        <v>33</v>
      </c>
      <c r="B16" s="20">
        <v>42335</v>
      </c>
      <c r="C16" s="21">
        <v>42335</v>
      </c>
      <c r="D16" s="22">
        <v>1</v>
      </c>
      <c r="E16" s="27">
        <v>0</v>
      </c>
      <c r="F16" s="22" t="s">
        <v>26</v>
      </c>
      <c r="G16" s="34" t="s">
        <v>32</v>
      </c>
      <c r="H16" s="26" t="str">
        <f ca="1">IFERROR(__xludf.DUMMYFUNCTION("SPARKLINE({0,0}, {""charttype"",""bar"";""max"",1;""color1"",""white"";""color2"",""#fff7cc""})"),"")</f>
        <v/>
      </c>
      <c r="I16" s="26" t="str">
        <f ca="1">IFERROR(__xludf.DUMMYFUNCTION("SPARKLINE({0,0}, {""charttype"",""bar"";""max"",1;""color1"",""white"";""color2"",""#fff7cc""})"),"")</f>
        <v/>
      </c>
      <c r="J16" s="26" t="str">
        <f ca="1">IFERROR(__xludf.DUMMYFUNCTION("SPARKLINE({0,0}, {""charttype"",""bar"";""max"",1;""color1"",""white"";""color2"",""#fff7cc""})"),"")</f>
        <v/>
      </c>
      <c r="K16" s="26" t="str">
        <f ca="1">IFERROR(__xludf.DUMMYFUNCTION("SPARKLINE({0,0}, {""charttype"",""bar"";""max"",1;""color1"",""white"";""color2"",""#fff7cc""})"),"")</f>
        <v/>
      </c>
      <c r="L16" s="31" t="str">
        <f ca="1">IFERROR(__xludf.DUMMYFUNCTION("SPARKLINE({0,0}, {""charttype"",""bar"";""max"",1;""color1"",""white"";""color2"",""#fff7cc""})"),"")</f>
        <v/>
      </c>
      <c r="M16" s="31" t="str">
        <f ca="1">IFERROR(__xludf.DUMMYFUNCTION("SPARKLINE({0,0}, {""charttype"",""bar"";""max"",1;""color1"",""white"";""color2"",""#fff7cc""})"),"")</f>
        <v/>
      </c>
      <c r="N16" s="31" t="str">
        <f ca="1">IFERROR(__xludf.DUMMYFUNCTION("SPARKLINE({0.5,0.75}, {""charttype"",""bar"";""max"",1;""color1"",""white"";""color2"",""#fff7cc""})"),"")</f>
        <v/>
      </c>
      <c r="O16" s="31" t="str">
        <f ca="1">IFERROR(__xludf.DUMMYFUNCTION("SPARKLINE({0,0}, {""charttype"",""bar"";""max"",1;""color1"",""white"";""color2"",""#fff7cc""})"),"")</f>
        <v/>
      </c>
      <c r="P16" s="31" t="str">
        <f ca="1">IFERROR(__xludf.DUMMYFUNCTION("SPARKLINE({0,0}, {""charttype"",""bar"";""max"",1;""color1"",""white"";""color2"",""#fff7cc""})"),"")</f>
        <v/>
      </c>
      <c r="Q16" s="31" t="str">
        <f ca="1">IFERROR(__xludf.DUMMYFUNCTION("SPARKLINE({0,0}, {""charttype"",""bar"";""max"",1;""color1"",""white"";""color2"",""#fff7cc""})"),"")</f>
        <v/>
      </c>
      <c r="R16" s="31" t="str">
        <f ca="1">IFERROR(__xludf.DUMMYFUNCTION("SPARKLINE({0,0}, {""charttype"",""bar"";""max"",1;""color1"",""white"";""color2"",""#fff7cc""})"),"")</f>
        <v/>
      </c>
      <c r="S16" s="31" t="str">
        <f ca="1">IFERROR(__xludf.DUMMYFUNCTION("SPARKLINE({0,0}, {""charttype"",""bar"";""max"",1;""color1"",""white"";""color2"",""#fff7cc""})"),"")</f>
        <v/>
      </c>
      <c r="T16" s="31" t="str">
        <f ca="1">IFERROR(__xludf.DUMMYFUNCTION("SPARKLINE({0,0}, {""charttype"",""bar"";""max"",1;""color1"",""white"";""color2"",""#fff7cc""})"),"")</f>
        <v/>
      </c>
      <c r="U16" s="31" t="str">
        <f ca="1">IFERROR(__xludf.DUMMYFUNCTION("SPARKLINE({0,0}, {""charttype"",""bar"";""max"",1;""color1"",""white"";""color2"",""#fff7cc""})"),"")</f>
        <v/>
      </c>
      <c r="V16" s="31" t="str">
        <f ca="1">IFERROR(__xludf.DUMMYFUNCTION("SPARKLINE({0,0}, {""charttype"",""bar"";""max"",1;""color1"",""white"";""color2"",""#fff7cc""})"),"")</f>
        <v/>
      </c>
      <c r="W16" s="31" t="str">
        <f ca="1">IFERROR(__xludf.DUMMYFUNCTION("SPARKLINE({0,0}, {""charttype"",""bar"";""max"",1;""color1"",""white"";""color2"",""#fff7cc""})"),"")</f>
        <v/>
      </c>
      <c r="X16" s="31" t="str">
        <f ca="1">IFERROR(__xludf.DUMMYFUNCTION("SPARKLINE({0,0}, {""charttype"",""bar"";""max"",1;""color1"",""white"";""color2"",""#fff7cc""})"),"")</f>
        <v/>
      </c>
      <c r="Y16" s="31" t="str">
        <f ca="1">IFERROR(__xludf.DUMMYFUNCTION("SPARKLINE({0,0}, {""charttype"",""bar"";""max"",1;""color1"",""white"";""color2"",""#fff7cc""})"),"")</f>
        <v/>
      </c>
      <c r="Z16" s="31" t="str">
        <f ca="1">IFERROR(__xludf.DUMMYFUNCTION("SPARKLINE({0,0}, {""charttype"",""bar"";""max"",1;""color1"",""white"";""color2"",""#fff7cc""})"),"")</f>
        <v/>
      </c>
      <c r="AA16" s="31" t="str">
        <f ca="1">IFERROR(__xludf.DUMMYFUNCTION("SPARKLINE({0,0}, {""charttype"",""bar"";""max"",1;""color1"",""white"";""color2"",""#fff7cc""})"),"")</f>
        <v/>
      </c>
      <c r="AB16" s="31" t="str">
        <f ca="1">IFERROR(__xludf.DUMMYFUNCTION("SPARKLINE({0,0}, {""charttype"",""bar"";""max"",1;""color1"",""white"";""color2"",""#fff7cc""})"),"")</f>
        <v/>
      </c>
      <c r="AC16" s="26" t="str">
        <f ca="1">IFERROR(__xludf.DUMMYFUNCTION("SPARKLINE({0,0}, {""charttype"",""bar"";""max"",1;""color1"",""white"";""color2"",""#fff7cc""})"),"")</f>
        <v/>
      </c>
      <c r="AD16" s="26" t="str">
        <f ca="1">IFERROR(__xludf.DUMMYFUNCTION("SPARKLINE({0,0}, {""charttype"",""bar"";""max"",1;""color1"",""white"";""color2"",""#fff7cc""})"),"")</f>
        <v/>
      </c>
      <c r="AE16" s="26" t="str">
        <f ca="1">IFERROR(__xludf.DUMMYFUNCTION("SPARKLINE({0,0}, {""charttype"",""bar"";""max"",1;""color1"",""white"";""color2"",""#fff7cc""})"),"")</f>
        <v/>
      </c>
      <c r="AF16" t="str">
        <f ca="1">IFERROR(__xludf.DUMMYFUNCTION("SPARKLINE({0,0}, {""charttype"",""bar"";""max"",1;""color1"",""white"";""color2"",""#fff7cc""})"),"")</f>
        <v/>
      </c>
      <c r="AG16" t="str">
        <f ca="1">IFERROR(__xludf.DUMMYFUNCTION("SPARKLINE({0,0}, {""charttype"",""bar"";""max"",1;""color1"",""white"";""color2"",""#fff7cc""})"),"")</f>
        <v/>
      </c>
      <c r="AH16" s="26" t="str">
        <f ca="1">IFERROR(__xludf.DUMMYFUNCTION("SPARKLINE({0,0}, {""charttype"",""bar"";""max"",1;""color1"",""white"";""color2"",""#fff7cc""})"),"")</f>
        <v/>
      </c>
      <c r="AI16" s="26" t="str">
        <f ca="1">IFERROR(__xludf.DUMMYFUNCTION("SPARKLINE({0,0}, {""charttype"",""bar"";""max"",1;""color1"",""white"";""color2"",""#fff7cc""})"),"")</f>
        <v/>
      </c>
      <c r="AJ16" s="26" t="str">
        <f ca="1">IFERROR(__xludf.DUMMYFUNCTION("SPARKLINE({0,0}, {""charttype"",""bar"";""max"",1;""color1"",""white"";""color2"",""#fff7cc""})"),"")</f>
        <v/>
      </c>
      <c r="AK16" s="18"/>
    </row>
    <row r="17" spans="1:37" ht="12.75" x14ac:dyDescent="0.2">
      <c r="A17" s="33" t="s">
        <v>34</v>
      </c>
      <c r="B17" s="20">
        <v>42335</v>
      </c>
      <c r="C17" s="21">
        <v>42335</v>
      </c>
      <c r="D17" s="22">
        <v>1</v>
      </c>
      <c r="E17" s="27">
        <v>0</v>
      </c>
      <c r="F17" s="22" t="s">
        <v>15</v>
      </c>
      <c r="G17" s="34" t="s">
        <v>32</v>
      </c>
      <c r="H17" s="26" t="str">
        <f ca="1">IFERROR(__xludf.DUMMYFUNCTION("SPARKLINE({0,0}, {""charttype"",""bar"";""max"",1;""color1"",""white"";""color2"",""#fff7cc""})"),"")</f>
        <v/>
      </c>
      <c r="I17" s="26" t="str">
        <f ca="1">IFERROR(__xludf.DUMMYFUNCTION("SPARKLINE({0,0}, {""charttype"",""bar"";""max"",1;""color1"",""white"";""color2"",""#fff7cc""})"),"")</f>
        <v/>
      </c>
      <c r="J17" s="26" t="str">
        <f ca="1">IFERROR(__xludf.DUMMYFUNCTION("SPARKLINE({0,0}, {""charttype"",""bar"";""max"",1;""color1"",""white"";""color2"",""#fff7cc""})"),"")</f>
        <v/>
      </c>
      <c r="K17" s="26" t="str">
        <f ca="1">IFERROR(__xludf.DUMMYFUNCTION("SPARKLINE({0,0}, {""charttype"",""bar"";""max"",1;""color1"",""white"";""color2"",""#fff7cc""})"),"")</f>
        <v/>
      </c>
      <c r="L17" s="31" t="str">
        <f ca="1">IFERROR(__xludf.DUMMYFUNCTION("SPARKLINE({0,0}, {""charttype"",""bar"";""max"",1;""color1"",""white"";""color2"",""#fff7cc""})"),"")</f>
        <v/>
      </c>
      <c r="M17" s="31" t="str">
        <f ca="1">IFERROR(__xludf.DUMMYFUNCTION("SPARKLINE({0,0}, {""charttype"",""bar"";""max"",1;""color1"",""white"";""color2"",""#fff7cc""})"),"")</f>
        <v/>
      </c>
      <c r="N17" s="31" t="str">
        <f ca="1">IFERROR(__xludf.DUMMYFUNCTION("SPARKLINE({0.5,0.75}, {""charttype"",""bar"";""max"",1;""color1"",""white"";""color2"",""#fff7cc""})"),"")</f>
        <v/>
      </c>
      <c r="O17" s="31" t="str">
        <f ca="1">IFERROR(__xludf.DUMMYFUNCTION("SPARKLINE({0,0}, {""charttype"",""bar"";""max"",1;""color1"",""white"";""color2"",""#fff7cc""})"),"")</f>
        <v/>
      </c>
      <c r="P17" s="31" t="str">
        <f ca="1">IFERROR(__xludf.DUMMYFUNCTION("SPARKLINE({0,0}, {""charttype"",""bar"";""max"",1;""color1"",""white"";""color2"",""#fff7cc""})"),"")</f>
        <v/>
      </c>
      <c r="Q17" s="31" t="str">
        <f ca="1">IFERROR(__xludf.DUMMYFUNCTION("SPARKLINE({0,0}, {""charttype"",""bar"";""max"",1;""color1"",""white"";""color2"",""#fff7cc""})"),"")</f>
        <v/>
      </c>
      <c r="R17" s="31" t="str">
        <f ca="1">IFERROR(__xludf.DUMMYFUNCTION("SPARKLINE({0,0}, {""charttype"",""bar"";""max"",1;""color1"",""white"";""color2"",""#fff7cc""})"),"")</f>
        <v/>
      </c>
      <c r="S17" s="31" t="str">
        <f ca="1">IFERROR(__xludf.DUMMYFUNCTION("SPARKLINE({0,0}, {""charttype"",""bar"";""max"",1;""color1"",""white"";""color2"",""#fff7cc""})"),"")</f>
        <v/>
      </c>
      <c r="T17" s="31" t="str">
        <f ca="1">IFERROR(__xludf.DUMMYFUNCTION("SPARKLINE({0,0}, {""charttype"",""bar"";""max"",1;""color1"",""white"";""color2"",""#fff7cc""})"),"")</f>
        <v/>
      </c>
      <c r="U17" s="31" t="str">
        <f ca="1">IFERROR(__xludf.DUMMYFUNCTION("SPARKLINE({0,0}, {""charttype"",""bar"";""max"",1;""color1"",""white"";""color2"",""#fff7cc""})"),"")</f>
        <v/>
      </c>
      <c r="V17" s="31" t="str">
        <f ca="1">IFERROR(__xludf.DUMMYFUNCTION("SPARKLINE({0,0}, {""charttype"",""bar"";""max"",1;""color1"",""white"";""color2"",""#fff7cc""})"),"")</f>
        <v/>
      </c>
      <c r="W17" s="31" t="str">
        <f ca="1">IFERROR(__xludf.DUMMYFUNCTION("SPARKLINE({0,0}, {""charttype"",""bar"";""max"",1;""color1"",""white"";""color2"",""#fff7cc""})"),"")</f>
        <v/>
      </c>
      <c r="X17" s="31" t="str">
        <f ca="1">IFERROR(__xludf.DUMMYFUNCTION("SPARKLINE({0,0}, {""charttype"",""bar"";""max"",1;""color1"",""white"";""color2"",""#fff7cc""})"),"")</f>
        <v/>
      </c>
      <c r="Y17" s="31" t="str">
        <f ca="1">IFERROR(__xludf.DUMMYFUNCTION("SPARKLINE({0,0}, {""charttype"",""bar"";""max"",1;""color1"",""white"";""color2"",""#fff7cc""})"),"")</f>
        <v/>
      </c>
      <c r="Z17" s="31" t="str">
        <f ca="1">IFERROR(__xludf.DUMMYFUNCTION("SPARKLINE({0,0}, {""charttype"",""bar"";""max"",1;""color1"",""white"";""color2"",""#fff7cc""})"),"")</f>
        <v/>
      </c>
      <c r="AA17" s="31" t="str">
        <f ca="1">IFERROR(__xludf.DUMMYFUNCTION("SPARKLINE({0,0}, {""charttype"",""bar"";""max"",1;""color1"",""white"";""color2"",""#fff7cc""})"),"")</f>
        <v/>
      </c>
      <c r="AB17" s="31" t="str">
        <f ca="1">IFERROR(__xludf.DUMMYFUNCTION("SPARKLINE({0,0}, {""charttype"",""bar"";""max"",1;""color1"",""white"";""color2"",""#fff7cc""})"),"")</f>
        <v/>
      </c>
      <c r="AC17" s="26" t="str">
        <f ca="1">IFERROR(__xludf.DUMMYFUNCTION("SPARKLINE({0,0}, {""charttype"",""bar"";""max"",1;""color1"",""white"";""color2"",""#fff7cc""})"),"")</f>
        <v/>
      </c>
      <c r="AD17" s="26" t="str">
        <f ca="1">IFERROR(__xludf.DUMMYFUNCTION("SPARKLINE({0,0}, {""charttype"",""bar"";""max"",1;""color1"",""white"";""color2"",""#fff7cc""})"),"")</f>
        <v/>
      </c>
      <c r="AE17" s="26" t="str">
        <f ca="1">IFERROR(__xludf.DUMMYFUNCTION("SPARKLINE({0,0}, {""charttype"",""bar"";""max"",1;""color1"",""white"";""color2"",""#fff7cc""})"),"")</f>
        <v/>
      </c>
      <c r="AF17" t="str">
        <f ca="1">IFERROR(__xludf.DUMMYFUNCTION("SPARKLINE({0,0}, {""charttype"",""bar"";""max"",1;""color1"",""white"";""color2"",""#fff7cc""})"),"")</f>
        <v/>
      </c>
      <c r="AG17" t="str">
        <f ca="1">IFERROR(__xludf.DUMMYFUNCTION("SPARKLINE({0,0}, {""charttype"",""bar"";""max"",1;""color1"",""white"";""color2"",""#fff7cc""})"),"")</f>
        <v/>
      </c>
      <c r="AH17" s="26" t="str">
        <f ca="1">IFERROR(__xludf.DUMMYFUNCTION("SPARKLINE({0,0}, {""charttype"",""bar"";""max"",1;""color1"",""white"";""color2"",""#fff7cc""})"),"")</f>
        <v/>
      </c>
      <c r="AI17" s="26" t="str">
        <f ca="1">IFERROR(__xludf.DUMMYFUNCTION("SPARKLINE({0,0}, {""charttype"",""bar"";""max"",1;""color1"",""white"";""color2"",""#fff7cc""})"),"")</f>
        <v/>
      </c>
      <c r="AJ17" s="26" t="str">
        <f ca="1">IFERROR(__xludf.DUMMYFUNCTION("SPARKLINE({0,0}, {""charttype"",""bar"";""max"",1;""color1"",""white"";""color2"",""#fff7cc""})"),"")</f>
        <v/>
      </c>
      <c r="AK17" s="18"/>
    </row>
    <row r="18" spans="1:37" ht="25.5" x14ac:dyDescent="0.2">
      <c r="A18" s="33" t="s">
        <v>35</v>
      </c>
      <c r="B18" s="20">
        <v>42338</v>
      </c>
      <c r="C18" s="20">
        <v>42339</v>
      </c>
      <c r="D18" s="35">
        <v>2</v>
      </c>
      <c r="E18" s="27">
        <v>0</v>
      </c>
      <c r="F18" s="35" t="s">
        <v>15</v>
      </c>
      <c r="G18" s="34" t="s">
        <v>32</v>
      </c>
      <c r="H18" s="31" t="str">
        <f ca="1">IFERROR(__xludf.DUMMYFUNCTION("SPARKLINE({0,0}, {""charttype"",""bar"";""max"",1;""color1"",""white"";""color2"",""#fff7cc""})"),"")</f>
        <v/>
      </c>
      <c r="I18" s="31" t="str">
        <f ca="1">IFERROR(__xludf.DUMMYFUNCTION("SPARKLINE({0,0}, {""charttype"",""bar"";""max"",1;""color1"",""white"";""color2"",""#fff7cc""})"),"")</f>
        <v/>
      </c>
      <c r="J18" s="31" t="str">
        <f ca="1">IFERROR(__xludf.DUMMYFUNCTION("SPARKLINE({0,0}, {""charttype"",""bar"";""max"",1;""color1"",""white"";""color2"",""#fff7cc""})"),"")</f>
        <v/>
      </c>
      <c r="K18" s="31" t="str">
        <f ca="1">IFERROR(__xludf.DUMMYFUNCTION("SPARKLINE({0,0}, {""charttype"",""bar"";""max"",1;""color1"",""white"";""color2"",""#fff7cc""})"),"")</f>
        <v/>
      </c>
      <c r="L18" s="31" t="str">
        <f ca="1">IFERROR(__xludf.DUMMYFUNCTION("SPARKLINE({0,0}, {""charttype"",""bar"";""max"",1;""color1"",""white"";""color2"",""#fff7cc""})"),"")</f>
        <v/>
      </c>
      <c r="M18" s="31" t="str">
        <f ca="1">IFERROR(__xludf.DUMMYFUNCTION("SPARKLINE({0,0}, {""charttype"",""bar"";""max"",1;""color1"",""white"";""color2"",""#fff7cc""})"),"")</f>
        <v/>
      </c>
      <c r="N18" s="31" t="str">
        <f ca="1">IFERROR(__xludf.DUMMYFUNCTION("SPARKLINE({0,0}, {""charttype"",""bar"";""max"",1;""color1"",""white"";""color2"",""#fff7cc""})"),"")</f>
        <v/>
      </c>
      <c r="O18" s="31" t="str">
        <f ca="1">IFERROR(__xludf.DUMMYFUNCTION("SPARKLINE({0.25,0.75}, {""charttype"",""bar"";""max"",1;""color1"",""white"";""color2"",""#fff7cc""})"),"")</f>
        <v/>
      </c>
      <c r="P18" s="31" t="str">
        <f ca="1">IFERROR(__xludf.DUMMYFUNCTION("SPARKLINE({0,0}, {""charttype"",""bar"";""max"",1;""color1"",""white"";""color2"",""#fff7cc""})"),"")</f>
        <v/>
      </c>
      <c r="Q18" s="31" t="str">
        <f ca="1">IFERROR(__xludf.DUMMYFUNCTION("SPARKLINE({0,0}, {""charttype"",""bar"";""max"",1;""color1"",""white"";""color2"",""#fff7cc""})"),"")</f>
        <v/>
      </c>
      <c r="R18" s="31" t="str">
        <f ca="1">IFERROR(__xludf.DUMMYFUNCTION("SPARKLINE({0,0}, {""charttype"",""bar"";""max"",1;""color1"",""white"";""color2"",""#fff7cc""})"),"")</f>
        <v/>
      </c>
      <c r="S18" s="31" t="str">
        <f ca="1">IFERROR(__xludf.DUMMYFUNCTION("SPARKLINE({0,0}, {""charttype"",""bar"";""max"",1;""color1"",""white"";""color2"",""#fff7cc""})"),"")</f>
        <v/>
      </c>
      <c r="T18" s="31" t="str">
        <f ca="1">IFERROR(__xludf.DUMMYFUNCTION("SPARKLINE({0,0}, {""charttype"",""bar"";""max"",1;""color1"",""white"";""color2"",""#fff7cc""})"),"")</f>
        <v/>
      </c>
      <c r="U18" s="31" t="str">
        <f ca="1">IFERROR(__xludf.DUMMYFUNCTION("SPARKLINE({0,0}, {""charttype"",""bar"";""max"",1;""color1"",""white"";""color2"",""#fff7cc""})"),"")</f>
        <v/>
      </c>
      <c r="V18" s="31" t="str">
        <f ca="1">IFERROR(__xludf.DUMMYFUNCTION("SPARKLINE({0,0}, {""charttype"",""bar"";""max"",1;""color1"",""white"";""color2"",""#fff7cc""})"),"")</f>
        <v/>
      </c>
      <c r="W18" s="31" t="str">
        <f ca="1">IFERROR(__xludf.DUMMYFUNCTION("SPARKLINE({0,0}, {""charttype"",""bar"";""max"",1;""color1"",""white"";""color2"",""#fff7cc""})"),"")</f>
        <v/>
      </c>
      <c r="X18" s="31" t="str">
        <f ca="1">IFERROR(__xludf.DUMMYFUNCTION("SPARKLINE({0,0}, {""charttype"",""bar"";""max"",1;""color1"",""white"";""color2"",""#fff7cc""})"),"")</f>
        <v/>
      </c>
      <c r="Y18" s="31" t="str">
        <f ca="1">IFERROR(__xludf.DUMMYFUNCTION("SPARKLINE({0,0}, {""charttype"",""bar"";""max"",1;""color1"",""white"";""color2"",""#fff7cc""})"),"")</f>
        <v/>
      </c>
      <c r="Z18" s="31" t="str">
        <f ca="1">IFERROR(__xludf.DUMMYFUNCTION("SPARKLINE({0,0}, {""charttype"",""bar"";""max"",1;""color1"",""white"";""color2"",""#fff7cc""})"),"")</f>
        <v/>
      </c>
      <c r="AA18" s="31" t="str">
        <f ca="1">IFERROR(__xludf.DUMMYFUNCTION("SPARKLINE({0,0}, {""charttype"",""bar"";""max"",1;""color1"",""white"";""color2"",""#fff7cc""})"),"")</f>
        <v/>
      </c>
      <c r="AB18" s="31" t="str">
        <f ca="1">IFERROR(__xludf.DUMMYFUNCTION("SPARKLINE({0,0}, {""charttype"",""bar"";""max"",1;""color1"",""white"";""color2"",""#fff7cc""})"),"")</f>
        <v/>
      </c>
      <c r="AC18" s="31" t="str">
        <f ca="1">IFERROR(__xludf.DUMMYFUNCTION("SPARKLINE({0,0}, {""charttype"",""bar"";""max"",1;""color1"",""white"";""color2"",""#fff7cc""})"),"")</f>
        <v/>
      </c>
      <c r="AD18" s="31" t="str">
        <f ca="1">IFERROR(__xludf.DUMMYFUNCTION("SPARKLINE({0,0}, {""charttype"",""bar"";""max"",1;""color1"",""white"";""color2"",""#fff7cc""})"),"")</f>
        <v/>
      </c>
      <c r="AE18" s="31" t="str">
        <f ca="1">IFERROR(__xludf.DUMMYFUNCTION("SPARKLINE({0,0}, {""charttype"",""bar"";""max"",1;""color1"",""white"";""color2"",""#fff7cc""})"),"")</f>
        <v/>
      </c>
      <c r="AF18" s="31" t="str">
        <f ca="1">IFERROR(__xludf.DUMMYFUNCTION("SPARKLINE({0,0}, {""charttype"",""bar"";""max"",1;""color1"",""white"";""color2"",""#fff7cc""})"),"")</f>
        <v/>
      </c>
      <c r="AG18" s="31" t="str">
        <f ca="1">IFERROR(__xludf.DUMMYFUNCTION("SPARKLINE({0,0}, {""charttype"",""bar"";""max"",1;""color1"",""white"";""color2"",""#fff7cc""})"),"")</f>
        <v/>
      </c>
      <c r="AH18" s="31" t="str">
        <f ca="1">IFERROR(__xludf.DUMMYFUNCTION("SPARKLINE({0,0}, {""charttype"",""bar"";""max"",1;""color1"",""white"";""color2"",""#fff7cc""})"),"")</f>
        <v/>
      </c>
      <c r="AI18" s="31" t="str">
        <f ca="1">IFERROR(__xludf.DUMMYFUNCTION("SPARKLINE({0,0}, {""charttype"",""bar"";""max"",1;""color1"",""white"";""color2"",""#fff7cc""})"),"")</f>
        <v/>
      </c>
      <c r="AJ18" s="31" t="str">
        <f ca="1">IFERROR(__xludf.DUMMYFUNCTION("SPARKLINE({0,0}, {""charttype"",""bar"";""max"",1;""color1"",""white"";""color2"",""#fff7cc""})"),"")</f>
        <v/>
      </c>
      <c r="AK18" s="36"/>
    </row>
    <row r="19" spans="1:37" ht="25.5" x14ac:dyDescent="0.2">
      <c r="A19" s="33" t="s">
        <v>36</v>
      </c>
      <c r="B19" s="20">
        <v>42339</v>
      </c>
      <c r="C19" s="20">
        <v>42339</v>
      </c>
      <c r="D19" s="35">
        <v>1</v>
      </c>
      <c r="E19" s="27">
        <v>0</v>
      </c>
      <c r="F19" s="37" t="s">
        <v>37</v>
      </c>
      <c r="G19" s="34" t="s">
        <v>32</v>
      </c>
      <c r="H19" s="31" t="str">
        <f ca="1">IFERROR(__xludf.DUMMYFUNCTION("SPARKLINE({0,0}, {""charttype"",""bar"";""max"",1;""color1"",""white"";""color2"",""#fff7cc""})"),"")</f>
        <v/>
      </c>
      <c r="I19" s="31" t="str">
        <f ca="1">IFERROR(__xludf.DUMMYFUNCTION("SPARKLINE({0,0}, {""charttype"",""bar"";""max"",1;""color1"",""white"";""color2"",""#fff7cc""})"),"")</f>
        <v/>
      </c>
      <c r="J19" s="31" t="str">
        <f ca="1">IFERROR(__xludf.DUMMYFUNCTION("SPARKLINE({0,0}, {""charttype"",""bar"";""max"",1;""color1"",""white"";""color2"",""#fff7cc""})"),"")</f>
        <v/>
      </c>
      <c r="K19" s="31" t="str">
        <f ca="1">IFERROR(__xludf.DUMMYFUNCTION("SPARKLINE({0,0}, {""charttype"",""bar"";""max"",1;""color1"",""white"";""color2"",""#fff7cc""})"),"")</f>
        <v/>
      </c>
      <c r="L19" s="31" t="str">
        <f ca="1">IFERROR(__xludf.DUMMYFUNCTION("SPARKLINE({0,0}, {""charttype"",""bar"";""max"",1;""color1"",""white"";""color2"",""#fff7cc""})"),"")</f>
        <v/>
      </c>
      <c r="M19" s="31" t="str">
        <f ca="1">IFERROR(__xludf.DUMMYFUNCTION("SPARKLINE({0,0}, {""charttype"",""bar"";""max"",1;""color1"",""white"";""color2"",""#fff7cc""})"),"")</f>
        <v/>
      </c>
      <c r="N19" s="31" t="str">
        <f ca="1">IFERROR(__xludf.DUMMYFUNCTION("SPARKLINE({0,0}, {""charttype"",""bar"";""max"",1;""color1"",""white"";""color2"",""#fff7cc""})"),"")</f>
        <v/>
      </c>
      <c r="O19" s="31" t="str">
        <f ca="1">IFERROR(__xludf.DUMMYFUNCTION("SPARKLINE({0.5,0.75}, {""charttype"",""bar"";""max"",1;""color1"",""white"";""color2"",""#fff7cc""})"),"")</f>
        <v/>
      </c>
      <c r="P19" s="31" t="str">
        <f ca="1">IFERROR(__xludf.DUMMYFUNCTION("SPARKLINE({0,0}, {""charttype"",""bar"";""max"",1;""color1"",""white"";""color2"",""#fff7cc""})"),"")</f>
        <v/>
      </c>
      <c r="Q19" s="31" t="str">
        <f ca="1">IFERROR(__xludf.DUMMYFUNCTION("SPARKLINE({0,0}, {""charttype"",""bar"";""max"",1;""color1"",""white"";""color2"",""#fff7cc""})"),"")</f>
        <v/>
      </c>
      <c r="R19" s="31" t="str">
        <f ca="1">IFERROR(__xludf.DUMMYFUNCTION("SPARKLINE({0,0}, {""charttype"",""bar"";""max"",1;""color1"",""white"";""color2"",""#fff7cc""})"),"")</f>
        <v/>
      </c>
      <c r="S19" s="31" t="str">
        <f ca="1">IFERROR(__xludf.DUMMYFUNCTION("SPARKLINE({0,0}, {""charttype"",""bar"";""max"",1;""color1"",""white"";""color2"",""#fff7cc""})"),"")</f>
        <v/>
      </c>
      <c r="T19" s="31" t="str">
        <f ca="1">IFERROR(__xludf.DUMMYFUNCTION("SPARKLINE({0,0}, {""charttype"",""bar"";""max"",1;""color1"",""white"";""color2"",""#fff7cc""})"),"")</f>
        <v/>
      </c>
      <c r="U19" s="31" t="str">
        <f ca="1">IFERROR(__xludf.DUMMYFUNCTION("SPARKLINE({0,0}, {""charttype"",""bar"";""max"",1;""color1"",""white"";""color2"",""#fff7cc""})"),"")</f>
        <v/>
      </c>
      <c r="V19" s="31" t="str">
        <f ca="1">IFERROR(__xludf.DUMMYFUNCTION("SPARKLINE({0,0}, {""charttype"",""bar"";""max"",1;""color1"",""white"";""color2"",""#fff7cc""})"),"")</f>
        <v/>
      </c>
      <c r="W19" s="31" t="str">
        <f ca="1">IFERROR(__xludf.DUMMYFUNCTION("SPARKLINE({0,0}, {""charttype"",""bar"";""max"",1;""color1"",""white"";""color2"",""#fff7cc""})"),"")</f>
        <v/>
      </c>
      <c r="X19" s="31" t="str">
        <f ca="1">IFERROR(__xludf.DUMMYFUNCTION("SPARKLINE({0,0}, {""charttype"",""bar"";""max"",1;""color1"",""white"";""color2"",""#fff7cc""})"),"")</f>
        <v/>
      </c>
      <c r="Y19" s="31" t="str">
        <f ca="1">IFERROR(__xludf.DUMMYFUNCTION("SPARKLINE({0,0}, {""charttype"",""bar"";""max"",1;""color1"",""white"";""color2"",""#fff7cc""})"),"")</f>
        <v/>
      </c>
      <c r="Z19" s="31" t="str">
        <f ca="1">IFERROR(__xludf.DUMMYFUNCTION("SPARKLINE({0,0}, {""charttype"",""bar"";""max"",1;""color1"",""white"";""color2"",""#fff7cc""})"),"")</f>
        <v/>
      </c>
      <c r="AA19" s="31" t="str">
        <f ca="1">IFERROR(__xludf.DUMMYFUNCTION("SPARKLINE({0,0}, {""charttype"",""bar"";""max"",1;""color1"",""white"";""color2"",""#fff7cc""})"),"")</f>
        <v/>
      </c>
      <c r="AB19" s="31" t="str">
        <f ca="1">IFERROR(__xludf.DUMMYFUNCTION("SPARKLINE({0,0}, {""charttype"",""bar"";""max"",1;""color1"",""white"";""color2"",""#fff7cc""})"),"")</f>
        <v/>
      </c>
      <c r="AC19" s="31" t="str">
        <f ca="1">IFERROR(__xludf.DUMMYFUNCTION("SPARKLINE({0,0}, {""charttype"",""bar"";""max"",1;""color1"",""white"";""color2"",""#fff7cc""})"),"")</f>
        <v/>
      </c>
      <c r="AD19" s="31" t="str">
        <f ca="1">IFERROR(__xludf.DUMMYFUNCTION("SPARKLINE({0,0}, {""charttype"",""bar"";""max"",1;""color1"",""white"";""color2"",""#fff7cc""})"),"")</f>
        <v/>
      </c>
      <c r="AE19" s="31" t="str">
        <f ca="1">IFERROR(__xludf.DUMMYFUNCTION("SPARKLINE({0,0}, {""charttype"",""bar"";""max"",1;""color1"",""white"";""color2"",""#fff7cc""})"),"")</f>
        <v/>
      </c>
      <c r="AF19" s="31" t="str">
        <f ca="1">IFERROR(__xludf.DUMMYFUNCTION("SPARKLINE({0,0}, {""charttype"",""bar"";""max"",1;""color1"",""white"";""color2"",""#fff7cc""})"),"")</f>
        <v/>
      </c>
      <c r="AG19" s="31" t="str">
        <f ca="1">IFERROR(__xludf.DUMMYFUNCTION("SPARKLINE({0,0}, {""charttype"",""bar"";""max"",1;""color1"",""white"";""color2"",""#fff7cc""})"),"")</f>
        <v/>
      </c>
      <c r="AH19" s="31" t="str">
        <f ca="1">IFERROR(__xludf.DUMMYFUNCTION("SPARKLINE({0,0}, {""charttype"",""bar"";""max"",1;""color1"",""white"";""color2"",""#fff7cc""})"),"")</f>
        <v/>
      </c>
      <c r="AI19" s="31" t="str">
        <f ca="1">IFERROR(__xludf.DUMMYFUNCTION("SPARKLINE({0,0}, {""charttype"",""bar"";""max"",1;""color1"",""white"";""color2"",""#fff7cc""})"),"")</f>
        <v/>
      </c>
      <c r="AJ19" s="31" t="str">
        <f ca="1">IFERROR(__xludf.DUMMYFUNCTION("SPARKLINE({0,0}, {""charttype"",""bar"";""max"",1;""color1"",""white"";""color2"",""#fff7cc""})"),"")</f>
        <v/>
      </c>
      <c r="AK19" s="36"/>
    </row>
    <row r="20" spans="1:37" ht="38.25" x14ac:dyDescent="0.2">
      <c r="A20" s="33" t="s">
        <v>38</v>
      </c>
      <c r="B20" s="20">
        <v>42339</v>
      </c>
      <c r="C20" s="21">
        <v>42342</v>
      </c>
      <c r="D20" s="22">
        <v>3</v>
      </c>
      <c r="E20" s="27">
        <v>0</v>
      </c>
      <c r="F20" s="32" t="s">
        <v>39</v>
      </c>
      <c r="G20" s="34" t="s">
        <v>32</v>
      </c>
      <c r="H20" s="26" t="str">
        <f ca="1">IFERROR(__xludf.DUMMYFUNCTION("SPARKLINE({0,0}, {""charttype"",""bar"";""max"",1;""color1"",""white"";""color2"",""#fff7cc""})"),"")</f>
        <v/>
      </c>
      <c r="I20" s="26" t="str">
        <f ca="1">IFERROR(__xludf.DUMMYFUNCTION("SPARKLINE({0,0}, {""charttype"",""bar"";""max"",1;""color1"",""white"";""color2"",""#fff7cc""})"),"")</f>
        <v/>
      </c>
      <c r="J20" s="26" t="str">
        <f ca="1">IFERROR(__xludf.DUMMYFUNCTION("SPARKLINE({0,0}, {""charttype"",""bar"";""max"",1;""color1"",""white"";""color2"",""#fff7cc""})"),"")</f>
        <v/>
      </c>
      <c r="K20" s="26" t="str">
        <f ca="1">IFERROR(__xludf.DUMMYFUNCTION("SPARKLINE({0,0}, {""charttype"",""bar"";""max"",1;""color1"",""white"";""color2"",""#fff7cc""})"),"")</f>
        <v/>
      </c>
      <c r="L20" s="31" t="str">
        <f ca="1">IFERROR(__xludf.DUMMYFUNCTION("SPARKLINE({0,0}, {""charttype"",""bar"";""max"",1;""color1"",""white"";""color2"",""#fff7cc""})"),"")</f>
        <v/>
      </c>
      <c r="M20" s="31" t="str">
        <f ca="1">IFERROR(__xludf.DUMMYFUNCTION("SPARKLINE({0,0}, {""charttype"",""bar"";""max"",1;""color1"",""white"";""color2"",""#fff7cc""})"),"")</f>
        <v/>
      </c>
      <c r="N20" s="31" t="str">
        <f ca="1">IFERROR(__xludf.DUMMYFUNCTION("SPARKLINE({0,0}, {""charttype"",""bar"";""max"",1;""color1"",""white"";""color2"",""#fff7cc""})"),"")</f>
        <v/>
      </c>
      <c r="O20" s="31" t="str">
        <f ca="1">IFERROR(__xludf.DUMMYFUNCTION("SPARKLINE({0.5,1}, {""charttype"",""bar"";""max"",1;""color1"",""white"";""color2"",""#fff7cc""})"),"")</f>
        <v/>
      </c>
      <c r="P20" s="31" t="str">
        <f ca="1">IFERROR(__xludf.DUMMYFUNCTION("SPARKLINE({0,0.5}, {""charttype"",""bar"";""max"",1;""color1"",""white"";""color2"",""#fff7cc""})"),"")</f>
        <v/>
      </c>
      <c r="Q20" s="31" t="str">
        <f ca="1">IFERROR(__xludf.DUMMYFUNCTION("SPARKLINE({0,0}, {""charttype"",""bar"";""max"",1;""color1"",""white"";""color2"",""#fff7cc""})"),"")</f>
        <v/>
      </c>
      <c r="R20" s="31" t="str">
        <f ca="1">IFERROR(__xludf.DUMMYFUNCTION("SPARKLINE({0,0}, {""charttype"",""bar"";""max"",1;""color1"",""white"";""color2"",""#fff7cc""})"),"")</f>
        <v/>
      </c>
      <c r="S20" s="31" t="str">
        <f ca="1">IFERROR(__xludf.DUMMYFUNCTION("SPARKLINE({0,0}, {""charttype"",""bar"";""max"",1;""color1"",""white"";""color2"",""#fff7cc""})"),"")</f>
        <v/>
      </c>
      <c r="T20" s="31" t="str">
        <f ca="1">IFERROR(__xludf.DUMMYFUNCTION("SPARKLINE({0,0}, {""charttype"",""bar"";""max"",1;""color1"",""white"";""color2"",""#fff7cc""})"),"")</f>
        <v/>
      </c>
      <c r="U20" s="31" t="str">
        <f ca="1">IFERROR(__xludf.DUMMYFUNCTION("SPARKLINE({0,0}, {""charttype"",""bar"";""max"",1;""color1"",""white"";""color2"",""#fff7cc""})"),"")</f>
        <v/>
      </c>
      <c r="V20" s="31" t="str">
        <f ca="1">IFERROR(__xludf.DUMMYFUNCTION("SPARKLINE({0,0}, {""charttype"",""bar"";""max"",1;""color1"",""white"";""color2"",""#fff7cc""})"),"")</f>
        <v/>
      </c>
      <c r="W20" s="31" t="str">
        <f ca="1">IFERROR(__xludf.DUMMYFUNCTION("SPARKLINE({0,0}, {""charttype"",""bar"";""max"",1;""color1"",""white"";""color2"",""#fff7cc""})"),"")</f>
        <v/>
      </c>
      <c r="X20" s="31" t="str">
        <f ca="1">IFERROR(__xludf.DUMMYFUNCTION("SPARKLINE({0,0}, {""charttype"",""bar"";""max"",1;""color1"",""white"";""color2"",""#fff7cc""})"),"")</f>
        <v/>
      </c>
      <c r="Y20" s="31" t="str">
        <f ca="1">IFERROR(__xludf.DUMMYFUNCTION("SPARKLINE({0,0}, {""charttype"",""bar"";""max"",1;""color1"",""white"";""color2"",""#fff7cc""})"),"")</f>
        <v/>
      </c>
      <c r="Z20" s="31" t="str">
        <f ca="1">IFERROR(__xludf.DUMMYFUNCTION("SPARKLINE({0,0}, {""charttype"",""bar"";""max"",1;""color1"",""white"";""color2"",""#fff7cc""})"),"")</f>
        <v/>
      </c>
      <c r="AA20" s="31" t="str">
        <f ca="1">IFERROR(__xludf.DUMMYFUNCTION("SPARKLINE({0,0}, {""charttype"",""bar"";""max"",1;""color1"",""white"";""color2"",""#fff7cc""})"),"")</f>
        <v/>
      </c>
      <c r="AB20" s="31" t="str">
        <f ca="1">IFERROR(__xludf.DUMMYFUNCTION("SPARKLINE({0,0}, {""charttype"",""bar"";""max"",1;""color1"",""white"";""color2"",""#fff7cc""})"),"")</f>
        <v/>
      </c>
      <c r="AC20" s="26" t="str">
        <f ca="1">IFERROR(__xludf.DUMMYFUNCTION("SPARKLINE({0,0}, {""charttype"",""bar"";""max"",1;""color1"",""white"";""color2"",""#fff7cc""})"),"")</f>
        <v/>
      </c>
      <c r="AD20" s="26" t="str">
        <f ca="1">IFERROR(__xludf.DUMMYFUNCTION("SPARKLINE({0,0}, {""charttype"",""bar"";""max"",1;""color1"",""white"";""color2"",""#fff7cc""})"),"")</f>
        <v/>
      </c>
      <c r="AE20" s="26" t="str">
        <f ca="1">IFERROR(__xludf.DUMMYFUNCTION("SPARKLINE({0,0}, {""charttype"",""bar"";""max"",1;""color1"",""white"";""color2"",""#fff7cc""})"),"")</f>
        <v/>
      </c>
      <c r="AF20" t="str">
        <f ca="1">IFERROR(__xludf.DUMMYFUNCTION("SPARKLINE({0,0}, {""charttype"",""bar"";""max"",1;""color1"",""white"";""color2"",""#fff7cc""})"),"")</f>
        <v/>
      </c>
      <c r="AG20" t="str">
        <f ca="1">IFERROR(__xludf.DUMMYFUNCTION("SPARKLINE({0,0}, {""charttype"",""bar"";""max"",1;""color1"",""white"";""color2"",""#fff7cc""})"),"")</f>
        <v/>
      </c>
      <c r="AH20" s="26" t="str">
        <f ca="1">IFERROR(__xludf.DUMMYFUNCTION("SPARKLINE({0,0}, {""charttype"",""bar"";""max"",1;""color1"",""white"";""color2"",""#fff7cc""})"),"")</f>
        <v/>
      </c>
      <c r="AI20" s="26" t="str">
        <f ca="1">IFERROR(__xludf.DUMMYFUNCTION("SPARKLINE({0,0}, {""charttype"",""bar"";""max"",1;""color1"",""white"";""color2"",""#fff7cc""})"),"")</f>
        <v/>
      </c>
      <c r="AJ20" s="26" t="str">
        <f ca="1">IFERROR(__xludf.DUMMYFUNCTION("SPARKLINE({0,0}, {""charttype"",""bar"";""max"",1;""color1"",""white"";""color2"",""#fff7cc""})"),"")</f>
        <v/>
      </c>
      <c r="AK20" s="18"/>
    </row>
    <row r="21" spans="1:37" ht="12.75" x14ac:dyDescent="0.2">
      <c r="A21" s="33" t="s">
        <v>40</v>
      </c>
      <c r="B21" s="20">
        <v>42338</v>
      </c>
      <c r="C21" s="21">
        <v>42341</v>
      </c>
      <c r="D21" s="22">
        <v>4</v>
      </c>
      <c r="E21" s="27">
        <v>0</v>
      </c>
      <c r="F21" s="22" t="s">
        <v>26</v>
      </c>
      <c r="G21" s="34" t="s">
        <v>32</v>
      </c>
      <c r="H21" s="26" t="str">
        <f ca="1">IFERROR(__xludf.DUMMYFUNCTION("SPARKLINE({0,0}, {""charttype"",""bar"";""max"",1;""color1"",""white"";""color2"",""#fff7cc""})"),"")</f>
        <v/>
      </c>
      <c r="I21" s="26" t="str">
        <f ca="1">IFERROR(__xludf.DUMMYFUNCTION("SPARKLINE({0,0}, {""charttype"",""bar"";""max"",1;""color1"",""white"";""color2"",""#fff7cc""})"),"")</f>
        <v/>
      </c>
      <c r="J21" s="26" t="str">
        <f ca="1">IFERROR(__xludf.DUMMYFUNCTION("SPARKLINE({0,0}, {""charttype"",""bar"";""max"",1;""color1"",""white"";""color2"",""#fff7cc""})"),"")</f>
        <v/>
      </c>
      <c r="K21" s="26" t="str">
        <f ca="1">IFERROR(__xludf.DUMMYFUNCTION("SPARKLINE({0,0}, {""charttype"",""bar"";""max"",1;""color1"",""white"";""color2"",""#fff7cc""})"),"")</f>
        <v/>
      </c>
      <c r="L21" s="31" t="str">
        <f ca="1">IFERROR(__xludf.DUMMYFUNCTION("SPARKLINE({0,0}, {""charttype"",""bar"";""max"",1;""color1"",""white"";""color2"",""#fff7cc""})"),"")</f>
        <v/>
      </c>
      <c r="M21" s="31" t="str">
        <f ca="1">IFERROR(__xludf.DUMMYFUNCTION("SPARKLINE({0,0}, {""charttype"",""bar"";""max"",1;""color1"",""white"";""color2"",""#fff7cc""})"),"")</f>
        <v/>
      </c>
      <c r="N21" s="31" t="str">
        <f ca="1">IFERROR(__xludf.DUMMYFUNCTION("SPARKLINE({0,0}, {""charttype"",""bar"";""max"",1;""color1"",""white"";""color2"",""#fff7cc""})"),"")</f>
        <v/>
      </c>
      <c r="O21" s="31" t="str">
        <f ca="1">IFERROR(__xludf.DUMMYFUNCTION("SPARKLINE({0.25,1}, {""charttype"",""bar"";""max"",1;""color1"",""white"";""color2"",""#fff7cc""})"),"")</f>
        <v/>
      </c>
      <c r="P21" s="31" t="str">
        <f ca="1">IFERROR(__xludf.DUMMYFUNCTION("SPARKLINE({0,0.25}, {""charttype"",""bar"";""max"",1;""color1"",""white"";""color2"",""#fff7cc""})"),"")</f>
        <v/>
      </c>
      <c r="Q21" s="31" t="str">
        <f ca="1">IFERROR(__xludf.DUMMYFUNCTION("SPARKLINE({0,0}, {""charttype"",""bar"";""max"",1;""color1"",""white"";""color2"",""#fff7cc""})"),"")</f>
        <v/>
      </c>
      <c r="R21" s="31" t="str">
        <f ca="1">IFERROR(__xludf.DUMMYFUNCTION("SPARKLINE({0,0}, {""charttype"",""bar"";""max"",1;""color1"",""white"";""color2"",""#fff7cc""})"),"")</f>
        <v/>
      </c>
      <c r="S21" s="31" t="str">
        <f ca="1">IFERROR(__xludf.DUMMYFUNCTION("SPARKLINE({0,0}, {""charttype"",""bar"";""max"",1;""color1"",""white"";""color2"",""#fff7cc""})"),"")</f>
        <v/>
      </c>
      <c r="T21" s="31" t="str">
        <f ca="1">IFERROR(__xludf.DUMMYFUNCTION("SPARKLINE({0,0}, {""charttype"",""bar"";""max"",1;""color1"",""white"";""color2"",""#fff7cc""})"),"")</f>
        <v/>
      </c>
      <c r="U21" s="31" t="str">
        <f ca="1">IFERROR(__xludf.DUMMYFUNCTION("SPARKLINE({0,0}, {""charttype"",""bar"";""max"",1;""color1"",""white"";""color2"",""#fff7cc""})"),"")</f>
        <v/>
      </c>
      <c r="V21" s="31" t="str">
        <f ca="1">IFERROR(__xludf.DUMMYFUNCTION("SPARKLINE({0,0}, {""charttype"",""bar"";""max"",1;""color1"",""white"";""color2"",""#fff7cc""})"),"")</f>
        <v/>
      </c>
      <c r="W21" s="31" t="str">
        <f ca="1">IFERROR(__xludf.DUMMYFUNCTION("SPARKLINE({0,0}, {""charttype"",""bar"";""max"",1;""color1"",""white"";""color2"",""#fff7cc""})"),"")</f>
        <v/>
      </c>
      <c r="X21" s="31" t="str">
        <f ca="1">IFERROR(__xludf.DUMMYFUNCTION("SPARKLINE({0,0}, {""charttype"",""bar"";""max"",1;""color1"",""white"";""color2"",""#fff7cc""})"),"")</f>
        <v/>
      </c>
      <c r="Y21" s="31" t="str">
        <f ca="1">IFERROR(__xludf.DUMMYFUNCTION("SPARKLINE({0,0}, {""charttype"",""bar"";""max"",1;""color1"",""white"";""color2"",""#fff7cc""})"),"")</f>
        <v/>
      </c>
      <c r="Z21" s="31" t="str">
        <f ca="1">IFERROR(__xludf.DUMMYFUNCTION("SPARKLINE({0,0}, {""charttype"",""bar"";""max"",1;""color1"",""white"";""color2"",""#fff7cc""})"),"")</f>
        <v/>
      </c>
      <c r="AA21" s="31" t="str">
        <f ca="1">IFERROR(__xludf.DUMMYFUNCTION("SPARKLINE({0,0}, {""charttype"",""bar"";""max"",1;""color1"",""white"";""color2"",""#fff7cc""})"),"")</f>
        <v/>
      </c>
      <c r="AB21" s="31" t="str">
        <f ca="1">IFERROR(__xludf.DUMMYFUNCTION("SPARKLINE({0,0}, {""charttype"",""bar"";""max"",1;""color1"",""white"";""color2"",""#fff7cc""})"),"")</f>
        <v/>
      </c>
      <c r="AC21" s="26" t="str">
        <f ca="1">IFERROR(__xludf.DUMMYFUNCTION("SPARKLINE({0,0}, {""charttype"",""bar"";""max"",1;""color1"",""white"";""color2"",""#fff7cc""})"),"")</f>
        <v/>
      </c>
      <c r="AD21" s="26" t="str">
        <f ca="1">IFERROR(__xludf.DUMMYFUNCTION("SPARKLINE({0,0}, {""charttype"",""bar"";""max"",1;""color1"",""white"";""color2"",""#fff7cc""})"),"")</f>
        <v/>
      </c>
      <c r="AE21" s="26" t="str">
        <f ca="1">IFERROR(__xludf.DUMMYFUNCTION("SPARKLINE({0,0}, {""charttype"",""bar"";""max"",1;""color1"",""white"";""color2"",""#fff7cc""})"),"")</f>
        <v/>
      </c>
      <c r="AF21" t="str">
        <f ca="1">IFERROR(__xludf.DUMMYFUNCTION("SPARKLINE({0,0}, {""charttype"",""bar"";""max"",1;""color1"",""white"";""color2"",""#fff7cc""})"),"")</f>
        <v/>
      </c>
      <c r="AG21" t="str">
        <f ca="1">IFERROR(__xludf.DUMMYFUNCTION("SPARKLINE({0,0}, {""charttype"",""bar"";""max"",1;""color1"",""white"";""color2"",""#fff7cc""})"),"")</f>
        <v/>
      </c>
      <c r="AH21" s="26" t="str">
        <f ca="1">IFERROR(__xludf.DUMMYFUNCTION("SPARKLINE({0,0}, {""charttype"",""bar"";""max"",1;""color1"",""white"";""color2"",""#fff7cc""})"),"")</f>
        <v/>
      </c>
      <c r="AI21" s="26" t="str">
        <f ca="1">IFERROR(__xludf.DUMMYFUNCTION("SPARKLINE({0,0}, {""charttype"",""bar"";""max"",1;""color1"",""white"";""color2"",""#fff7cc""})"),"")</f>
        <v/>
      </c>
      <c r="AJ21" s="26" t="str">
        <f ca="1">IFERROR(__xludf.DUMMYFUNCTION("SPARKLINE({0,0}, {""charttype"",""bar"";""max"",1;""color1"",""white"";""color2"",""#fff7cc""})"),"")</f>
        <v/>
      </c>
      <c r="AK21" s="18"/>
    </row>
    <row r="22" spans="1:37" ht="25.5" x14ac:dyDescent="0.2">
      <c r="A22" s="38" t="s">
        <v>41</v>
      </c>
      <c r="B22" s="12">
        <v>42345</v>
      </c>
      <c r="C22" s="12">
        <v>42361</v>
      </c>
      <c r="D22" s="39">
        <f>IF(C22-B22=0,1,C22-B22)</f>
        <v>16</v>
      </c>
      <c r="E22" s="28">
        <v>0</v>
      </c>
      <c r="F22" s="40"/>
      <c r="G22" s="41" t="s">
        <v>42</v>
      </c>
      <c r="H22" s="36" t="str">
        <f ca="1">IFERROR(__xludf.DUMMYFUNCTION("SPARKLINE({0,0}, {""charttype"",""bar"";""max"",1;""color1"",""white"";""color2"",""#e7f5fb""})"),"")</f>
        <v/>
      </c>
      <c r="I22" s="36" t="str">
        <f ca="1">IFERROR(__xludf.DUMMYFUNCTION("SPARKLINE({0,0}, {""charttype"",""bar"";""max"",1;""color1"",""white"";""color2"",""#e7f5fb""})"),"")</f>
        <v/>
      </c>
      <c r="J22" s="36" t="str">
        <f ca="1">IFERROR(__xludf.DUMMYFUNCTION("SPARKLINE({0,0}, {""charttype"",""bar"";""max"",1;""color1"",""white"";""color2"",""#e7f5fb""})"),"")</f>
        <v/>
      </c>
      <c r="K22" s="36" t="str">
        <f ca="1">IFERROR(__xludf.DUMMYFUNCTION("SPARKLINE({0,0}, {""charttype"",""bar"";""max"",1;""color1"",""white"";""color2"",""#e7f5fb""})"),"")</f>
        <v/>
      </c>
      <c r="L22" s="36" t="str">
        <f ca="1">IFERROR(__xludf.DUMMYFUNCTION("SPARKLINE({0,0}, {""charttype"",""bar"";""max"",1;""color1"",""white"";""color2"",""#e7f5fb""})"),"")</f>
        <v/>
      </c>
      <c r="M22" s="31" t="str">
        <f ca="1">IFERROR(__xludf.DUMMYFUNCTION("SPARKLINE({0,0}, {""charttype"",""bar"";""max"",1;""color1"",""white"";""color2"",""#e7f5fb""})"),"")</f>
        <v/>
      </c>
      <c r="N22" s="31" t="str">
        <f ca="1">IFERROR(__xludf.DUMMYFUNCTION("SPARKLINE({0,0}, {""charttype"",""bar"";""max"",1;""color1"",""white"";""color2"",""#e7f5fb""})"),"")</f>
        <v/>
      </c>
      <c r="O22" s="31" t="str">
        <f ca="1">IFERROR(__xludf.DUMMYFUNCTION("SPARKLINE({0,0}, {""charttype"",""bar"";""max"",1;""color1"",""white"";""color2"",""#e7f5fb""})"),"")</f>
        <v/>
      </c>
      <c r="P22" s="31" t="str">
        <f ca="1">IFERROR(__xludf.DUMMYFUNCTION("SPARKLINE({1,1}, {""charttype"",""bar"";""max"",1;""color1"",""white"";""color2"",""#e7f5fb""})"),"")</f>
        <v/>
      </c>
      <c r="Q22" s="31" t="str">
        <f ca="1">IFERROR(__xludf.DUMMYFUNCTION("SPARKLINE({0,1}, {""charttype"",""bar"";""max"",1;""color1"",""white"";""color2"",""#e7f5fb""})"),"")</f>
        <v/>
      </c>
      <c r="R22" s="31" t="str">
        <f ca="1">IFERROR(__xludf.DUMMYFUNCTION("SPARKLINE({0,1}, {""charttype"",""bar"";""max"",1;""color1"",""white"";""color2"",""#e7f5fb""})"),"")</f>
        <v/>
      </c>
      <c r="S22" s="31" t="str">
        <f ca="1">IFERROR(__xludf.DUMMYFUNCTION("SPARKLINE({0,1}, {""charttype"",""bar"";""max"",1;""color1"",""white"";""color2"",""#e7f5fb""})"),"")</f>
        <v/>
      </c>
      <c r="T22" s="31" t="str">
        <f ca="1">IFERROR(__xludf.DUMMYFUNCTION("SPARKLINE({0,1}, {""charttype"",""bar"";""max"",1;""color1"",""white"";""color2"",""#e7f5fb""})"),"")</f>
        <v/>
      </c>
      <c r="U22" s="31" t="str">
        <f ca="1">IFERROR(__xludf.DUMMYFUNCTION("SPARKLINE({0,0.25}, {""charttype"",""bar"";""max"",1;""color1"",""white"";""color2"",""#e7f5fb""})"),"")</f>
        <v/>
      </c>
      <c r="V22" s="31" t="str">
        <f ca="1">IFERROR(__xludf.DUMMYFUNCTION("SPARKLINE({0,0}, {""charttype"",""bar"";""max"",1;""color1"",""white"";""color2"",""#e7f5fb""})"),"")</f>
        <v/>
      </c>
      <c r="W22" s="31" t="str">
        <f ca="1">IFERROR(__xludf.DUMMYFUNCTION("SPARKLINE({0,0}, {""charttype"",""bar"";""max"",1;""color1"",""white"";""color2"",""#e7f5fb""})"),"")</f>
        <v/>
      </c>
      <c r="X22" s="31" t="str">
        <f ca="1">IFERROR(__xludf.DUMMYFUNCTION("SPARKLINE({0,0}, {""charttype"",""bar"";""max"",1;""color1"",""white"";""color2"",""#e7f5fb""})"),"")</f>
        <v/>
      </c>
      <c r="Y22" s="31" t="str">
        <f ca="1">IFERROR(__xludf.DUMMYFUNCTION("SPARKLINE({0,0}, {""charttype"",""bar"";""max"",1;""color1"",""white"";""color2"",""#e7f5fb""})"),"")</f>
        <v/>
      </c>
      <c r="Z22" s="31" t="str">
        <f ca="1">IFERROR(__xludf.DUMMYFUNCTION("SPARKLINE({0,0}, {""charttype"",""bar"";""max"",1;""color1"",""white"";""color2"",""#e7f5fb""})"),"")</f>
        <v/>
      </c>
      <c r="AA22" s="31" t="str">
        <f ca="1">IFERROR(__xludf.DUMMYFUNCTION("SPARKLINE({0,0}, {""charttype"",""bar"";""max"",1;""color1"",""white"";""color2"",""#e7f5fb""})"),"")</f>
        <v/>
      </c>
      <c r="AB22" s="31" t="str">
        <f ca="1">IFERROR(__xludf.DUMMYFUNCTION("SPARKLINE({0,0}, {""charttype"",""bar"";""max"",1;""color1"",""white"";""color2"",""#e7f5fb""})"),"")</f>
        <v/>
      </c>
      <c r="AC22" s="31" t="str">
        <f ca="1">IFERROR(__xludf.DUMMYFUNCTION("SPARKLINE({0,0}, {""charttype"",""bar"";""max"",1;""color1"",""white"";""color2"",""#e7f5fb""})"),"")</f>
        <v/>
      </c>
      <c r="AD22" s="31" t="str">
        <f ca="1">IFERROR(__xludf.DUMMYFUNCTION("SPARKLINE({0,0}, {""charttype"",""bar"";""max"",1;""color1"",""white"";""color2"",""#e7f5fb""})"),"")</f>
        <v/>
      </c>
      <c r="AE22" s="31" t="str">
        <f ca="1">IFERROR(__xludf.DUMMYFUNCTION("SPARKLINE({0,0}, {""charttype"",""bar"";""max"",1;""color1"",""white"";""color2"",""#e7f5fb""})"),"")</f>
        <v/>
      </c>
      <c r="AF22" s="31" t="str">
        <f ca="1">IFERROR(__xludf.DUMMYFUNCTION("SPARKLINE({0,0}, {""charttype"",""bar"";""max"",1;""color1"",""white"";""color2"",""#e7f5fb""})"),"")</f>
        <v/>
      </c>
      <c r="AG22" s="31" t="str">
        <f ca="1">IFERROR(__xludf.DUMMYFUNCTION("SPARKLINE({0,0}, {""charttype"",""bar"";""max"",1;""color1"",""white"";""color2"",""#e7f5fb""})"),"")</f>
        <v/>
      </c>
      <c r="AH22" s="31" t="str">
        <f ca="1">IFERROR(__xludf.DUMMYFUNCTION("SPARKLINE({0,0}, {""charttype"",""bar"";""max"",1;""color1"",""white"";""color2"",""#e7f5fb""})"),"")</f>
        <v/>
      </c>
      <c r="AI22" s="31" t="str">
        <f ca="1">IFERROR(__xludf.DUMMYFUNCTION("SPARKLINE({0,0}, {""charttype"",""bar"";""max"",1;""color1"",""white"";""color2"",""#e7f5fb""})"),"")</f>
        <v/>
      </c>
      <c r="AJ22" s="31" t="str">
        <f ca="1">IFERROR(__xludf.DUMMYFUNCTION("SPARKLINE({0,0}, {""charttype"",""bar"";""max"",1;""color1"",""white"";""color2"",""#e7f5fb""})"),"")</f>
        <v/>
      </c>
      <c r="AK22" s="36"/>
    </row>
    <row r="23" spans="1:37" ht="25.5" x14ac:dyDescent="0.2">
      <c r="A23" s="33" t="s">
        <v>43</v>
      </c>
      <c r="B23" s="20">
        <v>42345</v>
      </c>
      <c r="C23" s="21">
        <v>42345</v>
      </c>
      <c r="D23" s="22" t="s">
        <v>14</v>
      </c>
      <c r="E23" s="42">
        <v>0</v>
      </c>
      <c r="F23" s="22" t="s">
        <v>30</v>
      </c>
      <c r="G23" s="24" t="s">
        <v>42</v>
      </c>
      <c r="H23" s="26" t="str">
        <f ca="1">IFERROR(__xludf.DUMMYFUNCTION("SPARKLINE({0,0}, {""charttype"",""bar"";""max"",1;""color1"",""white"";""color2"",""#e7f5fb""})"),"")</f>
        <v/>
      </c>
      <c r="I23" s="26" t="str">
        <f ca="1">IFERROR(__xludf.DUMMYFUNCTION("SPARKLINE({0,0}, {""charttype"",""bar"";""max"",1;""color1"",""white"";""color2"",""#e7f5fb""})"),"")</f>
        <v/>
      </c>
      <c r="J23" s="26" t="str">
        <f ca="1">IFERROR(__xludf.DUMMYFUNCTION("SPARKLINE({0,0}, {""charttype"",""bar"";""max"",1;""color1"",""white"";""color2"",""#e7f5fb""})"),"")</f>
        <v/>
      </c>
      <c r="K23" s="26" t="str">
        <f ca="1">IFERROR(__xludf.DUMMYFUNCTION("SPARKLINE({0,0}, {""charttype"",""bar"";""max"",1;""color1"",""white"";""color2"",""#e7f5fb""})"),"")</f>
        <v/>
      </c>
      <c r="L23" s="31" t="str">
        <f ca="1">IFERROR(__xludf.DUMMYFUNCTION("SPARKLINE({0,0}, {""charttype"",""bar"";""max"",1;""color1"",""white"";""color2"",""#e7f5fb""})"),"")</f>
        <v/>
      </c>
      <c r="M23" s="31" t="str">
        <f ca="1">IFERROR(__xludf.DUMMYFUNCTION("SPARKLINE({0,0}, {""charttype"",""bar"";""max"",1;""color1"",""white"";""color2"",""#e7f5fb""})"),"")</f>
        <v/>
      </c>
      <c r="N23" s="31" t="str">
        <f ca="1">IFERROR(__xludf.DUMMYFUNCTION("SPARKLINE({0,0}, {""charttype"",""bar"";""max"",1;""color1"",""white"";""color2"",""#e7f5fb""})"),"")</f>
        <v/>
      </c>
      <c r="O23" s="31" t="str">
        <f ca="1">IFERROR(__xludf.DUMMYFUNCTION("SPARKLINE({0,0}, {""charttype"",""bar"";""max"",1;""color1"",""white"";""color2"",""#e7f5fb""})"),"")</f>
        <v/>
      </c>
      <c r="P23" s="31" t="str">
        <f ca="1">IFERROR(__xludf.DUMMYFUNCTION("SPARKLINE({1,1}, {""charttype"",""bar"";""max"",1;""color1"",""white"";""color2"",""#e7f5fb""})"),"")</f>
        <v/>
      </c>
      <c r="Q23" s="31" t="str">
        <f ca="1">IFERROR(__xludf.DUMMYFUNCTION("SPARKLINE({0,0.25}, {""charttype"",""bar"";""max"",1;""color1"",""white"";""color2"",""#e7f5fb""})"),"")</f>
        <v/>
      </c>
      <c r="R23" s="31" t="str">
        <f ca="1">IFERROR(__xludf.DUMMYFUNCTION("SPARKLINE({0,0}, {""charttype"",""bar"";""max"",1;""color1"",""white"";""color2"",""#e7f5fb""})"),"")</f>
        <v/>
      </c>
      <c r="S23" s="31" t="str">
        <f ca="1">IFERROR(__xludf.DUMMYFUNCTION("SPARKLINE({0,0}, {""charttype"",""bar"";""max"",1;""color1"",""white"";""color2"",""#e7f5fb""})"),"")</f>
        <v/>
      </c>
      <c r="T23" s="31" t="str">
        <f ca="1">IFERROR(__xludf.DUMMYFUNCTION("SPARKLINE({0,0}, {""charttype"",""bar"";""max"",1;""color1"",""white"";""color2"",""#e7f5fb""})"),"")</f>
        <v/>
      </c>
      <c r="U23" s="31" t="str">
        <f ca="1">IFERROR(__xludf.DUMMYFUNCTION("SPARKLINE({0,0}, {""charttype"",""bar"";""max"",1;""color1"",""white"";""color2"",""#e7f5fb""})"),"")</f>
        <v/>
      </c>
      <c r="V23" s="31" t="str">
        <f ca="1">IFERROR(__xludf.DUMMYFUNCTION("SPARKLINE({0,0}, {""charttype"",""bar"";""max"",1;""color1"",""white"";""color2"",""#e7f5fb""})"),"")</f>
        <v/>
      </c>
      <c r="W23" s="31" t="str">
        <f ca="1">IFERROR(__xludf.DUMMYFUNCTION("SPARKLINE({0,0}, {""charttype"",""bar"";""max"",1;""color1"",""white"";""color2"",""#e7f5fb""})"),"")</f>
        <v/>
      </c>
      <c r="X23" s="31" t="str">
        <f ca="1">IFERROR(__xludf.DUMMYFUNCTION("SPARKLINE({0,0}, {""charttype"",""bar"";""max"",1;""color1"",""white"";""color2"",""#e7f5fb""})"),"")</f>
        <v/>
      </c>
      <c r="Y23" s="31" t="str">
        <f ca="1">IFERROR(__xludf.DUMMYFUNCTION("SPARKLINE({0,0}, {""charttype"",""bar"";""max"",1;""color1"",""white"";""color2"",""#e7f5fb""})"),"")</f>
        <v/>
      </c>
      <c r="Z23" s="31" t="str">
        <f ca="1">IFERROR(__xludf.DUMMYFUNCTION("SPARKLINE({0,0}, {""charttype"",""bar"";""max"",1;""color1"",""white"";""color2"",""#e7f5fb""})"),"")</f>
        <v/>
      </c>
      <c r="AA23" s="31" t="str">
        <f ca="1">IFERROR(__xludf.DUMMYFUNCTION("SPARKLINE({0,0}, {""charttype"",""bar"";""max"",1;""color1"",""white"";""color2"",""#e7f5fb""})"),"")</f>
        <v/>
      </c>
      <c r="AB23" s="31" t="str">
        <f ca="1">IFERROR(__xludf.DUMMYFUNCTION("SPARKLINE({0,0}, {""charttype"",""bar"";""max"",1;""color1"",""white"";""color2"",""#e7f5fb""})"),"")</f>
        <v/>
      </c>
      <c r="AC23" s="26" t="str">
        <f ca="1">IFERROR(__xludf.DUMMYFUNCTION("SPARKLINE({0,0}, {""charttype"",""bar"";""max"",1;""color1"",""white"";""color2"",""#e7f5fb""})"),"")</f>
        <v/>
      </c>
      <c r="AD23" s="26" t="str">
        <f ca="1">IFERROR(__xludf.DUMMYFUNCTION("SPARKLINE({0,0}, {""charttype"",""bar"";""max"",1;""color1"",""white"";""color2"",""#e7f5fb""})"),"")</f>
        <v/>
      </c>
      <c r="AE23" s="26" t="str">
        <f ca="1">IFERROR(__xludf.DUMMYFUNCTION("SPARKLINE({0,0}, {""charttype"",""bar"";""max"",1;""color1"",""white"";""color2"",""#e7f5fb""})"),"")</f>
        <v/>
      </c>
      <c r="AF23" t="str">
        <f ca="1">IFERROR(__xludf.DUMMYFUNCTION("SPARKLINE({0,0}, {""charttype"",""bar"";""max"",1;""color1"",""white"";""color2"",""#e7f5fb""})"),"")</f>
        <v/>
      </c>
      <c r="AG23" t="str">
        <f ca="1">IFERROR(__xludf.DUMMYFUNCTION("SPARKLINE({0,0}, {""charttype"",""bar"";""max"",1;""color1"",""white"";""color2"",""#e7f5fb""})"),"")</f>
        <v/>
      </c>
      <c r="AH23" s="26" t="str">
        <f ca="1">IFERROR(__xludf.DUMMYFUNCTION("SPARKLINE({0,0}, {""charttype"",""bar"";""max"",1;""color1"",""white"";""color2"",""#e7f5fb""})"),"")</f>
        <v/>
      </c>
      <c r="AI23" s="26" t="str">
        <f ca="1">IFERROR(__xludf.DUMMYFUNCTION("SPARKLINE({0,0}, {""charttype"",""bar"";""max"",1;""color1"",""white"";""color2"",""#e7f5fb""})"),"")</f>
        <v/>
      </c>
      <c r="AJ23" s="26" t="str">
        <f ca="1">IFERROR(__xludf.DUMMYFUNCTION("SPARKLINE({0,0}, {""charttype"",""bar"";""max"",1;""color1"",""white"";""color2"",""#e7f5fb""})"),"")</f>
        <v/>
      </c>
      <c r="AK23" s="18"/>
    </row>
    <row r="24" spans="1:37" ht="12.75" x14ac:dyDescent="0.2">
      <c r="A24" s="33" t="s">
        <v>44</v>
      </c>
      <c r="B24" s="20">
        <v>42345</v>
      </c>
      <c r="C24" s="21">
        <v>42345</v>
      </c>
      <c r="D24" s="22" t="s">
        <v>14</v>
      </c>
      <c r="E24" s="42">
        <v>0</v>
      </c>
      <c r="F24" s="22" t="s">
        <v>30</v>
      </c>
      <c r="G24" s="24" t="s">
        <v>42</v>
      </c>
      <c r="H24" s="26" t="str">
        <f ca="1">IFERROR(__xludf.DUMMYFUNCTION("SPARKLINE({0,0}, {""charttype"",""bar"";""max"",1;""color1"",""white"";""color2"",""#e7f5fb""})"),"")</f>
        <v/>
      </c>
      <c r="I24" s="26" t="str">
        <f ca="1">IFERROR(__xludf.DUMMYFUNCTION("SPARKLINE({0,0}, {""charttype"",""bar"";""max"",1;""color1"",""white"";""color2"",""#e7f5fb""})"),"")</f>
        <v/>
      </c>
      <c r="J24" s="26" t="str">
        <f ca="1">IFERROR(__xludf.DUMMYFUNCTION("SPARKLINE({0,0}, {""charttype"",""bar"";""max"",1;""color1"",""white"";""color2"",""#e7f5fb""})"),"")</f>
        <v/>
      </c>
      <c r="K24" s="26" t="str">
        <f ca="1">IFERROR(__xludf.DUMMYFUNCTION("SPARKLINE({0,0}, {""charttype"",""bar"";""max"",1;""color1"",""white"";""color2"",""#e7f5fb""})"),"")</f>
        <v/>
      </c>
      <c r="L24" s="31" t="str">
        <f ca="1">IFERROR(__xludf.DUMMYFUNCTION("SPARKLINE({0,0}, {""charttype"",""bar"";""max"",1;""color1"",""white"";""color2"",""#e7f5fb""})"),"")</f>
        <v/>
      </c>
      <c r="M24" s="31" t="str">
        <f ca="1">IFERROR(__xludf.DUMMYFUNCTION("SPARKLINE({0,0}, {""charttype"",""bar"";""max"",1;""color1"",""white"";""color2"",""#e7f5fb""})"),"")</f>
        <v/>
      </c>
      <c r="N24" s="31" t="str">
        <f ca="1">IFERROR(__xludf.DUMMYFUNCTION("SPARKLINE({0,0}, {""charttype"",""bar"";""max"",1;""color1"",""white"";""color2"",""#e7f5fb""})"),"")</f>
        <v/>
      </c>
      <c r="O24" s="31" t="str">
        <f ca="1">IFERROR(__xludf.DUMMYFUNCTION("SPARKLINE({0,0}, {""charttype"",""bar"";""max"",1;""color1"",""white"";""color2"",""#e7f5fb""})"),"")</f>
        <v/>
      </c>
      <c r="P24" s="31" t="str">
        <f ca="1">IFERROR(__xludf.DUMMYFUNCTION("SPARKLINE({1,1}, {""charttype"",""bar"";""max"",1;""color1"",""white"";""color2"",""#e7f5fb""})"),"")</f>
        <v/>
      </c>
      <c r="Q24" s="31" t="str">
        <f ca="1">IFERROR(__xludf.DUMMYFUNCTION("SPARKLINE({0,0.25}, {""charttype"",""bar"";""max"",1;""color1"",""white"";""color2"",""#e7f5fb""})"),"")</f>
        <v/>
      </c>
      <c r="R24" s="31" t="str">
        <f ca="1">IFERROR(__xludf.DUMMYFUNCTION("SPARKLINE({0,0}, {""charttype"",""bar"";""max"",1;""color1"",""white"";""color2"",""#e7f5fb""})"),"")</f>
        <v/>
      </c>
      <c r="S24" s="31" t="str">
        <f ca="1">IFERROR(__xludf.DUMMYFUNCTION("SPARKLINE({0,0}, {""charttype"",""bar"";""max"",1;""color1"",""white"";""color2"",""#e7f5fb""})"),"")</f>
        <v/>
      </c>
      <c r="T24" s="31" t="str">
        <f ca="1">IFERROR(__xludf.DUMMYFUNCTION("SPARKLINE({0,0}, {""charttype"",""bar"";""max"",1;""color1"",""white"";""color2"",""#e7f5fb""})"),"")</f>
        <v/>
      </c>
      <c r="U24" s="31" t="str">
        <f ca="1">IFERROR(__xludf.DUMMYFUNCTION("SPARKLINE({0,0}, {""charttype"",""bar"";""max"",1;""color1"",""white"";""color2"",""#e7f5fb""})"),"")</f>
        <v/>
      </c>
      <c r="V24" s="31" t="str">
        <f ca="1">IFERROR(__xludf.DUMMYFUNCTION("SPARKLINE({0,0}, {""charttype"",""bar"";""max"",1;""color1"",""white"";""color2"",""#e7f5fb""})"),"")</f>
        <v/>
      </c>
      <c r="W24" s="31" t="str">
        <f ca="1">IFERROR(__xludf.DUMMYFUNCTION("SPARKLINE({0,0}, {""charttype"",""bar"";""max"",1;""color1"",""white"";""color2"",""#e7f5fb""})"),"")</f>
        <v/>
      </c>
      <c r="X24" s="31" t="str">
        <f ca="1">IFERROR(__xludf.DUMMYFUNCTION("SPARKLINE({0,0}, {""charttype"",""bar"";""max"",1;""color1"",""white"";""color2"",""#e7f5fb""})"),"")</f>
        <v/>
      </c>
      <c r="Y24" s="31" t="str">
        <f ca="1">IFERROR(__xludf.DUMMYFUNCTION("SPARKLINE({0,0}, {""charttype"",""bar"";""max"",1;""color1"",""white"";""color2"",""#e7f5fb""})"),"")</f>
        <v/>
      </c>
      <c r="Z24" s="31" t="str">
        <f ca="1">IFERROR(__xludf.DUMMYFUNCTION("SPARKLINE({0,0}, {""charttype"",""bar"";""max"",1;""color1"",""white"";""color2"",""#e7f5fb""})"),"")</f>
        <v/>
      </c>
      <c r="AA24" s="31" t="str">
        <f ca="1">IFERROR(__xludf.DUMMYFUNCTION("SPARKLINE({0,0}, {""charttype"",""bar"";""max"",1;""color1"",""white"";""color2"",""#e7f5fb""})"),"")</f>
        <v/>
      </c>
      <c r="AB24" s="31" t="str">
        <f ca="1">IFERROR(__xludf.DUMMYFUNCTION("SPARKLINE({0,0}, {""charttype"",""bar"";""max"",1;""color1"",""white"";""color2"",""#e7f5fb""})"),"")</f>
        <v/>
      </c>
      <c r="AC24" s="26" t="str">
        <f ca="1">IFERROR(__xludf.DUMMYFUNCTION("SPARKLINE({0,0}, {""charttype"",""bar"";""max"",1;""color1"",""white"";""color2"",""#e7f5fb""})"),"")</f>
        <v/>
      </c>
      <c r="AD24" s="26" t="str">
        <f ca="1">IFERROR(__xludf.DUMMYFUNCTION("SPARKLINE({0,0}, {""charttype"",""bar"";""max"",1;""color1"",""white"";""color2"",""#e7f5fb""})"),"")</f>
        <v/>
      </c>
      <c r="AE24" s="26" t="str">
        <f ca="1">IFERROR(__xludf.DUMMYFUNCTION("SPARKLINE({0,0}, {""charttype"",""bar"";""max"",1;""color1"",""white"";""color2"",""#e7f5fb""})"),"")</f>
        <v/>
      </c>
      <c r="AF24" t="str">
        <f ca="1">IFERROR(__xludf.DUMMYFUNCTION("SPARKLINE({0,0}, {""charttype"",""bar"";""max"",1;""color1"",""white"";""color2"",""#e7f5fb""})"),"")</f>
        <v/>
      </c>
      <c r="AG24" t="str">
        <f ca="1">IFERROR(__xludf.DUMMYFUNCTION("SPARKLINE({0,0}, {""charttype"",""bar"";""max"",1;""color1"",""white"";""color2"",""#e7f5fb""})"),"")</f>
        <v/>
      </c>
      <c r="AH24" s="26" t="str">
        <f ca="1">IFERROR(__xludf.DUMMYFUNCTION("SPARKLINE({0,0}, {""charttype"",""bar"";""max"",1;""color1"",""white"";""color2"",""#e7f5fb""})"),"")</f>
        <v/>
      </c>
      <c r="AI24" s="26" t="str">
        <f ca="1">IFERROR(__xludf.DUMMYFUNCTION("SPARKLINE({0,0}, {""charttype"",""bar"";""max"",1;""color1"",""white"";""color2"",""#e7f5fb""})"),"")</f>
        <v/>
      </c>
      <c r="AJ24" s="26" t="str">
        <f ca="1">IFERROR(__xludf.DUMMYFUNCTION("SPARKLINE({0,0}, {""charttype"",""bar"";""max"",1;""color1"",""white"";""color2"",""#e7f5fb""})"),"")</f>
        <v/>
      </c>
      <c r="AK24" s="18"/>
    </row>
    <row r="25" spans="1:37" ht="25.5" x14ac:dyDescent="0.2">
      <c r="A25" s="33" t="s">
        <v>45</v>
      </c>
      <c r="B25" s="20">
        <v>42346</v>
      </c>
      <c r="C25" s="21">
        <v>42353</v>
      </c>
      <c r="D25" s="22">
        <v>5</v>
      </c>
      <c r="E25" s="42">
        <v>0</v>
      </c>
      <c r="F25" s="22" t="s">
        <v>30</v>
      </c>
      <c r="G25" s="24" t="s">
        <v>42</v>
      </c>
      <c r="H25" s="26" t="str">
        <f ca="1">IFERROR(__xludf.DUMMYFUNCTION("SPARKLINE({0,0}, {""charttype"",""bar"";""max"",1;""color1"",""white"";""color2"",""#e7f5fb""})"),"")</f>
        <v/>
      </c>
      <c r="I25" s="26" t="str">
        <f ca="1">IFERROR(__xludf.DUMMYFUNCTION("SPARKLINE({0,0}, {""charttype"",""bar"";""max"",1;""color1"",""white"";""color2"",""#e7f5fb""})"),"")</f>
        <v/>
      </c>
      <c r="J25" s="26" t="str">
        <f ca="1">IFERROR(__xludf.DUMMYFUNCTION("SPARKLINE({0,0}, {""charttype"",""bar"";""max"",1;""color1"",""white"";""color2"",""#e7f5fb""})"),"")</f>
        <v/>
      </c>
      <c r="K25" s="26" t="str">
        <f ca="1">IFERROR(__xludf.DUMMYFUNCTION("SPARKLINE({0,0}, {""charttype"",""bar"";""max"",1;""color1"",""white"";""color2"",""#e7f5fb""})"),"")</f>
        <v/>
      </c>
      <c r="L25" s="31" t="str">
        <f ca="1">IFERROR(__xludf.DUMMYFUNCTION("SPARKLINE({0,0}, {""charttype"",""bar"";""max"",1;""color1"",""white"";""color2"",""#e7f5fb""})"),"")</f>
        <v/>
      </c>
      <c r="M25" s="31" t="str">
        <f ca="1">IFERROR(__xludf.DUMMYFUNCTION("SPARKLINE({0,0}, {""charttype"",""bar"";""max"",1;""color1"",""white"";""color2"",""#e7f5fb""})"),"")</f>
        <v/>
      </c>
      <c r="N25" s="31" t="str">
        <f ca="1">IFERROR(__xludf.DUMMYFUNCTION("SPARKLINE({0,0}, {""charttype"",""bar"";""max"",1;""color1"",""white"";""color2"",""#e7f5fb""})"),"")</f>
        <v/>
      </c>
      <c r="O25" s="31" t="str">
        <f ca="1">IFERROR(__xludf.DUMMYFUNCTION("SPARKLINE({0,0}, {""charttype"",""bar"";""max"",1;""color1"",""white"";""color2"",""#e7f5fb""})"),"")</f>
        <v/>
      </c>
      <c r="P25" s="31" t="str">
        <f ca="1">IFERROR(__xludf.DUMMYFUNCTION("SPARKLINE({0,0}, {""charttype"",""bar"";""max"",1;""color1"",""white"";""color2"",""#e7f5fb""})"),"")</f>
        <v/>
      </c>
      <c r="Q25" s="31" t="str">
        <f ca="1">IFERROR(__xludf.DUMMYFUNCTION("SPARKLINE({0.25,1}, {""charttype"",""bar"";""max"",1;""color1"",""white"";""color2"",""#e7f5fb""})"),"")</f>
        <v/>
      </c>
      <c r="R25" s="31" t="str">
        <f ca="1">IFERROR(__xludf.DUMMYFUNCTION("SPARKLINE({0,1}, {""charttype"",""bar"";""max"",1;""color1"",""white"";""color2"",""#e7f5fb""})"),"")</f>
        <v/>
      </c>
      <c r="S25" s="31" t="str">
        <f ca="1">IFERROR(__xludf.DUMMYFUNCTION("SPARKLINE({0,0.25}, {""charttype"",""bar"";""max"",1;""color1"",""white"";""color2"",""#e7f5fb""})"),"")</f>
        <v/>
      </c>
      <c r="T25" s="31" t="str">
        <f ca="1">IFERROR(__xludf.DUMMYFUNCTION("SPARKLINE({0,0}, {""charttype"",""bar"";""max"",1;""color1"",""white"";""color2"",""#e7f5fb""})"),"")</f>
        <v/>
      </c>
      <c r="U25" s="31" t="str">
        <f ca="1">IFERROR(__xludf.DUMMYFUNCTION("SPARKLINE({0,0}, {""charttype"",""bar"";""max"",1;""color1"",""white"";""color2"",""#e7f5fb""})"),"")</f>
        <v/>
      </c>
      <c r="V25" s="31" t="str">
        <f ca="1">IFERROR(__xludf.DUMMYFUNCTION("SPARKLINE({0,0}, {""charttype"",""bar"";""max"",1;""color1"",""white"";""color2"",""#e7f5fb""})"),"")</f>
        <v/>
      </c>
      <c r="W25" s="31" t="str">
        <f ca="1">IFERROR(__xludf.DUMMYFUNCTION("SPARKLINE({0,0}, {""charttype"",""bar"";""max"",1;""color1"",""white"";""color2"",""#e7f5fb""})"),"")</f>
        <v/>
      </c>
      <c r="X25" s="31" t="str">
        <f ca="1">IFERROR(__xludf.DUMMYFUNCTION("SPARKLINE({0,0}, {""charttype"",""bar"";""max"",1;""color1"",""white"";""color2"",""#e7f5fb""})"),"")</f>
        <v/>
      </c>
      <c r="Y25" s="31" t="str">
        <f ca="1">IFERROR(__xludf.DUMMYFUNCTION("SPARKLINE({0,0}, {""charttype"",""bar"";""max"",1;""color1"",""white"";""color2"",""#e7f5fb""})"),"")</f>
        <v/>
      </c>
      <c r="Z25" s="31" t="str">
        <f ca="1">IFERROR(__xludf.DUMMYFUNCTION("SPARKLINE({0,0}, {""charttype"",""bar"";""max"",1;""color1"",""white"";""color2"",""#e7f5fb""})"),"")</f>
        <v/>
      </c>
      <c r="AA25" s="31" t="str">
        <f ca="1">IFERROR(__xludf.DUMMYFUNCTION("SPARKLINE({0,0}, {""charttype"",""bar"";""max"",1;""color1"",""white"";""color2"",""#e7f5fb""})"),"")</f>
        <v/>
      </c>
      <c r="AB25" s="31" t="str">
        <f ca="1">IFERROR(__xludf.DUMMYFUNCTION("SPARKLINE({0,0}, {""charttype"",""bar"";""max"",1;""color1"",""white"";""color2"",""#e7f5fb""})"),"")</f>
        <v/>
      </c>
      <c r="AC25" s="26" t="str">
        <f ca="1">IFERROR(__xludf.DUMMYFUNCTION("SPARKLINE({0,0}, {""charttype"",""bar"";""max"",1;""color1"",""white"";""color2"",""#e7f5fb""})"),"")</f>
        <v/>
      </c>
      <c r="AD25" s="26" t="str">
        <f ca="1">IFERROR(__xludf.DUMMYFUNCTION("SPARKLINE({0,0}, {""charttype"",""bar"";""max"",1;""color1"",""white"";""color2"",""#e7f5fb""})"),"")</f>
        <v/>
      </c>
      <c r="AE25" s="26" t="str">
        <f ca="1">IFERROR(__xludf.DUMMYFUNCTION("SPARKLINE({0,0}, {""charttype"",""bar"";""max"",1;""color1"",""white"";""color2"",""#e7f5fb""})"),"")</f>
        <v/>
      </c>
      <c r="AF25" t="str">
        <f ca="1">IFERROR(__xludf.DUMMYFUNCTION("SPARKLINE({0,0}, {""charttype"",""bar"";""max"",1;""color1"",""white"";""color2"",""#e7f5fb""})"),"")</f>
        <v/>
      </c>
      <c r="AG25" t="str">
        <f ca="1">IFERROR(__xludf.DUMMYFUNCTION("SPARKLINE({0,0}, {""charttype"",""bar"";""max"",1;""color1"",""white"";""color2"",""#e7f5fb""})"),"")</f>
        <v/>
      </c>
      <c r="AH25" s="26" t="str">
        <f ca="1">IFERROR(__xludf.DUMMYFUNCTION("SPARKLINE({0,0}, {""charttype"",""bar"";""max"",1;""color1"",""white"";""color2"",""#e7f5fb""})"),"")</f>
        <v/>
      </c>
      <c r="AI25" s="26" t="str">
        <f ca="1">IFERROR(__xludf.DUMMYFUNCTION("SPARKLINE({0,0}, {""charttype"",""bar"";""max"",1;""color1"",""white"";""color2"",""#e7f5fb""})"),"")</f>
        <v/>
      </c>
      <c r="AJ25" s="26" t="str">
        <f ca="1">IFERROR(__xludf.DUMMYFUNCTION("SPARKLINE({0,0}, {""charttype"",""bar"";""max"",1;""color1"",""white"";""color2"",""#e7f5fb""})"),"")</f>
        <v/>
      </c>
      <c r="AK25" s="18"/>
    </row>
    <row r="26" spans="1:37" ht="25.5" x14ac:dyDescent="0.2">
      <c r="A26" s="33" t="s">
        <v>46</v>
      </c>
      <c r="B26" s="20">
        <v>42353</v>
      </c>
      <c r="C26" s="21">
        <v>42356</v>
      </c>
      <c r="D26" s="22">
        <f t="shared" ref="D26:D27" si="1">IF(C26-B26=0,1,C26-B26)</f>
        <v>3</v>
      </c>
      <c r="E26" s="27">
        <v>0</v>
      </c>
      <c r="F26" s="32" t="s">
        <v>47</v>
      </c>
      <c r="G26" s="24" t="s">
        <v>42</v>
      </c>
      <c r="H26" s="26" t="str">
        <f ca="1">IFERROR(__xludf.DUMMYFUNCTION("SPARKLINE({0,0}, {""charttype"",""bar"";""max"",1;""color1"",""white"";""color2"",""#e7f5fb""})"),"")</f>
        <v/>
      </c>
      <c r="I26" s="26" t="str">
        <f ca="1">IFERROR(__xludf.DUMMYFUNCTION("SPARKLINE({0,0}, {""charttype"",""bar"";""max"",1;""color1"",""white"";""color2"",""#e7f5fb""})"),"")</f>
        <v/>
      </c>
      <c r="J26" s="26" t="str">
        <f ca="1">IFERROR(__xludf.DUMMYFUNCTION("SPARKLINE({0,0}, {""charttype"",""bar"";""max"",1;""color1"",""white"";""color2"",""#e7f5fb""})"),"")</f>
        <v/>
      </c>
      <c r="K26" s="26" t="str">
        <f ca="1">IFERROR(__xludf.DUMMYFUNCTION("SPARKLINE({0,0}, {""charttype"",""bar"";""max"",1;""color1"",""white"";""color2"",""#e7f5fb""})"),"")</f>
        <v/>
      </c>
      <c r="L26" s="31" t="str">
        <f ca="1">IFERROR(__xludf.DUMMYFUNCTION("SPARKLINE({0,0}, {""charttype"",""bar"";""max"",1;""color1"",""white"";""color2"",""#e7f5fb""})"),"")</f>
        <v/>
      </c>
      <c r="M26" s="31" t="str">
        <f ca="1">IFERROR(__xludf.DUMMYFUNCTION("SPARKLINE({0,0}, {""charttype"",""bar"";""max"",1;""color1"",""white"";""color2"",""#e7f5fb""})"),"")</f>
        <v/>
      </c>
      <c r="N26" s="31" t="str">
        <f ca="1">IFERROR(__xludf.DUMMYFUNCTION("SPARKLINE({0,0}, {""charttype"",""bar"";""max"",1;""color1"",""white"";""color2"",""#e7f5fb""})"),"")</f>
        <v/>
      </c>
      <c r="O26" s="31" t="str">
        <f ca="1">IFERROR(__xludf.DUMMYFUNCTION("SPARKLINE({0,0}, {""charttype"",""bar"";""max"",1;""color1"",""white"";""color2"",""#e7f5fb""})"),"")</f>
        <v/>
      </c>
      <c r="P26" s="31" t="str">
        <f ca="1">IFERROR(__xludf.DUMMYFUNCTION("SPARKLINE({0,0}, {""charttype"",""bar"";""max"",1;""color1"",""white"";""color2"",""#e7f5fb""})"),"")</f>
        <v/>
      </c>
      <c r="Q26" s="31" t="str">
        <f ca="1">IFERROR(__xludf.DUMMYFUNCTION("SPARKLINE({0,0}, {""charttype"",""bar"";""max"",1;""color1"",""white"";""color2"",""#e7f5fb""})"),"")</f>
        <v/>
      </c>
      <c r="R26" s="31" t="str">
        <f ca="1">IFERROR(__xludf.DUMMYFUNCTION("SPARKLINE({1,1}, {""charttype"",""bar"";""max"",1;""color1"",""white"";""color2"",""#e7f5fb""})"),"")</f>
        <v/>
      </c>
      <c r="S26" s="31" t="str">
        <f ca="1">IFERROR(__xludf.DUMMYFUNCTION("SPARKLINE({0,1}, {""charttype"",""bar"";""max"",1;""color1"",""white"";""color2"",""#e7f5fb""})"),"")</f>
        <v/>
      </c>
      <c r="T26" s="31" t="str">
        <f ca="1">IFERROR(__xludf.DUMMYFUNCTION("SPARKLINE({0,0}, {""charttype"",""bar"";""max"",1;""color1"",""white"";""color2"",""#e7f5fb""})"),"")</f>
        <v/>
      </c>
      <c r="U26" s="31" t="str">
        <f ca="1">IFERROR(__xludf.DUMMYFUNCTION("SPARKLINE({0,0}, {""charttype"",""bar"";""max"",1;""color1"",""white"";""color2"",""#e7f5fb""})"),"")</f>
        <v/>
      </c>
      <c r="V26" s="31" t="str">
        <f ca="1">IFERROR(__xludf.DUMMYFUNCTION("SPARKLINE({0,0}, {""charttype"",""bar"";""max"",1;""color1"",""white"";""color2"",""#e7f5fb""})"),"")</f>
        <v/>
      </c>
      <c r="W26" s="31" t="str">
        <f ca="1">IFERROR(__xludf.DUMMYFUNCTION("SPARKLINE({0,0}, {""charttype"",""bar"";""max"",1;""color1"",""white"";""color2"",""#e7f5fb""})"),"")</f>
        <v/>
      </c>
      <c r="X26" s="31" t="str">
        <f ca="1">IFERROR(__xludf.DUMMYFUNCTION("SPARKLINE({0,0}, {""charttype"",""bar"";""max"",1;""color1"",""white"";""color2"",""#e7f5fb""})"),"")</f>
        <v/>
      </c>
      <c r="Y26" s="31" t="str">
        <f ca="1">IFERROR(__xludf.DUMMYFUNCTION("SPARKLINE({0,0}, {""charttype"",""bar"";""max"",1;""color1"",""white"";""color2"",""#e7f5fb""})"),"")</f>
        <v/>
      </c>
      <c r="Z26" s="31" t="str">
        <f ca="1">IFERROR(__xludf.DUMMYFUNCTION("SPARKLINE({0,0}, {""charttype"",""bar"";""max"",1;""color1"",""white"";""color2"",""#e7f5fb""})"),"")</f>
        <v/>
      </c>
      <c r="AA26" s="31" t="str">
        <f ca="1">IFERROR(__xludf.DUMMYFUNCTION("SPARKLINE({0,0}, {""charttype"",""bar"";""max"",1;""color1"",""white"";""color2"",""#e7f5fb""})"),"")</f>
        <v/>
      </c>
      <c r="AB26" s="31" t="str">
        <f ca="1">IFERROR(__xludf.DUMMYFUNCTION("SPARKLINE({0,0}, {""charttype"",""bar"";""max"",1;""color1"",""white"";""color2"",""#e7f5fb""})"),"")</f>
        <v/>
      </c>
      <c r="AC26" s="26" t="str">
        <f ca="1">IFERROR(__xludf.DUMMYFUNCTION("SPARKLINE({0,0}, {""charttype"",""bar"";""max"",1;""color1"",""white"";""color2"",""#e7f5fb""})"),"")</f>
        <v/>
      </c>
      <c r="AD26" s="26" t="str">
        <f ca="1">IFERROR(__xludf.DUMMYFUNCTION("SPARKLINE({0,0}, {""charttype"",""bar"";""max"",1;""color1"",""white"";""color2"",""#e7f5fb""})"),"")</f>
        <v/>
      </c>
      <c r="AE26" s="26" t="str">
        <f ca="1">IFERROR(__xludf.DUMMYFUNCTION("SPARKLINE({0,0}, {""charttype"",""bar"";""max"",1;""color1"",""white"";""color2"",""#e7f5fb""})"),"")</f>
        <v/>
      </c>
      <c r="AF26" t="str">
        <f ca="1">IFERROR(__xludf.DUMMYFUNCTION("SPARKLINE({0,0}, {""charttype"",""bar"";""max"",1;""color1"",""white"";""color2"",""#e7f5fb""})"),"")</f>
        <v/>
      </c>
      <c r="AG26" t="str">
        <f ca="1">IFERROR(__xludf.DUMMYFUNCTION("SPARKLINE({0,0}, {""charttype"",""bar"";""max"",1;""color1"",""white"";""color2"",""#e7f5fb""})"),"")</f>
        <v/>
      </c>
      <c r="AH26" s="26" t="str">
        <f ca="1">IFERROR(__xludf.DUMMYFUNCTION("SPARKLINE({0,0}, {""charttype"",""bar"";""max"",1;""color1"",""white"";""color2"",""#e7f5fb""})"),"")</f>
        <v/>
      </c>
      <c r="AI26" s="26" t="str">
        <f ca="1">IFERROR(__xludf.DUMMYFUNCTION("SPARKLINE({0,0}, {""charttype"",""bar"";""max"",1;""color1"",""white"";""color2"",""#e7f5fb""})"),"")</f>
        <v/>
      </c>
      <c r="AJ26" s="26" t="str">
        <f ca="1">IFERROR(__xludf.DUMMYFUNCTION("SPARKLINE({0,0}, {""charttype"",""bar"";""max"",1;""color1"",""white"";""color2"",""#e7f5fb""})"),"")</f>
        <v/>
      </c>
      <c r="AK26" s="18"/>
    </row>
    <row r="27" spans="1:37" ht="25.5" x14ac:dyDescent="0.2">
      <c r="A27" s="33" t="s">
        <v>48</v>
      </c>
      <c r="B27" s="20">
        <v>42359</v>
      </c>
      <c r="C27" s="21">
        <v>42359</v>
      </c>
      <c r="D27" s="22">
        <f t="shared" si="1"/>
        <v>1</v>
      </c>
      <c r="E27" s="42">
        <v>0</v>
      </c>
      <c r="F27" s="22" t="s">
        <v>30</v>
      </c>
      <c r="G27" s="24" t="s">
        <v>42</v>
      </c>
      <c r="H27" s="26" t="str">
        <f ca="1">IFERROR(__xludf.DUMMYFUNCTION("SPARKLINE({0,0}, {""charttype"",""bar"";""max"",1;""color1"",""white"";""color2"",""#e7f5fb""})"),"")</f>
        <v/>
      </c>
      <c r="I27" s="26" t="str">
        <f ca="1">IFERROR(__xludf.DUMMYFUNCTION("SPARKLINE({0,0}, {""charttype"",""bar"";""max"",1;""color1"",""white"";""color2"",""#e7f5fb""})"),"")</f>
        <v/>
      </c>
      <c r="J27" s="26" t="str">
        <f ca="1">IFERROR(__xludf.DUMMYFUNCTION("SPARKLINE({0,0}, {""charttype"",""bar"";""max"",1;""color1"",""white"";""color2"",""#e7f5fb""})"),"")</f>
        <v/>
      </c>
      <c r="K27" s="26" t="str">
        <f ca="1">IFERROR(__xludf.DUMMYFUNCTION("SPARKLINE({0,0}, {""charttype"",""bar"";""max"",1;""color1"",""white"";""color2"",""#e7f5fb""})"),"")</f>
        <v/>
      </c>
      <c r="L27" s="31" t="str">
        <f ca="1">IFERROR(__xludf.DUMMYFUNCTION("SPARKLINE({0,0}, {""charttype"",""bar"";""max"",1;""color1"",""white"";""color2"",""#e7f5fb""})"),"")</f>
        <v/>
      </c>
      <c r="M27" s="31" t="str">
        <f ca="1">IFERROR(__xludf.DUMMYFUNCTION("SPARKLINE({0,0}, {""charttype"",""bar"";""max"",1;""color1"",""white"";""color2"",""#e7f5fb""})"),"")</f>
        <v/>
      </c>
      <c r="N27" s="31" t="str">
        <f ca="1">IFERROR(__xludf.DUMMYFUNCTION("SPARKLINE({0,0}, {""charttype"",""bar"";""max"",1;""color1"",""white"";""color2"",""#e7f5fb""})"),"")</f>
        <v/>
      </c>
      <c r="O27" s="31" t="str">
        <f ca="1">IFERROR(__xludf.DUMMYFUNCTION("SPARKLINE({0,0}, {""charttype"",""bar"";""max"",1;""color1"",""white"";""color2"",""#e7f5fb""})"),"")</f>
        <v/>
      </c>
      <c r="P27" s="31" t="str">
        <f ca="1">IFERROR(__xludf.DUMMYFUNCTION("SPARKLINE({0,0}, {""charttype"",""bar"";""max"",1;""color1"",""white"";""color2"",""#e7f5fb""})"),"")</f>
        <v/>
      </c>
      <c r="Q27" s="31" t="str">
        <f ca="1">IFERROR(__xludf.DUMMYFUNCTION("SPARKLINE({0,0}, {""charttype"",""bar"";""max"",1;""color1"",""white"";""color2"",""#e7f5fb""})"),"")</f>
        <v/>
      </c>
      <c r="R27" s="31" t="str">
        <f ca="1">IFERROR(__xludf.DUMMYFUNCTION("SPARKLINE({0,0}, {""charttype"",""bar"";""max"",1;""color1"",""white"";""color2"",""#e7f5fb""})"),"")</f>
        <v/>
      </c>
      <c r="S27" s="31" t="str">
        <f ca="1">IFERROR(__xludf.DUMMYFUNCTION("SPARKLINE({0,0}, {""charttype"",""bar"";""max"",1;""color1"",""white"";""color2"",""#e7f5fb""})"),"")</f>
        <v/>
      </c>
      <c r="T27" s="31" t="str">
        <f ca="1">IFERROR(__xludf.DUMMYFUNCTION("SPARKLINE({0.5,0.75}, {""charttype"",""bar"";""max"",1;""color1"",""white"";""color2"",""#e7f5fb""})"),"")</f>
        <v/>
      </c>
      <c r="U27" s="31" t="str">
        <f ca="1">IFERROR(__xludf.DUMMYFUNCTION("SPARKLINE({0,0}, {""charttype"",""bar"";""max"",1;""color1"",""white"";""color2"",""#e7f5fb""})"),"")</f>
        <v/>
      </c>
      <c r="V27" s="31" t="str">
        <f ca="1">IFERROR(__xludf.DUMMYFUNCTION("SPARKLINE({0,0}, {""charttype"",""bar"";""max"",1;""color1"",""white"";""color2"",""#e7f5fb""})"),"")</f>
        <v/>
      </c>
      <c r="W27" s="31" t="str">
        <f ca="1">IFERROR(__xludf.DUMMYFUNCTION("SPARKLINE({0,0}, {""charttype"",""bar"";""max"",1;""color1"",""white"";""color2"",""#e7f5fb""})"),"")</f>
        <v/>
      </c>
      <c r="X27" s="31" t="str">
        <f ca="1">IFERROR(__xludf.DUMMYFUNCTION("SPARKLINE({0,0}, {""charttype"",""bar"";""max"",1;""color1"",""white"";""color2"",""#e7f5fb""})"),"")</f>
        <v/>
      </c>
      <c r="Y27" s="31" t="str">
        <f ca="1">IFERROR(__xludf.DUMMYFUNCTION("SPARKLINE({0,0}, {""charttype"",""bar"";""max"",1;""color1"",""white"";""color2"",""#e7f5fb""})"),"")</f>
        <v/>
      </c>
      <c r="Z27" s="31" t="str">
        <f ca="1">IFERROR(__xludf.DUMMYFUNCTION("SPARKLINE({0,0}, {""charttype"",""bar"";""max"",1;""color1"",""white"";""color2"",""#e7f5fb""})"),"")</f>
        <v/>
      </c>
      <c r="AA27" s="31" t="str">
        <f ca="1">IFERROR(__xludf.DUMMYFUNCTION("SPARKLINE({0,0}, {""charttype"",""bar"";""max"",1;""color1"",""white"";""color2"",""#e7f5fb""})"),"")</f>
        <v/>
      </c>
      <c r="AB27" s="31" t="str">
        <f ca="1">IFERROR(__xludf.DUMMYFUNCTION("SPARKLINE({0,0}, {""charttype"",""bar"";""max"",1;""color1"",""white"";""color2"",""#e7f5fb""})"),"")</f>
        <v/>
      </c>
      <c r="AC27" s="26" t="str">
        <f ca="1">IFERROR(__xludf.DUMMYFUNCTION("SPARKLINE({0,0}, {""charttype"",""bar"";""max"",1;""color1"",""white"";""color2"",""#e7f5fb""})"),"")</f>
        <v/>
      </c>
      <c r="AD27" s="26" t="str">
        <f ca="1">IFERROR(__xludf.DUMMYFUNCTION("SPARKLINE({0,0}, {""charttype"",""bar"";""max"",1;""color1"",""white"";""color2"",""#e7f5fb""})"),"")</f>
        <v/>
      </c>
      <c r="AE27" s="26" t="str">
        <f ca="1">IFERROR(__xludf.DUMMYFUNCTION("SPARKLINE({0,0}, {""charttype"",""bar"";""max"",1;""color1"",""white"";""color2"",""#e7f5fb""})"),"")</f>
        <v/>
      </c>
      <c r="AF27" t="str">
        <f ca="1">IFERROR(__xludf.DUMMYFUNCTION("SPARKLINE({0,0}, {""charttype"",""bar"";""max"",1;""color1"",""white"";""color2"",""#e7f5fb""})"),"")</f>
        <v/>
      </c>
      <c r="AG27" t="str">
        <f ca="1">IFERROR(__xludf.DUMMYFUNCTION("SPARKLINE({0,0}, {""charttype"",""bar"";""max"",1;""color1"",""white"";""color2"",""#e7f5fb""})"),"")</f>
        <v/>
      </c>
      <c r="AH27" s="26" t="str">
        <f ca="1">IFERROR(__xludf.DUMMYFUNCTION("SPARKLINE({0,0}, {""charttype"",""bar"";""max"",1;""color1"",""white"";""color2"",""#e7f5fb""})"),"")</f>
        <v/>
      </c>
      <c r="AI27" s="26" t="str">
        <f ca="1">IFERROR(__xludf.DUMMYFUNCTION("SPARKLINE({0,0}, {""charttype"",""bar"";""max"",1;""color1"",""white"";""color2"",""#e7f5fb""})"),"")</f>
        <v/>
      </c>
      <c r="AJ27" s="26" t="str">
        <f ca="1">IFERROR(__xludf.DUMMYFUNCTION("SPARKLINE({0,0}, {""charttype"",""bar"";""max"",1;""color1"",""white"";""color2"",""#e7f5fb""})"),"")</f>
        <v/>
      </c>
      <c r="AK27" s="18"/>
    </row>
    <row r="28" spans="1:37" ht="12.75" x14ac:dyDescent="0.2">
      <c r="A28" s="33" t="s">
        <v>49</v>
      </c>
      <c r="B28" s="20">
        <v>42359</v>
      </c>
      <c r="C28" s="21">
        <v>42359</v>
      </c>
      <c r="D28" s="22" t="s">
        <v>14</v>
      </c>
      <c r="E28" s="42">
        <v>0</v>
      </c>
      <c r="F28" s="22" t="s">
        <v>30</v>
      </c>
      <c r="G28" s="24" t="s">
        <v>42</v>
      </c>
      <c r="H28" s="26" t="str">
        <f ca="1">IFERROR(__xludf.DUMMYFUNCTION("SPARKLINE({0,0}, {""charttype"",""bar"";""max"",1;""color1"",""white"";""color2"",""#e7f5fb""})"),"")</f>
        <v/>
      </c>
      <c r="I28" s="26" t="str">
        <f ca="1">IFERROR(__xludf.DUMMYFUNCTION("SPARKLINE({0,0}, {""charttype"",""bar"";""max"",1;""color1"",""white"";""color2"",""#e7f5fb""})"),"")</f>
        <v/>
      </c>
      <c r="J28" s="26" t="str">
        <f ca="1">IFERROR(__xludf.DUMMYFUNCTION("SPARKLINE({0,0}, {""charttype"",""bar"";""max"",1;""color1"",""white"";""color2"",""#e7f5fb""})"),"")</f>
        <v/>
      </c>
      <c r="K28" s="26" t="str">
        <f ca="1">IFERROR(__xludf.DUMMYFUNCTION("SPARKLINE({0,0}, {""charttype"",""bar"";""max"",1;""color1"",""white"";""color2"",""#e7f5fb""})"),"")</f>
        <v/>
      </c>
      <c r="L28" s="31" t="str">
        <f ca="1">IFERROR(__xludf.DUMMYFUNCTION("SPARKLINE({0,0}, {""charttype"",""bar"";""max"",1;""color1"",""white"";""color2"",""#e7f5fb""})"),"")</f>
        <v/>
      </c>
      <c r="M28" s="31" t="str">
        <f ca="1">IFERROR(__xludf.DUMMYFUNCTION("SPARKLINE({0,0}, {""charttype"",""bar"";""max"",1;""color1"",""white"";""color2"",""#e7f5fb""})"),"")</f>
        <v/>
      </c>
      <c r="N28" s="31" t="str">
        <f ca="1">IFERROR(__xludf.DUMMYFUNCTION("SPARKLINE({0,0}, {""charttype"",""bar"";""max"",1;""color1"",""white"";""color2"",""#e7f5fb""})"),"")</f>
        <v/>
      </c>
      <c r="O28" s="31" t="str">
        <f ca="1">IFERROR(__xludf.DUMMYFUNCTION("SPARKLINE({0,0}, {""charttype"",""bar"";""max"",1;""color1"",""white"";""color2"",""#e7f5fb""})"),"")</f>
        <v/>
      </c>
      <c r="P28" s="31" t="str">
        <f ca="1">IFERROR(__xludf.DUMMYFUNCTION("SPARKLINE({0,0}, {""charttype"",""bar"";""max"",1;""color1"",""white"";""color2"",""#e7f5fb""})"),"")</f>
        <v/>
      </c>
      <c r="Q28" s="31" t="str">
        <f ca="1">IFERROR(__xludf.DUMMYFUNCTION("SPARKLINE({0,0}, {""charttype"",""bar"";""max"",1;""color1"",""white"";""color2"",""#e7f5fb""})"),"")</f>
        <v/>
      </c>
      <c r="R28" s="31" t="str">
        <f ca="1">IFERROR(__xludf.DUMMYFUNCTION("SPARKLINE({0,0}, {""charttype"",""bar"";""max"",1;""color1"",""white"";""color2"",""#e7f5fb""})"),"")</f>
        <v/>
      </c>
      <c r="S28" s="31" t="str">
        <f ca="1">IFERROR(__xludf.DUMMYFUNCTION("SPARKLINE({0,0}, {""charttype"",""bar"";""max"",1;""color1"",""white"";""color2"",""#e7f5fb""})"),"")</f>
        <v/>
      </c>
      <c r="T28" s="31" t="str">
        <f ca="1">IFERROR(__xludf.DUMMYFUNCTION("SPARKLINE({0.5,0.75}, {""charttype"",""bar"";""max"",1;""color1"",""white"";""color2"",""#e7f5fb""})"),"")</f>
        <v/>
      </c>
      <c r="U28" s="31" t="str">
        <f ca="1">IFERROR(__xludf.DUMMYFUNCTION("SPARKLINE({0,0}, {""charttype"",""bar"";""max"",1;""color1"",""white"";""color2"",""#e7f5fb""})"),"")</f>
        <v/>
      </c>
      <c r="V28" s="31" t="str">
        <f ca="1">IFERROR(__xludf.DUMMYFUNCTION("SPARKLINE({0,0}, {""charttype"",""bar"";""max"",1;""color1"",""white"";""color2"",""#e7f5fb""})"),"")</f>
        <v/>
      </c>
      <c r="W28" s="31" t="str">
        <f ca="1">IFERROR(__xludf.DUMMYFUNCTION("SPARKLINE({0,0}, {""charttype"",""bar"";""max"",1;""color1"",""white"";""color2"",""#e7f5fb""})"),"")</f>
        <v/>
      </c>
      <c r="X28" s="31" t="str">
        <f ca="1">IFERROR(__xludf.DUMMYFUNCTION("SPARKLINE({0,0}, {""charttype"",""bar"";""max"",1;""color1"",""white"";""color2"",""#e7f5fb""})"),"")</f>
        <v/>
      </c>
      <c r="Y28" s="31" t="str">
        <f ca="1">IFERROR(__xludf.DUMMYFUNCTION("SPARKLINE({0,0}, {""charttype"",""bar"";""max"",1;""color1"",""white"";""color2"",""#e7f5fb""})"),"")</f>
        <v/>
      </c>
      <c r="Z28" s="31" t="str">
        <f ca="1">IFERROR(__xludf.DUMMYFUNCTION("SPARKLINE({0,0}, {""charttype"",""bar"";""max"",1;""color1"",""white"";""color2"",""#e7f5fb""})"),"")</f>
        <v/>
      </c>
      <c r="AA28" s="31" t="str">
        <f ca="1">IFERROR(__xludf.DUMMYFUNCTION("SPARKLINE({0,0}, {""charttype"",""bar"";""max"",1;""color1"",""white"";""color2"",""#e7f5fb""})"),"")</f>
        <v/>
      </c>
      <c r="AB28" s="31" t="str">
        <f ca="1">IFERROR(__xludf.DUMMYFUNCTION("SPARKLINE({0,0}, {""charttype"",""bar"";""max"",1;""color1"",""white"";""color2"",""#e7f5fb""})"),"")</f>
        <v/>
      </c>
      <c r="AC28" s="26" t="str">
        <f ca="1">IFERROR(__xludf.DUMMYFUNCTION("SPARKLINE({0,0}, {""charttype"",""bar"";""max"",1;""color1"",""white"";""color2"",""#e7f5fb""})"),"")</f>
        <v/>
      </c>
      <c r="AD28" s="26" t="str">
        <f ca="1">IFERROR(__xludf.DUMMYFUNCTION("SPARKLINE({0,0}, {""charttype"",""bar"";""max"",1;""color1"",""white"";""color2"",""#e7f5fb""})"),"")</f>
        <v/>
      </c>
      <c r="AE28" s="26" t="str">
        <f ca="1">IFERROR(__xludf.DUMMYFUNCTION("SPARKLINE({0,0}, {""charttype"",""bar"";""max"",1;""color1"",""white"";""color2"",""#e7f5fb""})"),"")</f>
        <v/>
      </c>
      <c r="AF28" t="str">
        <f ca="1">IFERROR(__xludf.DUMMYFUNCTION("SPARKLINE({0,0}, {""charttype"",""bar"";""max"",1;""color1"",""white"";""color2"",""#e7f5fb""})"),"")</f>
        <v/>
      </c>
      <c r="AG28" t="str">
        <f ca="1">IFERROR(__xludf.DUMMYFUNCTION("SPARKLINE({0,0}, {""charttype"",""bar"";""max"",1;""color1"",""white"";""color2"",""#e7f5fb""})"),"")</f>
        <v/>
      </c>
      <c r="AH28" s="26" t="str">
        <f ca="1">IFERROR(__xludf.DUMMYFUNCTION("SPARKLINE({0,0}, {""charttype"",""bar"";""max"",1;""color1"",""white"";""color2"",""#e7f5fb""})"),"")</f>
        <v/>
      </c>
      <c r="AI28" s="26" t="str">
        <f ca="1">IFERROR(__xludf.DUMMYFUNCTION("SPARKLINE({0,0}, {""charttype"",""bar"";""max"",1;""color1"",""white"";""color2"",""#e7f5fb""})"),"")</f>
        <v/>
      </c>
      <c r="AJ28" s="26" t="str">
        <f ca="1">IFERROR(__xludf.DUMMYFUNCTION("SPARKLINE({0,0}, {""charttype"",""bar"";""max"",1;""color1"",""white"";""color2"",""#e7f5fb""})"),"")</f>
        <v/>
      </c>
      <c r="AK28" s="18"/>
    </row>
    <row r="29" spans="1:37" ht="12.75" x14ac:dyDescent="0.2">
      <c r="A29" s="33" t="s">
        <v>50</v>
      </c>
      <c r="B29" s="20">
        <v>42359</v>
      </c>
      <c r="C29" s="21">
        <v>42359</v>
      </c>
      <c r="D29" s="22">
        <f t="shared" ref="D29:D34" si="2">IF(C29-B29=0,1,C29-B29)</f>
        <v>1</v>
      </c>
      <c r="E29" s="42">
        <v>0</v>
      </c>
      <c r="F29" s="22" t="s">
        <v>15</v>
      </c>
      <c r="G29" s="24" t="s">
        <v>42</v>
      </c>
      <c r="H29" s="26" t="str">
        <f ca="1">IFERROR(__xludf.DUMMYFUNCTION("SPARKLINE({0,0}, {""charttype"",""bar"";""max"",1;""color1"",""white"";""color2"",""#e7f5fb""})"),"")</f>
        <v/>
      </c>
      <c r="I29" s="26" t="str">
        <f ca="1">IFERROR(__xludf.DUMMYFUNCTION("SPARKLINE({0,0}, {""charttype"",""bar"";""max"",1;""color1"",""white"";""color2"",""#e7f5fb""})"),"")</f>
        <v/>
      </c>
      <c r="J29" s="26" t="str">
        <f ca="1">IFERROR(__xludf.DUMMYFUNCTION("SPARKLINE({0,0}, {""charttype"",""bar"";""max"",1;""color1"",""white"";""color2"",""#e7f5fb""})"),"")</f>
        <v/>
      </c>
      <c r="K29" s="26" t="str">
        <f ca="1">IFERROR(__xludf.DUMMYFUNCTION("SPARKLINE({0,0}, {""charttype"",""bar"";""max"",1;""color1"",""white"";""color2"",""#e7f5fb""})"),"")</f>
        <v/>
      </c>
      <c r="L29" s="31" t="str">
        <f ca="1">IFERROR(__xludf.DUMMYFUNCTION("SPARKLINE({0,0}, {""charttype"",""bar"";""max"",1;""color1"",""white"";""color2"",""#e7f5fb""})"),"")</f>
        <v/>
      </c>
      <c r="M29" s="31" t="str">
        <f ca="1">IFERROR(__xludf.DUMMYFUNCTION("SPARKLINE({0,0}, {""charttype"",""bar"";""max"",1;""color1"",""white"";""color2"",""#e7f5fb""})"),"")</f>
        <v/>
      </c>
      <c r="N29" s="31" t="str">
        <f ca="1">IFERROR(__xludf.DUMMYFUNCTION("SPARKLINE({0,0}, {""charttype"",""bar"";""max"",1;""color1"",""white"";""color2"",""#e7f5fb""})"),"")</f>
        <v/>
      </c>
      <c r="O29" s="31" t="str">
        <f ca="1">IFERROR(__xludf.DUMMYFUNCTION("SPARKLINE({0,0}, {""charttype"",""bar"";""max"",1;""color1"",""white"";""color2"",""#e7f5fb""})"),"")</f>
        <v/>
      </c>
      <c r="P29" s="31" t="str">
        <f ca="1">IFERROR(__xludf.DUMMYFUNCTION("SPARKLINE({0,0}, {""charttype"",""bar"";""max"",1;""color1"",""white"";""color2"",""#e7f5fb""})"),"")</f>
        <v/>
      </c>
      <c r="Q29" s="31" t="str">
        <f ca="1">IFERROR(__xludf.DUMMYFUNCTION("SPARKLINE({0,0}, {""charttype"",""bar"";""max"",1;""color1"",""white"";""color2"",""#e7f5fb""})"),"")</f>
        <v/>
      </c>
      <c r="R29" s="31" t="str">
        <f ca="1">IFERROR(__xludf.DUMMYFUNCTION("SPARKLINE({0,0}, {""charttype"",""bar"";""max"",1;""color1"",""white"";""color2"",""#e7f5fb""})"),"")</f>
        <v/>
      </c>
      <c r="S29" s="31" t="str">
        <f ca="1">IFERROR(__xludf.DUMMYFUNCTION("SPARKLINE({0,0}, {""charttype"",""bar"";""max"",1;""color1"",""white"";""color2"",""#e7f5fb""})"),"")</f>
        <v/>
      </c>
      <c r="T29" s="31" t="str">
        <f ca="1">IFERROR(__xludf.DUMMYFUNCTION("SPARKLINE({0.5,0.75}, {""charttype"",""bar"";""max"",1;""color1"",""white"";""color2"",""#e7f5fb""})"),"")</f>
        <v/>
      </c>
      <c r="U29" s="31" t="str">
        <f ca="1">IFERROR(__xludf.DUMMYFUNCTION("SPARKLINE({0,0}, {""charttype"",""bar"";""max"",1;""color1"",""white"";""color2"",""#e7f5fb""})"),"")</f>
        <v/>
      </c>
      <c r="V29" s="31" t="str">
        <f ca="1">IFERROR(__xludf.DUMMYFUNCTION("SPARKLINE({0,0}, {""charttype"",""bar"";""max"",1;""color1"",""white"";""color2"",""#e7f5fb""})"),"")</f>
        <v/>
      </c>
      <c r="W29" s="31" t="str">
        <f ca="1">IFERROR(__xludf.DUMMYFUNCTION("SPARKLINE({0,0}, {""charttype"",""bar"";""max"",1;""color1"",""white"";""color2"",""#e7f5fb""})"),"")</f>
        <v/>
      </c>
      <c r="X29" s="31" t="str">
        <f ca="1">IFERROR(__xludf.DUMMYFUNCTION("SPARKLINE({0,0}, {""charttype"",""bar"";""max"",1;""color1"",""white"";""color2"",""#e7f5fb""})"),"")</f>
        <v/>
      </c>
      <c r="Y29" s="31" t="str">
        <f ca="1">IFERROR(__xludf.DUMMYFUNCTION("SPARKLINE({0,0}, {""charttype"",""bar"";""max"",1;""color1"",""white"";""color2"",""#e7f5fb""})"),"")</f>
        <v/>
      </c>
      <c r="Z29" s="31" t="str">
        <f ca="1">IFERROR(__xludf.DUMMYFUNCTION("SPARKLINE({0,0}, {""charttype"",""bar"";""max"",1;""color1"",""white"";""color2"",""#e7f5fb""})"),"")</f>
        <v/>
      </c>
      <c r="AA29" s="31" t="str">
        <f ca="1">IFERROR(__xludf.DUMMYFUNCTION("SPARKLINE({0,0}, {""charttype"",""bar"";""max"",1;""color1"",""white"";""color2"",""#e7f5fb""})"),"")</f>
        <v/>
      </c>
      <c r="AB29" s="31" t="str">
        <f ca="1">IFERROR(__xludf.DUMMYFUNCTION("SPARKLINE({0,0}, {""charttype"",""bar"";""max"",1;""color1"",""white"";""color2"",""#e7f5fb""})"),"")</f>
        <v/>
      </c>
      <c r="AC29" s="26" t="str">
        <f ca="1">IFERROR(__xludf.DUMMYFUNCTION("SPARKLINE({0,0}, {""charttype"",""bar"";""max"",1;""color1"",""white"";""color2"",""#e7f5fb""})"),"")</f>
        <v/>
      </c>
      <c r="AD29" s="26" t="str">
        <f ca="1">IFERROR(__xludf.DUMMYFUNCTION("SPARKLINE({0,0}, {""charttype"",""bar"";""max"",1;""color1"",""white"";""color2"",""#e7f5fb""})"),"")</f>
        <v/>
      </c>
      <c r="AE29" s="26" t="str">
        <f ca="1">IFERROR(__xludf.DUMMYFUNCTION("SPARKLINE({0,0}, {""charttype"",""bar"";""max"",1;""color1"",""white"";""color2"",""#e7f5fb""})"),"")</f>
        <v/>
      </c>
      <c r="AF29" t="str">
        <f ca="1">IFERROR(__xludf.DUMMYFUNCTION("SPARKLINE({0,0}, {""charttype"",""bar"";""max"",1;""color1"",""white"";""color2"",""#e7f5fb""})"),"")</f>
        <v/>
      </c>
      <c r="AG29" t="str">
        <f ca="1">IFERROR(__xludf.DUMMYFUNCTION("SPARKLINE({0,0}, {""charttype"",""bar"";""max"",1;""color1"",""white"";""color2"",""#e7f5fb""})"),"")</f>
        <v/>
      </c>
      <c r="AH29" s="26" t="str">
        <f ca="1">IFERROR(__xludf.DUMMYFUNCTION("SPARKLINE({0,0}, {""charttype"",""bar"";""max"",1;""color1"",""white"";""color2"",""#e7f5fb""})"),"")</f>
        <v/>
      </c>
      <c r="AI29" s="26" t="str">
        <f ca="1">IFERROR(__xludf.DUMMYFUNCTION("SPARKLINE({0,0}, {""charttype"",""bar"";""max"",1;""color1"",""white"";""color2"",""#e7f5fb""})"),"")</f>
        <v/>
      </c>
      <c r="AJ29" s="26" t="str">
        <f ca="1">IFERROR(__xludf.DUMMYFUNCTION("SPARKLINE({0,0}, {""charttype"",""bar"";""max"",1;""color1"",""white"";""color2"",""#e7f5fb""})"),"")</f>
        <v/>
      </c>
      <c r="AK29" s="18"/>
    </row>
    <row r="30" spans="1:37" ht="12.75" x14ac:dyDescent="0.2">
      <c r="A30" s="33" t="s">
        <v>51</v>
      </c>
      <c r="B30" s="20">
        <v>42360</v>
      </c>
      <c r="C30" s="21">
        <v>42360</v>
      </c>
      <c r="D30" s="22">
        <f t="shared" si="2"/>
        <v>1</v>
      </c>
      <c r="E30" s="42">
        <v>0</v>
      </c>
      <c r="F30" s="22" t="s">
        <v>30</v>
      </c>
      <c r="G30" s="24" t="s">
        <v>42</v>
      </c>
      <c r="H30" s="26" t="str">
        <f ca="1">IFERROR(__xludf.DUMMYFUNCTION("SPARKLINE({0,0}, {""charttype"",""bar"";""max"",1;""color1"",""white"";""color2"",""#e7f5fb""})"),"")</f>
        <v/>
      </c>
      <c r="I30" s="26" t="str">
        <f ca="1">IFERROR(__xludf.DUMMYFUNCTION("SPARKLINE({0,0}, {""charttype"",""bar"";""max"",1;""color1"",""white"";""color2"",""#e7f5fb""})"),"")</f>
        <v/>
      </c>
      <c r="J30" s="26" t="str">
        <f ca="1">IFERROR(__xludf.DUMMYFUNCTION("SPARKLINE({0,0}, {""charttype"",""bar"";""max"",1;""color1"",""white"";""color2"",""#e7f5fb""})"),"")</f>
        <v/>
      </c>
      <c r="K30" s="26" t="str">
        <f ca="1">IFERROR(__xludf.DUMMYFUNCTION("SPARKLINE({0,0}, {""charttype"",""bar"";""max"",1;""color1"",""white"";""color2"",""#e7f5fb""})"),"")</f>
        <v/>
      </c>
      <c r="L30" s="31" t="str">
        <f ca="1">IFERROR(__xludf.DUMMYFUNCTION("SPARKLINE({0,0}, {""charttype"",""bar"";""max"",1;""color1"",""white"";""color2"",""#e7f5fb""})"),"")</f>
        <v/>
      </c>
      <c r="M30" s="31" t="str">
        <f ca="1">IFERROR(__xludf.DUMMYFUNCTION("SPARKLINE({0,0}, {""charttype"",""bar"";""max"",1;""color1"",""white"";""color2"",""#e7f5fb""})"),"")</f>
        <v/>
      </c>
      <c r="N30" s="31" t="str">
        <f ca="1">IFERROR(__xludf.DUMMYFUNCTION("SPARKLINE({0,0}, {""charttype"",""bar"";""max"",1;""color1"",""white"";""color2"",""#e7f5fb""})"),"")</f>
        <v/>
      </c>
      <c r="O30" s="31" t="str">
        <f ca="1">IFERROR(__xludf.DUMMYFUNCTION("SPARKLINE({0,0}, {""charttype"",""bar"";""max"",1;""color1"",""white"";""color2"",""#e7f5fb""})"),"")</f>
        <v/>
      </c>
      <c r="P30" s="31" t="str">
        <f ca="1">IFERROR(__xludf.DUMMYFUNCTION("SPARKLINE({0,0}, {""charttype"",""bar"";""max"",1;""color1"",""white"";""color2"",""#e7f5fb""})"),"")</f>
        <v/>
      </c>
      <c r="Q30" s="31" t="str">
        <f ca="1">IFERROR(__xludf.DUMMYFUNCTION("SPARKLINE({0,0}, {""charttype"",""bar"";""max"",1;""color1"",""white"";""color2"",""#e7f5fb""})"),"")</f>
        <v/>
      </c>
      <c r="R30" s="31" t="str">
        <f ca="1">IFERROR(__xludf.DUMMYFUNCTION("SPARKLINE({0,0}, {""charttype"",""bar"";""max"",1;""color1"",""white"";""color2"",""#e7f5fb""})"),"")</f>
        <v/>
      </c>
      <c r="S30" s="31" t="str">
        <f ca="1">IFERROR(__xludf.DUMMYFUNCTION("SPARKLINE({0,0}, {""charttype"",""bar"";""max"",1;""color1"",""white"";""color2"",""#e7f5fb""})"),"")</f>
        <v/>
      </c>
      <c r="T30" s="31" t="str">
        <f ca="1">IFERROR(__xludf.DUMMYFUNCTION("SPARKLINE({0.75,1}, {""charttype"",""bar"";""max"",1;""color1"",""white"";""color2"",""#e7f5fb""})"),"")</f>
        <v/>
      </c>
      <c r="U30" s="31" t="str">
        <f ca="1">IFERROR(__xludf.DUMMYFUNCTION("SPARKLINE({0,0}, {""charttype"",""bar"";""max"",1;""color1"",""white"";""color2"",""#e7f5fb""})"),"")</f>
        <v/>
      </c>
      <c r="V30" s="31" t="str">
        <f ca="1">IFERROR(__xludf.DUMMYFUNCTION("SPARKLINE({0,0}, {""charttype"",""bar"";""max"",1;""color1"",""white"";""color2"",""#e7f5fb""})"),"")</f>
        <v/>
      </c>
      <c r="W30" s="31" t="str">
        <f ca="1">IFERROR(__xludf.DUMMYFUNCTION("SPARKLINE({0,0}, {""charttype"",""bar"";""max"",1;""color1"",""white"";""color2"",""#e7f5fb""})"),"")</f>
        <v/>
      </c>
      <c r="X30" s="31" t="str">
        <f ca="1">IFERROR(__xludf.DUMMYFUNCTION("SPARKLINE({0,0}, {""charttype"",""bar"";""max"",1;""color1"",""white"";""color2"",""#e7f5fb""})"),"")</f>
        <v/>
      </c>
      <c r="Y30" s="31" t="str">
        <f ca="1">IFERROR(__xludf.DUMMYFUNCTION("SPARKLINE({0,0}, {""charttype"",""bar"";""max"",1;""color1"",""white"";""color2"",""#e7f5fb""})"),"")</f>
        <v/>
      </c>
      <c r="Z30" s="31" t="str">
        <f ca="1">IFERROR(__xludf.DUMMYFUNCTION("SPARKLINE({0,0}, {""charttype"",""bar"";""max"",1;""color1"",""white"";""color2"",""#e7f5fb""})"),"")</f>
        <v/>
      </c>
      <c r="AA30" s="31" t="str">
        <f ca="1">IFERROR(__xludf.DUMMYFUNCTION("SPARKLINE({0,0}, {""charttype"",""bar"";""max"",1;""color1"",""white"";""color2"",""#e7f5fb""})"),"")</f>
        <v/>
      </c>
      <c r="AB30" s="31" t="str">
        <f ca="1">IFERROR(__xludf.DUMMYFUNCTION("SPARKLINE({0,0}, {""charttype"",""bar"";""max"",1;""color1"",""white"";""color2"",""#e7f5fb""})"),"")</f>
        <v/>
      </c>
      <c r="AC30" s="26" t="str">
        <f ca="1">IFERROR(__xludf.DUMMYFUNCTION("SPARKLINE({0,0}, {""charttype"",""bar"";""max"",1;""color1"",""white"";""color2"",""#e7f5fb""})"),"")</f>
        <v/>
      </c>
      <c r="AD30" s="26" t="str">
        <f ca="1">IFERROR(__xludf.DUMMYFUNCTION("SPARKLINE({0,0}, {""charttype"",""bar"";""max"",1;""color1"",""white"";""color2"",""#e7f5fb""})"),"")</f>
        <v/>
      </c>
      <c r="AE30" s="26" t="str">
        <f ca="1">IFERROR(__xludf.DUMMYFUNCTION("SPARKLINE({0,0}, {""charttype"",""bar"";""max"",1;""color1"",""white"";""color2"",""#e7f5fb""})"),"")</f>
        <v/>
      </c>
      <c r="AF30" t="str">
        <f ca="1">IFERROR(__xludf.DUMMYFUNCTION("SPARKLINE({0,0}, {""charttype"",""bar"";""max"",1;""color1"",""white"";""color2"",""#e7f5fb""})"),"")</f>
        <v/>
      </c>
      <c r="AG30" t="str">
        <f ca="1">IFERROR(__xludf.DUMMYFUNCTION("SPARKLINE({0,0}, {""charttype"",""bar"";""max"",1;""color1"",""white"";""color2"",""#e7f5fb""})"),"")</f>
        <v/>
      </c>
      <c r="AH30" s="26" t="str">
        <f ca="1">IFERROR(__xludf.DUMMYFUNCTION("SPARKLINE({0,0}, {""charttype"",""bar"";""max"",1;""color1"",""white"";""color2"",""#e7f5fb""})"),"")</f>
        <v/>
      </c>
      <c r="AI30" s="26" t="str">
        <f ca="1">IFERROR(__xludf.DUMMYFUNCTION("SPARKLINE({0,0}, {""charttype"",""bar"";""max"",1;""color1"",""white"";""color2"",""#e7f5fb""})"),"")</f>
        <v/>
      </c>
      <c r="AJ30" s="26" t="str">
        <f ca="1">IFERROR(__xludf.DUMMYFUNCTION("SPARKLINE({0,0}, {""charttype"",""bar"";""max"",1;""color1"",""white"";""color2"",""#e7f5fb""})"),"")</f>
        <v/>
      </c>
      <c r="AK30" s="18"/>
    </row>
    <row r="31" spans="1:37" ht="25.5" x14ac:dyDescent="0.2">
      <c r="A31" s="38" t="s">
        <v>52</v>
      </c>
      <c r="B31" s="12">
        <v>42360</v>
      </c>
      <c r="C31" s="12">
        <v>42736</v>
      </c>
      <c r="D31" s="39">
        <f t="shared" si="2"/>
        <v>376</v>
      </c>
      <c r="E31" s="43">
        <v>0</v>
      </c>
      <c r="F31" s="40"/>
      <c r="G31" s="41" t="s">
        <v>53</v>
      </c>
      <c r="H31" s="36" t="str">
        <f ca="1">IFERROR(__xludf.DUMMYFUNCTION("SPARKLINE({0,0}, {""charttype"",""bar"";""max"",1;""color1"",""white"";""color2"",""#e6cce6""})"),"")</f>
        <v/>
      </c>
      <c r="I31" s="36" t="str">
        <f ca="1">IFERROR(__xludf.DUMMYFUNCTION("SPARKLINE({0,0}, {""charttype"",""bar"";""max"",1;""color1"",""white"";""color2"",""#e6cce6""})"),"")</f>
        <v/>
      </c>
      <c r="J31" s="36" t="str">
        <f ca="1">IFERROR(__xludf.DUMMYFUNCTION("SPARKLINE({0,0}, {""charttype"",""bar"";""max"",1;""color1"",""white"";""color2"",""#e6cce6""})"),"")</f>
        <v/>
      </c>
      <c r="K31" s="36" t="str">
        <f ca="1">IFERROR(__xludf.DUMMYFUNCTION("SPARKLINE({0,0}, {""charttype"",""bar"";""max"",1;""color1"",""white"";""color2"",""#e6cce6""})"),"")</f>
        <v/>
      </c>
      <c r="L31" s="36" t="str">
        <f ca="1">IFERROR(__xludf.DUMMYFUNCTION("SPARKLINE({0,0}, {""charttype"",""bar"";""max"",1;""color1"",""white"";""color2"",""#e6cce6""})"),"")</f>
        <v/>
      </c>
      <c r="M31" s="31" t="str">
        <f ca="1">IFERROR(__xludf.DUMMYFUNCTION("SPARKLINE({0,0}, {""charttype"",""bar"";""max"",1;""color1"",""white"";""color2"",""#e6cce6""})"),"")</f>
        <v/>
      </c>
      <c r="N31" s="31" t="str">
        <f ca="1">IFERROR(__xludf.DUMMYFUNCTION("SPARKLINE({0,0}, {""charttype"",""bar"";""max"",1;""color1"",""white"";""color2"",""#e6cce6""})"),"")</f>
        <v/>
      </c>
      <c r="O31" s="31" t="str">
        <f ca="1">IFERROR(__xludf.DUMMYFUNCTION("SPARKLINE({0,0}, {""charttype"",""bar"";""max"",1;""color1"",""white"";""color2"",""#e6cce6""})"),"")</f>
        <v/>
      </c>
      <c r="P31" s="31" t="str">
        <f ca="1">IFERROR(__xludf.DUMMYFUNCTION("SPARKLINE({0,0}, {""charttype"",""bar"";""max"",1;""color1"",""white"";""color2"",""#e6cce6""})"),"")</f>
        <v/>
      </c>
      <c r="Q31" s="31" t="str">
        <f ca="1">IFERROR(__xludf.DUMMYFUNCTION("SPARKLINE({0,0}, {""charttype"",""bar"";""max"",1;""color1"",""white"";""color2"",""#e6cce6""})"),"")</f>
        <v/>
      </c>
      <c r="R31" s="31" t="str">
        <f ca="1">IFERROR(__xludf.DUMMYFUNCTION("SPARKLINE({0,0}, {""charttype"",""bar"";""max"",1;""color1"",""white"";""color2"",""#e6cce6""})"),"")</f>
        <v/>
      </c>
      <c r="S31" s="31" t="str">
        <f ca="1">IFERROR(__xludf.DUMMYFUNCTION("SPARKLINE({0,0}, {""charttype"",""bar"";""max"",1;""color1"",""white"";""color2"",""#e6cce6""})"),"")</f>
        <v/>
      </c>
      <c r="T31" s="31" t="str">
        <f ca="1">IFERROR(__xludf.DUMMYFUNCTION("SPARKLINE({0.75,1}, {""charttype"",""bar"";""max"",1;""color1"",""white"";""color2"",""#e6cce6""})"),"")</f>
        <v/>
      </c>
      <c r="U31" s="31" t="str">
        <f ca="1">IFERROR(__xludf.DUMMYFUNCTION("SPARKLINE({0,1}, {""charttype"",""bar"";""max"",1;""color1"",""white"";""color2"",""#e6cce6""})"),"")</f>
        <v/>
      </c>
      <c r="V31" s="31" t="str">
        <f ca="1">IFERROR(__xludf.DUMMYFUNCTION("SPARKLINE({0,1}, {""charttype"",""bar"";""max"",1;""color1"",""white"";""color2"",""#e6cce6""})"),"")</f>
        <v/>
      </c>
      <c r="W31" s="31" t="str">
        <f ca="1">IFERROR(__xludf.DUMMYFUNCTION("SPARKLINE({0,1}, {""charttype"",""bar"";""max"",1;""color1"",""white"";""color2"",""#e6cce6""})"),"")</f>
        <v/>
      </c>
      <c r="X31" s="31" t="str">
        <f ca="1">IFERROR(__xludf.DUMMYFUNCTION("SPARKLINE({0,1}, {""charttype"",""bar"";""max"",1;""color1"",""white"";""color2"",""#e6cce6""})"),"")</f>
        <v/>
      </c>
      <c r="Y31" s="31" t="str">
        <f ca="1">IFERROR(__xludf.DUMMYFUNCTION("SPARKLINE({0,1}, {""charttype"",""bar"";""max"",1;""color1"",""white"";""color2"",""#e6cce6""})"),"")</f>
        <v/>
      </c>
      <c r="Z31" s="31" t="str">
        <f ca="1">IFERROR(__xludf.DUMMYFUNCTION("SPARKLINE({0,1}, {""charttype"",""bar"";""max"",1;""color1"",""white"";""color2"",""#e6cce6""})"),"")</f>
        <v/>
      </c>
      <c r="AA31" s="31" t="str">
        <f ca="1">IFERROR(__xludf.DUMMYFUNCTION("SPARKLINE({0,1}, {""charttype"",""bar"";""max"",1;""color1"",""white"";""color2"",""#e6cce6""})"),"")</f>
        <v/>
      </c>
      <c r="AB31" s="31" t="str">
        <f ca="1">IFERROR(__xludf.DUMMYFUNCTION("SPARKLINE({0,1}, {""charttype"",""bar"";""max"",1;""color1"",""white"";""color2"",""#e6cce6""})"),"")</f>
        <v/>
      </c>
      <c r="AC31" s="31" t="str">
        <f ca="1">IFERROR(__xludf.DUMMYFUNCTION("SPARKLINE({0,1}, {""charttype"",""bar"";""max"",1;""color1"",""white"";""color2"",""#e6cce6""})"),"")</f>
        <v/>
      </c>
      <c r="AD31" s="31" t="str">
        <f ca="1">IFERROR(__xludf.DUMMYFUNCTION("SPARKLINE({0,1}, {""charttype"",""bar"";""max"",1;""color1"",""white"";""color2"",""#e6cce6""})"),"")</f>
        <v/>
      </c>
      <c r="AE31" s="31" t="str">
        <f ca="1">IFERROR(__xludf.DUMMYFUNCTION("SPARKLINE({0,1}, {""charttype"",""bar"";""max"",1;""color1"",""white"";""color2"",""#e6cce6""})"),"")</f>
        <v/>
      </c>
      <c r="AF31" s="31" t="str">
        <f ca="1">IFERROR(__xludf.DUMMYFUNCTION("SPARKLINE({0,1}, {""charttype"",""bar"";""max"",1;""color1"",""white"";""color2"",""#e6cce6""})"),"")</f>
        <v/>
      </c>
      <c r="AG31" s="31" t="str">
        <f ca="1">IFERROR(__xludf.DUMMYFUNCTION("SPARKLINE({0,1}, {""charttype"",""bar"";""max"",1;""color1"",""white"";""color2"",""#e6cce6""})"),"")</f>
        <v/>
      </c>
      <c r="AH31" s="31" t="str">
        <f ca="1">IFERROR(__xludf.DUMMYFUNCTION("SPARKLINE({0,1}, {""charttype"",""bar"";""max"",1;""color1"",""white"";""color2"",""#e6cce6""})"),"")</f>
        <v/>
      </c>
      <c r="AI31" s="31" t="str">
        <f ca="1">IFERROR(__xludf.DUMMYFUNCTION("SPARKLINE({0,1}, {""charttype"",""bar"";""max"",1;""color1"",""white"";""color2"",""#e6cce6""})"),"")</f>
        <v/>
      </c>
      <c r="AJ31" s="31" t="str">
        <f ca="1">IFERROR(__xludf.DUMMYFUNCTION("SPARKLINE({0,1}, {""charttype"",""bar"";""max"",1;""color1"",""white"";""color2"",""#e6cce6""})"),"")</f>
        <v/>
      </c>
      <c r="AK31" s="36"/>
    </row>
    <row r="32" spans="1:37" ht="12.75" x14ac:dyDescent="0.2">
      <c r="A32" s="33" t="s">
        <v>54</v>
      </c>
      <c r="B32" s="20">
        <v>42360</v>
      </c>
      <c r="C32" s="20">
        <v>42360</v>
      </c>
      <c r="D32" s="35">
        <f t="shared" si="2"/>
        <v>1</v>
      </c>
      <c r="E32" s="44">
        <v>0</v>
      </c>
      <c r="F32" s="35" t="s">
        <v>15</v>
      </c>
      <c r="G32" s="34" t="s">
        <v>53</v>
      </c>
      <c r="H32" s="31" t="str">
        <f ca="1">IFERROR(__xludf.DUMMYFUNCTION("SPARKLINE({0,0}, {""charttype"",""bar"";""max"",1;""color1"",""white"";""color2"",""#e6cce6""})"),"")</f>
        <v/>
      </c>
      <c r="I32" s="31" t="str">
        <f ca="1">IFERROR(__xludf.DUMMYFUNCTION("SPARKLINE({0,0}, {""charttype"",""bar"";""max"",1;""color1"",""white"";""color2"",""#e6cce6""})"),"")</f>
        <v/>
      </c>
      <c r="J32" s="31" t="str">
        <f ca="1">IFERROR(__xludf.DUMMYFUNCTION("SPARKLINE({0,0}, {""charttype"",""bar"";""max"",1;""color1"",""white"";""color2"",""#e6cce6""})"),"")</f>
        <v/>
      </c>
      <c r="K32" s="31" t="str">
        <f ca="1">IFERROR(__xludf.DUMMYFUNCTION("SPARKLINE({0,0}, {""charttype"",""bar"";""max"",1;""color1"",""white"";""color2"",""#e6cce6""})"),"")</f>
        <v/>
      </c>
      <c r="L32" s="31" t="str">
        <f ca="1">IFERROR(__xludf.DUMMYFUNCTION("SPARKLINE({0,0}, {""charttype"",""bar"";""max"",1;""color1"",""white"";""color2"",""#e6cce6""})"),"")</f>
        <v/>
      </c>
      <c r="M32" s="31" t="str">
        <f ca="1">IFERROR(__xludf.DUMMYFUNCTION("SPARKLINE({0,0}, {""charttype"",""bar"";""max"",1;""color1"",""white"";""color2"",""#e6cce6""})"),"")</f>
        <v/>
      </c>
      <c r="N32" s="31" t="str">
        <f ca="1">IFERROR(__xludf.DUMMYFUNCTION("SPARKLINE({0,0}, {""charttype"",""bar"";""max"",1;""color1"",""white"";""color2"",""#e6cce6""})"),"")</f>
        <v/>
      </c>
      <c r="O32" s="31" t="str">
        <f ca="1">IFERROR(__xludf.DUMMYFUNCTION("SPARKLINE({0,0}, {""charttype"",""bar"";""max"",1;""color1"",""white"";""color2"",""#e6cce6""})"),"")</f>
        <v/>
      </c>
      <c r="P32" s="31" t="str">
        <f ca="1">IFERROR(__xludf.DUMMYFUNCTION("SPARKLINE({0,0}, {""charttype"",""bar"";""max"",1;""color1"",""white"";""color2"",""#e6cce6""})"),"")</f>
        <v/>
      </c>
      <c r="Q32" s="31" t="str">
        <f ca="1">IFERROR(__xludf.DUMMYFUNCTION("SPARKLINE({0,0}, {""charttype"",""bar"";""max"",1;""color1"",""white"";""color2"",""#e6cce6""})"),"")</f>
        <v/>
      </c>
      <c r="R32" s="31" t="str">
        <f ca="1">IFERROR(__xludf.DUMMYFUNCTION("SPARKLINE({0,0}, {""charttype"",""bar"";""max"",1;""color1"",""white"";""color2"",""#e6cce6""})"),"")</f>
        <v/>
      </c>
      <c r="S32" s="31" t="str">
        <f ca="1">IFERROR(__xludf.DUMMYFUNCTION("SPARKLINE({0,0}, {""charttype"",""bar"";""max"",1;""color1"",""white"";""color2"",""#e6cce6""})"),"")</f>
        <v/>
      </c>
      <c r="T32" s="31" t="str">
        <f ca="1">IFERROR(__xludf.DUMMYFUNCTION("SPARKLINE({0.75,1}, {""charttype"",""bar"";""max"",1;""color1"",""white"";""color2"",""#e6cce6""})"),"")</f>
        <v/>
      </c>
      <c r="U32" s="31" t="str">
        <f ca="1">IFERROR(__xludf.DUMMYFUNCTION("SPARKLINE({0,0}, {""charttype"",""bar"";""max"",1;""color1"",""white"";""color2"",""#e6cce6""})"),"")</f>
        <v/>
      </c>
      <c r="V32" s="31" t="str">
        <f ca="1">IFERROR(__xludf.DUMMYFUNCTION("SPARKLINE({0,0}, {""charttype"",""bar"";""max"",1;""color1"",""white"";""color2"",""#e6cce6""})"),"")</f>
        <v/>
      </c>
      <c r="W32" s="31" t="str">
        <f ca="1">IFERROR(__xludf.DUMMYFUNCTION("SPARKLINE({0,0}, {""charttype"",""bar"";""max"",1;""color1"",""white"";""color2"",""#e6cce6""})"),"")</f>
        <v/>
      </c>
      <c r="X32" s="31" t="str">
        <f ca="1">IFERROR(__xludf.DUMMYFUNCTION("SPARKLINE({0,0}, {""charttype"",""bar"";""max"",1;""color1"",""white"";""color2"",""#e6cce6""})"),"")</f>
        <v/>
      </c>
      <c r="Y32" s="31" t="str">
        <f ca="1">IFERROR(__xludf.DUMMYFUNCTION("SPARKLINE({0,0}, {""charttype"",""bar"";""max"",1;""color1"",""white"";""color2"",""#e6cce6""})"),"")</f>
        <v/>
      </c>
      <c r="Z32" s="31" t="str">
        <f ca="1">IFERROR(__xludf.DUMMYFUNCTION("SPARKLINE({0,0}, {""charttype"",""bar"";""max"",1;""color1"",""white"";""color2"",""#e6cce6""})"),"")</f>
        <v/>
      </c>
      <c r="AA32" s="31" t="str">
        <f ca="1">IFERROR(__xludf.DUMMYFUNCTION("SPARKLINE({0,0}, {""charttype"",""bar"";""max"",1;""color1"",""white"";""color2"",""#e6cce6""})"),"")</f>
        <v/>
      </c>
      <c r="AB32" s="31" t="str">
        <f ca="1">IFERROR(__xludf.DUMMYFUNCTION("SPARKLINE({0,0}, {""charttype"",""bar"";""max"",1;""color1"",""white"";""color2"",""#e6cce6""})"),"")</f>
        <v/>
      </c>
      <c r="AC32" s="31" t="str">
        <f ca="1">IFERROR(__xludf.DUMMYFUNCTION("SPARKLINE({0,0}, {""charttype"",""bar"";""max"",1;""color1"",""white"";""color2"",""#e6cce6""})"),"")</f>
        <v/>
      </c>
      <c r="AD32" s="31" t="str">
        <f ca="1">IFERROR(__xludf.DUMMYFUNCTION("SPARKLINE({0,0}, {""charttype"",""bar"";""max"",1;""color1"",""white"";""color2"",""#e6cce6""})"),"")</f>
        <v/>
      </c>
      <c r="AE32" s="31" t="str">
        <f ca="1">IFERROR(__xludf.DUMMYFUNCTION("SPARKLINE({0,0}, {""charttype"",""bar"";""max"",1;""color1"",""white"";""color2"",""#e6cce6""})"),"")</f>
        <v/>
      </c>
      <c r="AF32" s="31" t="str">
        <f ca="1">IFERROR(__xludf.DUMMYFUNCTION("SPARKLINE({0,0}, {""charttype"",""bar"";""max"",1;""color1"",""white"";""color2"",""#e6cce6""})"),"")</f>
        <v/>
      </c>
      <c r="AG32" s="31" t="str">
        <f ca="1">IFERROR(__xludf.DUMMYFUNCTION("SPARKLINE({0,0}, {""charttype"",""bar"";""max"",1;""color1"",""white"";""color2"",""#e6cce6""})"),"")</f>
        <v/>
      </c>
      <c r="AH32" s="31" t="str">
        <f ca="1">IFERROR(__xludf.DUMMYFUNCTION("SPARKLINE({0,0}, {""charttype"",""bar"";""max"",1;""color1"",""white"";""color2"",""#e6cce6""})"),"")</f>
        <v/>
      </c>
      <c r="AI32" s="31" t="str">
        <f ca="1">IFERROR(__xludf.DUMMYFUNCTION("SPARKLINE({0,0}, {""charttype"",""bar"";""max"",1;""color1"",""white"";""color2"",""#e6cce6""})"),"")</f>
        <v/>
      </c>
      <c r="AJ32" s="31" t="str">
        <f ca="1">IFERROR(__xludf.DUMMYFUNCTION("SPARKLINE({0,0}, {""charttype"",""bar"";""max"",1;""color1"",""white"";""color2"",""#e6cce6""})"),"")</f>
        <v/>
      </c>
      <c r="AK32" s="36"/>
    </row>
    <row r="33" spans="1:37" ht="12.75" x14ac:dyDescent="0.2">
      <c r="A33" s="33" t="s">
        <v>55</v>
      </c>
      <c r="B33" s="20">
        <v>42360</v>
      </c>
      <c r="C33" s="21">
        <v>42375</v>
      </c>
      <c r="D33" s="22">
        <f t="shared" si="2"/>
        <v>15</v>
      </c>
      <c r="E33" s="42">
        <v>0</v>
      </c>
      <c r="F33" s="22" t="s">
        <v>15</v>
      </c>
      <c r="G33" s="24" t="s">
        <v>53</v>
      </c>
      <c r="H33" s="26" t="str">
        <f ca="1">IFERROR(__xludf.DUMMYFUNCTION("SPARKLINE({0,0}, {""charttype"",""bar"";""max"",1;""color1"",""white"";""color2"",""#e6cce6""})"),"")</f>
        <v/>
      </c>
      <c r="I33" s="26" t="str">
        <f ca="1">IFERROR(__xludf.DUMMYFUNCTION("SPARKLINE({0,0}, {""charttype"",""bar"";""max"",1;""color1"",""white"";""color2"",""#e6cce6""})"),"")</f>
        <v/>
      </c>
      <c r="J33" s="26" t="str">
        <f ca="1">IFERROR(__xludf.DUMMYFUNCTION("SPARKLINE({0,0}, {""charttype"",""bar"";""max"",1;""color1"",""white"";""color2"",""#e6cce6""})"),"")</f>
        <v/>
      </c>
      <c r="K33" s="26" t="str">
        <f ca="1">IFERROR(__xludf.DUMMYFUNCTION("SPARKLINE({0,0}, {""charttype"",""bar"";""max"",1;""color1"",""white"";""color2"",""#e6cce6""})"),"")</f>
        <v/>
      </c>
      <c r="L33" s="31" t="str">
        <f ca="1">IFERROR(__xludf.DUMMYFUNCTION("SPARKLINE({0,0}, {""charttype"",""bar"";""max"",1;""color1"",""white"";""color2"",""#e6cce6""})"),"")</f>
        <v/>
      </c>
      <c r="M33" s="31" t="str">
        <f ca="1">IFERROR(__xludf.DUMMYFUNCTION("SPARKLINE({0,0}, {""charttype"",""bar"";""max"",1;""color1"",""white"";""color2"",""#e6cce6""})"),"")</f>
        <v/>
      </c>
      <c r="N33" s="31" t="str">
        <f ca="1">IFERROR(__xludf.DUMMYFUNCTION("SPARKLINE({0,0}, {""charttype"",""bar"";""max"",1;""color1"",""white"";""color2"",""#e6cce6""})"),"")</f>
        <v/>
      </c>
      <c r="O33" s="31" t="str">
        <f ca="1">IFERROR(__xludf.DUMMYFUNCTION("SPARKLINE({0,0}, {""charttype"",""bar"";""max"",1;""color1"",""white"";""color2"",""#e6cce6""})"),"")</f>
        <v/>
      </c>
      <c r="P33" s="31" t="str">
        <f ca="1">IFERROR(__xludf.DUMMYFUNCTION("SPARKLINE({0,0}, {""charttype"",""bar"";""max"",1;""color1"",""white"";""color2"",""#e6cce6""})"),"")</f>
        <v/>
      </c>
      <c r="Q33" s="31" t="str">
        <f ca="1">IFERROR(__xludf.DUMMYFUNCTION("SPARKLINE({0,0}, {""charttype"",""bar"";""max"",1;""color1"",""white"";""color2"",""#e6cce6""})"),"")</f>
        <v/>
      </c>
      <c r="R33" s="31" t="str">
        <f ca="1">IFERROR(__xludf.DUMMYFUNCTION("SPARKLINE({0,0}, {""charttype"",""bar"";""max"",1;""color1"",""white"";""color2"",""#e6cce6""})"),"")</f>
        <v/>
      </c>
      <c r="S33" s="31" t="str">
        <f ca="1">IFERROR(__xludf.DUMMYFUNCTION("SPARKLINE({0,0}, {""charttype"",""bar"";""max"",1;""color1"",""white"";""color2"",""#e6cce6""})"),"")</f>
        <v/>
      </c>
      <c r="T33" s="31" t="str">
        <f ca="1">IFERROR(__xludf.DUMMYFUNCTION("SPARKLINE({0.75,1}, {""charttype"",""bar"";""max"",1;""color1"",""white"";""color2"",""#e6cce6""})"),"")</f>
        <v/>
      </c>
      <c r="U33" s="31" t="str">
        <f ca="1">IFERROR(__xludf.DUMMYFUNCTION("SPARKLINE({0,1}, {""charttype"",""bar"";""max"",1;""color1"",""white"";""color2"",""#e6cce6""})"),"")</f>
        <v/>
      </c>
      <c r="V33" s="31" t="str">
        <f ca="1">IFERROR(__xludf.DUMMYFUNCTION("SPARKLINE({0,1}, {""charttype"",""bar"";""max"",1;""color1"",""white"";""color2"",""#e6cce6""})"),"")</f>
        <v/>
      </c>
      <c r="W33" s="31" t="str">
        <f ca="1">IFERROR(__xludf.DUMMYFUNCTION("SPARKLINE({0,1}, {""charttype"",""bar"";""max"",1;""color1"",""white"";""color2"",""#e6cce6""})"),"")</f>
        <v/>
      </c>
      <c r="X33" s="31" t="str">
        <f ca="1">IFERROR(__xludf.DUMMYFUNCTION("SPARKLINE({0,0.75}, {""charttype"",""bar"";""max"",1;""color1"",""white"";""color2"",""#e6cce6""})"),"")</f>
        <v/>
      </c>
      <c r="Y33" s="31" t="str">
        <f ca="1">IFERROR(__xludf.DUMMYFUNCTION("SPARKLINE({0,0}, {""charttype"",""bar"";""max"",1;""color1"",""white"";""color2"",""#e6cce6""})"),"")</f>
        <v/>
      </c>
      <c r="Z33" s="31" t="str">
        <f ca="1">IFERROR(__xludf.DUMMYFUNCTION("SPARKLINE({0,0}, {""charttype"",""bar"";""max"",1;""color1"",""white"";""color2"",""#e6cce6""})"),"")</f>
        <v/>
      </c>
      <c r="AA33" s="31" t="str">
        <f ca="1">IFERROR(__xludf.DUMMYFUNCTION("SPARKLINE({0,0}, {""charttype"",""bar"";""max"",1;""color1"",""white"";""color2"",""#e6cce6""})"),"")</f>
        <v/>
      </c>
      <c r="AB33" s="31" t="str">
        <f ca="1">IFERROR(__xludf.DUMMYFUNCTION("SPARKLINE({0,0}, {""charttype"",""bar"";""max"",1;""color1"",""white"";""color2"",""#e6cce6""})"),"")</f>
        <v/>
      </c>
      <c r="AC33" s="26" t="str">
        <f ca="1">IFERROR(__xludf.DUMMYFUNCTION("SPARKLINE({0,0}, {""charttype"",""bar"";""max"",1;""color1"",""white"";""color2"",""#e6cce6""})"),"")</f>
        <v/>
      </c>
      <c r="AD33" s="26" t="str">
        <f ca="1">IFERROR(__xludf.DUMMYFUNCTION("SPARKLINE({0,0}, {""charttype"",""bar"";""max"",1;""color1"",""white"";""color2"",""#e6cce6""})"),"")</f>
        <v/>
      </c>
      <c r="AE33" s="26" t="str">
        <f ca="1">IFERROR(__xludf.DUMMYFUNCTION("SPARKLINE({0,0}, {""charttype"",""bar"";""max"",1;""color1"",""white"";""color2"",""#e6cce6""})"),"")</f>
        <v/>
      </c>
      <c r="AF33" t="str">
        <f ca="1">IFERROR(__xludf.DUMMYFUNCTION("SPARKLINE({0,0}, {""charttype"",""bar"";""max"",1;""color1"",""white"";""color2"",""#e6cce6""})"),"")</f>
        <v/>
      </c>
      <c r="AG33" t="str">
        <f ca="1">IFERROR(__xludf.DUMMYFUNCTION("SPARKLINE({0,0}, {""charttype"",""bar"";""max"",1;""color1"",""white"";""color2"",""#e6cce6""})"),"")</f>
        <v/>
      </c>
      <c r="AH33" s="26" t="str">
        <f ca="1">IFERROR(__xludf.DUMMYFUNCTION("SPARKLINE({0,0}, {""charttype"",""bar"";""max"",1;""color1"",""white"";""color2"",""#e6cce6""})"),"")</f>
        <v/>
      </c>
      <c r="AI33" s="26" t="str">
        <f ca="1">IFERROR(__xludf.DUMMYFUNCTION("SPARKLINE({0,0}, {""charttype"",""bar"";""max"",1;""color1"",""white"";""color2"",""#e6cce6""})"),"")</f>
        <v/>
      </c>
      <c r="AJ33" s="26" t="str">
        <f ca="1">IFERROR(__xludf.DUMMYFUNCTION("SPARKLINE({0,0}, {""charttype"",""bar"";""max"",1;""color1"",""white"";""color2"",""#e6cce6""})"),"")</f>
        <v/>
      </c>
      <c r="AK33" s="18"/>
    </row>
    <row r="34" spans="1:37" ht="25.5" x14ac:dyDescent="0.2">
      <c r="A34" s="33" t="s">
        <v>56</v>
      </c>
      <c r="B34" s="20">
        <v>42373</v>
      </c>
      <c r="C34" s="20">
        <v>42375</v>
      </c>
      <c r="D34" s="35">
        <f t="shared" si="2"/>
        <v>2</v>
      </c>
      <c r="E34" s="44">
        <v>0</v>
      </c>
      <c r="F34" s="35" t="s">
        <v>15</v>
      </c>
      <c r="G34" s="34" t="s">
        <v>53</v>
      </c>
      <c r="H34" s="36" t="str">
        <f ca="1">IFERROR(__xludf.DUMMYFUNCTION("SPARKLINE({0,0}, {""charttype"",""bar"";""max"",1;""color1"",""white"";""color2"",""#e6cce6""})"),"")</f>
        <v/>
      </c>
      <c r="I34" s="36" t="str">
        <f ca="1">IFERROR(__xludf.DUMMYFUNCTION("SPARKLINE({0,0}, {""charttype"",""bar"";""max"",1;""color1"",""white"";""color2"",""#e6cce6""})"),"")</f>
        <v/>
      </c>
      <c r="J34" s="36" t="str">
        <f ca="1">IFERROR(__xludf.DUMMYFUNCTION("SPARKLINE({0,0}, {""charttype"",""bar"";""max"",1;""color1"",""white"";""color2"",""#e6cce6""})"),"")</f>
        <v/>
      </c>
      <c r="K34" s="36" t="str">
        <f ca="1">IFERROR(__xludf.DUMMYFUNCTION("SPARKLINE({0,0}, {""charttype"",""bar"";""max"",1;""color1"",""white"";""color2"",""#e6cce6""})"),"")</f>
        <v/>
      </c>
      <c r="L34" s="36" t="str">
        <f ca="1">IFERROR(__xludf.DUMMYFUNCTION("SPARKLINE({0,0}, {""charttype"",""bar"";""max"",1;""color1"",""white"";""color2"",""#e6cce6""})"),"")</f>
        <v/>
      </c>
      <c r="M34" s="31" t="str">
        <f ca="1">IFERROR(__xludf.DUMMYFUNCTION("SPARKLINE({0,0}, {""charttype"",""bar"";""max"",1;""color1"",""white"";""color2"",""#e6cce6""})"),"")</f>
        <v/>
      </c>
      <c r="N34" s="31" t="str">
        <f ca="1">IFERROR(__xludf.DUMMYFUNCTION("SPARKLINE({0,0}, {""charttype"",""bar"";""max"",1;""color1"",""white"";""color2"",""#e6cce6""})"),"")</f>
        <v/>
      </c>
      <c r="O34" s="31" t="str">
        <f ca="1">IFERROR(__xludf.DUMMYFUNCTION("SPARKLINE({0,0}, {""charttype"",""bar"";""max"",1;""color1"",""white"";""color2"",""#e6cce6""})"),"")</f>
        <v/>
      </c>
      <c r="P34" s="31" t="str">
        <f ca="1">IFERROR(__xludf.DUMMYFUNCTION("SPARKLINE({0,0}, {""charttype"",""bar"";""max"",1;""color1"",""white"";""color2"",""#e6cce6""})"),"")</f>
        <v/>
      </c>
      <c r="Q34" s="31" t="str">
        <f ca="1">IFERROR(__xludf.DUMMYFUNCTION("SPARKLINE({0,0}, {""charttype"",""bar"";""max"",1;""color1"",""white"";""color2"",""#e6cce6""})"),"")</f>
        <v/>
      </c>
      <c r="R34" s="31" t="str">
        <f ca="1">IFERROR(__xludf.DUMMYFUNCTION("SPARKLINE({0,0}, {""charttype"",""bar"";""max"",1;""color1"",""white"";""color2"",""#e6cce6""})"),"")</f>
        <v/>
      </c>
      <c r="S34" s="31" t="str">
        <f ca="1">IFERROR(__xludf.DUMMYFUNCTION("SPARKLINE({0,0}, {""charttype"",""bar"";""max"",1;""color1"",""white"";""color2"",""#e6cce6""})"),"")</f>
        <v/>
      </c>
      <c r="T34" s="31" t="str">
        <f ca="1">IFERROR(__xludf.DUMMYFUNCTION("SPARKLINE({0,0}, {""charttype"",""bar"";""max"",1;""color1"",""white"";""color2"",""#e6cce6""})"),"")</f>
        <v/>
      </c>
      <c r="U34" s="31" t="str">
        <f ca="1">IFERROR(__xludf.DUMMYFUNCTION("SPARKLINE({0,0}, {""charttype"",""bar"";""max"",1;""color1"",""white"";""color2"",""#e6cce6""})"),"")</f>
        <v/>
      </c>
      <c r="V34" s="31" t="str">
        <f ca="1">IFERROR(__xludf.DUMMYFUNCTION("SPARKLINE({0,0}, {""charttype"",""bar"";""max"",1;""color1"",""white"";""color2"",""#e6cce6""})"),"")</f>
        <v/>
      </c>
      <c r="W34" s="31" t="str">
        <f ca="1">IFERROR(__xludf.DUMMYFUNCTION("SPARKLINE({1,1}, {""charttype"",""bar"";""max"",1;""color1"",""white"";""color2"",""#e6cce6""})"),"")</f>
        <v/>
      </c>
      <c r="X34" s="31" t="str">
        <f ca="1">IFERROR(__xludf.DUMMYFUNCTION("SPARKLINE({0,0.75}, {""charttype"",""bar"";""max"",1;""color1"",""white"";""color2"",""#e6cce6""})"),"")</f>
        <v/>
      </c>
      <c r="Y34" s="31" t="str">
        <f ca="1">IFERROR(__xludf.DUMMYFUNCTION("SPARKLINE({0,0}, {""charttype"",""bar"";""max"",1;""color1"",""white"";""color2"",""#e6cce6""})"),"")</f>
        <v/>
      </c>
      <c r="Z34" s="31" t="str">
        <f ca="1">IFERROR(__xludf.DUMMYFUNCTION("SPARKLINE({0,0}, {""charttype"",""bar"";""max"",1;""color1"",""white"";""color2"",""#e6cce6""})"),"")</f>
        <v/>
      </c>
      <c r="AA34" s="31" t="str">
        <f ca="1">IFERROR(__xludf.DUMMYFUNCTION("SPARKLINE({0,0}, {""charttype"",""bar"";""max"",1;""color1"",""white"";""color2"",""#e6cce6""})"),"")</f>
        <v/>
      </c>
      <c r="AB34" s="31" t="str">
        <f ca="1">IFERROR(__xludf.DUMMYFUNCTION("SPARKLINE({0,0}, {""charttype"",""bar"";""max"",1;""color1"",""white"";""color2"",""#e6cce6""})"),"")</f>
        <v/>
      </c>
      <c r="AC34" s="31" t="str">
        <f ca="1">IFERROR(__xludf.DUMMYFUNCTION("SPARKLINE({0,0}, {""charttype"",""bar"";""max"",1;""color1"",""white"";""color2"",""#e6cce6""})"),"")</f>
        <v/>
      </c>
      <c r="AD34" s="31" t="str">
        <f ca="1">IFERROR(__xludf.DUMMYFUNCTION("SPARKLINE({0,0}, {""charttype"",""bar"";""max"",1;""color1"",""white"";""color2"",""#e6cce6""})"),"")</f>
        <v/>
      </c>
      <c r="AE34" s="31" t="str">
        <f ca="1">IFERROR(__xludf.DUMMYFUNCTION("SPARKLINE({0,0}, {""charttype"",""bar"";""max"",1;""color1"",""white"";""color2"",""#e6cce6""})"),"")</f>
        <v/>
      </c>
      <c r="AF34" s="31" t="str">
        <f ca="1">IFERROR(__xludf.DUMMYFUNCTION("SPARKLINE({0,0}, {""charttype"",""bar"";""max"",1;""color1"",""white"";""color2"",""#e6cce6""})"),"")</f>
        <v/>
      </c>
      <c r="AG34" s="31" t="str">
        <f ca="1">IFERROR(__xludf.DUMMYFUNCTION("SPARKLINE({0,0}, {""charttype"",""bar"";""max"",1;""color1"",""white"";""color2"",""#e6cce6""})"),"")</f>
        <v/>
      </c>
      <c r="AH34" s="31" t="str">
        <f ca="1">IFERROR(__xludf.DUMMYFUNCTION("SPARKLINE({0,0}, {""charttype"",""bar"";""max"",1;""color1"",""white"";""color2"",""#e6cce6""})"),"")</f>
        <v/>
      </c>
      <c r="AI34" s="31" t="str">
        <f ca="1">IFERROR(__xludf.DUMMYFUNCTION("SPARKLINE({0,0}, {""charttype"",""bar"";""max"",1;""color1"",""white"";""color2"",""#e6cce6""})"),"")</f>
        <v/>
      </c>
      <c r="AJ34" s="31" t="str">
        <f ca="1">IFERROR(__xludf.DUMMYFUNCTION("SPARKLINE({0,0}, {""charttype"",""bar"";""max"",1;""color1"",""white"";""color2"",""#e6cce6""})"),"")</f>
        <v/>
      </c>
      <c r="AK34" s="36"/>
    </row>
    <row r="35" spans="1:37" ht="12.75" x14ac:dyDescent="0.2">
      <c r="A35" s="45"/>
      <c r="B35" s="17"/>
      <c r="C35" s="46"/>
      <c r="D35" s="46"/>
      <c r="E35" s="46"/>
      <c r="F35" s="46"/>
      <c r="H35" s="47"/>
      <c r="I35" s="18"/>
      <c r="J35" s="18"/>
      <c r="K35" s="18"/>
      <c r="L35" s="18"/>
      <c r="M35" s="46"/>
      <c r="N35" s="46"/>
      <c r="O35" s="46"/>
      <c r="P35" s="46"/>
      <c r="Q35" s="46"/>
      <c r="R35" s="46"/>
      <c r="S35" s="46"/>
      <c r="T35" s="48"/>
      <c r="U35" s="48"/>
      <c r="V35" s="48"/>
      <c r="W35" s="48"/>
      <c r="X35" s="48"/>
      <c r="Y35" s="48"/>
      <c r="Z35" s="48"/>
      <c r="AA35" s="48"/>
      <c r="AB35" s="48"/>
      <c r="AC35" s="48"/>
      <c r="AD35" s="48"/>
      <c r="AE35" s="48"/>
      <c r="AF35" s="48"/>
      <c r="AG35" s="48"/>
      <c r="AH35" s="48"/>
      <c r="AI35" s="48"/>
      <c r="AJ35" s="48"/>
      <c r="AK35" s="49"/>
    </row>
    <row r="36" spans="1:37" ht="12.75" x14ac:dyDescent="0.2">
      <c r="B36" s="50"/>
      <c r="C36" s="50"/>
      <c r="D36" s="46"/>
      <c r="E36" s="46"/>
      <c r="F36" s="46"/>
      <c r="H36" s="51"/>
      <c r="I36" s="50"/>
      <c r="J36" s="50"/>
      <c r="K36" s="50"/>
      <c r="L36" s="50"/>
      <c r="M36" s="51"/>
      <c r="N36" s="50"/>
      <c r="O36" s="50"/>
      <c r="P36" s="50"/>
      <c r="Q36" s="50"/>
      <c r="R36" s="50"/>
      <c r="S36" s="50"/>
      <c r="T36" s="49"/>
      <c r="U36" s="49"/>
      <c r="V36" s="49"/>
      <c r="W36" s="49"/>
      <c r="X36" s="49"/>
      <c r="Y36" s="49"/>
      <c r="Z36" s="49"/>
      <c r="AA36" s="49"/>
      <c r="AB36" s="49"/>
      <c r="AC36" s="49"/>
      <c r="AD36" s="49"/>
      <c r="AE36" s="49"/>
      <c r="AF36" s="49"/>
      <c r="AG36" s="49"/>
      <c r="AH36" s="49"/>
      <c r="AI36" s="49"/>
      <c r="AJ36" s="49"/>
      <c r="AK36" s="49"/>
    </row>
    <row r="37" spans="1:37" ht="12.75" x14ac:dyDescent="0.2">
      <c r="B37" s="50"/>
      <c r="C37" s="50"/>
      <c r="D37" s="46"/>
      <c r="E37" s="46"/>
      <c r="F37" s="46"/>
      <c r="H37" s="51"/>
      <c r="I37" s="50"/>
      <c r="J37" s="50"/>
      <c r="K37" s="50"/>
      <c r="L37" s="50"/>
      <c r="M37" s="51"/>
      <c r="N37" s="50"/>
      <c r="O37" s="50"/>
      <c r="P37" s="50"/>
      <c r="Q37" s="50"/>
      <c r="R37" s="50"/>
      <c r="S37" s="50"/>
      <c r="T37" s="49"/>
      <c r="U37" s="49"/>
      <c r="V37" s="49"/>
      <c r="W37" s="49"/>
      <c r="X37" s="49"/>
      <c r="Y37" s="49"/>
      <c r="Z37" s="49"/>
      <c r="AA37" s="49"/>
      <c r="AB37" s="49"/>
      <c r="AC37" s="49"/>
      <c r="AD37" s="49"/>
      <c r="AE37" s="49"/>
      <c r="AF37" s="49"/>
      <c r="AG37" s="49"/>
      <c r="AH37" s="49"/>
      <c r="AI37" s="49"/>
      <c r="AJ37" s="49"/>
      <c r="AK37" s="49"/>
    </row>
    <row r="38" spans="1:37" ht="12.75" x14ac:dyDescent="0.2">
      <c r="B38" s="50"/>
      <c r="C38" s="50"/>
      <c r="D38" s="46"/>
      <c r="E38" s="46"/>
      <c r="F38" s="46"/>
      <c r="H38" s="51"/>
      <c r="I38" s="50"/>
      <c r="J38" s="50"/>
      <c r="K38" s="50"/>
      <c r="L38" s="50"/>
      <c r="M38" s="51"/>
      <c r="N38" s="50"/>
      <c r="O38" s="50"/>
      <c r="P38" s="50"/>
      <c r="Q38" s="50"/>
      <c r="R38" s="50"/>
      <c r="S38" s="50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Opolka</cp:lastModifiedBy>
  <dcterms:modified xsi:type="dcterms:W3CDTF">2022-09-23T12:30:13Z</dcterms:modified>
</cp:coreProperties>
</file>