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dba12bfcb6df52/Documentos/GitHub/catusita_revamp/data/raw/sunat/"/>
    </mc:Choice>
  </mc:AlternateContent>
  <xr:revisionPtr revIDLastSave="0" documentId="11_39D97A4CA3F112B3CC0FAEAA7FDF2F59EED10A2C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men" sheetId="13" r:id="rId1"/>
    <sheet name="Detalle_partidas" sheetId="17" r:id="rId2"/>
  </sheets>
  <definedNames>
    <definedName name="_xlnm._FilterDatabase" localSheetId="1" hidden="1">Detalle_partidas!$B$3:$Z$156</definedName>
    <definedName name="_xlnm._FilterDatabase" localSheetId="0" hidden="1">Resumen!$B$3:$Y$21</definedName>
    <definedName name="_xlnm.Print_Area" localSheetId="1">Detalle_partidas!$A$1:$X$160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6" i="17" l="1"/>
  <c r="V146" i="17"/>
  <c r="V130" i="17"/>
  <c r="V152" i="17"/>
  <c r="V98" i="17"/>
  <c r="V131" i="17"/>
  <c r="V141" i="17"/>
  <c r="V124" i="17"/>
  <c r="V125" i="17"/>
  <c r="V145" i="17"/>
  <c r="V149" i="17"/>
  <c r="V142" i="17"/>
  <c r="V111" i="17"/>
  <c r="V133" i="17"/>
  <c r="V44" i="17"/>
  <c r="V102" i="17"/>
  <c r="V132" i="17"/>
  <c r="V138" i="17"/>
  <c r="V56" i="17"/>
  <c r="V127" i="17"/>
  <c r="V136" i="17"/>
  <c r="V103" i="17"/>
  <c r="V106" i="17"/>
  <c r="V57" i="17"/>
  <c r="V20" i="17"/>
  <c r="V91" i="17"/>
  <c r="V69" i="17"/>
  <c r="V48" i="17"/>
  <c r="V24" i="17"/>
  <c r="V122" i="17"/>
  <c r="V19" i="17"/>
  <c r="V40" i="17"/>
  <c r="V82" i="17"/>
  <c r="V31" i="17"/>
  <c r="V64" i="17"/>
  <c r="V38" i="17"/>
  <c r="V35" i="17"/>
  <c r="V153" i="17"/>
  <c r="V134" i="17"/>
  <c r="V120" i="17"/>
  <c r="V45" i="17"/>
  <c r="V104" i="17"/>
  <c r="V121" i="17"/>
  <c r="V43" i="17"/>
  <c r="V66" i="17"/>
  <c r="V81" i="17"/>
  <c r="V70" i="17"/>
  <c r="V144" i="17"/>
  <c r="V46" i="17"/>
  <c r="V41" i="17"/>
  <c r="V117" i="17"/>
  <c r="V126" i="17"/>
  <c r="V140" i="17"/>
  <c r="V113" i="17"/>
  <c r="V110" i="17"/>
  <c r="V34" i="17"/>
  <c r="V36" i="17"/>
  <c r="V75" i="17"/>
  <c r="V155" i="17"/>
  <c r="V150" i="17"/>
  <c r="V95" i="17"/>
  <c r="V61" i="17"/>
  <c r="V76" i="17"/>
  <c r="V92" i="17"/>
  <c r="V42" i="17"/>
  <c r="V11" i="17"/>
  <c r="V29" i="17"/>
  <c r="V30" i="17"/>
  <c r="V62" i="17"/>
  <c r="V33" i="17"/>
  <c r="V86" i="17"/>
  <c r="V143" i="17"/>
  <c r="V94" i="17"/>
  <c r="V73" i="17"/>
  <c r="V55" i="17"/>
  <c r="V119" i="17"/>
  <c r="V63" i="17"/>
  <c r="V65" i="17"/>
  <c r="V115" i="17"/>
  <c r="V51" i="17"/>
  <c r="V28" i="17"/>
  <c r="V12" i="17"/>
  <c r="V13" i="17"/>
  <c r="V14" i="17"/>
  <c r="V25" i="17"/>
  <c r="V23" i="17"/>
  <c r="V9" i="17"/>
  <c r="V67" i="17"/>
  <c r="V72" i="17"/>
  <c r="V26" i="17"/>
  <c r="V139" i="17"/>
  <c r="V50" i="17"/>
  <c r="V58" i="17"/>
  <c r="V85" i="17"/>
  <c r="V96" i="17"/>
  <c r="V27" i="17"/>
  <c r="V148" i="17"/>
  <c r="V123" i="17"/>
  <c r="V52" i="17"/>
  <c r="V15" i="17"/>
  <c r="V71" i="17"/>
  <c r="V47" i="17"/>
  <c r="V84" i="17"/>
  <c r="V59" i="17"/>
  <c r="V151" i="17"/>
  <c r="V88" i="17"/>
  <c r="V90" i="17"/>
  <c r="V79" i="17"/>
  <c r="V53" i="17"/>
  <c r="V135" i="17"/>
  <c r="V89" i="17"/>
  <c r="V101" i="17"/>
  <c r="V68" i="17"/>
  <c r="V114" i="17"/>
  <c r="V99" i="17"/>
  <c r="V32" i="17"/>
  <c r="V77" i="17"/>
  <c r="V74" i="17"/>
  <c r="V97" i="17"/>
  <c r="V107" i="17"/>
  <c r="V112" i="17"/>
  <c r="V18" i="17"/>
  <c r="V54" i="17"/>
  <c r="V93" i="17"/>
  <c r="V156" i="17"/>
  <c r="V128" i="17"/>
  <c r="V154" i="17"/>
  <c r="V116" i="17"/>
  <c r="V10" i="17"/>
  <c r="V78" i="17"/>
  <c r="V137" i="17"/>
  <c r="V118" i="17"/>
  <c r="V6" i="17"/>
  <c r="V37" i="17"/>
  <c r="V83" i="17"/>
  <c r="V16" i="17"/>
  <c r="V39" i="17"/>
  <c r="V5" i="17"/>
  <c r="V129" i="17"/>
  <c r="V7" i="17"/>
  <c r="V147" i="17"/>
  <c r="V105" i="17"/>
  <c r="V80" i="17"/>
  <c r="V109" i="17"/>
  <c r="V60" i="17"/>
  <c r="V100" i="17"/>
  <c r="V108" i="17"/>
  <c r="V49" i="17"/>
  <c r="V87" i="17"/>
  <c r="V21" i="17"/>
  <c r="V4" i="17"/>
  <c r="V17" i="17"/>
  <c r="V8" i="17"/>
  <c r="V22" i="17"/>
  <c r="Q8" i="17"/>
  <c r="Q22" i="17"/>
  <c r="U10" i="13" l="1"/>
  <c r="U14" i="13"/>
  <c r="U12" i="13"/>
  <c r="U21" i="13"/>
  <c r="U19" i="13"/>
  <c r="U18" i="13"/>
  <c r="U16" i="13"/>
  <c r="U17" i="13"/>
  <c r="U9" i="13"/>
  <c r="U6" i="13"/>
  <c r="U11" i="13"/>
  <c r="U8" i="13"/>
  <c r="U4" i="13"/>
  <c r="U5" i="13"/>
  <c r="U7" i="13"/>
  <c r="U20" i="13"/>
  <c r="U13" i="13"/>
  <c r="U15" i="13"/>
  <c r="P16" i="13" l="1"/>
  <c r="P9" i="13"/>
  <c r="P14" i="13"/>
  <c r="P7" i="13"/>
  <c r="P13" i="13"/>
  <c r="P15" i="13"/>
  <c r="P5" i="13"/>
  <c r="P11" i="13"/>
  <c r="P20" i="13"/>
  <c r="P4" i="13"/>
  <c r="P19" i="13"/>
  <c r="P18" i="13"/>
  <c r="P21" i="13"/>
  <c r="P12" i="13"/>
  <c r="P10" i="13"/>
  <c r="P6" i="13"/>
  <c r="P17" i="13"/>
  <c r="P8" i="13"/>
  <c r="Q146" i="17" l="1"/>
  <c r="Y21" i="13" l="1"/>
  <c r="Y10" i="13" l="1"/>
  <c r="Q101" i="17"/>
  <c r="Z101" i="17" s="1"/>
  <c r="Y15" i="13" l="1"/>
  <c r="Q88" i="17"/>
  <c r="Q83" i="17"/>
  <c r="Q62" i="17"/>
  <c r="Q94" i="17"/>
  <c r="Q18" i="17"/>
  <c r="Q143" i="17"/>
  <c r="Q50" i="17"/>
  <c r="Q43" i="17"/>
  <c r="Q29" i="17"/>
  <c r="Q154" i="17"/>
  <c r="Q139" i="17"/>
  <c r="Q112" i="17"/>
  <c r="Q89" i="17"/>
  <c r="Q114" i="17"/>
  <c r="Q34" i="17"/>
  <c r="Q136" i="17"/>
  <c r="Q140" i="17"/>
  <c r="Q147" i="17"/>
  <c r="Q110" i="17"/>
  <c r="Q73" i="17"/>
  <c r="Q117" i="17"/>
  <c r="Q75" i="17"/>
  <c r="Q27" i="17"/>
  <c r="Q63" i="17"/>
  <c r="Q44" i="17"/>
  <c r="Q66" i="17"/>
  <c r="Q104" i="17"/>
  <c r="Q97" i="17"/>
  <c r="Q13" i="17"/>
  <c r="Q92" i="17"/>
  <c r="Q72" i="17"/>
  <c r="Q67" i="17"/>
  <c r="Q93" i="17"/>
  <c r="Q78" i="17"/>
  <c r="Q148" i="17"/>
  <c r="Q11" i="17"/>
  <c r="Q14" i="17"/>
  <c r="Q28" i="17"/>
  <c r="Q10" i="17"/>
  <c r="Q127" i="17"/>
  <c r="Q53" i="17"/>
  <c r="Q55" i="17"/>
  <c r="Q76" i="17"/>
  <c r="Q16" i="17"/>
  <c r="Q38" i="17"/>
  <c r="Q79" i="17"/>
  <c r="Q109" i="17"/>
  <c r="Q68" i="17"/>
  <c r="Q86" i="17"/>
  <c r="Q15" i="17"/>
  <c r="Q33" i="17"/>
  <c r="Q61" i="17"/>
  <c r="Q65" i="17"/>
  <c r="Q103" i="17"/>
  <c r="Q30" i="17"/>
  <c r="Q126" i="17"/>
  <c r="Q7" i="17"/>
  <c r="Q20" i="17"/>
  <c r="Q56" i="17"/>
  <c r="Q54" i="17"/>
  <c r="Q131" i="17"/>
  <c r="Q57" i="17"/>
  <c r="Q32" i="17"/>
  <c r="Q36" i="17"/>
  <c r="Q31" i="17"/>
  <c r="Q45" i="17"/>
  <c r="Q122" i="17"/>
  <c r="Q91" i="17"/>
  <c r="Q12" i="17"/>
  <c r="Q150" i="17"/>
  <c r="Q41" i="17"/>
  <c r="Q77" i="17"/>
  <c r="Q71" i="17"/>
  <c r="Q153" i="17"/>
  <c r="Q96" i="17"/>
  <c r="Q121" i="17"/>
  <c r="Q135" i="17"/>
  <c r="Q108" i="17"/>
  <c r="Q90" i="17"/>
  <c r="Q119" i="17"/>
  <c r="Q151" i="17"/>
  <c r="Q115" i="17"/>
  <c r="Q130" i="17"/>
  <c r="Q152" i="17"/>
  <c r="Q120" i="17"/>
  <c r="Q49" i="17"/>
  <c r="Q133" i="17"/>
  <c r="Q113" i="17"/>
  <c r="Q17" i="17"/>
  <c r="Q42" i="17"/>
  <c r="Q105" i="17"/>
  <c r="Q116" i="17"/>
  <c r="Q64" i="17"/>
  <c r="Q4" i="17"/>
  <c r="Q118" i="17"/>
  <c r="Q80" i="17"/>
  <c r="Q87" i="17"/>
  <c r="Q5" i="17"/>
  <c r="Q129" i="17"/>
  <c r="Q39" i="17"/>
  <c r="Q6" i="17"/>
  <c r="Q84" i="17"/>
  <c r="Q35" i="17"/>
  <c r="Q60" i="17"/>
  <c r="Q48" i="17"/>
  <c r="Q98" i="17"/>
  <c r="Q155" i="17"/>
  <c r="Q102" i="17"/>
  <c r="Q40" i="17"/>
  <c r="Q19" i="17"/>
  <c r="Q125" i="17"/>
  <c r="Q111" i="17"/>
  <c r="Q81" i="17"/>
  <c r="Q52" i="17" l="1"/>
  <c r="Q138" i="17"/>
  <c r="Q69" i="17"/>
  <c r="Q149" i="17"/>
  <c r="Q21" i="17"/>
  <c r="Q100" i="17"/>
  <c r="Q128" i="17"/>
  <c r="Q9" i="17"/>
  <c r="Q24" i="17"/>
  <c r="Q144" i="17"/>
  <c r="Q137" i="17"/>
  <c r="Q26" i="17"/>
  <c r="Q46" i="17"/>
  <c r="Q51" i="17"/>
  <c r="Q99" i="17"/>
  <c r="Q134" i="17"/>
  <c r="Q82" i="17"/>
  <c r="Q59" i="17"/>
  <c r="Q141" i="17"/>
  <c r="Q85" i="17"/>
  <c r="Q145" i="17"/>
  <c r="Q47" i="17"/>
  <c r="Q23" i="17"/>
  <c r="Q132" i="17"/>
  <c r="Q95" i="17"/>
  <c r="Q124" i="17"/>
  <c r="Q107" i="17"/>
  <c r="Q25" i="17"/>
  <c r="Q123" i="17"/>
  <c r="Q142" i="17"/>
  <c r="Q106" i="17"/>
  <c r="Q58" i="17"/>
  <c r="Q70" i="17"/>
  <c r="Q37" i="17"/>
  <c r="Q74" i="17"/>
  <c r="T11" i="13" l="1"/>
  <c r="T18" i="13"/>
  <c r="T19" i="13"/>
  <c r="T9" i="13"/>
  <c r="T17" i="13"/>
  <c r="T13" i="13"/>
  <c r="T5" i="13"/>
  <c r="T14" i="13"/>
  <c r="T21" i="13"/>
  <c r="T12" i="13"/>
  <c r="T4" i="13"/>
  <c r="T15" i="13"/>
  <c r="T10" i="13"/>
  <c r="T16" i="13"/>
  <c r="T7" i="13"/>
  <c r="T6" i="13"/>
  <c r="T20" i="13"/>
  <c r="T8" i="13"/>
  <c r="U50" i="17"/>
  <c r="U63" i="17"/>
  <c r="U74" i="17"/>
  <c r="U76" i="17"/>
  <c r="U110" i="17"/>
  <c r="U34" i="17"/>
  <c r="U123" i="17"/>
  <c r="U66" i="17"/>
  <c r="U136" i="17"/>
  <c r="U70" i="17"/>
  <c r="U139" i="17"/>
  <c r="U92" i="17"/>
  <c r="U147" i="17"/>
  <c r="U120" i="17"/>
  <c r="U47" i="17"/>
  <c r="U89" i="17"/>
  <c r="U106" i="17"/>
  <c r="U96" i="17"/>
  <c r="U27" i="17"/>
  <c r="U58" i="17"/>
  <c r="U93" i="17"/>
  <c r="U10" i="17"/>
  <c r="U144" i="17"/>
  <c r="U35" i="17"/>
  <c r="U141" i="17"/>
  <c r="U99" i="17"/>
  <c r="U24" i="17"/>
  <c r="U39" i="17"/>
  <c r="U23" i="17"/>
  <c r="U60" i="17"/>
  <c r="U113" i="17"/>
  <c r="U109" i="17"/>
  <c r="U118" i="17"/>
  <c r="U150" i="17"/>
  <c r="U128" i="17"/>
  <c r="U22" i="17"/>
  <c r="U18" i="17"/>
  <c r="U140" i="17"/>
  <c r="U124" i="17"/>
  <c r="U133" i="17"/>
  <c r="U15" i="17"/>
  <c r="U13" i="17"/>
  <c r="U9" i="17"/>
  <c r="U41" i="17"/>
  <c r="U103" i="17"/>
  <c r="U45" i="17"/>
  <c r="U112" i="17"/>
  <c r="U77" i="17"/>
  <c r="U130" i="17"/>
  <c r="U72" i="17"/>
  <c r="U25" i="17"/>
  <c r="U75" i="17"/>
  <c r="U14" i="17"/>
  <c r="U95" i="17"/>
  <c r="U64" i="17"/>
  <c r="U105" i="17"/>
  <c r="U57" i="17"/>
  <c r="U83" i="17"/>
  <c r="U37" i="17"/>
  <c r="U86" i="17"/>
  <c r="U46" i="17"/>
  <c r="U32" i="17"/>
  <c r="U53" i="17"/>
  <c r="U152" i="17"/>
  <c r="U69" i="17"/>
  <c r="U80" i="17"/>
  <c r="U129" i="17"/>
  <c r="U12" i="17"/>
  <c r="U49" i="17"/>
  <c r="U65" i="17"/>
  <c r="U29" i="17"/>
  <c r="U79" i="17"/>
  <c r="U82" i="17"/>
  <c r="U137" i="17"/>
  <c r="U44" i="17"/>
  <c r="U36" i="17"/>
  <c r="U51" i="17"/>
  <c r="U67" i="17"/>
  <c r="U135" i="17"/>
  <c r="U100" i="17"/>
  <c r="U155" i="17"/>
  <c r="U40" i="17"/>
  <c r="U5" i="17"/>
  <c r="U84" i="17"/>
  <c r="U4" i="17"/>
  <c r="U138" i="17"/>
  <c r="U31" i="17"/>
  <c r="U54" i="17"/>
  <c r="U8" i="17"/>
  <c r="U114" i="17"/>
  <c r="U119" i="17"/>
  <c r="U90" i="17"/>
  <c r="U7" i="17"/>
  <c r="U68" i="17"/>
  <c r="U6" i="17"/>
  <c r="U43" i="17"/>
  <c r="U107" i="17"/>
  <c r="U121" i="17"/>
  <c r="U102" i="17"/>
  <c r="U134" i="17"/>
  <c r="U115" i="17"/>
  <c r="U59" i="17"/>
  <c r="U151" i="17"/>
  <c r="U94" i="17"/>
  <c r="U33" i="17"/>
  <c r="U145" i="17"/>
  <c r="U156" i="17"/>
  <c r="U108" i="17"/>
  <c r="U142" i="17"/>
  <c r="U16" i="17"/>
  <c r="U28" i="17"/>
  <c r="U91" i="17"/>
  <c r="U97" i="17"/>
  <c r="U61" i="17"/>
  <c r="U42" i="17"/>
  <c r="U131" i="17"/>
  <c r="U122" i="17"/>
  <c r="U85" i="17"/>
  <c r="U11" i="17"/>
  <c r="U104" i="17"/>
  <c r="U149" i="17"/>
  <c r="U26" i="17"/>
  <c r="U126" i="17"/>
  <c r="U62" i="17"/>
  <c r="U117" i="17"/>
  <c r="U88" i="17"/>
  <c r="U146" i="17"/>
  <c r="U125" i="17"/>
  <c r="U56" i="17"/>
  <c r="U143" i="17"/>
  <c r="U148" i="17"/>
  <c r="U81" i="17"/>
  <c r="U116" i="17"/>
  <c r="U127" i="17"/>
  <c r="U48" i="17"/>
  <c r="U17" i="17"/>
  <c r="U52" i="17"/>
  <c r="U73" i="17"/>
  <c r="U111" i="17"/>
  <c r="U154" i="17"/>
  <c r="U38" i="17"/>
  <c r="U30" i="17"/>
  <c r="U132" i="17"/>
  <c r="U71" i="17"/>
  <c r="U55" i="17"/>
  <c r="U78" i="17"/>
  <c r="U153" i="17"/>
  <c r="U20" i="17"/>
  <c r="U87" i="17"/>
  <c r="U101" i="17"/>
  <c r="U98" i="17"/>
  <c r="U19" i="17"/>
  <c r="U21" i="17"/>
  <c r="Z50" i="17" l="1"/>
  <c r="Y50" i="17" s="1"/>
  <c r="Z63" i="17"/>
  <c r="Y63" i="17" s="1"/>
  <c r="Z74" i="17"/>
  <c r="Y74" i="17" s="1"/>
  <c r="Z76" i="17"/>
  <c r="Y76" i="17" s="1"/>
  <c r="Z110" i="17"/>
  <c r="Y110" i="17" s="1"/>
  <c r="Z34" i="17"/>
  <c r="Y34" i="17" s="1"/>
  <c r="Z123" i="17"/>
  <c r="Y123" i="17" s="1"/>
  <c r="Z66" i="17"/>
  <c r="Y66" i="17" s="1"/>
  <c r="Z136" i="17"/>
  <c r="Y136" i="17" s="1"/>
  <c r="Z70" i="17"/>
  <c r="Y70" i="17" s="1"/>
  <c r="Z139" i="17"/>
  <c r="Y139" i="17" s="1"/>
  <c r="Z92" i="17"/>
  <c r="Y92" i="17" s="1"/>
  <c r="Z147" i="17"/>
  <c r="Y147" i="17" s="1"/>
  <c r="Z120" i="17"/>
  <c r="Y120" i="17" s="1"/>
  <c r="Z47" i="17"/>
  <c r="Y47" i="17" s="1"/>
  <c r="Z89" i="17"/>
  <c r="Y89" i="17" s="1"/>
  <c r="Z106" i="17"/>
  <c r="Y106" i="17" s="1"/>
  <c r="Z96" i="17"/>
  <c r="Y96" i="17" s="1"/>
  <c r="Z27" i="17"/>
  <c r="Y27" i="17" s="1"/>
  <c r="Z58" i="17"/>
  <c r="Y58" i="17" s="1"/>
  <c r="Z93" i="17"/>
  <c r="Y93" i="17" s="1"/>
  <c r="Z10" i="17"/>
  <c r="Y10" i="17" s="1"/>
  <c r="Z144" i="17"/>
  <c r="Y144" i="17" s="1"/>
  <c r="Z35" i="17"/>
  <c r="Y35" i="17" s="1"/>
  <c r="Z141" i="17"/>
  <c r="Y141" i="17" s="1"/>
  <c r="Z99" i="17"/>
  <c r="Y99" i="17" s="1"/>
  <c r="Z24" i="17"/>
  <c r="Y24" i="17" s="1"/>
  <c r="Z39" i="17"/>
  <c r="Y39" i="17" s="1"/>
  <c r="Z23" i="17"/>
  <c r="Y23" i="17" s="1"/>
  <c r="Z60" i="17"/>
  <c r="Y60" i="17" s="1"/>
  <c r="Z113" i="17"/>
  <c r="Y113" i="17" s="1"/>
  <c r="Z109" i="17"/>
  <c r="Y109" i="17" s="1"/>
  <c r="Z118" i="17"/>
  <c r="Y118" i="17" s="1"/>
  <c r="Z150" i="17"/>
  <c r="Y150" i="17" s="1"/>
  <c r="Z128" i="17"/>
  <c r="Y128" i="17" s="1"/>
  <c r="Z22" i="17"/>
  <c r="Y22" i="17" s="1"/>
  <c r="Z18" i="17"/>
  <c r="Y18" i="17" s="1"/>
  <c r="Z140" i="17"/>
  <c r="Y140" i="17" s="1"/>
  <c r="Z124" i="17"/>
  <c r="Y124" i="17" s="1"/>
  <c r="Z133" i="17"/>
  <c r="Y133" i="17" s="1"/>
  <c r="Z15" i="17"/>
  <c r="Y15" i="17" s="1"/>
  <c r="Z13" i="17"/>
  <c r="Y13" i="17" s="1"/>
  <c r="Z9" i="17"/>
  <c r="Y9" i="17" s="1"/>
  <c r="Z41" i="17"/>
  <c r="Y41" i="17" s="1"/>
  <c r="Z103" i="17"/>
  <c r="Y103" i="17" s="1"/>
  <c r="Z45" i="17"/>
  <c r="Y45" i="17" s="1"/>
  <c r="Z112" i="17"/>
  <c r="Y112" i="17" s="1"/>
  <c r="Z77" i="17"/>
  <c r="Y77" i="17" s="1"/>
  <c r="Z130" i="17"/>
  <c r="Y130" i="17" s="1"/>
  <c r="Z72" i="17"/>
  <c r="Y72" i="17" s="1"/>
  <c r="Z25" i="17"/>
  <c r="Y25" i="17" s="1"/>
  <c r="Z75" i="17"/>
  <c r="Y75" i="17" s="1"/>
  <c r="Z14" i="17"/>
  <c r="Y14" i="17" s="1"/>
  <c r="Z95" i="17"/>
  <c r="Y95" i="17" s="1"/>
  <c r="Z64" i="17"/>
  <c r="Y64" i="17" s="1"/>
  <c r="Z105" i="17"/>
  <c r="Y105" i="17" s="1"/>
  <c r="Z57" i="17"/>
  <c r="Y57" i="17" s="1"/>
  <c r="Z83" i="17"/>
  <c r="Y83" i="17" s="1"/>
  <c r="Z37" i="17"/>
  <c r="Y37" i="17" s="1"/>
  <c r="Z86" i="17"/>
  <c r="Y86" i="17" s="1"/>
  <c r="Z46" i="17"/>
  <c r="Y46" i="17" s="1"/>
  <c r="Z32" i="17"/>
  <c r="Y32" i="17" s="1"/>
  <c r="Z53" i="17"/>
  <c r="Y53" i="17" s="1"/>
  <c r="Z152" i="17"/>
  <c r="Y152" i="17" s="1"/>
  <c r="Z69" i="17"/>
  <c r="Y69" i="17" s="1"/>
  <c r="Z80" i="17"/>
  <c r="Y80" i="17" s="1"/>
  <c r="Z129" i="17"/>
  <c r="Y129" i="17" s="1"/>
  <c r="Z12" i="17"/>
  <c r="Y12" i="17" s="1"/>
  <c r="Z49" i="17"/>
  <c r="Y49" i="17" s="1"/>
  <c r="Z65" i="17"/>
  <c r="Y65" i="17" s="1"/>
  <c r="Z29" i="17"/>
  <c r="Y29" i="17" s="1"/>
  <c r="Z79" i="17"/>
  <c r="Y79" i="17" s="1"/>
  <c r="Z82" i="17"/>
  <c r="Y82" i="17" s="1"/>
  <c r="Z137" i="17"/>
  <c r="Y137" i="17" s="1"/>
  <c r="Z44" i="17"/>
  <c r="Y44" i="17" s="1"/>
  <c r="Z36" i="17"/>
  <c r="Y36" i="17" s="1"/>
  <c r="Z51" i="17"/>
  <c r="Y51" i="17" s="1"/>
  <c r="Z67" i="17"/>
  <c r="Y67" i="17" s="1"/>
  <c r="Z135" i="17"/>
  <c r="Y135" i="17" s="1"/>
  <c r="Z100" i="17"/>
  <c r="Y100" i="17" s="1"/>
  <c r="Z155" i="17"/>
  <c r="Y155" i="17" s="1"/>
  <c r="Z40" i="17"/>
  <c r="Y40" i="17" s="1"/>
  <c r="Z5" i="17"/>
  <c r="Y5" i="17" s="1"/>
  <c r="Z84" i="17"/>
  <c r="Y84" i="17" s="1"/>
  <c r="Z4" i="17"/>
  <c r="Y4" i="17" s="1"/>
  <c r="Z138" i="17"/>
  <c r="Y138" i="17" s="1"/>
  <c r="Z31" i="17"/>
  <c r="Y31" i="17" s="1"/>
  <c r="Z54" i="17"/>
  <c r="Y54" i="17" s="1"/>
  <c r="Z8" i="17"/>
  <c r="Y8" i="17" s="1"/>
  <c r="Z114" i="17"/>
  <c r="Y114" i="17" s="1"/>
  <c r="Z119" i="17"/>
  <c r="Y119" i="17" s="1"/>
  <c r="Z90" i="17"/>
  <c r="Y90" i="17" s="1"/>
  <c r="Z7" i="17"/>
  <c r="Y7" i="17" s="1"/>
  <c r="Z68" i="17"/>
  <c r="Y68" i="17" s="1"/>
  <c r="Z6" i="17"/>
  <c r="Y6" i="17" s="1"/>
  <c r="Z43" i="17"/>
  <c r="Y43" i="17" s="1"/>
  <c r="Z107" i="17"/>
  <c r="Y107" i="17" s="1"/>
  <c r="Z121" i="17"/>
  <c r="Y121" i="17" s="1"/>
  <c r="Z102" i="17"/>
  <c r="Y102" i="17" s="1"/>
  <c r="Z134" i="17"/>
  <c r="Y134" i="17" s="1"/>
  <c r="Z115" i="17"/>
  <c r="Y115" i="17" s="1"/>
  <c r="Z59" i="17"/>
  <c r="Y59" i="17" s="1"/>
  <c r="Z151" i="17"/>
  <c r="Y151" i="17" s="1"/>
  <c r="Z94" i="17"/>
  <c r="Y94" i="17" s="1"/>
  <c r="Z33" i="17"/>
  <c r="Y33" i="17" s="1"/>
  <c r="Z145" i="17"/>
  <c r="Y145" i="17" s="1"/>
  <c r="Z156" i="17"/>
  <c r="Y156" i="17" s="1"/>
  <c r="Z108" i="17"/>
  <c r="Y108" i="17" s="1"/>
  <c r="Z142" i="17"/>
  <c r="Y142" i="17" s="1"/>
  <c r="Z16" i="17"/>
  <c r="Y16" i="17" s="1"/>
  <c r="Z28" i="17"/>
  <c r="Y28" i="17" s="1"/>
  <c r="Z91" i="17"/>
  <c r="Y91" i="17" s="1"/>
  <c r="Z97" i="17"/>
  <c r="Y97" i="17" s="1"/>
  <c r="Z61" i="17"/>
  <c r="Y61" i="17" s="1"/>
  <c r="Z42" i="17"/>
  <c r="Y42" i="17" s="1"/>
  <c r="Z131" i="17"/>
  <c r="Y131" i="17" s="1"/>
  <c r="Z122" i="17"/>
  <c r="Y122" i="17" s="1"/>
  <c r="Z85" i="17"/>
  <c r="Y85" i="17" s="1"/>
  <c r="Z11" i="17"/>
  <c r="Y11" i="17" s="1"/>
  <c r="Z104" i="17"/>
  <c r="Y104" i="17" s="1"/>
  <c r="Z149" i="17"/>
  <c r="Y149" i="17" s="1"/>
  <c r="Z26" i="17"/>
  <c r="Y26" i="17" s="1"/>
  <c r="Z126" i="17"/>
  <c r="Y126" i="17" s="1"/>
  <c r="Z62" i="17"/>
  <c r="Y62" i="17" s="1"/>
  <c r="Z117" i="17"/>
  <c r="Y117" i="17" s="1"/>
  <c r="Z88" i="17"/>
  <c r="Y88" i="17" s="1"/>
  <c r="Z146" i="17"/>
  <c r="Y146" i="17" s="1"/>
  <c r="Z125" i="17"/>
  <c r="Y125" i="17" s="1"/>
  <c r="Z56" i="17"/>
  <c r="Y56" i="17" s="1"/>
  <c r="Z143" i="17"/>
  <c r="Y143" i="17" s="1"/>
  <c r="Z148" i="17"/>
  <c r="Y148" i="17" s="1"/>
  <c r="Z81" i="17"/>
  <c r="Y81" i="17" s="1"/>
  <c r="Z116" i="17"/>
  <c r="Y116" i="17" s="1"/>
  <c r="Z127" i="17"/>
  <c r="Y127" i="17" s="1"/>
  <c r="Z48" i="17"/>
  <c r="Y48" i="17" s="1"/>
  <c r="Z17" i="17"/>
  <c r="Y17" i="17" s="1"/>
  <c r="Z52" i="17"/>
  <c r="Y52" i="17" s="1"/>
  <c r="Z73" i="17"/>
  <c r="Y73" i="17" s="1"/>
  <c r="Z111" i="17"/>
  <c r="Y111" i="17" s="1"/>
  <c r="Z154" i="17"/>
  <c r="Y154" i="17" s="1"/>
  <c r="Z38" i="17"/>
  <c r="Y38" i="17" s="1"/>
  <c r="Z30" i="17"/>
  <c r="Y30" i="17" s="1"/>
  <c r="Z132" i="17"/>
  <c r="Y132" i="17" s="1"/>
  <c r="Z71" i="17"/>
  <c r="Y71" i="17" s="1"/>
  <c r="Z55" i="17"/>
  <c r="Y55" i="17" s="1"/>
  <c r="Z78" i="17"/>
  <c r="Y78" i="17" s="1"/>
  <c r="Z153" i="17"/>
  <c r="Y153" i="17" s="1"/>
  <c r="Z20" i="17"/>
  <c r="Y20" i="17" s="1"/>
  <c r="Z87" i="17"/>
  <c r="Y87" i="17" s="1"/>
  <c r="Y101" i="17"/>
  <c r="Z98" i="17"/>
  <c r="Y98" i="17" s="1"/>
  <c r="Z19" i="17"/>
  <c r="Y19" i="17" s="1"/>
  <c r="Z21" i="17"/>
  <c r="Y21" i="17" s="1"/>
  <c r="Y4" i="13"/>
  <c r="X4" i="13" s="1"/>
  <c r="Y14" i="13"/>
  <c r="X14" i="13" s="1"/>
  <c r="Y12" i="13"/>
  <c r="X12" i="13" s="1"/>
  <c r="Y11" i="13"/>
  <c r="X11" i="13" s="1"/>
  <c r="Y19" i="13"/>
  <c r="X19" i="13" s="1"/>
  <c r="Y9" i="13"/>
  <c r="X9" i="13" s="1"/>
  <c r="Y13" i="13"/>
  <c r="X13" i="13" s="1"/>
  <c r="Y17" i="13"/>
  <c r="X17" i="13" s="1"/>
  <c r="X10" i="13"/>
  <c r="Y6" i="13"/>
  <c r="X6" i="13" s="1"/>
  <c r="X15" i="13"/>
  <c r="Y16" i="13"/>
  <c r="X16" i="13" s="1"/>
  <c r="Y8" i="13"/>
  <c r="X8" i="13" s="1"/>
  <c r="Y20" i="13"/>
  <c r="X20" i="13" s="1"/>
  <c r="Y7" i="13"/>
  <c r="X7" i="13" s="1"/>
  <c r="Y18" i="13"/>
  <c r="X18" i="13" s="1"/>
  <c r="X21" i="13"/>
  <c r="Y5" i="13"/>
  <c r="X5" i="13" s="1"/>
  <c r="O23" i="13" l="1"/>
  <c r="N23" i="13"/>
  <c r="P158" i="17"/>
  <c r="O158" i="17"/>
  <c r="L23" i="13" l="1"/>
  <c r="M23" i="13"/>
  <c r="X158" i="17"/>
  <c r="T158" i="17"/>
  <c r="V158" i="17" s="1"/>
  <c r="M158" i="17"/>
  <c r="N158" i="17"/>
  <c r="K23" i="13" l="1"/>
  <c r="L158" i="17"/>
  <c r="J23" i="13" l="1"/>
  <c r="I23" i="13"/>
  <c r="H23" i="13"/>
  <c r="G23" i="13"/>
  <c r="F23" i="13"/>
  <c r="W23" i="13" l="1"/>
  <c r="V23" i="13"/>
  <c r="S23" i="13"/>
  <c r="U23" i="13" s="1"/>
  <c r="R23" i="13"/>
  <c r="E23" i="13"/>
  <c r="D23" i="13"/>
  <c r="T23" i="13" l="1"/>
  <c r="F158" i="17" l="1"/>
  <c r="K158" i="17"/>
  <c r="J158" i="17"/>
  <c r="I158" i="17"/>
  <c r="H158" i="17"/>
  <c r="G158" i="17"/>
  <c r="U158" i="17" l="1"/>
  <c r="E158" i="17"/>
  <c r="P23" i="13" l="1"/>
  <c r="Q15" i="13" l="1"/>
  <c r="Q8" i="13"/>
  <c r="Q7" i="13"/>
  <c r="Q11" i="13"/>
  <c r="Q18" i="13"/>
  <c r="Q12" i="13"/>
  <c r="Q9" i="13"/>
  <c r="Q4" i="13"/>
  <c r="Q6" i="13"/>
  <c r="Q10" i="13"/>
  <c r="Q17" i="13"/>
  <c r="Q16" i="13"/>
  <c r="Q14" i="13"/>
  <c r="Q19" i="13"/>
  <c r="Q21" i="13"/>
  <c r="Q20" i="13"/>
  <c r="Q13" i="13"/>
  <c r="Q5" i="13"/>
  <c r="Y23" i="13"/>
  <c r="X23" i="13" s="1"/>
  <c r="Q23" i="13" l="1"/>
  <c r="Q158" i="17" l="1"/>
  <c r="R22" i="17" s="1"/>
  <c r="R8" i="17" l="1"/>
  <c r="R146" i="17"/>
  <c r="R17" i="17"/>
  <c r="Z158" i="17"/>
  <c r="Y158" i="17" s="1"/>
  <c r="R101" i="17"/>
  <c r="R21" i="17"/>
  <c r="R63" i="17"/>
  <c r="R50" i="17"/>
  <c r="R19" i="17"/>
  <c r="R98" i="17"/>
  <c r="R87" i="17"/>
  <c r="R20" i="17"/>
  <c r="R153" i="17"/>
  <c r="R78" i="17"/>
  <c r="R55" i="17"/>
  <c r="R71" i="17"/>
  <c r="R132" i="17"/>
  <c r="R30" i="17"/>
  <c r="R38" i="17"/>
  <c r="R154" i="17"/>
  <c r="R111" i="17"/>
  <c r="R73" i="17"/>
  <c r="R52" i="17"/>
  <c r="R48" i="17"/>
  <c r="R127" i="17"/>
  <c r="R116" i="17"/>
  <c r="R81" i="17"/>
  <c r="R148" i="17"/>
  <c r="R143" i="17"/>
  <c r="R56" i="17"/>
  <c r="R125" i="17"/>
  <c r="R88" i="17"/>
  <c r="R117" i="17"/>
  <c r="R62" i="17"/>
  <c r="R126" i="17"/>
  <c r="R26" i="17"/>
  <c r="R149" i="17"/>
  <c r="R104" i="17"/>
  <c r="R11" i="17"/>
  <c r="R85" i="17"/>
  <c r="R122" i="17"/>
  <c r="R131" i="17"/>
  <c r="R42" i="17"/>
  <c r="R61" i="17"/>
  <c r="R97" i="17"/>
  <c r="R91" i="17"/>
  <c r="R28" i="17"/>
  <c r="R16" i="17"/>
  <c r="R142" i="17"/>
  <c r="R108" i="17"/>
  <c r="R156" i="17"/>
  <c r="R145" i="17"/>
  <c r="R33" i="17"/>
  <c r="R94" i="17"/>
  <c r="R151" i="17"/>
  <c r="R59" i="17"/>
  <c r="R115" i="17"/>
  <c r="R134" i="17"/>
  <c r="R102" i="17"/>
  <c r="R121" i="17"/>
  <c r="R107" i="17"/>
  <c r="R43" i="17"/>
  <c r="R6" i="17"/>
  <c r="R68" i="17"/>
  <c r="R7" i="17"/>
  <c r="R90" i="17"/>
  <c r="R119" i="17"/>
  <c r="R114" i="17"/>
  <c r="R54" i="17"/>
  <c r="R31" i="17"/>
  <c r="R138" i="17"/>
  <c r="R4" i="17"/>
  <c r="R84" i="17"/>
  <c r="R5" i="17"/>
  <c r="R40" i="17"/>
  <c r="R155" i="17"/>
  <c r="R100" i="17"/>
  <c r="R135" i="17"/>
  <c r="R67" i="17"/>
  <c r="R51" i="17"/>
  <c r="R36" i="17"/>
  <c r="R44" i="17"/>
  <c r="R137" i="17"/>
  <c r="R82" i="17"/>
  <c r="R79" i="17"/>
  <c r="R29" i="17"/>
  <c r="R65" i="17"/>
  <c r="R49" i="17"/>
  <c r="R12" i="17"/>
  <c r="R129" i="17"/>
  <c r="R80" i="17"/>
  <c r="R69" i="17"/>
  <c r="R152" i="17"/>
  <c r="R53" i="17"/>
  <c r="R32" i="17"/>
  <c r="R46" i="17"/>
  <c r="R86" i="17"/>
  <c r="R37" i="17"/>
  <c r="R83" i="17"/>
  <c r="R57" i="17"/>
  <c r="R105" i="17"/>
  <c r="R64" i="17"/>
  <c r="R95" i="17"/>
  <c r="R14" i="17"/>
  <c r="R75" i="17"/>
  <c r="R25" i="17"/>
  <c r="R72" i="17"/>
  <c r="R130" i="17"/>
  <c r="R77" i="17"/>
  <c r="R112" i="17"/>
  <c r="R45" i="17"/>
  <c r="R103" i="17"/>
  <c r="R41" i="17"/>
  <c r="R9" i="17"/>
  <c r="R13" i="17"/>
  <c r="R15" i="17"/>
  <c r="R133" i="17"/>
  <c r="R124" i="17"/>
  <c r="R140" i="17"/>
  <c r="R18" i="17"/>
  <c r="R128" i="17"/>
  <c r="R150" i="17"/>
  <c r="R118" i="17"/>
  <c r="R109" i="17"/>
  <c r="R113" i="17"/>
  <c r="R60" i="17"/>
  <c r="R23" i="17"/>
  <c r="R39" i="17"/>
  <c r="R24" i="17"/>
  <c r="R99" i="17"/>
  <c r="R141" i="17"/>
  <c r="R35" i="17"/>
  <c r="R144" i="17"/>
  <c r="R10" i="17"/>
  <c r="R93" i="17"/>
  <c r="R58" i="17"/>
  <c r="R27" i="17"/>
  <c r="R96" i="17"/>
  <c r="R106" i="17"/>
  <c r="R89" i="17"/>
  <c r="R47" i="17"/>
  <c r="R120" i="17"/>
  <c r="R147" i="17"/>
  <c r="R92" i="17"/>
  <c r="R139" i="17"/>
  <c r="R70" i="17"/>
  <c r="R136" i="17"/>
  <c r="R66" i="17"/>
  <c r="R123" i="17"/>
  <c r="R34" i="17"/>
  <c r="R110" i="17"/>
  <c r="R76" i="17"/>
  <c r="R74" i="17"/>
  <c r="R158" i="17" l="1"/>
</calcChain>
</file>

<file path=xl/sharedStrings.xml><?xml version="1.0" encoding="utf-8"?>
<sst xmlns="http://schemas.openxmlformats.org/spreadsheetml/2006/main" count="198" uniqueCount="36">
  <si>
    <t>Ruedas y sus partes</t>
  </si>
  <si>
    <t>Total</t>
  </si>
  <si>
    <t>Productos de caucho</t>
  </si>
  <si>
    <t>Sistema de suspensión</t>
  </si>
  <si>
    <t>Partes de Motor</t>
  </si>
  <si>
    <t>Partes eléctricas</t>
  </si>
  <si>
    <t>Accesorios</t>
  </si>
  <si>
    <t>Baterías</t>
  </si>
  <si>
    <t>Sistema de frenos</t>
  </si>
  <si>
    <t>Sistema de transmisión</t>
  </si>
  <si>
    <t>Sistema de dirección</t>
  </si>
  <si>
    <t>Sistema de enfriamiento</t>
  </si>
  <si>
    <t>Sistema de escape</t>
  </si>
  <si>
    <t>Ejes y diferencial</t>
  </si>
  <si>
    <t>Partes de carrocería</t>
  </si>
  <si>
    <t>Elaboración y Diseño : Asociación Automotriz del Perú AAP.</t>
  </si>
  <si>
    <t>Lubricantes</t>
  </si>
  <si>
    <t>Filtros</t>
  </si>
  <si>
    <t>PARTIDA</t>
  </si>
  <si>
    <t>% Var 
ACUM</t>
  </si>
  <si>
    <t>TOTAL</t>
  </si>
  <si>
    <t>N°</t>
  </si>
  <si>
    <t>Estructura</t>
  </si>
  <si>
    <t>N</t>
  </si>
  <si>
    <t>Partida</t>
  </si>
  <si>
    <t>Fuente: ADUANAS - SUNAT</t>
  </si>
  <si>
    <t>TIPO DE SUMINISTRO</t>
  </si>
  <si>
    <t>Otros consumibles</t>
  </si>
  <si>
    <t>Neumáticos</t>
  </si>
  <si>
    <t>IMPORTACION DE SUMINISTROS (Valor FOB US$)</t>
  </si>
  <si>
    <t>DESCRIPCION</t>
  </si>
  <si>
    <t>ACUMULADO 
ene-dic 2016</t>
  </si>
  <si>
    <t>% Part ACUM 
ene-dic 2016</t>
  </si>
  <si>
    <t>dic-15</t>
  </si>
  <si>
    <t>% Var 
DIC</t>
  </si>
  <si>
    <t>ACUMULADO 
ene-dic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</si>
</sst>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164" formatCode="_ * #,##0.00_ ;_ * \-#,##0.00_ ;_ * &quot;-&quot;??_ ;_ @_ "/>
    <numFmt numFmtId="165" formatCode="&quot;@ &quot;#,###&quot; rpm&quot;"/>
    <numFmt numFmtId="166" formatCode="##&quot;°&quot;"/>
    <numFmt numFmtId="167" formatCode="#,###&quot; cc&quot;"/>
    <numFmt numFmtId="168" formatCode="__@"/>
    <numFmt numFmtId="169" formatCode="_(@_)"/>
    <numFmt numFmtId="170" formatCode="_([$€]* #,##0.00_);_([$€]* \(#,##0.00\);_([$€]* &quot;-&quot;??_);_(@_)"/>
    <numFmt numFmtId="171" formatCode="0#"/>
    <numFmt numFmtId="172" formatCode="#,###&quot; Kg.&quot;"/>
    <numFmt numFmtId="173" formatCode="#,###&quot; Kg./m³&quot;"/>
    <numFmt numFmtId="174" formatCode="#,###&quot; Kg-m&quot;"/>
    <numFmt numFmtId="175" formatCode="#.00&quot; Km/gal&quot;"/>
    <numFmt numFmtId="176" formatCode="#.00&quot; Km/hr&quot;"/>
    <numFmt numFmtId="177" formatCode="#.00&quot; l/hr&quot;"/>
    <numFmt numFmtId="178" formatCode="#&quot; litros&quot;"/>
    <numFmt numFmtId="179" formatCode="#.00&quot; m&quot;"/>
    <numFmt numFmtId="180" formatCode="#.0&quot; m/m&quot;"/>
    <numFmt numFmtId="181" formatCode="#.00&quot; m²&quot;"/>
    <numFmt numFmtId="182" formatCode="#.0&quot; m³&quot;"/>
    <numFmt numFmtId="183" formatCode="###,###\ &quot;mm&quot;"/>
    <numFmt numFmtId="184" formatCode="_(* #,##0.00_);_(* \(#,##0.00\);_(* &quot;-&quot;??_);_(@_)"/>
    <numFmt numFmtId="185" formatCode="###,###.00"/>
    <numFmt numFmtId="186" formatCode="_(&quot;US$ &quot;#,##0.00_);_(&quot;US$ &quot;\ \(#,##0.00\);_(* &quot;-&quot;_);_(@_)"/>
    <numFmt numFmtId="187" formatCode="####&quot;.&quot;##&quot;.&quot;##&quot;.&quot;##"/>
    <numFmt numFmtId="188" formatCode="##.0&quot; PS&quot;"/>
    <numFmt numFmtId="189" formatCode="##.0\ &quot;: 1&quot;"/>
    <numFmt numFmtId="190" formatCode="#,###&quot; rpm&quot;"/>
    <numFmt numFmtId="191" formatCode="_(&quot;S/. &quot;#,##0.00_);_(&quot;S/. &quot;\(#,##0.00\);_(&quot;S/. &quot;\ &quot;-&quot;??_);_(@_)"/>
    <numFmt numFmtId="192" formatCode="###\-\ ####"/>
    <numFmt numFmtId="193" formatCode="#,###&quot; Ton.&quot;"/>
    <numFmt numFmtId="194" formatCode="0.0%"/>
    <numFmt numFmtId="195" formatCode="_ * #,##0_ ;_ * \-#,##0_ ;_ * &quot;-&quot;??_ ;_ @_ "/>
    <numFmt numFmtId="196" formatCode="_(* #,##0_);_(* \(#,##0\);_(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49"/>
      <name val="Calibri"/>
      <family val="2"/>
    </font>
    <font>
      <b/>
      <sz val="11"/>
      <color indexed="56"/>
      <name val="Calibri"/>
      <family val="2"/>
    </font>
    <font>
      <sz val="11"/>
      <color indexed="54"/>
      <name val="Calibri"/>
      <family val="2"/>
    </font>
    <font>
      <sz val="11"/>
      <color indexed="6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6"/>
      <name val="Arial"/>
      <family val="2"/>
    </font>
    <font>
      <sz val="5"/>
      <name val="Arial"/>
      <family val="2"/>
    </font>
    <font>
      <sz val="11"/>
      <color indexed="10"/>
      <name val="Calibri"/>
      <family val="2"/>
    </font>
    <font>
      <i/>
      <sz val="11"/>
      <color indexed="61"/>
      <name val="Calibri"/>
      <family val="2"/>
    </font>
    <font>
      <i/>
      <sz val="11"/>
      <color indexed="23"/>
      <name val="Calibri"/>
      <family val="2"/>
    </font>
    <font>
      <b/>
      <sz val="15"/>
      <color indexed="49"/>
      <name val="Calibri"/>
      <family val="2"/>
    </font>
    <font>
      <b/>
      <sz val="15"/>
      <color indexed="56"/>
      <name val="Calibri"/>
      <family val="2"/>
    </font>
    <font>
      <b/>
      <sz val="13"/>
      <color indexed="49"/>
      <name val="Calibri"/>
      <family val="2"/>
    </font>
    <font>
      <b/>
      <sz val="13"/>
      <color indexed="56"/>
      <name val="Calibri"/>
      <family val="2"/>
    </font>
    <font>
      <b/>
      <sz val="18"/>
      <color indexed="49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돋움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62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40">
    <xf numFmtId="0" fontId="0" fillId="0" borderId="0"/>
    <xf numFmtId="0" fontId="2" fillId="0" borderId="0"/>
    <xf numFmtId="165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6" fillId="18" borderId="0" applyNumberFormat="0" applyBorder="0" applyAlignment="0" applyProtection="0"/>
    <xf numFmtId="0" fontId="7" fillId="19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4" borderId="0" applyNumberFormat="0" applyBorder="0" applyAlignment="0" applyProtection="0"/>
    <xf numFmtId="0" fontId="7" fillId="20" borderId="0" applyNumberFormat="0" applyBorder="0" applyAlignment="0" applyProtection="0"/>
    <xf numFmtId="166" fontId="8" fillId="0" borderId="0" applyFont="0" applyFill="0" applyBorder="0" applyAlignment="0" applyProtection="0">
      <alignment horizontal="center" vertical="center"/>
    </xf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2" borderId="2" applyNumberFormat="0" applyAlignment="0" applyProtection="0"/>
    <xf numFmtId="0" fontId="10" fillId="10" borderId="3" applyNumberFormat="0" applyAlignment="0" applyProtection="0"/>
    <xf numFmtId="167" fontId="4" fillId="0" borderId="0" applyFont="0" applyFill="0" applyBorder="0" applyAlignment="0" applyProtection="0">
      <alignment horizontal="center" vertical="center"/>
    </xf>
    <xf numFmtId="0" fontId="11" fillId="18" borderId="4" applyNumberFormat="0" applyAlignment="0" applyProtection="0"/>
    <xf numFmtId="0" fontId="12" fillId="21" borderId="5" applyNumberFormat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168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7" fillId="18" borderId="0" applyNumberFormat="0" applyBorder="0" applyAlignment="0" applyProtection="0"/>
    <xf numFmtId="0" fontId="6" fillId="22" borderId="0" applyNumberFormat="0" applyBorder="0" applyAlignment="0" applyProtection="0"/>
    <xf numFmtId="0" fontId="7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0" fontId="7" fillId="19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25" borderId="0" applyNumberFormat="0" applyBorder="0" applyAlignment="0" applyProtection="0"/>
    <xf numFmtId="0" fontId="7" fillId="25" borderId="0" applyNumberFormat="0" applyBorder="0" applyAlignment="0" applyProtection="0"/>
    <xf numFmtId="0" fontId="16" fillId="4" borderId="2" applyNumberFormat="0" applyAlignment="0" applyProtection="0"/>
    <xf numFmtId="0" fontId="17" fillId="4" borderId="3" applyNumberFormat="0" applyAlignment="0" applyProtection="0"/>
    <xf numFmtId="169" fontId="4" fillId="0" borderId="0" applyFont="0" applyFill="0" applyBorder="0" applyAlignment="0" applyProtection="0">
      <alignment vertical="center"/>
    </xf>
    <xf numFmtId="170" fontId="3" fillId="0" borderId="0" applyFont="0" applyFill="0" applyBorder="0" applyAlignment="0" applyProtection="0"/>
    <xf numFmtId="171" fontId="18" fillId="0" borderId="0" applyFont="0" applyFill="0" applyBorder="0" applyProtection="0">
      <alignment horizontal="center" vertical="center"/>
    </xf>
    <xf numFmtId="14" fontId="19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18" fillId="0" borderId="0" applyFont="0" applyFill="0" applyBorder="0" applyAlignment="0" applyProtection="0">
      <alignment horizontal="center" vertical="center"/>
    </xf>
    <xf numFmtId="173" fontId="21" fillId="0" borderId="7" applyFont="0" applyFill="0" applyBorder="0" applyAlignment="0" applyProtection="0">
      <alignment horizontal="right" vertical="center"/>
    </xf>
    <xf numFmtId="174" fontId="18" fillId="0" borderId="0" applyFont="0" applyFill="0" applyBorder="0" applyAlignment="0" applyProtection="0">
      <alignment vertical="center"/>
    </xf>
    <xf numFmtId="172" fontId="18" fillId="0" borderId="0" applyFont="0" applyFill="0" applyBorder="0" applyAlignment="0" applyProtection="0"/>
    <xf numFmtId="175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Protection="0">
      <alignment horizontal="right" vertical="center"/>
    </xf>
    <xf numFmtId="178" fontId="22" fillId="0" borderId="0" applyFont="0" applyFill="0" applyBorder="0" applyAlignment="0" applyProtection="0">
      <alignment horizontal="center" vertical="center"/>
    </xf>
    <xf numFmtId="179" fontId="18" fillId="0" borderId="0" applyFont="0" applyFill="0" applyBorder="0" applyAlignment="0" applyProtection="0"/>
    <xf numFmtId="180" fontId="4" fillId="0" borderId="0" applyFont="0" applyFill="0" applyBorder="0" applyAlignment="0" applyProtection="0">
      <alignment horizontal="center" vertical="center"/>
    </xf>
    <xf numFmtId="181" fontId="18" fillId="0" borderId="0" applyFont="0" applyFill="0" applyBorder="0" applyProtection="0">
      <alignment horizontal="right" vertical="center"/>
    </xf>
    <xf numFmtId="182" fontId="18" fillId="0" borderId="0" applyFont="0" applyFill="0" applyBorder="0" applyProtection="0">
      <alignment horizontal="right" vertical="center"/>
    </xf>
    <xf numFmtId="183" fontId="18" fillId="0" borderId="0" applyFont="0" applyFill="0" applyBorder="0" applyAlignment="0" applyProtection="0">
      <alignment horizontal="left" vertical="center"/>
    </xf>
    <xf numFmtId="18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84" fontId="19" fillId="0" borderId="0" applyFont="0" applyFill="0" applyBorder="0" applyAlignment="0" applyProtection="0"/>
    <xf numFmtId="185" fontId="18" fillId="0" borderId="0" applyFont="0" applyFill="0" applyBorder="0" applyAlignment="0" applyProtection="0">
      <alignment horizontal="center" vertical="center"/>
    </xf>
    <xf numFmtId="3" fontId="18" fillId="0" borderId="0" applyFont="0" applyFill="0" applyBorder="0" applyAlignment="0" applyProtection="0">
      <alignment vertical="center"/>
    </xf>
    <xf numFmtId="186" fontId="18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9" fillId="0" borderId="0"/>
    <xf numFmtId="0" fontId="23" fillId="0" borderId="0"/>
    <xf numFmtId="0" fontId="19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9" fillId="6" borderId="8" applyNumberFormat="0" applyFont="0" applyAlignment="0" applyProtection="0"/>
    <xf numFmtId="0" fontId="5" fillId="6" borderId="9" applyNumberFormat="0" applyFont="0" applyAlignment="0" applyProtection="0"/>
    <xf numFmtId="187" fontId="18" fillId="0" borderId="0" applyFont="0" applyFill="0" applyBorder="0" applyAlignment="0" applyProtection="0">
      <alignment vertical="center"/>
    </xf>
    <xf numFmtId="188" fontId="4" fillId="0" borderId="0" applyFont="0" applyFill="0" applyBorder="0" applyAlignment="0" applyProtection="0">
      <alignment vertical="center"/>
    </xf>
    <xf numFmtId="189" fontId="4" fillId="0" borderId="0" applyFont="0" applyFill="0" applyBorder="0" applyAlignment="0" applyProtection="0">
      <alignment vertical="center"/>
    </xf>
    <xf numFmtId="190" fontId="18" fillId="0" borderId="0" applyFont="0" applyFill="0" applyBorder="0" applyAlignment="0" applyProtection="0"/>
    <xf numFmtId="0" fontId="12" fillId="2" borderId="10" applyNumberFormat="0" applyAlignment="0" applyProtection="0"/>
    <xf numFmtId="0" fontId="11" fillId="10" borderId="11" applyNumberFormat="0" applyAlignment="0" applyProtection="0"/>
    <xf numFmtId="0" fontId="25" fillId="0" borderId="0" applyNumberFormat="0" applyFill="0" applyBorder="0" applyAlignment="0" applyProtection="0">
      <alignment vertical="center"/>
    </xf>
    <xf numFmtId="191" fontId="19" fillId="0" borderId="0" applyFont="0" applyFill="0" applyBorder="0" applyProtection="0">
      <alignment horizontal="right" vertical="center"/>
    </xf>
    <xf numFmtId="49" fontId="26" fillId="0" borderId="0" applyFill="0" applyBorder="0" applyProtection="0"/>
    <xf numFmtId="49" fontId="26" fillId="0" borderId="0" applyFill="0" applyBorder="0" applyProtection="0">
      <alignment vertical="top"/>
    </xf>
    <xf numFmtId="192" fontId="8" fillId="0" borderId="0" applyFont="0" applyFill="0" applyBorder="0" applyAlignment="0" applyProtection="0">
      <alignment vertical="center"/>
    </xf>
    <xf numFmtId="4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" fontId="25" fillId="0" borderId="0" applyFont="0" applyFill="0" applyBorder="0" applyAlignment="0" applyProtection="0">
      <alignment horizontal="center" vertical="center"/>
    </xf>
    <xf numFmtId="49" fontId="8" fillId="26" borderId="1" applyProtection="0">
      <alignment horizontal="center" vertical="center"/>
    </xf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93" fontId="18" fillId="0" borderId="17" applyFont="0" applyFill="0" applyBorder="0" applyAlignment="0" applyProtection="0">
      <alignment horizontal="center" vertical="center"/>
    </xf>
    <xf numFmtId="0" fontId="36" fillId="0" borderId="18" applyNumberFormat="0" applyFill="0" applyAlignment="0" applyProtection="0"/>
    <xf numFmtId="0" fontId="36" fillId="0" borderId="19" applyNumberFormat="0" applyFill="0" applyAlignment="0" applyProtection="0"/>
    <xf numFmtId="49" fontId="4" fillId="26" borderId="1" applyFill="0" applyBorder="0" applyProtection="0">
      <alignment vertical="center" wrapText="1"/>
    </xf>
    <xf numFmtId="0" fontId="37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19" fillId="0" borderId="0"/>
    <xf numFmtId="9" fontId="19" fillId="0" borderId="0" applyFont="0" applyFill="0" applyBorder="0" applyAlignment="0" applyProtection="0"/>
  </cellStyleXfs>
  <cellXfs count="100">
    <xf numFmtId="0" fontId="0" fillId="0" borderId="0" xfId="0"/>
    <xf numFmtId="3" fontId="38" fillId="27" borderId="0" xfId="0" applyNumberFormat="1" applyFont="1" applyFill="1" applyAlignment="1">
      <alignment horizontal="right" vertical="center" wrapText="1"/>
    </xf>
    <xf numFmtId="0" fontId="40" fillId="27" borderId="0" xfId="0" applyFont="1" applyFill="1" applyAlignment="1">
      <alignment vertical="center"/>
    </xf>
    <xf numFmtId="0" fontId="41" fillId="27" borderId="0" xfId="0" applyFont="1" applyFill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27" borderId="0" xfId="93" applyFont="1" applyFill="1" applyAlignment="1">
      <alignment horizontal="left" vertical="center"/>
    </xf>
    <xf numFmtId="195" fontId="41" fillId="0" borderId="25" xfId="135" applyNumberFormat="1" applyFont="1" applyFill="1" applyBorder="1" applyAlignment="1">
      <alignment horizontal="right" vertical="center"/>
    </xf>
    <xf numFmtId="195" fontId="41" fillId="0" borderId="0" xfId="135" applyNumberFormat="1" applyFont="1" applyFill="1" applyBorder="1" applyAlignment="1">
      <alignment horizontal="right" vertical="center"/>
    </xf>
    <xf numFmtId="195" fontId="41" fillId="0" borderId="27" xfId="135" applyNumberFormat="1" applyFont="1" applyFill="1" applyBorder="1" applyAlignment="1">
      <alignment horizontal="right" vertical="center"/>
    </xf>
    <xf numFmtId="195" fontId="41" fillId="0" borderId="7" xfId="135" applyNumberFormat="1" applyFont="1" applyFill="1" applyBorder="1" applyAlignment="1">
      <alignment horizontal="right" vertical="center"/>
    </xf>
    <xf numFmtId="2" fontId="41" fillId="0" borderId="26" xfId="0" applyNumberFormat="1" applyFont="1" applyBorder="1" applyAlignment="1">
      <alignment horizontal="left" vertical="center"/>
    </xf>
    <xf numFmtId="195" fontId="41" fillId="0" borderId="24" xfId="135" applyNumberFormat="1" applyFont="1" applyFill="1" applyBorder="1" applyAlignment="1">
      <alignment horizontal="right" vertical="center"/>
    </xf>
    <xf numFmtId="2" fontId="41" fillId="0" borderId="17" xfId="0" applyNumberFormat="1" applyFont="1" applyBorder="1" applyAlignment="1">
      <alignment horizontal="left" vertical="center"/>
    </xf>
    <xf numFmtId="2" fontId="41" fillId="0" borderId="29" xfId="0" applyNumberFormat="1" applyFont="1" applyBorder="1" applyAlignment="1">
      <alignment horizontal="left" vertical="center"/>
    </xf>
    <xf numFmtId="195" fontId="41" fillId="0" borderId="28" xfId="135" applyNumberFormat="1" applyFont="1" applyFill="1" applyBorder="1" applyAlignment="1">
      <alignment horizontal="right" vertical="center"/>
    </xf>
    <xf numFmtId="196" fontId="41" fillId="0" borderId="25" xfId="85" applyNumberFormat="1" applyFont="1" applyFill="1" applyBorder="1" applyAlignment="1">
      <alignment horizontal="center" vertical="center"/>
    </xf>
    <xf numFmtId="194" fontId="41" fillId="0" borderId="26" xfId="139" applyNumberFormat="1" applyFont="1" applyFill="1" applyBorder="1" applyAlignment="1">
      <alignment vertical="center"/>
    </xf>
    <xf numFmtId="196" fontId="41" fillId="0" borderId="0" xfId="85" applyNumberFormat="1" applyFont="1" applyFill="1" applyBorder="1" applyAlignment="1">
      <alignment horizontal="center" vertical="center"/>
    </xf>
    <xf numFmtId="194" fontId="41" fillId="0" borderId="17" xfId="139" applyNumberFormat="1" applyFont="1" applyFill="1" applyBorder="1" applyAlignment="1">
      <alignment vertical="center"/>
    </xf>
    <xf numFmtId="196" fontId="41" fillId="0" borderId="7" xfId="85" applyNumberFormat="1" applyFont="1" applyFill="1" applyBorder="1" applyAlignment="1">
      <alignment horizontal="center" vertical="center"/>
    </xf>
    <xf numFmtId="194" fontId="41" fillId="0" borderId="29" xfId="139" applyNumberFormat="1" applyFont="1" applyFill="1" applyBorder="1" applyAlignment="1">
      <alignment vertical="center"/>
    </xf>
    <xf numFmtId="196" fontId="41" fillId="0" borderId="22" xfId="85" applyNumberFormat="1" applyFont="1" applyFill="1" applyBorder="1" applyAlignment="1">
      <alignment horizontal="center" vertical="center"/>
    </xf>
    <xf numFmtId="194" fontId="41" fillId="0" borderId="23" xfId="139" applyNumberFormat="1" applyFont="1" applyFill="1" applyBorder="1" applyAlignment="1">
      <alignment vertical="center"/>
    </xf>
    <xf numFmtId="0" fontId="0" fillId="27" borderId="0" xfId="0" applyFill="1" applyAlignment="1">
      <alignment horizontal="center" vertical="center"/>
    </xf>
    <xf numFmtId="0" fontId="43" fillId="2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27" borderId="0" xfId="0" applyFont="1" applyFill="1" applyAlignment="1">
      <alignment vertical="center"/>
    </xf>
    <xf numFmtId="0" fontId="0" fillId="27" borderId="0" xfId="0" applyFill="1" applyAlignment="1">
      <alignment vertical="center"/>
    </xf>
    <xf numFmtId="2" fontId="38" fillId="28" borderId="21" xfId="0" applyNumberFormat="1" applyFont="1" applyFill="1" applyBorder="1" applyAlignment="1">
      <alignment horizontal="center" vertical="center" wrapText="1"/>
    </xf>
    <xf numFmtId="2" fontId="38" fillId="28" borderId="23" xfId="0" applyNumberFormat="1" applyFont="1" applyFill="1" applyBorder="1" applyAlignment="1">
      <alignment horizontal="center" vertical="center" wrapText="1"/>
    </xf>
    <xf numFmtId="3" fontId="38" fillId="0" borderId="0" xfId="0" applyNumberFormat="1" applyFont="1" applyAlignment="1">
      <alignment horizontal="center" vertical="center" wrapText="1"/>
    </xf>
    <xf numFmtId="17" fontId="38" fillId="28" borderId="21" xfId="0" applyNumberFormat="1" applyFont="1" applyFill="1" applyBorder="1" applyAlignment="1">
      <alignment horizontal="center" vertical="center" wrapText="1"/>
    </xf>
    <xf numFmtId="17" fontId="38" fillId="28" borderId="22" xfId="0" applyNumberFormat="1" applyFont="1" applyFill="1" applyBorder="1" applyAlignment="1">
      <alignment horizontal="center" vertical="center" wrapText="1"/>
    </xf>
    <xf numFmtId="3" fontId="38" fillId="0" borderId="30" xfId="0" applyNumberFormat="1" applyFont="1" applyBorder="1" applyAlignment="1">
      <alignment horizontal="center" vertical="center" wrapText="1"/>
    </xf>
    <xf numFmtId="17" fontId="38" fillId="28" borderId="22" xfId="0" quotePrefix="1" applyNumberFormat="1" applyFont="1" applyFill="1" applyBorder="1" applyAlignment="1">
      <alignment horizontal="center" vertical="center" wrapText="1"/>
    </xf>
    <xf numFmtId="0" fontId="38" fillId="28" borderId="21" xfId="136" applyFont="1" applyFill="1" applyBorder="1" applyAlignment="1">
      <alignment horizontal="center" vertical="center" wrapText="1"/>
    </xf>
    <xf numFmtId="0" fontId="44" fillId="27" borderId="0" xfId="0" applyFont="1" applyFill="1" applyAlignment="1">
      <alignment horizontal="center" vertical="center"/>
    </xf>
    <xf numFmtId="2" fontId="38" fillId="27" borderId="0" xfId="0" applyNumberFormat="1" applyFont="1" applyFill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1" fontId="41" fillId="0" borderId="24" xfId="0" applyNumberFormat="1" applyFont="1" applyBorder="1" applyAlignment="1">
      <alignment horizontal="center" vertical="center"/>
    </xf>
    <xf numFmtId="3" fontId="41" fillId="0" borderId="0" xfId="0" applyNumberFormat="1" applyFont="1" applyAlignment="1">
      <alignment horizontal="right" vertical="center"/>
    </xf>
    <xf numFmtId="194" fontId="42" fillId="0" borderId="26" xfId="134" applyNumberFormat="1" applyFont="1" applyFill="1" applyBorder="1" applyAlignment="1">
      <alignment horizontal="right" vertical="center"/>
    </xf>
    <xf numFmtId="3" fontId="41" fillId="0" borderId="27" xfId="0" applyNumberFormat="1" applyFont="1" applyBorder="1" applyAlignment="1">
      <alignment horizontal="right" vertical="center"/>
    </xf>
    <xf numFmtId="0" fontId="41" fillId="27" borderId="0" xfId="0" applyFont="1" applyFill="1" applyAlignment="1">
      <alignment vertical="center"/>
    </xf>
    <xf numFmtId="1" fontId="41" fillId="0" borderId="27" xfId="0" applyNumberFormat="1" applyFont="1" applyBorder="1" applyAlignment="1">
      <alignment horizontal="center" vertical="center"/>
    </xf>
    <xf numFmtId="194" fontId="42" fillId="0" borderId="17" xfId="134" applyNumberFormat="1" applyFont="1" applyFill="1" applyBorder="1" applyAlignment="1">
      <alignment horizontal="right" vertical="center"/>
    </xf>
    <xf numFmtId="1" fontId="41" fillId="0" borderId="28" xfId="0" applyNumberFormat="1" applyFont="1" applyBorder="1" applyAlignment="1">
      <alignment horizontal="center" vertical="center"/>
    </xf>
    <xf numFmtId="194" fontId="42" fillId="0" borderId="29" xfId="134" applyNumberFormat="1" applyFont="1" applyFill="1" applyBorder="1" applyAlignment="1">
      <alignment horizontal="right" vertical="center"/>
    </xf>
    <xf numFmtId="194" fontId="38" fillId="27" borderId="0" xfId="134" applyNumberFormat="1" applyFont="1" applyFill="1" applyBorder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/>
    </xf>
    <xf numFmtId="2" fontId="38" fillId="28" borderId="21" xfId="0" applyNumberFormat="1" applyFont="1" applyFill="1" applyBorder="1" applyAlignment="1">
      <alignment horizontal="center" vertical="center"/>
    </xf>
    <xf numFmtId="2" fontId="38" fillId="28" borderId="23" xfId="0" applyNumberFormat="1" applyFont="1" applyFill="1" applyBorder="1" applyAlignment="1">
      <alignment horizontal="left" vertical="center" wrapText="1"/>
    </xf>
    <xf numFmtId="195" fontId="38" fillId="28" borderId="21" xfId="135" applyNumberFormat="1" applyFont="1" applyFill="1" applyBorder="1" applyAlignment="1">
      <alignment horizontal="center" vertical="center" wrapText="1"/>
    </xf>
    <xf numFmtId="195" fontId="38" fillId="28" borderId="22" xfId="135" applyNumberFormat="1" applyFont="1" applyFill="1" applyBorder="1" applyAlignment="1">
      <alignment horizontal="center" vertical="center" wrapText="1"/>
    </xf>
    <xf numFmtId="3" fontId="38" fillId="28" borderId="22" xfId="0" applyNumberFormat="1" applyFont="1" applyFill="1" applyBorder="1" applyAlignment="1">
      <alignment horizontal="center" vertical="center" wrapText="1"/>
    </xf>
    <xf numFmtId="194" fontId="38" fillId="28" borderId="23" xfId="134" applyNumberFormat="1" applyFont="1" applyFill="1" applyBorder="1" applyAlignment="1">
      <alignment horizontal="center" vertical="center" wrapText="1"/>
    </xf>
    <xf numFmtId="195" fontId="38" fillId="28" borderId="21" xfId="135" applyNumberFormat="1" applyFont="1" applyFill="1" applyBorder="1" applyAlignment="1">
      <alignment vertical="center"/>
    </xf>
    <xf numFmtId="4" fontId="0" fillId="0" borderId="0" xfId="0" applyNumberFormat="1" applyAlignment="1">
      <alignment vertical="center"/>
    </xf>
    <xf numFmtId="3" fontId="0" fillId="27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27" borderId="0" xfId="0" applyNumberFormat="1" applyFill="1" applyAlignment="1">
      <alignment horizontal="right" vertical="center"/>
    </xf>
    <xf numFmtId="0" fontId="43" fillId="27" borderId="20" xfId="0" applyFont="1" applyFill="1" applyBorder="1" applyAlignment="1">
      <alignment vertical="center"/>
    </xf>
    <xf numFmtId="0" fontId="42" fillId="27" borderId="0" xfId="0" applyFont="1" applyFill="1" applyAlignment="1">
      <alignment horizontal="center" vertical="center"/>
    </xf>
    <xf numFmtId="3" fontId="38" fillId="28" borderId="1" xfId="0" applyNumberFormat="1" applyFont="1" applyFill="1" applyBorder="1" applyAlignment="1">
      <alignment horizontal="center" vertical="center" wrapText="1"/>
    </xf>
    <xf numFmtId="3" fontId="38" fillId="0" borderId="20" xfId="0" applyNumberFormat="1" applyFont="1" applyBorder="1" applyAlignment="1">
      <alignment horizontal="center" vertical="center" wrapText="1"/>
    </xf>
    <xf numFmtId="0" fontId="43" fillId="27" borderId="0" xfId="0" applyFont="1" applyFill="1" applyAlignment="1">
      <alignment horizontal="center" vertical="center"/>
    </xf>
    <xf numFmtId="0" fontId="39" fillId="27" borderId="0" xfId="0" applyFont="1" applyFill="1" applyAlignment="1">
      <alignment vertical="center"/>
    </xf>
    <xf numFmtId="0" fontId="0" fillId="0" borderId="3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95" fontId="0" fillId="0" borderId="24" xfId="135" applyNumberFormat="1" applyFont="1" applyFill="1" applyBorder="1" applyAlignment="1">
      <alignment horizontal="right" vertical="center"/>
    </xf>
    <xf numFmtId="195" fontId="0" fillId="0" borderId="25" xfId="135" applyNumberFormat="1" applyFont="1" applyFill="1" applyBorder="1" applyAlignment="1">
      <alignment horizontal="right" vertical="center"/>
    </xf>
    <xf numFmtId="194" fontId="43" fillId="0" borderId="26" xfId="134" applyNumberFormat="1" applyFont="1" applyFill="1" applyBorder="1" applyAlignment="1">
      <alignment horizontal="right" vertical="center"/>
    </xf>
    <xf numFmtId="195" fontId="0" fillId="0" borderId="24" xfId="135" applyNumberFormat="1" applyFont="1" applyFill="1" applyBorder="1" applyAlignment="1">
      <alignment vertical="center"/>
    </xf>
    <xf numFmtId="0" fontId="0" fillId="0" borderId="30" xfId="0" applyBorder="1" applyAlignment="1">
      <alignment horizontal="left" vertical="center"/>
    </xf>
    <xf numFmtId="195" fontId="0" fillId="0" borderId="27" xfId="135" applyNumberFormat="1" applyFont="1" applyFill="1" applyBorder="1" applyAlignment="1">
      <alignment horizontal="right" vertical="center"/>
    </xf>
    <xf numFmtId="195" fontId="0" fillId="0" borderId="0" xfId="135" applyNumberFormat="1" applyFont="1" applyFill="1" applyBorder="1" applyAlignment="1">
      <alignment horizontal="right" vertical="center"/>
    </xf>
    <xf numFmtId="194" fontId="43" fillId="0" borderId="17" xfId="134" applyNumberFormat="1" applyFont="1" applyFill="1" applyBorder="1" applyAlignment="1">
      <alignment horizontal="right" vertical="center"/>
    </xf>
    <xf numFmtId="195" fontId="0" fillId="0" borderId="27" xfId="135" applyNumberFormat="1" applyFont="1" applyFill="1" applyBorder="1" applyAlignment="1">
      <alignment vertical="center"/>
    </xf>
    <xf numFmtId="0" fontId="0" fillId="0" borderId="32" xfId="0" applyBorder="1" applyAlignment="1">
      <alignment horizontal="left" vertical="center"/>
    </xf>
    <xf numFmtId="195" fontId="0" fillId="0" borderId="28" xfId="135" applyNumberFormat="1" applyFont="1" applyFill="1" applyBorder="1" applyAlignment="1">
      <alignment horizontal="right" vertical="center"/>
    </xf>
    <xf numFmtId="195" fontId="0" fillId="0" borderId="7" xfId="135" applyNumberFormat="1" applyFont="1" applyFill="1" applyBorder="1" applyAlignment="1">
      <alignment horizontal="right" vertical="center"/>
    </xf>
    <xf numFmtId="194" fontId="43" fillId="0" borderId="29" xfId="134" applyNumberFormat="1" applyFont="1" applyFill="1" applyBorder="1" applyAlignment="1">
      <alignment horizontal="right" vertical="center"/>
    </xf>
    <xf numFmtId="195" fontId="0" fillId="0" borderId="28" xfId="135" applyNumberFormat="1" applyFont="1" applyFill="1" applyBorder="1" applyAlignment="1">
      <alignment vertical="center"/>
    </xf>
    <xf numFmtId="195" fontId="38" fillId="27" borderId="0" xfId="135" applyNumberFormat="1" applyFont="1" applyFill="1" applyAlignment="1">
      <alignment horizontal="right" vertical="center" wrapText="1"/>
    </xf>
    <xf numFmtId="194" fontId="38" fillId="27" borderId="0" xfId="134" applyNumberFormat="1" applyFont="1" applyFill="1" applyAlignment="1">
      <alignment horizontal="right" vertical="center" wrapText="1"/>
    </xf>
    <xf numFmtId="194" fontId="43" fillId="27" borderId="0" xfId="134" applyNumberFormat="1" applyFont="1" applyFill="1" applyAlignment="1">
      <alignment vertical="center"/>
    </xf>
    <xf numFmtId="3" fontId="38" fillId="0" borderId="33" xfId="0" applyNumberFormat="1" applyFont="1" applyBorder="1" applyAlignment="1">
      <alignment horizontal="center" vertical="center" wrapText="1"/>
    </xf>
    <xf numFmtId="195" fontId="38" fillId="28" borderId="21" xfId="135" applyNumberFormat="1" applyFont="1" applyFill="1" applyBorder="1" applyAlignment="1">
      <alignment horizontal="right" vertical="center" wrapText="1"/>
    </xf>
    <xf numFmtId="195" fontId="38" fillId="28" borderId="22" xfId="135" applyNumberFormat="1" applyFont="1" applyFill="1" applyBorder="1" applyAlignment="1">
      <alignment horizontal="right" vertical="center" wrapText="1"/>
    </xf>
    <xf numFmtId="194" fontId="38" fillId="28" borderId="23" xfId="134" applyNumberFormat="1" applyFont="1" applyFill="1" applyBorder="1" applyAlignment="1">
      <alignment horizontal="right" vertical="center" wrapText="1"/>
    </xf>
    <xf numFmtId="0" fontId="45" fillId="27" borderId="0" xfId="0" applyFont="1" applyFill="1" applyAlignment="1">
      <alignment vertical="center"/>
    </xf>
    <xf numFmtId="195" fontId="46" fillId="27" borderId="0" xfId="135" applyNumberFormat="1" applyFont="1" applyFill="1" applyAlignment="1">
      <alignment horizontal="right" vertical="center"/>
    </xf>
    <xf numFmtId="195" fontId="46" fillId="27" borderId="0" xfId="135" applyNumberFormat="1" applyFont="1" applyFill="1" applyAlignment="1">
      <alignment vertical="center"/>
    </xf>
    <xf numFmtId="0" fontId="38" fillId="28" borderId="22" xfId="136" applyFont="1" applyFill="1" applyBorder="1" applyAlignment="1">
      <alignment horizontal="center" vertical="center" wrapText="1"/>
    </xf>
    <xf numFmtId="0" fontId="38" fillId="28" borderId="23" xfId="136" applyFont="1" applyFill="1" applyBorder="1" applyAlignment="1">
      <alignment horizontal="center" vertical="center" wrapText="1"/>
    </xf>
    <xf numFmtId="17" fontId="38" fillId="28" borderId="22" xfId="137" applyNumberFormat="1" applyFont="1" applyFill="1" applyBorder="1" applyAlignment="1">
      <alignment horizontal="center" vertical="center" wrapText="1"/>
    </xf>
    <xf numFmtId="17" fontId="38" fillId="28" borderId="23" xfId="137" applyNumberFormat="1" applyFont="1" applyFill="1" applyBorder="1" applyAlignment="1">
      <alignment horizontal="center" vertical="center" wrapText="1"/>
    </xf>
  </cellXfs>
  <cellStyles count="140">
    <cellStyle name="@ .....rpm" xfId="2" xr:uid="{00000000-0005-0000-0000-000000000000}"/>
    <cellStyle name="20% - Énfasis1 2" xfId="3" xr:uid="{00000000-0005-0000-0000-000001000000}"/>
    <cellStyle name="20% - Énfasis1 2 2" xfId="4" xr:uid="{00000000-0005-0000-0000-000002000000}"/>
    <cellStyle name="20% - Énfasis2 2" xfId="5" xr:uid="{00000000-0005-0000-0000-000003000000}"/>
    <cellStyle name="20% - Énfasis2 2 2" xfId="6" xr:uid="{00000000-0005-0000-0000-000004000000}"/>
    <cellStyle name="20% - Énfasis3 2" xfId="7" xr:uid="{00000000-0005-0000-0000-000005000000}"/>
    <cellStyle name="20% - Énfasis3 2 2" xfId="8" xr:uid="{00000000-0005-0000-0000-000006000000}"/>
    <cellStyle name="20% - Énfasis4 2" xfId="9" xr:uid="{00000000-0005-0000-0000-000007000000}"/>
    <cellStyle name="20% - Énfasis4 2 2" xfId="10" xr:uid="{00000000-0005-0000-0000-000008000000}"/>
    <cellStyle name="20% - Énfasis5 2" xfId="11" xr:uid="{00000000-0005-0000-0000-000009000000}"/>
    <cellStyle name="20% - Énfasis5 2 2" xfId="12" xr:uid="{00000000-0005-0000-0000-00000A000000}"/>
    <cellStyle name="20% - Énfasis6 2" xfId="13" xr:uid="{00000000-0005-0000-0000-00000B000000}"/>
    <cellStyle name="20% - Énfasis6 2 2" xfId="14" xr:uid="{00000000-0005-0000-0000-00000C000000}"/>
    <cellStyle name="40% - Énfasis1 2" xfId="15" xr:uid="{00000000-0005-0000-0000-00000D000000}"/>
    <cellStyle name="40% - Énfasis1 2 2" xfId="16" xr:uid="{00000000-0005-0000-0000-00000E000000}"/>
    <cellStyle name="40% - Énfasis2 2" xfId="17" xr:uid="{00000000-0005-0000-0000-00000F000000}"/>
    <cellStyle name="40% - Énfasis2 2 2" xfId="18" xr:uid="{00000000-0005-0000-0000-000010000000}"/>
    <cellStyle name="40% - Énfasis3 2" xfId="19" xr:uid="{00000000-0005-0000-0000-000011000000}"/>
    <cellStyle name="40% - Énfasis3 2 2" xfId="20" xr:uid="{00000000-0005-0000-0000-000012000000}"/>
    <cellStyle name="40% - Énfasis4 2" xfId="21" xr:uid="{00000000-0005-0000-0000-000013000000}"/>
    <cellStyle name="40% - Énfasis4 2 2" xfId="22" xr:uid="{00000000-0005-0000-0000-000014000000}"/>
    <cellStyle name="40% - Énfasis5 2" xfId="23" xr:uid="{00000000-0005-0000-0000-000015000000}"/>
    <cellStyle name="40% - Énfasis5 2 2" xfId="24" xr:uid="{00000000-0005-0000-0000-000016000000}"/>
    <cellStyle name="40% - Énfasis6 2" xfId="25" xr:uid="{00000000-0005-0000-0000-000017000000}"/>
    <cellStyle name="40% - Énfasis6 2 2" xfId="26" xr:uid="{00000000-0005-0000-0000-000018000000}"/>
    <cellStyle name="60% - Énfasis1 2" xfId="27" xr:uid="{00000000-0005-0000-0000-000019000000}"/>
    <cellStyle name="60% - Énfasis1 2 2" xfId="28" xr:uid="{00000000-0005-0000-0000-00001A000000}"/>
    <cellStyle name="60% - Énfasis2 2" xfId="29" xr:uid="{00000000-0005-0000-0000-00001B000000}"/>
    <cellStyle name="60% - Énfasis2 2 2" xfId="30" xr:uid="{00000000-0005-0000-0000-00001C000000}"/>
    <cellStyle name="60% - Énfasis3 2" xfId="31" xr:uid="{00000000-0005-0000-0000-00001D000000}"/>
    <cellStyle name="60% - Énfasis3 2 2" xfId="32" xr:uid="{00000000-0005-0000-0000-00001E000000}"/>
    <cellStyle name="60% - Énfasis4 2" xfId="33" xr:uid="{00000000-0005-0000-0000-00001F000000}"/>
    <cellStyle name="60% - Énfasis4 2 2" xfId="34" xr:uid="{00000000-0005-0000-0000-000020000000}"/>
    <cellStyle name="60% - Énfasis5 2" xfId="35" xr:uid="{00000000-0005-0000-0000-000021000000}"/>
    <cellStyle name="60% - Énfasis5 2 2" xfId="36" xr:uid="{00000000-0005-0000-0000-000022000000}"/>
    <cellStyle name="60% - Énfasis6 2" xfId="37" xr:uid="{00000000-0005-0000-0000-000023000000}"/>
    <cellStyle name="60% - Énfasis6 2 2" xfId="38" xr:uid="{00000000-0005-0000-0000-000024000000}"/>
    <cellStyle name="Angulo" xfId="39" xr:uid="{00000000-0005-0000-0000-000025000000}"/>
    <cellStyle name="Buena 2" xfId="40" xr:uid="{00000000-0005-0000-0000-000026000000}"/>
    <cellStyle name="Buena 2 2" xfId="41" xr:uid="{00000000-0005-0000-0000-000027000000}"/>
    <cellStyle name="Cálculo 2" xfId="42" xr:uid="{00000000-0005-0000-0000-000028000000}"/>
    <cellStyle name="Cálculo 2 2" xfId="43" xr:uid="{00000000-0005-0000-0000-000029000000}"/>
    <cellStyle name="cc" xfId="44" xr:uid="{00000000-0005-0000-0000-00002A000000}"/>
    <cellStyle name="Celda de comprobación 2" xfId="45" xr:uid="{00000000-0005-0000-0000-00002B000000}"/>
    <cellStyle name="Celda de comprobación 2 2" xfId="46" xr:uid="{00000000-0005-0000-0000-00002C000000}"/>
    <cellStyle name="Celda vinculada 2" xfId="47" xr:uid="{00000000-0005-0000-0000-00002D000000}"/>
    <cellStyle name="Celda vinculada 2 2" xfId="48" xr:uid="{00000000-0005-0000-0000-00002E000000}"/>
    <cellStyle name="Comma" xfId="135" builtinId="3"/>
    <cellStyle name="DobleEspacio" xfId="49" xr:uid="{00000000-0005-0000-0000-00002F000000}"/>
    <cellStyle name="Encabezado 4 2" xfId="50" xr:uid="{00000000-0005-0000-0000-000030000000}"/>
    <cellStyle name="Encabezado 4 2 2" xfId="51" xr:uid="{00000000-0005-0000-0000-000031000000}"/>
    <cellStyle name="Énfasis1 2" xfId="52" xr:uid="{00000000-0005-0000-0000-000032000000}"/>
    <cellStyle name="Énfasis1 2 2" xfId="53" xr:uid="{00000000-0005-0000-0000-000033000000}"/>
    <cellStyle name="Énfasis2 2" xfId="54" xr:uid="{00000000-0005-0000-0000-000034000000}"/>
    <cellStyle name="Énfasis2 2 2" xfId="55" xr:uid="{00000000-0005-0000-0000-000035000000}"/>
    <cellStyle name="Énfasis3 2" xfId="56" xr:uid="{00000000-0005-0000-0000-000036000000}"/>
    <cellStyle name="Énfasis3 2 2" xfId="57" xr:uid="{00000000-0005-0000-0000-000037000000}"/>
    <cellStyle name="Énfasis4 2" xfId="58" xr:uid="{00000000-0005-0000-0000-000038000000}"/>
    <cellStyle name="Énfasis4 2 2" xfId="59" xr:uid="{00000000-0005-0000-0000-000039000000}"/>
    <cellStyle name="Énfasis5 2" xfId="60" xr:uid="{00000000-0005-0000-0000-00003A000000}"/>
    <cellStyle name="Énfasis5 2 2" xfId="61" xr:uid="{00000000-0005-0000-0000-00003B000000}"/>
    <cellStyle name="Énfasis6 2" xfId="62" xr:uid="{00000000-0005-0000-0000-00003C000000}"/>
    <cellStyle name="Énfasis6 2 2" xfId="63" xr:uid="{00000000-0005-0000-0000-00003D000000}"/>
    <cellStyle name="Entrada 2" xfId="64" xr:uid="{00000000-0005-0000-0000-00003E000000}"/>
    <cellStyle name="Entrada 2 2" xfId="65" xr:uid="{00000000-0005-0000-0000-00003F000000}"/>
    <cellStyle name="Espacio" xfId="66" xr:uid="{00000000-0005-0000-0000-000040000000}"/>
    <cellStyle name="Euro" xfId="67" xr:uid="{00000000-0005-0000-0000-000041000000}"/>
    <cellStyle name="Evaluación" xfId="68" xr:uid="{00000000-0005-0000-0000-000042000000}"/>
    <cellStyle name="Fecha" xfId="69" xr:uid="{00000000-0005-0000-0000-000043000000}"/>
    <cellStyle name="Incorrecto 2" xfId="70" xr:uid="{00000000-0005-0000-0000-000044000000}"/>
    <cellStyle name="Incorrecto 2 2" xfId="71" xr:uid="{00000000-0005-0000-0000-000045000000}"/>
    <cellStyle name="Kg." xfId="72" xr:uid="{00000000-0005-0000-0000-000046000000}"/>
    <cellStyle name="Kg./m³" xfId="73" xr:uid="{00000000-0005-0000-0000-000047000000}"/>
    <cellStyle name="Kg-m" xfId="74" xr:uid="{00000000-0005-0000-0000-000048000000}"/>
    <cellStyle name="Kilos" xfId="75" xr:uid="{00000000-0005-0000-0000-000049000000}"/>
    <cellStyle name="Km/gal" xfId="76" xr:uid="{00000000-0005-0000-0000-00004A000000}"/>
    <cellStyle name="Km/hr" xfId="77" xr:uid="{00000000-0005-0000-0000-00004B000000}"/>
    <cellStyle name="l/hr" xfId="78" xr:uid="{00000000-0005-0000-0000-00004C000000}"/>
    <cellStyle name="Litros" xfId="79" xr:uid="{00000000-0005-0000-0000-00004D000000}"/>
    <cellStyle name="m" xfId="80" xr:uid="{00000000-0005-0000-0000-00004E000000}"/>
    <cellStyle name="m/m" xfId="81" xr:uid="{00000000-0005-0000-0000-00004F000000}"/>
    <cellStyle name="m²" xfId="82" xr:uid="{00000000-0005-0000-0000-000050000000}"/>
    <cellStyle name="m³" xfId="83" xr:uid="{00000000-0005-0000-0000-000051000000}"/>
    <cellStyle name="Milimetros" xfId="84" xr:uid="{00000000-0005-0000-0000-000052000000}"/>
    <cellStyle name="Millares 2" xfId="85" xr:uid="{00000000-0005-0000-0000-000054000000}"/>
    <cellStyle name="Millares 2 2" xfId="86" xr:uid="{00000000-0005-0000-0000-000055000000}"/>
    <cellStyle name="Millares 3" xfId="87" xr:uid="{00000000-0005-0000-0000-000056000000}"/>
    <cellStyle name="Millones" xfId="88" xr:uid="{00000000-0005-0000-0000-000057000000}"/>
    <cellStyle name="Millones (0)" xfId="89" xr:uid="{00000000-0005-0000-0000-000058000000}"/>
    <cellStyle name="Moneda centrado" xfId="90" xr:uid="{00000000-0005-0000-0000-000059000000}"/>
    <cellStyle name="Neutral 2" xfId="91" xr:uid="{00000000-0005-0000-0000-00005A000000}"/>
    <cellStyle name="Neutral 2 2" xfId="92" xr:uid="{00000000-0005-0000-0000-00005B000000}"/>
    <cellStyle name="Normal" xfId="0" builtinId="0"/>
    <cellStyle name="Normal 2" xfId="93" xr:uid="{00000000-0005-0000-0000-00005D000000}"/>
    <cellStyle name="Normal 2 2" xfId="94" xr:uid="{00000000-0005-0000-0000-00005E000000}"/>
    <cellStyle name="Normal 2 3 2" xfId="138" xr:uid="{00000000-0005-0000-0000-00005F000000}"/>
    <cellStyle name="Normal 2_Autom" xfId="95" xr:uid="{00000000-0005-0000-0000-000060000000}"/>
    <cellStyle name="Normal 3" xfId="1" xr:uid="{00000000-0005-0000-0000-000061000000}"/>
    <cellStyle name="Normal 4" xfId="96" xr:uid="{00000000-0005-0000-0000-000062000000}"/>
    <cellStyle name="Normal 5" xfId="97" xr:uid="{00000000-0005-0000-0000-000063000000}"/>
    <cellStyle name="Normal 6" xfId="98" xr:uid="{00000000-0005-0000-0000-000064000000}"/>
    <cellStyle name="Normal 7" xfId="99" xr:uid="{00000000-0005-0000-0000-000065000000}"/>
    <cellStyle name="Normal 8" xfId="100" xr:uid="{00000000-0005-0000-0000-000066000000}"/>
    <cellStyle name="Normal_Hoja1 2" xfId="137" xr:uid="{00000000-0005-0000-0000-000067000000}"/>
    <cellStyle name="Normal_Hoja2 2" xfId="136" xr:uid="{00000000-0005-0000-0000-000068000000}"/>
    <cellStyle name="Notas 2" xfId="101" xr:uid="{00000000-0005-0000-0000-000069000000}"/>
    <cellStyle name="Notas 2 2" xfId="102" xr:uid="{00000000-0005-0000-0000-00006A000000}"/>
    <cellStyle name="Partida" xfId="103" xr:uid="{00000000-0005-0000-0000-00006B000000}"/>
    <cellStyle name="Percent" xfId="134" builtinId="5"/>
    <cellStyle name="Porcentaje 2" xfId="139" xr:uid="{00000000-0005-0000-0000-00006D000000}"/>
    <cellStyle name="PS" xfId="104" xr:uid="{00000000-0005-0000-0000-00006E000000}"/>
    <cellStyle name="Relación" xfId="105" xr:uid="{00000000-0005-0000-0000-00006F000000}"/>
    <cellStyle name="rpm" xfId="106" xr:uid="{00000000-0005-0000-0000-000070000000}"/>
    <cellStyle name="Salida 2" xfId="107" xr:uid="{00000000-0005-0000-0000-000071000000}"/>
    <cellStyle name="Salida 2 2" xfId="108" xr:uid="{00000000-0005-0000-0000-000072000000}"/>
    <cellStyle name="Small 6" xfId="109" xr:uid="{00000000-0005-0000-0000-000073000000}"/>
    <cellStyle name="Soles" xfId="110" xr:uid="{00000000-0005-0000-0000-000074000000}"/>
    <cellStyle name="Subscript" xfId="111" xr:uid="{00000000-0005-0000-0000-000075000000}"/>
    <cellStyle name="Superscript" xfId="112" xr:uid="{00000000-0005-0000-0000-000076000000}"/>
    <cellStyle name="Teléfono" xfId="113" xr:uid="{00000000-0005-0000-0000-000077000000}"/>
    <cellStyle name="Text" xfId="114" xr:uid="{00000000-0005-0000-0000-000078000000}"/>
    <cellStyle name="Texto de advertencia 2" xfId="115" xr:uid="{00000000-0005-0000-0000-000079000000}"/>
    <cellStyle name="Texto de advertencia 2 2" xfId="116" xr:uid="{00000000-0005-0000-0000-00007A000000}"/>
    <cellStyle name="Texto explicativo 2" xfId="117" xr:uid="{00000000-0005-0000-0000-00007B000000}"/>
    <cellStyle name="Texto explicativo 2 2" xfId="118" xr:uid="{00000000-0005-0000-0000-00007C000000}"/>
    <cellStyle name="Time" xfId="119" xr:uid="{00000000-0005-0000-0000-00007D000000}"/>
    <cellStyle name="Title 10" xfId="120" xr:uid="{00000000-0005-0000-0000-00007E000000}"/>
    <cellStyle name="Título 1 2" xfId="121" xr:uid="{00000000-0005-0000-0000-00007F000000}"/>
    <cellStyle name="Título 1 2 2" xfId="122" xr:uid="{00000000-0005-0000-0000-000080000000}"/>
    <cellStyle name="Título 2 2" xfId="123" xr:uid="{00000000-0005-0000-0000-000081000000}"/>
    <cellStyle name="Título 2 2 2" xfId="124" xr:uid="{00000000-0005-0000-0000-000082000000}"/>
    <cellStyle name="Título 3 2" xfId="125" xr:uid="{00000000-0005-0000-0000-000083000000}"/>
    <cellStyle name="Título 3 2 2" xfId="126" xr:uid="{00000000-0005-0000-0000-000084000000}"/>
    <cellStyle name="Título 4" xfId="127" xr:uid="{00000000-0005-0000-0000-000085000000}"/>
    <cellStyle name="Título 4 2" xfId="128" xr:uid="{00000000-0005-0000-0000-000086000000}"/>
    <cellStyle name="Ton" xfId="129" xr:uid="{00000000-0005-0000-0000-000087000000}"/>
    <cellStyle name="Total 2" xfId="130" xr:uid="{00000000-0005-0000-0000-000088000000}"/>
    <cellStyle name="Total 2 2" xfId="131" xr:uid="{00000000-0005-0000-0000-000089000000}"/>
    <cellStyle name="Wrap Text 8" xfId="132" xr:uid="{00000000-0005-0000-0000-00008A000000}"/>
    <cellStyle name="표준_RA-210426(5월오더)" xfId="133" xr:uid="{00000000-0005-0000-0000-00008B000000}"/>
  </cellStyles>
  <dxfs count="16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everde\Desktop\09-%202014%20-%20Reporte%20-%20Setiembre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F:\01.%20AAP\01.%20Gerencia%20de%20Placas\1.3.%20Estad&#237;sticas\01.%20Inmatriculaciones%20e%20Importaciones\2014\11.%20Noviembre\Suministros_Work_Noviembre-20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showGridLines="0"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2" sqref="B2"/>
    </sheetView>
  </sheetViews>
  <sheetFormatPr defaultColWidth="11.42578125" defaultRowHeight="15" x14ac:dyDescent="0.25"/>
  <cols>
    <col min="1" max="1" width="4.42578125" style="3" customWidth="1"/>
    <col min="2" max="2" width="25.28515625" style="29" customWidth="1"/>
    <col min="3" max="3" width="1" style="62" customWidth="1"/>
    <col min="4" max="15" width="13" style="63" bestFit="1" customWidth="1"/>
    <col min="16" max="16" width="14.5703125" style="63" bestFit="1" customWidth="1"/>
    <col min="17" max="17" width="13.5703125" style="63" customWidth="1"/>
    <col min="18" max="18" width="1.140625" style="29" customWidth="1"/>
    <col min="19" max="19" width="13" style="29" bestFit="1" customWidth="1"/>
    <col min="20" max="20" width="6.28515625" style="29" customWidth="1"/>
    <col min="21" max="21" width="8.140625" style="29" bestFit="1" customWidth="1"/>
    <col min="22" max="22" width="1.140625" style="29" customWidth="1"/>
    <col min="23" max="23" width="14.5703125" style="29" bestFit="1" customWidth="1"/>
    <col min="24" max="24" width="6.28515625" style="29" customWidth="1"/>
    <col min="25" max="25" width="8.5703125" style="29" bestFit="1" customWidth="1"/>
    <col min="26" max="16384" width="11.42578125" style="29"/>
  </cols>
  <sheetData>
    <row r="1" spans="1:25" ht="36" customHeight="1" x14ac:dyDescent="0.25">
      <c r="B1" s="93" t="s">
        <v>29</v>
      </c>
      <c r="C1" s="64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25" s="68" customFormat="1" ht="38.1" customHeight="1" x14ac:dyDescent="0.25">
      <c r="A2" s="65" t="s">
        <v>21</v>
      </c>
      <c r="B2" s="66" t="s">
        <v>26</v>
      </c>
      <c r="C2" s="67"/>
      <c r="D2" s="33">
        <v>42370</v>
      </c>
      <c r="E2" s="34">
        <v>42401</v>
      </c>
      <c r="F2" s="34">
        <v>42430</v>
      </c>
      <c r="G2" s="34">
        <v>42461</v>
      </c>
      <c r="H2" s="34">
        <v>42491</v>
      </c>
      <c r="I2" s="34">
        <v>42522</v>
      </c>
      <c r="J2" s="34">
        <v>42552</v>
      </c>
      <c r="K2" s="34">
        <v>42583</v>
      </c>
      <c r="L2" s="34">
        <v>42614</v>
      </c>
      <c r="M2" s="34">
        <v>42644</v>
      </c>
      <c r="N2" s="34">
        <v>42675</v>
      </c>
      <c r="O2" s="34">
        <v>42705</v>
      </c>
      <c r="P2" s="96" t="s">
        <v>31</v>
      </c>
      <c r="Q2" s="97" t="s">
        <v>32</v>
      </c>
      <c r="R2" s="35"/>
      <c r="S2" s="36" t="s">
        <v>33</v>
      </c>
      <c r="T2" s="98" t="s">
        <v>34</v>
      </c>
      <c r="U2" s="99"/>
      <c r="V2" s="32"/>
      <c r="W2" s="37" t="s">
        <v>35</v>
      </c>
      <c r="X2" s="98" t="s">
        <v>19</v>
      </c>
      <c r="Y2" s="99"/>
    </row>
    <row r="3" spans="1:25" ht="6" customHeight="1" x14ac:dyDescent="0.25">
      <c r="B3" s="69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5" s="62" customFormat="1" x14ac:dyDescent="0.25">
      <c r="A4" s="6">
        <v>1</v>
      </c>
      <c r="B4" s="70" t="s">
        <v>28</v>
      </c>
      <c r="C4" s="71"/>
      <c r="D4" s="72">
        <v>28939278.93</v>
      </c>
      <c r="E4" s="73">
        <v>34531072.050000004</v>
      </c>
      <c r="F4" s="73">
        <v>29020374.640000004</v>
      </c>
      <c r="G4" s="73">
        <v>33971793.990000032</v>
      </c>
      <c r="H4" s="73">
        <v>36038329.349999987</v>
      </c>
      <c r="I4" s="73">
        <v>31428638.899999999</v>
      </c>
      <c r="J4" s="73">
        <v>35176849.759999998</v>
      </c>
      <c r="K4" s="73">
        <v>37253333.640000001</v>
      </c>
      <c r="L4" s="73">
        <v>32314831.260000005</v>
      </c>
      <c r="M4" s="73">
        <v>28842048.009999998</v>
      </c>
      <c r="N4" s="73">
        <v>32739020.240000002</v>
      </c>
      <c r="O4" s="73">
        <v>40138747.739999987</v>
      </c>
      <c r="P4" s="73">
        <f t="shared" ref="P4:P21" si="0">+SUM(D4:O4)</f>
        <v>400394318.51000005</v>
      </c>
      <c r="Q4" s="74">
        <f t="shared" ref="Q4:Q21" si="1">+P4/$P$23</f>
        <v>0.26762286949187719</v>
      </c>
      <c r="S4" s="75">
        <v>37123513.779999994</v>
      </c>
      <c r="T4" s="17">
        <f t="shared" ref="T4:T21" si="2">+U4</f>
        <v>8.1221674701073887E-2</v>
      </c>
      <c r="U4" s="18">
        <f t="shared" ref="U4:U21" si="3">IFERROR((O4-S4)/S4,0)</f>
        <v>8.1221674701073887E-2</v>
      </c>
      <c r="W4" s="75">
        <v>446072064.87000006</v>
      </c>
      <c r="X4" s="17">
        <f t="shared" ref="X4:X21" si="4">+Y4</f>
        <v>-0.10239992583555305</v>
      </c>
      <c r="Y4" s="18">
        <f t="shared" ref="Y4:Y21" si="5">IFERROR((P4-W4)/W4,0)</f>
        <v>-0.10239992583555305</v>
      </c>
    </row>
    <row r="5" spans="1:25" s="62" customFormat="1" x14ac:dyDescent="0.25">
      <c r="A5" s="6">
        <v>2</v>
      </c>
      <c r="B5" s="76" t="s">
        <v>16</v>
      </c>
      <c r="C5" s="71"/>
      <c r="D5" s="77">
        <v>17326493.970000003</v>
      </c>
      <c r="E5" s="78">
        <v>21825762.489999998</v>
      </c>
      <c r="F5" s="78">
        <v>22060959.130000003</v>
      </c>
      <c r="G5" s="78">
        <v>23783691.450000014</v>
      </c>
      <c r="H5" s="78">
        <v>17722265.869999994</v>
      </c>
      <c r="I5" s="78">
        <v>21301117.710000001</v>
      </c>
      <c r="J5" s="78">
        <v>20499018.390000001</v>
      </c>
      <c r="K5" s="78">
        <v>22312637.340000004</v>
      </c>
      <c r="L5" s="78">
        <v>18719212.949999999</v>
      </c>
      <c r="M5" s="78">
        <v>21171607.599999998</v>
      </c>
      <c r="N5" s="78">
        <v>27562025.68</v>
      </c>
      <c r="O5" s="78">
        <v>22498413.280000001</v>
      </c>
      <c r="P5" s="78">
        <f t="shared" si="0"/>
        <v>256783205.85999998</v>
      </c>
      <c r="Q5" s="79">
        <f t="shared" si="1"/>
        <v>0.17163345035791328</v>
      </c>
      <c r="S5" s="80">
        <v>19808976.43</v>
      </c>
      <c r="T5" s="19">
        <f t="shared" si="2"/>
        <v>0.13576859256225596</v>
      </c>
      <c r="U5" s="20">
        <f t="shared" si="3"/>
        <v>0.13576859256225596</v>
      </c>
      <c r="W5" s="80">
        <v>272137456.65000004</v>
      </c>
      <c r="X5" s="19">
        <f t="shared" si="4"/>
        <v>-5.6420938811621871E-2</v>
      </c>
      <c r="Y5" s="20">
        <f t="shared" si="5"/>
        <v>-5.6420938811621871E-2</v>
      </c>
    </row>
    <row r="6" spans="1:25" s="62" customFormat="1" x14ac:dyDescent="0.25">
      <c r="A6" s="6">
        <v>3</v>
      </c>
      <c r="B6" s="76" t="s">
        <v>4</v>
      </c>
      <c r="C6" s="71"/>
      <c r="D6" s="77">
        <v>20745067.299999997</v>
      </c>
      <c r="E6" s="78">
        <v>17662143.639999997</v>
      </c>
      <c r="F6" s="78">
        <v>18858944.350000001</v>
      </c>
      <c r="G6" s="78">
        <v>17430539.300000016</v>
      </c>
      <c r="H6" s="78">
        <v>19361364.020000011</v>
      </c>
      <c r="I6" s="78">
        <v>18158602.890000004</v>
      </c>
      <c r="J6" s="78">
        <v>18711953.34</v>
      </c>
      <c r="K6" s="78">
        <v>19998640.520000007</v>
      </c>
      <c r="L6" s="78">
        <v>22311823.190000005</v>
      </c>
      <c r="M6" s="78">
        <v>18712553.609999999</v>
      </c>
      <c r="N6" s="78">
        <v>19215411.609999996</v>
      </c>
      <c r="O6" s="78">
        <v>19834269.759999998</v>
      </c>
      <c r="P6" s="78">
        <f t="shared" si="0"/>
        <v>231001313.53</v>
      </c>
      <c r="Q6" s="79">
        <f t="shared" si="1"/>
        <v>0.15440087814769374</v>
      </c>
      <c r="S6" s="80">
        <v>17141572.739999995</v>
      </c>
      <c r="T6" s="19">
        <f t="shared" si="2"/>
        <v>0.1570857622484414</v>
      </c>
      <c r="U6" s="20">
        <f t="shared" si="3"/>
        <v>0.1570857622484414</v>
      </c>
      <c r="W6" s="80">
        <v>234205157.84999999</v>
      </c>
      <c r="X6" s="19">
        <f t="shared" si="4"/>
        <v>-1.3679648857485625E-2</v>
      </c>
      <c r="Y6" s="20">
        <f t="shared" si="5"/>
        <v>-1.3679648857485625E-2</v>
      </c>
    </row>
    <row r="7" spans="1:25" s="62" customFormat="1" x14ac:dyDescent="0.25">
      <c r="A7" s="6">
        <v>4</v>
      </c>
      <c r="B7" s="76" t="s">
        <v>17</v>
      </c>
      <c r="C7" s="71"/>
      <c r="D7" s="77">
        <v>9440784.6999999993</v>
      </c>
      <c r="E7" s="78">
        <v>8524450.5300000012</v>
      </c>
      <c r="F7" s="78">
        <v>10623270.74</v>
      </c>
      <c r="G7" s="78">
        <v>11861681.45999999</v>
      </c>
      <c r="H7" s="78">
        <v>8499105.0500000063</v>
      </c>
      <c r="I7" s="78">
        <v>9324414.4699999988</v>
      </c>
      <c r="J7" s="78">
        <v>11118024.270000001</v>
      </c>
      <c r="K7" s="78">
        <v>10940894.83</v>
      </c>
      <c r="L7" s="78">
        <v>16701855.73</v>
      </c>
      <c r="M7" s="78">
        <v>10619570.75</v>
      </c>
      <c r="N7" s="78">
        <v>9433372.7300000004</v>
      </c>
      <c r="O7" s="78">
        <v>11263770.199999999</v>
      </c>
      <c r="P7" s="78">
        <f t="shared" si="0"/>
        <v>128351195.46000001</v>
      </c>
      <c r="Q7" s="79">
        <f t="shared" si="1"/>
        <v>8.5789716895945667E-2</v>
      </c>
      <c r="S7" s="80">
        <v>10621285.58</v>
      </c>
      <c r="T7" s="19">
        <f t="shared" si="2"/>
        <v>6.0490287654990177E-2</v>
      </c>
      <c r="U7" s="20">
        <f t="shared" si="3"/>
        <v>6.0490287654990177E-2</v>
      </c>
      <c r="W7" s="80">
        <v>121998566.63</v>
      </c>
      <c r="X7" s="19">
        <f t="shared" si="4"/>
        <v>5.2071339897512149E-2</v>
      </c>
      <c r="Y7" s="20">
        <f t="shared" si="5"/>
        <v>5.2071339897512149E-2</v>
      </c>
    </row>
    <row r="8" spans="1:25" s="62" customFormat="1" x14ac:dyDescent="0.25">
      <c r="A8" s="6">
        <v>5</v>
      </c>
      <c r="B8" s="76" t="s">
        <v>27</v>
      </c>
      <c r="C8" s="71"/>
      <c r="D8" s="77">
        <v>9496010.2699999996</v>
      </c>
      <c r="E8" s="78">
        <v>6558627.6999999983</v>
      </c>
      <c r="F8" s="78">
        <v>7309652.5700000003</v>
      </c>
      <c r="G8" s="78">
        <v>7726021.209999999</v>
      </c>
      <c r="H8" s="78">
        <v>8602864.0599999856</v>
      </c>
      <c r="I8" s="78">
        <v>7584138.1500000004</v>
      </c>
      <c r="J8" s="78">
        <v>6989926.5899999989</v>
      </c>
      <c r="K8" s="78">
        <v>8099588.2000000002</v>
      </c>
      <c r="L8" s="78">
        <v>8867740.25</v>
      </c>
      <c r="M8" s="78">
        <v>8053618.2100000009</v>
      </c>
      <c r="N8" s="78">
        <v>8686659.4900000002</v>
      </c>
      <c r="O8" s="78">
        <v>7542369.3499999996</v>
      </c>
      <c r="P8" s="78">
        <f t="shared" si="0"/>
        <v>95517216.049999967</v>
      </c>
      <c r="Q8" s="79">
        <f t="shared" si="1"/>
        <v>6.3843541887166261E-2</v>
      </c>
      <c r="S8" s="80">
        <v>6116883.0899999999</v>
      </c>
      <c r="T8" s="19">
        <f t="shared" si="2"/>
        <v>0.23304127919829179</v>
      </c>
      <c r="U8" s="20">
        <f t="shared" si="3"/>
        <v>0.23304127919829179</v>
      </c>
      <c r="W8" s="80">
        <v>95179647.649999991</v>
      </c>
      <c r="X8" s="19">
        <f t="shared" si="4"/>
        <v>3.5466447747453515E-3</v>
      </c>
      <c r="Y8" s="20">
        <f t="shared" si="5"/>
        <v>3.5466447747453515E-3</v>
      </c>
    </row>
    <row r="9" spans="1:25" s="62" customFormat="1" x14ac:dyDescent="0.25">
      <c r="A9" s="6">
        <v>6</v>
      </c>
      <c r="B9" s="76" t="s">
        <v>5</v>
      </c>
      <c r="C9" s="71"/>
      <c r="D9" s="77">
        <v>6711027.0600000015</v>
      </c>
      <c r="E9" s="78">
        <v>5394041.0099999998</v>
      </c>
      <c r="F9" s="78">
        <v>4611063.1900000004</v>
      </c>
      <c r="G9" s="78">
        <v>4157780.8400000082</v>
      </c>
      <c r="H9" s="78">
        <v>5371489.2399999993</v>
      </c>
      <c r="I9" s="78">
        <v>5308306.87</v>
      </c>
      <c r="J9" s="78">
        <v>6077268.9699999997</v>
      </c>
      <c r="K9" s="78">
        <v>6169755.2400000002</v>
      </c>
      <c r="L9" s="78">
        <v>5653118.9399999995</v>
      </c>
      <c r="M9" s="78">
        <v>6015979.4000000004</v>
      </c>
      <c r="N9" s="78">
        <v>5467355.0600000005</v>
      </c>
      <c r="O9" s="78">
        <v>5727935.3500000006</v>
      </c>
      <c r="P9" s="78">
        <f t="shared" si="0"/>
        <v>66665121.170000009</v>
      </c>
      <c r="Q9" s="79">
        <f t="shared" si="1"/>
        <v>4.4558851606415838E-2</v>
      </c>
      <c r="S9" s="80">
        <v>5925694.71</v>
      </c>
      <c r="T9" s="19">
        <f t="shared" si="2"/>
        <v>-3.3373194144859918E-2</v>
      </c>
      <c r="U9" s="20">
        <f t="shared" si="3"/>
        <v>-3.3373194144859918E-2</v>
      </c>
      <c r="W9" s="80">
        <v>70851031.579999998</v>
      </c>
      <c r="X9" s="19">
        <f t="shared" si="4"/>
        <v>-5.908044409026781E-2</v>
      </c>
      <c r="Y9" s="20">
        <f t="shared" si="5"/>
        <v>-5.908044409026781E-2</v>
      </c>
    </row>
    <row r="10" spans="1:25" s="62" customFormat="1" x14ac:dyDescent="0.25">
      <c r="A10" s="6">
        <v>7</v>
      </c>
      <c r="B10" s="76" t="s">
        <v>9</v>
      </c>
      <c r="C10" s="71"/>
      <c r="D10" s="77">
        <v>5446141.6800000006</v>
      </c>
      <c r="E10" s="78">
        <v>4397926.2899999991</v>
      </c>
      <c r="F10" s="78">
        <v>4419227.1899999995</v>
      </c>
      <c r="G10" s="78">
        <v>5942205.4100000076</v>
      </c>
      <c r="H10" s="78">
        <v>4252538.9799999986</v>
      </c>
      <c r="I10" s="78">
        <v>4159362.24</v>
      </c>
      <c r="J10" s="78">
        <v>4479784.83</v>
      </c>
      <c r="K10" s="78">
        <v>8344531.4699999997</v>
      </c>
      <c r="L10" s="78">
        <v>4874485.29</v>
      </c>
      <c r="M10" s="78">
        <v>4964597.1900000004</v>
      </c>
      <c r="N10" s="78">
        <v>5161315.2700000005</v>
      </c>
      <c r="O10" s="78">
        <v>4371368.99</v>
      </c>
      <c r="P10" s="78">
        <f t="shared" si="0"/>
        <v>60813484.830000006</v>
      </c>
      <c r="Q10" s="79">
        <f t="shared" si="1"/>
        <v>4.0647628004738701E-2</v>
      </c>
      <c r="S10" s="80">
        <v>3760312.96</v>
      </c>
      <c r="T10" s="19">
        <f t="shared" si="2"/>
        <v>0.16250137594930403</v>
      </c>
      <c r="U10" s="20">
        <f t="shared" si="3"/>
        <v>0.16250137594930403</v>
      </c>
      <c r="W10" s="80">
        <v>63287603.009999998</v>
      </c>
      <c r="X10" s="19">
        <f t="shared" si="4"/>
        <v>-3.9093251479425752E-2</v>
      </c>
      <c r="Y10" s="20">
        <f t="shared" si="5"/>
        <v>-3.9093251479425752E-2</v>
      </c>
    </row>
    <row r="11" spans="1:25" s="62" customFormat="1" x14ac:dyDescent="0.25">
      <c r="A11" s="6">
        <v>8</v>
      </c>
      <c r="B11" s="76" t="s">
        <v>14</v>
      </c>
      <c r="C11" s="71"/>
      <c r="D11" s="77">
        <v>5724765.5800000001</v>
      </c>
      <c r="E11" s="78">
        <v>4504539.42</v>
      </c>
      <c r="F11" s="78">
        <v>5613821.8499999987</v>
      </c>
      <c r="G11" s="78">
        <v>4028867.0699999989</v>
      </c>
      <c r="H11" s="78">
        <v>4096664.39</v>
      </c>
      <c r="I11" s="78">
        <v>4615243.78</v>
      </c>
      <c r="J11" s="78">
        <v>5193367.709999999</v>
      </c>
      <c r="K11" s="78">
        <v>6096755.5500000007</v>
      </c>
      <c r="L11" s="78">
        <v>5186564.5699999994</v>
      </c>
      <c r="M11" s="78">
        <v>4869138.9400000004</v>
      </c>
      <c r="N11" s="78">
        <v>4766669.57</v>
      </c>
      <c r="O11" s="78">
        <v>4690918.3899999997</v>
      </c>
      <c r="P11" s="78">
        <f t="shared" si="0"/>
        <v>59387316.819999993</v>
      </c>
      <c r="Q11" s="79">
        <f t="shared" si="1"/>
        <v>3.9694379775258158E-2</v>
      </c>
      <c r="S11" s="80">
        <v>5331598.51</v>
      </c>
      <c r="T11" s="19">
        <f t="shared" si="2"/>
        <v>-0.12016661021986821</v>
      </c>
      <c r="U11" s="20">
        <f t="shared" si="3"/>
        <v>-0.12016661021986821</v>
      </c>
      <c r="W11" s="80">
        <v>60569760.789999999</v>
      </c>
      <c r="X11" s="19">
        <f t="shared" si="4"/>
        <v>-1.9522018158526829E-2</v>
      </c>
      <c r="Y11" s="20">
        <f t="shared" si="5"/>
        <v>-1.9522018158526829E-2</v>
      </c>
    </row>
    <row r="12" spans="1:25" s="62" customFormat="1" x14ac:dyDescent="0.25">
      <c r="A12" s="6">
        <v>9</v>
      </c>
      <c r="B12" s="76" t="s">
        <v>8</v>
      </c>
      <c r="C12" s="71"/>
      <c r="D12" s="77">
        <v>3120595.5300000003</v>
      </c>
      <c r="E12" s="78">
        <v>2821953.64</v>
      </c>
      <c r="F12" s="78">
        <v>2574873.0499999998</v>
      </c>
      <c r="G12" s="78">
        <v>2571246.6600000039</v>
      </c>
      <c r="H12" s="78">
        <v>3121319.950000002</v>
      </c>
      <c r="I12" s="78">
        <v>2306121.2000000002</v>
      </c>
      <c r="J12" s="78">
        <v>2730209.26</v>
      </c>
      <c r="K12" s="78">
        <v>3197833.2600000002</v>
      </c>
      <c r="L12" s="78">
        <v>3231525.91</v>
      </c>
      <c r="M12" s="78">
        <v>2963353.9</v>
      </c>
      <c r="N12" s="78">
        <v>2578926.7999999998</v>
      </c>
      <c r="O12" s="78">
        <v>3096580.54</v>
      </c>
      <c r="P12" s="78">
        <f t="shared" si="0"/>
        <v>34314539.70000001</v>
      </c>
      <c r="Q12" s="79">
        <f t="shared" si="1"/>
        <v>2.2935778944070062E-2</v>
      </c>
      <c r="S12" s="80">
        <v>1796371.35</v>
      </c>
      <c r="T12" s="19">
        <f t="shared" si="2"/>
        <v>0.72379755444218141</v>
      </c>
      <c r="U12" s="20">
        <f t="shared" si="3"/>
        <v>0.72379755444218141</v>
      </c>
      <c r="W12" s="80">
        <v>31657295.080000002</v>
      </c>
      <c r="X12" s="19">
        <f t="shared" si="4"/>
        <v>8.393782896754072E-2</v>
      </c>
      <c r="Y12" s="20">
        <f t="shared" si="5"/>
        <v>8.393782896754072E-2</v>
      </c>
    </row>
    <row r="13" spans="1:25" s="62" customFormat="1" x14ac:dyDescent="0.25">
      <c r="A13" s="6">
        <v>10</v>
      </c>
      <c r="B13" s="76" t="s">
        <v>7</v>
      </c>
      <c r="C13" s="71"/>
      <c r="D13" s="77">
        <v>3034795.55</v>
      </c>
      <c r="E13" s="78">
        <v>1923435.42</v>
      </c>
      <c r="F13" s="78">
        <v>2047992.24</v>
      </c>
      <c r="G13" s="78">
        <v>2124121.4799999986</v>
      </c>
      <c r="H13" s="78">
        <v>2376212.0600000033</v>
      </c>
      <c r="I13" s="78">
        <v>2531441.5299999998</v>
      </c>
      <c r="J13" s="78">
        <v>2968638.2600000002</v>
      </c>
      <c r="K13" s="78">
        <v>3537733.87</v>
      </c>
      <c r="L13" s="78">
        <v>3056535.65</v>
      </c>
      <c r="M13" s="78">
        <v>3323851.07</v>
      </c>
      <c r="N13" s="78">
        <v>3198133.0500000003</v>
      </c>
      <c r="O13" s="78">
        <v>2886579.58</v>
      </c>
      <c r="P13" s="78">
        <f t="shared" si="0"/>
        <v>33009469.759999998</v>
      </c>
      <c r="Q13" s="79">
        <f t="shared" si="1"/>
        <v>2.2063472454981675E-2</v>
      </c>
      <c r="S13" s="80">
        <v>1370129.39</v>
      </c>
      <c r="T13" s="19">
        <f t="shared" si="2"/>
        <v>1.1067934175180347</v>
      </c>
      <c r="U13" s="20">
        <f t="shared" si="3"/>
        <v>1.1067934175180347</v>
      </c>
      <c r="W13" s="80">
        <v>29464240.100000001</v>
      </c>
      <c r="X13" s="19">
        <f t="shared" si="4"/>
        <v>0.12032313231115695</v>
      </c>
      <c r="Y13" s="20">
        <f t="shared" si="5"/>
        <v>0.12032313231115695</v>
      </c>
    </row>
    <row r="14" spans="1:25" s="62" customFormat="1" x14ac:dyDescent="0.25">
      <c r="A14" s="6">
        <v>11</v>
      </c>
      <c r="B14" s="76" t="s">
        <v>3</v>
      </c>
      <c r="C14" s="71"/>
      <c r="D14" s="77">
        <v>2475971.56</v>
      </c>
      <c r="E14" s="78">
        <v>2163862.19</v>
      </c>
      <c r="F14" s="78">
        <v>2415552.12</v>
      </c>
      <c r="G14" s="78">
        <v>2521106.829999995</v>
      </c>
      <c r="H14" s="78">
        <v>1863660.4600000018</v>
      </c>
      <c r="I14" s="78">
        <v>1701811.8699999999</v>
      </c>
      <c r="J14" s="78">
        <v>2487952.1100000003</v>
      </c>
      <c r="K14" s="78">
        <v>2624243.65</v>
      </c>
      <c r="L14" s="78">
        <v>2471509.04</v>
      </c>
      <c r="M14" s="78">
        <v>2398418.83</v>
      </c>
      <c r="N14" s="78">
        <v>2336599.69</v>
      </c>
      <c r="O14" s="78">
        <v>2410811.59</v>
      </c>
      <c r="P14" s="78">
        <f t="shared" si="0"/>
        <v>27871499.939999998</v>
      </c>
      <c r="Q14" s="79">
        <f t="shared" si="1"/>
        <v>1.8629262320062588E-2</v>
      </c>
      <c r="S14" s="80">
        <v>2235585.62</v>
      </c>
      <c r="T14" s="19">
        <f t="shared" si="2"/>
        <v>7.8380344028156579E-2</v>
      </c>
      <c r="U14" s="20">
        <f t="shared" si="3"/>
        <v>7.8380344028156579E-2</v>
      </c>
      <c r="W14" s="80">
        <v>26633726.510000002</v>
      </c>
      <c r="X14" s="19">
        <f t="shared" si="4"/>
        <v>4.6473910796345261E-2</v>
      </c>
      <c r="Y14" s="20">
        <f t="shared" si="5"/>
        <v>4.6473910796345261E-2</v>
      </c>
    </row>
    <row r="15" spans="1:25" s="62" customFormat="1" x14ac:dyDescent="0.25">
      <c r="A15" s="6">
        <v>12</v>
      </c>
      <c r="B15" s="76" t="s">
        <v>6</v>
      </c>
      <c r="C15" s="71"/>
      <c r="D15" s="77">
        <v>2266551.86</v>
      </c>
      <c r="E15" s="78">
        <v>2103061.9700000002</v>
      </c>
      <c r="F15" s="78">
        <v>2220660.77</v>
      </c>
      <c r="G15" s="78">
        <v>1536291.3800000008</v>
      </c>
      <c r="H15" s="78">
        <v>2181246.2700000009</v>
      </c>
      <c r="I15" s="78">
        <v>1756200.75</v>
      </c>
      <c r="J15" s="78">
        <v>1928754.53</v>
      </c>
      <c r="K15" s="78">
        <v>2540932.36</v>
      </c>
      <c r="L15" s="78">
        <v>2715321.7199999997</v>
      </c>
      <c r="M15" s="78">
        <v>2763101.37</v>
      </c>
      <c r="N15" s="78">
        <v>3094662.2699999996</v>
      </c>
      <c r="O15" s="78">
        <v>2551348.0500000003</v>
      </c>
      <c r="P15" s="78">
        <f t="shared" si="0"/>
        <v>27658133.300000001</v>
      </c>
      <c r="Q15" s="79">
        <f t="shared" si="1"/>
        <v>1.8486648427180355E-2</v>
      </c>
      <c r="S15" s="80">
        <v>2226234.71</v>
      </c>
      <c r="T15" s="19">
        <f t="shared" si="2"/>
        <v>0.14603731517599072</v>
      </c>
      <c r="U15" s="20">
        <f t="shared" si="3"/>
        <v>0.14603731517599072</v>
      </c>
      <c r="W15" s="80">
        <v>27708230.299999993</v>
      </c>
      <c r="X15" s="19">
        <f t="shared" si="4"/>
        <v>-1.8080187531858561E-3</v>
      </c>
      <c r="Y15" s="20">
        <f t="shared" si="5"/>
        <v>-1.8080187531858561E-3</v>
      </c>
    </row>
    <row r="16" spans="1:25" s="62" customFormat="1" x14ac:dyDescent="0.25">
      <c r="A16" s="6">
        <v>13</v>
      </c>
      <c r="B16" s="76" t="s">
        <v>0</v>
      </c>
      <c r="C16" s="71"/>
      <c r="D16" s="77">
        <v>2211418.38</v>
      </c>
      <c r="E16" s="78">
        <v>1439949.35</v>
      </c>
      <c r="F16" s="78">
        <v>1580289.6</v>
      </c>
      <c r="G16" s="78">
        <v>1325565.5099999991</v>
      </c>
      <c r="H16" s="78">
        <v>2232599.1900000041</v>
      </c>
      <c r="I16" s="78">
        <v>1769489.53</v>
      </c>
      <c r="J16" s="78">
        <v>1381867.1</v>
      </c>
      <c r="K16" s="78">
        <v>1525128.45</v>
      </c>
      <c r="L16" s="78">
        <v>1717352.59</v>
      </c>
      <c r="M16" s="78">
        <v>1328817.3</v>
      </c>
      <c r="N16" s="78">
        <v>1859593.03</v>
      </c>
      <c r="O16" s="78">
        <v>2074559.72</v>
      </c>
      <c r="P16" s="78">
        <f t="shared" si="0"/>
        <v>20446629.75</v>
      </c>
      <c r="Q16" s="79">
        <f t="shared" si="1"/>
        <v>1.3666491935989641E-2</v>
      </c>
      <c r="S16" s="80">
        <v>1390264.11</v>
      </c>
      <c r="T16" s="19">
        <f t="shared" si="2"/>
        <v>0.49220547741824383</v>
      </c>
      <c r="U16" s="20">
        <f t="shared" si="3"/>
        <v>0.49220547741824383</v>
      </c>
      <c r="W16" s="80">
        <v>19801419.32</v>
      </c>
      <c r="X16" s="19">
        <f t="shared" si="4"/>
        <v>3.2584049636700474E-2</v>
      </c>
      <c r="Y16" s="20">
        <f t="shared" si="5"/>
        <v>3.2584049636700474E-2</v>
      </c>
    </row>
    <row r="17" spans="1:25" s="62" customFormat="1" x14ac:dyDescent="0.25">
      <c r="A17" s="6">
        <v>14</v>
      </c>
      <c r="B17" s="76" t="s">
        <v>2</v>
      </c>
      <c r="C17" s="71"/>
      <c r="D17" s="77">
        <v>1498657.5499999998</v>
      </c>
      <c r="E17" s="78">
        <v>1601373.37</v>
      </c>
      <c r="F17" s="78">
        <v>1286675.71</v>
      </c>
      <c r="G17" s="78">
        <v>1628044.6</v>
      </c>
      <c r="H17" s="78">
        <v>1213950.7999999998</v>
      </c>
      <c r="I17" s="78">
        <v>1538829.7999999998</v>
      </c>
      <c r="J17" s="78">
        <v>1219952.96</v>
      </c>
      <c r="K17" s="78">
        <v>1443041.9899999998</v>
      </c>
      <c r="L17" s="78">
        <v>1782816.05</v>
      </c>
      <c r="M17" s="78">
        <v>1465506.6199999999</v>
      </c>
      <c r="N17" s="78">
        <v>1548652.27</v>
      </c>
      <c r="O17" s="78">
        <v>1484211.02</v>
      </c>
      <c r="P17" s="78">
        <f t="shared" si="0"/>
        <v>17711712.739999998</v>
      </c>
      <c r="Q17" s="79">
        <f t="shared" si="1"/>
        <v>1.183847814008443E-2</v>
      </c>
      <c r="S17" s="80">
        <v>1440332.9600000002</v>
      </c>
      <c r="T17" s="19">
        <f t="shared" si="2"/>
        <v>3.0463831085278933E-2</v>
      </c>
      <c r="U17" s="20">
        <f t="shared" si="3"/>
        <v>3.0463831085278933E-2</v>
      </c>
      <c r="W17" s="80">
        <v>18324099.140000001</v>
      </c>
      <c r="X17" s="19">
        <f t="shared" si="4"/>
        <v>-3.3419727503177121E-2</v>
      </c>
      <c r="Y17" s="20">
        <f t="shared" si="5"/>
        <v>-3.3419727503177121E-2</v>
      </c>
    </row>
    <row r="18" spans="1:25" s="62" customFormat="1" x14ac:dyDescent="0.25">
      <c r="A18" s="6">
        <v>15</v>
      </c>
      <c r="B18" s="76" t="s">
        <v>10</v>
      </c>
      <c r="C18" s="71"/>
      <c r="D18" s="77">
        <v>1648735.24</v>
      </c>
      <c r="E18" s="78">
        <v>1122797.43</v>
      </c>
      <c r="F18" s="78">
        <v>1049109.49</v>
      </c>
      <c r="G18" s="78">
        <v>1020076.7700000005</v>
      </c>
      <c r="H18" s="78">
        <v>1278799.1899999995</v>
      </c>
      <c r="I18" s="78">
        <v>969190.82000000007</v>
      </c>
      <c r="J18" s="78">
        <v>1357291.45</v>
      </c>
      <c r="K18" s="78">
        <v>1195640.71</v>
      </c>
      <c r="L18" s="78">
        <v>1148136.31</v>
      </c>
      <c r="M18" s="78">
        <v>884136.64</v>
      </c>
      <c r="N18" s="78">
        <v>1442047.82</v>
      </c>
      <c r="O18" s="78">
        <v>1269840.52</v>
      </c>
      <c r="P18" s="78">
        <f t="shared" si="0"/>
        <v>14385802.390000002</v>
      </c>
      <c r="Q18" s="79">
        <f t="shared" si="1"/>
        <v>9.6154454186111304E-3</v>
      </c>
      <c r="S18" s="80">
        <v>959697.12</v>
      </c>
      <c r="T18" s="19">
        <f t="shared" si="2"/>
        <v>0.32316800117103617</v>
      </c>
      <c r="U18" s="20">
        <f t="shared" si="3"/>
        <v>0.32316800117103617</v>
      </c>
      <c r="W18" s="80">
        <v>14613411.9</v>
      </c>
      <c r="X18" s="19">
        <f t="shared" si="4"/>
        <v>-1.557538455478682E-2</v>
      </c>
      <c r="Y18" s="20">
        <f t="shared" si="5"/>
        <v>-1.557538455478682E-2</v>
      </c>
    </row>
    <row r="19" spans="1:25" s="62" customFormat="1" x14ac:dyDescent="0.25">
      <c r="A19" s="6">
        <v>16</v>
      </c>
      <c r="B19" s="76" t="s">
        <v>11</v>
      </c>
      <c r="C19" s="71"/>
      <c r="D19" s="77">
        <v>893063.6</v>
      </c>
      <c r="E19" s="78">
        <v>726710.54999999993</v>
      </c>
      <c r="F19" s="78">
        <v>733498.86</v>
      </c>
      <c r="G19" s="78">
        <v>555895.08999999973</v>
      </c>
      <c r="H19" s="78">
        <v>572725.66000000027</v>
      </c>
      <c r="I19" s="78">
        <v>623572.21</v>
      </c>
      <c r="J19" s="78">
        <v>597910.89</v>
      </c>
      <c r="K19" s="78">
        <v>723659.85</v>
      </c>
      <c r="L19" s="78">
        <v>861600.97</v>
      </c>
      <c r="M19" s="78">
        <v>622814.89</v>
      </c>
      <c r="N19" s="78">
        <v>663589.16999999993</v>
      </c>
      <c r="O19" s="78">
        <v>675297.62</v>
      </c>
      <c r="P19" s="78">
        <f t="shared" si="0"/>
        <v>8250339.3599999985</v>
      </c>
      <c r="Q19" s="79">
        <f t="shared" si="1"/>
        <v>5.5145125485836074E-3</v>
      </c>
      <c r="S19" s="80">
        <v>640652.8600000001</v>
      </c>
      <c r="T19" s="19">
        <f t="shared" si="2"/>
        <v>5.4077273611172025E-2</v>
      </c>
      <c r="U19" s="20">
        <f t="shared" si="3"/>
        <v>5.4077273611172025E-2</v>
      </c>
      <c r="W19" s="80">
        <v>8587286.1999999993</v>
      </c>
      <c r="X19" s="19">
        <f t="shared" si="4"/>
        <v>-3.9237872379285652E-2</v>
      </c>
      <c r="Y19" s="20">
        <f t="shared" si="5"/>
        <v>-3.9237872379285652E-2</v>
      </c>
    </row>
    <row r="20" spans="1:25" s="62" customFormat="1" x14ac:dyDescent="0.25">
      <c r="A20" s="6">
        <v>17</v>
      </c>
      <c r="B20" s="76" t="s">
        <v>13</v>
      </c>
      <c r="C20" s="71"/>
      <c r="D20" s="77">
        <v>730294.1399999999</v>
      </c>
      <c r="E20" s="78">
        <v>594637.86</v>
      </c>
      <c r="F20" s="78">
        <v>657415.19999999995</v>
      </c>
      <c r="G20" s="78">
        <v>791419.46000000136</v>
      </c>
      <c r="H20" s="78">
        <v>621783.19999999902</v>
      </c>
      <c r="I20" s="78">
        <v>606758.71</v>
      </c>
      <c r="J20" s="78">
        <v>1042307.1499999999</v>
      </c>
      <c r="K20" s="78">
        <v>628078.82999999996</v>
      </c>
      <c r="L20" s="78">
        <v>503557.91000000003</v>
      </c>
      <c r="M20" s="78">
        <v>595227.19999999995</v>
      </c>
      <c r="N20" s="78">
        <v>763265.65</v>
      </c>
      <c r="O20" s="78">
        <v>703935.32</v>
      </c>
      <c r="P20" s="78">
        <f t="shared" si="0"/>
        <v>8238680.6300000018</v>
      </c>
      <c r="Q20" s="79">
        <f t="shared" si="1"/>
        <v>5.5067198736304728E-3</v>
      </c>
      <c r="S20" s="80">
        <v>647675.74</v>
      </c>
      <c r="T20" s="19">
        <f t="shared" si="2"/>
        <v>8.6863806262065579E-2</v>
      </c>
      <c r="U20" s="20">
        <f t="shared" si="3"/>
        <v>8.6863806262065579E-2</v>
      </c>
      <c r="W20" s="80">
        <v>7950631.8200000003</v>
      </c>
      <c r="X20" s="19">
        <f t="shared" si="4"/>
        <v>3.6229675392011981E-2</v>
      </c>
      <c r="Y20" s="20">
        <f t="shared" si="5"/>
        <v>3.6229675392011981E-2</v>
      </c>
    </row>
    <row r="21" spans="1:25" s="62" customFormat="1" x14ac:dyDescent="0.25">
      <c r="A21" s="6">
        <v>18</v>
      </c>
      <c r="B21" s="81" t="s">
        <v>12</v>
      </c>
      <c r="C21" s="71"/>
      <c r="D21" s="82">
        <v>331485.59000000003</v>
      </c>
      <c r="E21" s="83">
        <v>417333.68</v>
      </c>
      <c r="F21" s="83">
        <v>508310.86</v>
      </c>
      <c r="G21" s="83">
        <v>670681.84999999939</v>
      </c>
      <c r="H21" s="83">
        <v>440277.89999999944</v>
      </c>
      <c r="I21" s="83">
        <v>273189.96999999997</v>
      </c>
      <c r="J21" s="83">
        <v>525659.34</v>
      </c>
      <c r="K21" s="83">
        <v>396874.82</v>
      </c>
      <c r="L21" s="83">
        <v>519799.52</v>
      </c>
      <c r="M21" s="83">
        <v>353086.11</v>
      </c>
      <c r="N21" s="83">
        <v>420722.59</v>
      </c>
      <c r="O21" s="83">
        <v>456585.8</v>
      </c>
      <c r="P21" s="83">
        <f t="shared" si="0"/>
        <v>5314008.0299999984</v>
      </c>
      <c r="Q21" s="84">
        <f t="shared" si="1"/>
        <v>3.5518737697971554E-3</v>
      </c>
      <c r="S21" s="85">
        <v>439918.25</v>
      </c>
      <c r="T21" s="21">
        <f t="shared" si="2"/>
        <v>3.7887834842041647E-2</v>
      </c>
      <c r="U21" s="22">
        <f t="shared" si="3"/>
        <v>3.7887834842041647E-2</v>
      </c>
      <c r="W21" s="85">
        <v>6318312.7699999996</v>
      </c>
      <c r="X21" s="21">
        <f t="shared" si="4"/>
        <v>-0.15895141259365056</v>
      </c>
      <c r="Y21" s="22">
        <f t="shared" si="5"/>
        <v>-0.15895141259365056</v>
      </c>
    </row>
    <row r="22" spans="1:25" ht="6" customHeight="1" x14ac:dyDescent="0.25">
      <c r="B22" s="69"/>
      <c r="C22" s="4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7"/>
      <c r="U22" s="88"/>
      <c r="Y22" s="88"/>
    </row>
    <row r="23" spans="1:25" s="26" customFormat="1" x14ac:dyDescent="0.25">
      <c r="B23" s="66" t="s">
        <v>1</v>
      </c>
      <c r="C23" s="89"/>
      <c r="D23" s="90">
        <f>SUM(D4:D21)</f>
        <v>122041138.48999999</v>
      </c>
      <c r="E23" s="91">
        <f t="shared" ref="E23:W23" si="6">SUM(E4:E21)</f>
        <v>118313678.59000002</v>
      </c>
      <c r="F23" s="91">
        <f t="shared" si="6"/>
        <v>117591691.55999997</v>
      </c>
      <c r="G23" s="91">
        <f t="shared" si="6"/>
        <v>123647030.36000004</v>
      </c>
      <c r="H23" s="91">
        <f t="shared" si="6"/>
        <v>119847195.64</v>
      </c>
      <c r="I23" s="91">
        <f t="shared" si="6"/>
        <v>115956431.39999999</v>
      </c>
      <c r="J23" s="91">
        <f t="shared" si="6"/>
        <v>124486736.91</v>
      </c>
      <c r="K23" s="91">
        <f t="shared" ref="K23:O23" si="7">SUM(K4:K21)</f>
        <v>137029304.58000001</v>
      </c>
      <c r="L23" s="91">
        <f t="shared" si="7"/>
        <v>132637787.85000001</v>
      </c>
      <c r="M23" s="91">
        <f t="shared" si="7"/>
        <v>119947427.64000002</v>
      </c>
      <c r="N23" s="91">
        <f t="shared" si="7"/>
        <v>130938021.98999999</v>
      </c>
      <c r="O23" s="91">
        <f t="shared" si="7"/>
        <v>133677542.81999996</v>
      </c>
      <c r="P23" s="91">
        <f>SUM(P4:P21)</f>
        <v>1496113987.8300002</v>
      </c>
      <c r="Q23" s="92">
        <f t="shared" si="6"/>
        <v>1</v>
      </c>
      <c r="R23" s="26">
        <f t="shared" si="6"/>
        <v>0</v>
      </c>
      <c r="S23" s="90">
        <f t="shared" si="6"/>
        <v>118976699.90999997</v>
      </c>
      <c r="T23" s="23">
        <f t="shared" ref="T23" si="8">+U23</f>
        <v>0.1235606881105331</v>
      </c>
      <c r="U23" s="24">
        <f>IFERROR((O23-S23)/S23,0)</f>
        <v>0.1235606881105331</v>
      </c>
      <c r="V23" s="26">
        <f t="shared" si="6"/>
        <v>0</v>
      </c>
      <c r="W23" s="90">
        <f t="shared" si="6"/>
        <v>1555359942.1699998</v>
      </c>
      <c r="X23" s="23">
        <f>+Y23</f>
        <v>-3.8091474991532301E-2</v>
      </c>
      <c r="Y23" s="24">
        <f>IFERROR((P23-W23)/W23,0)</f>
        <v>-3.8091474991532301E-2</v>
      </c>
    </row>
    <row r="24" spans="1:25" x14ac:dyDescent="0.25">
      <c r="B24" s="7" t="s">
        <v>25</v>
      </c>
      <c r="C24" s="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25" x14ac:dyDescent="0.25">
      <c r="B25" s="7" t="s">
        <v>15</v>
      </c>
    </row>
    <row r="27" spans="1:25" x14ac:dyDescent="0.25">
      <c r="B27" s="2"/>
      <c r="C27" s="5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63"/>
      <c r="Y27" s="63"/>
    </row>
    <row r="28" spans="1:25" x14ac:dyDescent="0.25"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5"/>
      <c r="S28" s="95"/>
      <c r="T28" s="95"/>
      <c r="U28" s="95"/>
      <c r="V28" s="95"/>
      <c r="W28" s="95"/>
    </row>
    <row r="29" spans="1:25" x14ac:dyDescent="0.25"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5"/>
      <c r="S29" s="94"/>
      <c r="T29" s="95"/>
      <c r="U29" s="95"/>
      <c r="V29" s="95"/>
      <c r="W29" s="94"/>
    </row>
  </sheetData>
  <autoFilter ref="B3:Y21" xr:uid="{00000000-0009-0000-0000-000000000000}">
    <sortState xmlns:xlrd2="http://schemas.microsoft.com/office/spreadsheetml/2017/richdata2" ref="B4:Y21">
      <sortCondition descending="1" ref="P3:P21"/>
    </sortState>
  </autoFilter>
  <sortState xmlns:xlrd2="http://schemas.microsoft.com/office/spreadsheetml/2017/richdata2" ref="B4:AB21">
    <sortCondition descending="1" ref="P4:P21"/>
  </sortState>
  <dataConsolidate>
    <dataRefs count="1">
      <dataRef ref="A4:G156" sheet="x" r:id="rId1"/>
    </dataRefs>
  </dataConsolidate>
  <mergeCells count="2">
    <mergeCell ref="T2:U2"/>
    <mergeCell ref="X2:Y2"/>
  </mergeCells>
  <conditionalFormatting sqref="U4:U21">
    <cfRule type="cellIs" dxfId="15" priority="7" operator="lessThan">
      <formula>0%</formula>
    </cfRule>
    <cfRule type="cellIs" dxfId="14" priority="8" operator="greaterThanOrEqual">
      <formula>1%</formula>
    </cfRule>
  </conditionalFormatting>
  <conditionalFormatting sqref="U23">
    <cfRule type="cellIs" dxfId="13" priority="1" operator="lessThan">
      <formula>0%</formula>
    </cfRule>
    <cfRule type="cellIs" dxfId="12" priority="2" operator="greaterThanOrEqual">
      <formula>1%</formula>
    </cfRule>
  </conditionalFormatting>
  <conditionalFormatting sqref="Y4:Y21">
    <cfRule type="cellIs" dxfId="11" priority="11" operator="lessThan">
      <formula>0%</formula>
    </cfRule>
    <cfRule type="cellIs" dxfId="10" priority="12" operator="greaterThanOrEqual">
      <formula>1%</formula>
    </cfRule>
  </conditionalFormatting>
  <conditionalFormatting sqref="Y23">
    <cfRule type="cellIs" dxfId="9" priority="5" operator="lessThan">
      <formula>0%</formula>
    </cfRule>
    <cfRule type="cellIs" dxfId="8" priority="6" operator="greaterThanOrEqual">
      <formula>1%</formula>
    </cfRule>
  </conditionalFormatting>
  <pageMargins left="1.1100000000000001" right="0.7" top="0.75" bottom="0.75" header="0.3" footer="0.3"/>
  <pageSetup paperSize="9" orientation="landscape" horizontalDpi="300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B2EA6C93-0F11-4024-835A-1D15284CFAE2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T4:T21</xm:sqref>
        </x14:conditionalFormatting>
        <x14:conditionalFormatting xmlns:xm="http://schemas.microsoft.com/office/excel/2006/main">
          <x14:cfRule type="iconSet" priority="3" id="{F07DE24D-11A5-4794-AC8C-A47A981BB607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T23</xm:sqref>
        </x14:conditionalFormatting>
        <x14:conditionalFormatting xmlns:xm="http://schemas.microsoft.com/office/excel/2006/main">
          <x14:cfRule type="iconSet" priority="10" id="{D11BF96A-D414-42FD-AAB1-3AF9446FE4A9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X4:X21</xm:sqref>
        </x14:conditionalFormatting>
        <x14:conditionalFormatting xmlns:xm="http://schemas.microsoft.com/office/excel/2006/main">
          <x14:cfRule type="iconSet" priority="4" id="{BCF7175F-29CB-48EF-B4C6-A01DEEEA472B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X23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62"/>
  <sheetViews>
    <sheetView showGridLines="0" zoomScale="80" zoomScaleNormal="80" zoomScaleSheetLayoutView="80" workbookViewId="0">
      <pane xSplit="4" ySplit="3" topLeftCell="J43" activePane="bottomRight" state="frozen"/>
      <selection pane="topRight" activeCell="E1" sqref="E1"/>
      <selection pane="bottomLeft" activeCell="A4" sqref="A4"/>
      <selection pane="bottomRight" activeCell="M75" sqref="M75"/>
    </sheetView>
  </sheetViews>
  <sheetFormatPr defaultColWidth="11.42578125" defaultRowHeight="15" x14ac:dyDescent="0.25"/>
  <cols>
    <col min="1" max="1" width="5" style="25" customWidth="1"/>
    <col min="2" max="2" width="18.42578125" style="29" customWidth="1"/>
    <col min="3" max="3" width="25.28515625" style="25" customWidth="1"/>
    <col min="4" max="4" width="1.28515625" style="61" customWidth="1"/>
    <col min="5" max="12" width="15" style="29" bestFit="1" customWidth="1"/>
    <col min="13" max="16" width="13" style="29" bestFit="1" customWidth="1"/>
    <col min="17" max="17" width="13.85546875" style="60" bestFit="1" customWidth="1"/>
    <col min="18" max="18" width="13" style="60" bestFit="1" customWidth="1"/>
    <col min="19" max="19" width="1.28515625" style="61" customWidth="1"/>
    <col min="20" max="20" width="15" style="29" bestFit="1" customWidth="1"/>
    <col min="21" max="21" width="5.5703125" style="29" customWidth="1"/>
    <col min="22" max="22" width="8.7109375" style="29" bestFit="1" customWidth="1"/>
    <col min="23" max="23" width="1.28515625" style="61" customWidth="1"/>
    <col min="24" max="24" width="14.5703125" style="29" bestFit="1" customWidth="1"/>
    <col min="25" max="25" width="5.5703125" style="29" customWidth="1"/>
    <col min="26" max="26" width="7.7109375" style="29" bestFit="1" customWidth="1"/>
    <col min="27" max="47" width="11.42578125" style="28"/>
    <col min="48" max="16384" width="11.42578125" style="29"/>
  </cols>
  <sheetData>
    <row r="1" spans="1:47" ht="33" customHeight="1" x14ac:dyDescent="0.25">
      <c r="B1" s="93" t="s">
        <v>29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7"/>
      <c r="T1" s="26"/>
      <c r="U1" s="26"/>
      <c r="V1" s="26"/>
      <c r="W1" s="27"/>
      <c r="X1" s="26"/>
      <c r="Y1" s="26"/>
      <c r="Z1" s="26"/>
    </row>
    <row r="2" spans="1:47" s="25" customFormat="1" ht="39.950000000000003" customHeight="1" x14ac:dyDescent="0.25">
      <c r="B2" s="30" t="s">
        <v>18</v>
      </c>
      <c r="C2" s="31" t="s">
        <v>30</v>
      </c>
      <c r="D2" s="32"/>
      <c r="E2" s="33">
        <v>42370</v>
      </c>
      <c r="F2" s="34">
        <v>42401</v>
      </c>
      <c r="G2" s="34">
        <v>42430</v>
      </c>
      <c r="H2" s="34">
        <v>42461</v>
      </c>
      <c r="I2" s="34">
        <v>42491</v>
      </c>
      <c r="J2" s="34">
        <v>42522</v>
      </c>
      <c r="K2" s="34">
        <v>42552</v>
      </c>
      <c r="L2" s="34">
        <v>42583</v>
      </c>
      <c r="M2" s="34">
        <v>42614</v>
      </c>
      <c r="N2" s="34">
        <v>42644</v>
      </c>
      <c r="O2" s="34">
        <v>42675</v>
      </c>
      <c r="P2" s="34">
        <v>42705</v>
      </c>
      <c r="Q2" s="96" t="s">
        <v>31</v>
      </c>
      <c r="R2" s="97" t="s">
        <v>32</v>
      </c>
      <c r="S2" s="35"/>
      <c r="T2" s="36" t="s">
        <v>33</v>
      </c>
      <c r="U2" s="98" t="s">
        <v>34</v>
      </c>
      <c r="V2" s="99"/>
      <c r="W2" s="32"/>
      <c r="X2" s="37" t="s">
        <v>35</v>
      </c>
      <c r="Y2" s="98" t="s">
        <v>19</v>
      </c>
      <c r="Z2" s="99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</row>
    <row r="3" spans="1:47" ht="6" customHeight="1" x14ac:dyDescent="0.25">
      <c r="A3" s="39" t="s">
        <v>23</v>
      </c>
      <c r="B3" s="39" t="s">
        <v>24</v>
      </c>
      <c r="C3" s="39" t="s">
        <v>22</v>
      </c>
      <c r="D3" s="40"/>
      <c r="E3" s="39">
        <v>41640</v>
      </c>
      <c r="F3" s="39">
        <v>41671</v>
      </c>
      <c r="G3" s="39">
        <v>41699</v>
      </c>
      <c r="H3" s="39">
        <v>41730</v>
      </c>
      <c r="I3" s="39">
        <v>41760</v>
      </c>
      <c r="J3" s="39">
        <v>41791</v>
      </c>
      <c r="K3" s="39">
        <v>41821</v>
      </c>
      <c r="L3" s="39">
        <v>41821</v>
      </c>
      <c r="M3" s="39"/>
      <c r="N3" s="39"/>
      <c r="O3" s="39"/>
      <c r="P3" s="39"/>
      <c r="Q3" s="39">
        <v>7</v>
      </c>
      <c r="R3" s="39"/>
      <c r="S3" s="40"/>
      <c r="T3" s="39">
        <v>41821</v>
      </c>
      <c r="U3" s="39"/>
      <c r="V3" s="39"/>
      <c r="W3" s="40"/>
    </row>
    <row r="4" spans="1:47" s="45" customFormat="1" x14ac:dyDescent="0.25">
      <c r="A4" s="6">
        <v>1</v>
      </c>
      <c r="B4" s="41">
        <v>2710193800</v>
      </c>
      <c r="C4" s="12" t="s">
        <v>16</v>
      </c>
      <c r="D4" s="42"/>
      <c r="E4" s="13">
        <v>11798861.16</v>
      </c>
      <c r="F4" s="8">
        <v>11390821.93</v>
      </c>
      <c r="G4" s="8">
        <v>14755084.390000001</v>
      </c>
      <c r="H4" s="8">
        <v>13965100.240000015</v>
      </c>
      <c r="I4" s="8">
        <v>11789329.809999995</v>
      </c>
      <c r="J4" s="8">
        <v>12393012.960000001</v>
      </c>
      <c r="K4" s="8">
        <v>13006863.33</v>
      </c>
      <c r="L4" s="8">
        <v>10313962.859999999</v>
      </c>
      <c r="M4" s="8">
        <v>10893878.119999999</v>
      </c>
      <c r="N4" s="8">
        <v>12448398.26</v>
      </c>
      <c r="O4" s="8">
        <v>15261052.73</v>
      </c>
      <c r="P4" s="8">
        <v>14949771.92</v>
      </c>
      <c r="Q4" s="8">
        <f t="shared" ref="Q4:Q35" si="0">+SUM(E4:P4)</f>
        <v>152966137.71000001</v>
      </c>
      <c r="R4" s="43">
        <f t="shared" ref="R4:R35" si="1">+Q4/$Q$158</f>
        <v>0.10224230169244385</v>
      </c>
      <c r="S4" s="44"/>
      <c r="T4" s="13">
        <v>10754329.02</v>
      </c>
      <c r="U4" s="17">
        <f t="shared" ref="U4:U35" si="2">+V4</f>
        <v>0.39011665834266995</v>
      </c>
      <c r="V4" s="18">
        <f t="shared" ref="V4:V35" si="3">IFERROR((P4-T4)/T4,0)</f>
        <v>0.39011665834266995</v>
      </c>
      <c r="W4" s="42"/>
      <c r="X4" s="13">
        <v>155755268.15000004</v>
      </c>
      <c r="Y4" s="17">
        <f t="shared" ref="Y4:Y35" si="4">+Z4</f>
        <v>-1.7907133884639822E-2</v>
      </c>
      <c r="Z4" s="18">
        <f t="shared" ref="Z4:Z35" si="5">IFERROR((Q4-X4)/X4,0)</f>
        <v>-1.7907133884639822E-2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</row>
    <row r="5" spans="1:47" s="45" customFormat="1" x14ac:dyDescent="0.25">
      <c r="A5" s="6">
        <v>2</v>
      </c>
      <c r="B5" s="46">
        <v>4011201000</v>
      </c>
      <c r="C5" s="14" t="s">
        <v>28</v>
      </c>
      <c r="D5" s="42"/>
      <c r="E5" s="10">
        <v>10411991.5</v>
      </c>
      <c r="F5" s="9">
        <v>13653909.91</v>
      </c>
      <c r="G5" s="9">
        <v>10675344.59</v>
      </c>
      <c r="H5" s="9">
        <v>13188643.940000014</v>
      </c>
      <c r="I5" s="9">
        <v>13065659.509999992</v>
      </c>
      <c r="J5" s="9">
        <v>11988686.24</v>
      </c>
      <c r="K5" s="9">
        <v>12991145.369999999</v>
      </c>
      <c r="L5" s="9">
        <v>12902415.390000001</v>
      </c>
      <c r="M5" s="9">
        <v>11723952.890000001</v>
      </c>
      <c r="N5" s="9">
        <v>9466510.0399999991</v>
      </c>
      <c r="O5" s="9">
        <v>8679711.4900000002</v>
      </c>
      <c r="P5" s="9">
        <v>13242790.390000001</v>
      </c>
      <c r="Q5" s="9">
        <f t="shared" si="0"/>
        <v>141990761.25999999</v>
      </c>
      <c r="R5" s="47">
        <f t="shared" si="1"/>
        <v>9.4906379069382901E-2</v>
      </c>
      <c r="S5" s="44"/>
      <c r="T5" s="10">
        <v>13578319.25</v>
      </c>
      <c r="U5" s="19">
        <f t="shared" si="2"/>
        <v>-2.4710632724296817E-2</v>
      </c>
      <c r="V5" s="20">
        <f t="shared" si="3"/>
        <v>-2.4710632724296817E-2</v>
      </c>
      <c r="W5" s="42"/>
      <c r="X5" s="10">
        <v>144965979.06000003</v>
      </c>
      <c r="Y5" s="19">
        <f t="shared" si="4"/>
        <v>-2.0523558832852964E-2</v>
      </c>
      <c r="Z5" s="20">
        <f t="shared" si="5"/>
        <v>-2.0523558832852964E-2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</row>
    <row r="6" spans="1:47" s="45" customFormat="1" x14ac:dyDescent="0.25">
      <c r="A6" s="6">
        <v>3</v>
      </c>
      <c r="B6" s="46">
        <v>4011630000</v>
      </c>
      <c r="C6" s="14" t="s">
        <v>28</v>
      </c>
      <c r="D6" s="42"/>
      <c r="E6" s="10">
        <v>5909527.6600000001</v>
      </c>
      <c r="F6" s="9">
        <v>5627529.1600000001</v>
      </c>
      <c r="G6" s="9">
        <v>5524759.4100000001</v>
      </c>
      <c r="H6" s="9">
        <v>6774377.0399999991</v>
      </c>
      <c r="I6" s="9">
        <v>9058549.2199999988</v>
      </c>
      <c r="J6" s="9">
        <v>6103655.2199999997</v>
      </c>
      <c r="K6" s="9">
        <v>9924758.5</v>
      </c>
      <c r="L6" s="9">
        <v>10301706.939999999</v>
      </c>
      <c r="M6" s="9">
        <v>8059666.1200000001</v>
      </c>
      <c r="N6" s="9">
        <v>5578526.9800000004</v>
      </c>
      <c r="O6" s="9">
        <v>11151165.15</v>
      </c>
      <c r="P6" s="9">
        <v>13189358.109999999</v>
      </c>
      <c r="Q6" s="9">
        <f t="shared" si="0"/>
        <v>97203579.510000005</v>
      </c>
      <c r="R6" s="47">
        <f t="shared" si="1"/>
        <v>6.4970704305082061E-2</v>
      </c>
      <c r="S6" s="44"/>
      <c r="T6" s="10">
        <v>6354840.7199999997</v>
      </c>
      <c r="U6" s="19">
        <f t="shared" si="2"/>
        <v>1.0754820917053607</v>
      </c>
      <c r="V6" s="20">
        <f t="shared" si="3"/>
        <v>1.0754820917053607</v>
      </c>
      <c r="W6" s="42"/>
      <c r="X6" s="10">
        <v>112110903.52999999</v>
      </c>
      <c r="Y6" s="19">
        <f t="shared" si="4"/>
        <v>-0.13296943964072949</v>
      </c>
      <c r="Z6" s="20">
        <f t="shared" si="5"/>
        <v>-0.13296943964072949</v>
      </c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</row>
    <row r="7" spans="1:47" s="45" customFormat="1" x14ac:dyDescent="0.25">
      <c r="A7" s="6">
        <v>4</v>
      </c>
      <c r="B7" s="46">
        <v>4011101000</v>
      </c>
      <c r="C7" s="14" t="s">
        <v>28</v>
      </c>
      <c r="D7" s="42"/>
      <c r="E7" s="10">
        <v>3655927.26</v>
      </c>
      <c r="F7" s="9">
        <v>4245631.63</v>
      </c>
      <c r="G7" s="9">
        <v>4387491.49</v>
      </c>
      <c r="H7" s="9">
        <v>4737133.3500000052</v>
      </c>
      <c r="I7" s="9">
        <v>5167522.45</v>
      </c>
      <c r="J7" s="9">
        <v>4521385.28</v>
      </c>
      <c r="K7" s="9">
        <v>4281487.66</v>
      </c>
      <c r="L7" s="9">
        <v>5647741.5099999998</v>
      </c>
      <c r="M7" s="9">
        <v>4696598.37</v>
      </c>
      <c r="N7" s="9">
        <v>3908444.31</v>
      </c>
      <c r="O7" s="9">
        <v>4879981.29</v>
      </c>
      <c r="P7" s="9">
        <v>4248862.83</v>
      </c>
      <c r="Q7" s="9">
        <f t="shared" si="0"/>
        <v>54378207.43</v>
      </c>
      <c r="R7" s="47">
        <f t="shared" si="1"/>
        <v>3.6346299728720208E-2</v>
      </c>
      <c r="S7" s="44"/>
      <c r="T7" s="10">
        <v>5114178.24</v>
      </c>
      <c r="U7" s="19">
        <f t="shared" si="2"/>
        <v>-0.16919930620173304</v>
      </c>
      <c r="V7" s="20">
        <f t="shared" si="3"/>
        <v>-0.16919930620173304</v>
      </c>
      <c r="W7" s="42"/>
      <c r="X7" s="10">
        <v>51093688.24000001</v>
      </c>
      <c r="Y7" s="19">
        <f t="shared" si="4"/>
        <v>6.4284245337149493E-2</v>
      </c>
      <c r="Z7" s="20">
        <f t="shared" si="5"/>
        <v>6.4284245337149493E-2</v>
      </c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</row>
    <row r="8" spans="1:47" s="45" customFormat="1" x14ac:dyDescent="0.25">
      <c r="A8" s="6">
        <v>5</v>
      </c>
      <c r="B8" s="46">
        <v>2710193500</v>
      </c>
      <c r="C8" s="14" t="s">
        <v>16</v>
      </c>
      <c r="D8" s="42"/>
      <c r="E8" s="10">
        <v>858428.91</v>
      </c>
      <c r="F8" s="9">
        <v>6746965.7400000002</v>
      </c>
      <c r="G8" s="9">
        <v>492489.64</v>
      </c>
      <c r="H8" s="9">
        <v>5158991.5599999996</v>
      </c>
      <c r="I8" s="9">
        <v>1078874.9599999997</v>
      </c>
      <c r="J8" s="9">
        <v>4369904.18</v>
      </c>
      <c r="K8" s="9">
        <v>2563531.67</v>
      </c>
      <c r="L8" s="9">
        <v>7731655.4100000001</v>
      </c>
      <c r="M8" s="9">
        <v>3929166.92</v>
      </c>
      <c r="N8" s="9">
        <v>3073558.78</v>
      </c>
      <c r="O8" s="9">
        <v>4070714.46</v>
      </c>
      <c r="P8" s="9">
        <v>3816544.86</v>
      </c>
      <c r="Q8" s="9">
        <f t="shared" si="0"/>
        <v>43890827.089999996</v>
      </c>
      <c r="R8" s="47">
        <f t="shared" si="1"/>
        <v>2.9336552860962383E-2</v>
      </c>
      <c r="S8" s="44"/>
      <c r="T8" s="10">
        <v>4235690.93</v>
      </c>
      <c r="U8" s="19">
        <f t="shared" si="2"/>
        <v>-9.8955772960516705E-2</v>
      </c>
      <c r="V8" s="20">
        <f t="shared" si="3"/>
        <v>-9.8955772960516705E-2</v>
      </c>
      <c r="W8" s="42"/>
      <c r="X8" s="10">
        <v>56766722.089999989</v>
      </c>
      <c r="Y8" s="19">
        <f t="shared" si="4"/>
        <v>-0.22682118195209666</v>
      </c>
      <c r="Z8" s="20">
        <f t="shared" si="5"/>
        <v>-0.22682118195209666</v>
      </c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</row>
    <row r="9" spans="1:47" s="45" customFormat="1" x14ac:dyDescent="0.25">
      <c r="A9" s="6">
        <v>6</v>
      </c>
      <c r="B9" s="46">
        <v>8421230000</v>
      </c>
      <c r="C9" s="14" t="s">
        <v>17</v>
      </c>
      <c r="D9" s="42"/>
      <c r="E9" s="10">
        <v>2766755.0100000002</v>
      </c>
      <c r="F9" s="9">
        <v>2421060.8600000003</v>
      </c>
      <c r="G9" s="9">
        <v>2971353.86</v>
      </c>
      <c r="H9" s="9">
        <v>3501454.869999995</v>
      </c>
      <c r="I9" s="9">
        <v>2913011.9300000039</v>
      </c>
      <c r="J9" s="9">
        <v>2873948.5</v>
      </c>
      <c r="K9" s="9">
        <v>3189502.14</v>
      </c>
      <c r="L9" s="9">
        <v>3399159.44</v>
      </c>
      <c r="M9" s="9">
        <v>3832220.19</v>
      </c>
      <c r="N9" s="9">
        <v>3849525.8699999996</v>
      </c>
      <c r="O9" s="9">
        <v>3055291.74</v>
      </c>
      <c r="P9" s="9">
        <v>3196833.25</v>
      </c>
      <c r="Q9" s="9">
        <f t="shared" si="0"/>
        <v>37970117.660000004</v>
      </c>
      <c r="R9" s="47">
        <f t="shared" si="1"/>
        <v>2.5379160925480558E-2</v>
      </c>
      <c r="S9" s="44"/>
      <c r="T9" s="10">
        <v>3354461.24</v>
      </c>
      <c r="U9" s="19">
        <f t="shared" si="2"/>
        <v>-4.6990553392114977E-2</v>
      </c>
      <c r="V9" s="20">
        <f t="shared" si="3"/>
        <v>-4.6990553392114977E-2</v>
      </c>
      <c r="W9" s="42"/>
      <c r="X9" s="10">
        <v>36140032.660000004</v>
      </c>
      <c r="Y9" s="19">
        <f t="shared" si="4"/>
        <v>5.0638720147742108E-2</v>
      </c>
      <c r="Z9" s="20">
        <f t="shared" si="5"/>
        <v>5.0638720147742108E-2</v>
      </c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</row>
    <row r="10" spans="1:47" s="45" customFormat="1" x14ac:dyDescent="0.25">
      <c r="A10" s="6">
        <v>7</v>
      </c>
      <c r="B10" s="46">
        <v>4011940000</v>
      </c>
      <c r="C10" s="14" t="s">
        <v>28</v>
      </c>
      <c r="D10" s="42"/>
      <c r="E10" s="10">
        <v>3214119.88</v>
      </c>
      <c r="F10" s="9">
        <v>5346489.55</v>
      </c>
      <c r="G10" s="9">
        <v>1990459.13</v>
      </c>
      <c r="H10" s="9">
        <v>1732522.7800000003</v>
      </c>
      <c r="I10" s="9">
        <v>1592104.89</v>
      </c>
      <c r="J10" s="9">
        <v>1316987.19</v>
      </c>
      <c r="K10" s="9">
        <v>2168169.84</v>
      </c>
      <c r="L10" s="9">
        <v>2019765.35</v>
      </c>
      <c r="M10" s="9">
        <v>1820879.12</v>
      </c>
      <c r="N10" s="9">
        <v>5028780.83</v>
      </c>
      <c r="O10" s="9">
        <v>3044768.19</v>
      </c>
      <c r="P10" s="9">
        <v>3874186.09</v>
      </c>
      <c r="Q10" s="9">
        <f t="shared" si="0"/>
        <v>33149232.840000004</v>
      </c>
      <c r="R10" s="47">
        <f t="shared" si="1"/>
        <v>2.2156889855752555E-2</v>
      </c>
      <c r="S10" s="44"/>
      <c r="T10" s="10">
        <v>5478469.3499999996</v>
      </c>
      <c r="U10" s="19">
        <f t="shared" si="2"/>
        <v>-0.29283421289926537</v>
      </c>
      <c r="V10" s="20">
        <f t="shared" si="3"/>
        <v>-0.29283421289926537</v>
      </c>
      <c r="W10" s="42"/>
      <c r="X10" s="10">
        <v>63931887.109999992</v>
      </c>
      <c r="Y10" s="19">
        <f t="shared" si="4"/>
        <v>-0.481491406894277</v>
      </c>
      <c r="Z10" s="20">
        <f t="shared" si="5"/>
        <v>-0.481491406894277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</row>
    <row r="11" spans="1:47" s="45" customFormat="1" x14ac:dyDescent="0.25">
      <c r="A11" s="6">
        <v>8</v>
      </c>
      <c r="B11" s="46">
        <v>8507100000</v>
      </c>
      <c r="C11" s="14" t="s">
        <v>7</v>
      </c>
      <c r="D11" s="42"/>
      <c r="E11" s="10">
        <v>3034795.55</v>
      </c>
      <c r="F11" s="9">
        <v>1923435.42</v>
      </c>
      <c r="G11" s="9">
        <v>2047992.24</v>
      </c>
      <c r="H11" s="9">
        <v>2124121.4799999986</v>
      </c>
      <c r="I11" s="9">
        <v>2376212.0600000033</v>
      </c>
      <c r="J11" s="9">
        <v>2531441.5299999998</v>
      </c>
      <c r="K11" s="9">
        <v>2968638.2600000002</v>
      </c>
      <c r="L11" s="9">
        <v>3537733.87</v>
      </c>
      <c r="M11" s="9">
        <v>3056535.65</v>
      </c>
      <c r="N11" s="9">
        <v>3323851.07</v>
      </c>
      <c r="O11" s="9">
        <v>3198133.0500000003</v>
      </c>
      <c r="P11" s="9">
        <v>2886579.58</v>
      </c>
      <c r="Q11" s="9">
        <f t="shared" si="0"/>
        <v>33009469.759999998</v>
      </c>
      <c r="R11" s="47">
        <f t="shared" si="1"/>
        <v>2.2063472454981692E-2</v>
      </c>
      <c r="S11" s="44"/>
      <c r="T11" s="10">
        <v>1370129.39</v>
      </c>
      <c r="U11" s="19">
        <f t="shared" si="2"/>
        <v>1.1067934175180347</v>
      </c>
      <c r="V11" s="20">
        <f t="shared" si="3"/>
        <v>1.1067934175180347</v>
      </c>
      <c r="W11" s="42"/>
      <c r="X11" s="10">
        <v>29464240.100000001</v>
      </c>
      <c r="Y11" s="19">
        <f t="shared" si="4"/>
        <v>0.12032313231115695</v>
      </c>
      <c r="Z11" s="20">
        <f t="shared" si="5"/>
        <v>0.12032313231115695</v>
      </c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</row>
    <row r="12" spans="1:47" s="45" customFormat="1" x14ac:dyDescent="0.25">
      <c r="A12" s="6">
        <v>9</v>
      </c>
      <c r="B12" s="46">
        <v>8482100000</v>
      </c>
      <c r="C12" s="14" t="s">
        <v>27</v>
      </c>
      <c r="D12" s="42"/>
      <c r="E12" s="10">
        <v>2850103.88</v>
      </c>
      <c r="F12" s="9">
        <v>1861500.72</v>
      </c>
      <c r="G12" s="9">
        <v>2116062.5</v>
      </c>
      <c r="H12" s="9">
        <v>2522659.7099999995</v>
      </c>
      <c r="I12" s="9">
        <v>2624790.4599999879</v>
      </c>
      <c r="J12" s="9">
        <v>2330877.86</v>
      </c>
      <c r="K12" s="9">
        <v>2504106.4900000002</v>
      </c>
      <c r="L12" s="9">
        <v>2398456.09</v>
      </c>
      <c r="M12" s="9">
        <v>2963811.6700000004</v>
      </c>
      <c r="N12" s="9">
        <v>2318696.75</v>
      </c>
      <c r="O12" s="9">
        <v>2536639.7799999998</v>
      </c>
      <c r="P12" s="9">
        <v>1966725.83</v>
      </c>
      <c r="Q12" s="9">
        <f t="shared" si="0"/>
        <v>28994431.739999987</v>
      </c>
      <c r="R12" s="47">
        <f t="shared" si="1"/>
        <v>1.937982799161863E-2</v>
      </c>
      <c r="S12" s="44"/>
      <c r="T12" s="10">
        <v>1533978.24</v>
      </c>
      <c r="U12" s="19">
        <f t="shared" si="2"/>
        <v>0.28210803694320991</v>
      </c>
      <c r="V12" s="20">
        <f t="shared" si="3"/>
        <v>0.28210803694320991</v>
      </c>
      <c r="W12" s="42"/>
      <c r="X12" s="10">
        <v>28420746.390000001</v>
      </c>
      <c r="Y12" s="19">
        <f t="shared" si="4"/>
        <v>2.0185442779287494E-2</v>
      </c>
      <c r="Z12" s="20">
        <f t="shared" si="5"/>
        <v>2.0185442779287494E-2</v>
      </c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</row>
    <row r="13" spans="1:47" s="45" customFormat="1" x14ac:dyDescent="0.25">
      <c r="A13" s="6">
        <v>10</v>
      </c>
      <c r="B13" s="46">
        <v>8421991000</v>
      </c>
      <c r="C13" s="14" t="s">
        <v>17</v>
      </c>
      <c r="D13" s="42"/>
      <c r="E13" s="10">
        <v>2691830.3</v>
      </c>
      <c r="F13" s="9">
        <v>1738818.09</v>
      </c>
      <c r="G13" s="9">
        <v>3294679.08</v>
      </c>
      <c r="H13" s="9">
        <v>2157393.3899999992</v>
      </c>
      <c r="I13" s="9">
        <v>1868978.4600000097</v>
      </c>
      <c r="J13" s="9">
        <v>2363623.7999999998</v>
      </c>
      <c r="K13" s="9">
        <v>2159782.0999999996</v>
      </c>
      <c r="L13" s="9">
        <v>2176298.35</v>
      </c>
      <c r="M13" s="9">
        <v>3401770.06</v>
      </c>
      <c r="N13" s="9">
        <v>1960357.3499999999</v>
      </c>
      <c r="O13" s="9">
        <v>2370694.9</v>
      </c>
      <c r="P13" s="9">
        <v>2405158.0099999998</v>
      </c>
      <c r="Q13" s="9">
        <f t="shared" si="0"/>
        <v>28589383.890000008</v>
      </c>
      <c r="R13" s="47">
        <f t="shared" si="1"/>
        <v>1.9109094709733154E-2</v>
      </c>
      <c r="S13" s="44"/>
      <c r="T13" s="10">
        <v>3216919.71</v>
      </c>
      <c r="U13" s="19">
        <f t="shared" si="2"/>
        <v>-0.25234129949733813</v>
      </c>
      <c r="V13" s="20">
        <f t="shared" si="3"/>
        <v>-0.25234129949733813</v>
      </c>
      <c r="W13" s="42"/>
      <c r="X13" s="10">
        <v>26328754.18</v>
      </c>
      <c r="Y13" s="19">
        <f t="shared" si="4"/>
        <v>8.5861628489708061E-2</v>
      </c>
      <c r="Z13" s="20">
        <f t="shared" si="5"/>
        <v>8.5861628489708061E-2</v>
      </c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</row>
    <row r="14" spans="1:47" s="45" customFormat="1" x14ac:dyDescent="0.25">
      <c r="A14" s="6">
        <v>11</v>
      </c>
      <c r="B14" s="46">
        <v>8421399000</v>
      </c>
      <c r="C14" s="14" t="s">
        <v>17</v>
      </c>
      <c r="D14" s="42"/>
      <c r="E14" s="10">
        <v>1362387.27</v>
      </c>
      <c r="F14" s="9">
        <v>1348757.86</v>
      </c>
      <c r="G14" s="9">
        <v>1567466.2200000002</v>
      </c>
      <c r="H14" s="9">
        <v>2309399.0500000003</v>
      </c>
      <c r="I14" s="9">
        <v>1542837.7999999989</v>
      </c>
      <c r="J14" s="9">
        <v>1347326.67</v>
      </c>
      <c r="K14" s="9">
        <v>1771193.2999999998</v>
      </c>
      <c r="L14" s="9">
        <v>1878730.38</v>
      </c>
      <c r="M14" s="9">
        <v>6830984.6299999999</v>
      </c>
      <c r="N14" s="9">
        <v>2030888.97</v>
      </c>
      <c r="O14" s="9">
        <v>1424414.91</v>
      </c>
      <c r="P14" s="9">
        <v>2269893.6800000002</v>
      </c>
      <c r="Q14" s="9">
        <f t="shared" si="0"/>
        <v>25684280.739999995</v>
      </c>
      <c r="R14" s="47">
        <f t="shared" si="1"/>
        <v>1.7167328792409137E-2</v>
      </c>
      <c r="S14" s="44"/>
      <c r="T14" s="10">
        <v>1524523.62</v>
      </c>
      <c r="U14" s="19">
        <f t="shared" si="2"/>
        <v>0.48891998144312121</v>
      </c>
      <c r="V14" s="20">
        <f t="shared" si="3"/>
        <v>0.48891998144312121</v>
      </c>
      <c r="W14" s="42"/>
      <c r="X14" s="10">
        <v>25047261.609999999</v>
      </c>
      <c r="Y14" s="19">
        <f t="shared" si="4"/>
        <v>2.5432685613251564E-2</v>
      </c>
      <c r="Z14" s="20">
        <f t="shared" si="5"/>
        <v>2.5432685613251564E-2</v>
      </c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</row>
    <row r="15" spans="1:47" s="45" customFormat="1" x14ac:dyDescent="0.25">
      <c r="A15" s="6">
        <v>12</v>
      </c>
      <c r="B15" s="46">
        <v>8409993000</v>
      </c>
      <c r="C15" s="14" t="s">
        <v>4</v>
      </c>
      <c r="D15" s="42"/>
      <c r="E15" s="10">
        <v>3482474.28</v>
      </c>
      <c r="F15" s="9">
        <v>1950717.54</v>
      </c>
      <c r="G15" s="9">
        <v>1683593.57</v>
      </c>
      <c r="H15" s="9">
        <v>2065486.1099999999</v>
      </c>
      <c r="I15" s="9">
        <v>1801097.6800000034</v>
      </c>
      <c r="J15" s="9">
        <v>1858777.57</v>
      </c>
      <c r="K15" s="9">
        <v>2772241.18</v>
      </c>
      <c r="L15" s="9">
        <v>2105856.29</v>
      </c>
      <c r="M15" s="9">
        <v>2111575.27</v>
      </c>
      <c r="N15" s="9">
        <v>1760228.58</v>
      </c>
      <c r="O15" s="9">
        <v>1528899.54</v>
      </c>
      <c r="P15" s="9">
        <v>1916603.35</v>
      </c>
      <c r="Q15" s="9">
        <f t="shared" si="0"/>
        <v>25037550.960000001</v>
      </c>
      <c r="R15" s="47">
        <f t="shared" si="1"/>
        <v>1.6735055726813362E-2</v>
      </c>
      <c r="S15" s="44"/>
      <c r="T15" s="10">
        <v>1798407.7</v>
      </c>
      <c r="U15" s="19">
        <f t="shared" si="2"/>
        <v>6.5722388755341823E-2</v>
      </c>
      <c r="V15" s="20">
        <f t="shared" si="3"/>
        <v>6.5722388755341823E-2</v>
      </c>
      <c r="W15" s="42"/>
      <c r="X15" s="10">
        <v>25251748.359999999</v>
      </c>
      <c r="Y15" s="19">
        <f t="shared" si="4"/>
        <v>-8.4824780029606837E-3</v>
      </c>
      <c r="Z15" s="20">
        <f t="shared" si="5"/>
        <v>-8.4824780029606837E-3</v>
      </c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</row>
    <row r="16" spans="1:47" s="45" customFormat="1" x14ac:dyDescent="0.25">
      <c r="A16" s="6">
        <v>13</v>
      </c>
      <c r="B16" s="46">
        <v>4011400000</v>
      </c>
      <c r="C16" s="14" t="s">
        <v>28</v>
      </c>
      <c r="D16" s="42"/>
      <c r="E16" s="10">
        <v>2094599.45</v>
      </c>
      <c r="F16" s="9">
        <v>1344829.54</v>
      </c>
      <c r="G16" s="9">
        <v>2287575.4900000002</v>
      </c>
      <c r="H16" s="9">
        <v>2057229.2300000002</v>
      </c>
      <c r="I16" s="9">
        <v>1579275.8499999992</v>
      </c>
      <c r="J16" s="9">
        <v>2399920.46</v>
      </c>
      <c r="K16" s="9">
        <v>1958059.1</v>
      </c>
      <c r="L16" s="9">
        <v>2995739.02</v>
      </c>
      <c r="M16" s="9">
        <v>2235646.3199999998</v>
      </c>
      <c r="N16" s="9">
        <v>1896458.93</v>
      </c>
      <c r="O16" s="9">
        <v>1521429.03</v>
      </c>
      <c r="P16" s="9">
        <v>1909311.02</v>
      </c>
      <c r="Q16" s="9">
        <f t="shared" si="0"/>
        <v>24280073.439999998</v>
      </c>
      <c r="R16" s="47">
        <f t="shared" si="1"/>
        <v>1.6228759063483138E-2</v>
      </c>
      <c r="S16" s="44"/>
      <c r="T16" s="10">
        <v>2640494.1</v>
      </c>
      <c r="U16" s="19">
        <f t="shared" si="2"/>
        <v>-0.27691146138141343</v>
      </c>
      <c r="V16" s="20">
        <f t="shared" si="3"/>
        <v>-0.27691146138141343</v>
      </c>
      <c r="W16" s="42"/>
      <c r="X16" s="10">
        <v>23552623.789999999</v>
      </c>
      <c r="Y16" s="19">
        <f t="shared" si="4"/>
        <v>3.0886140605228873E-2</v>
      </c>
      <c r="Z16" s="20">
        <f t="shared" si="5"/>
        <v>3.0886140605228873E-2</v>
      </c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</row>
    <row r="17" spans="1:47" s="45" customFormat="1" x14ac:dyDescent="0.25">
      <c r="A17" s="6">
        <v>14</v>
      </c>
      <c r="B17" s="46">
        <v>2710193600</v>
      </c>
      <c r="C17" s="14" t="s">
        <v>16</v>
      </c>
      <c r="D17" s="42"/>
      <c r="E17" s="10">
        <v>1808492.76</v>
      </c>
      <c r="F17" s="9">
        <v>1440652</v>
      </c>
      <c r="G17" s="9">
        <v>3051625.97</v>
      </c>
      <c r="H17" s="9">
        <v>2385532.9499999993</v>
      </c>
      <c r="I17" s="9">
        <v>1467130.0499999996</v>
      </c>
      <c r="J17" s="9">
        <v>1962358.87</v>
      </c>
      <c r="K17" s="9">
        <v>1506266.72</v>
      </c>
      <c r="L17" s="9">
        <v>1510402.06</v>
      </c>
      <c r="M17" s="9">
        <v>1488643.04</v>
      </c>
      <c r="N17" s="9">
        <v>2207410.02</v>
      </c>
      <c r="O17" s="9">
        <v>2846264.66</v>
      </c>
      <c r="P17" s="9">
        <v>1782247.3</v>
      </c>
      <c r="Q17" s="9">
        <f t="shared" si="0"/>
        <v>23457026.399999999</v>
      </c>
      <c r="R17" s="47">
        <f t="shared" si="1"/>
        <v>1.5678635846472271E-2</v>
      </c>
      <c r="S17" s="44"/>
      <c r="T17" s="10">
        <v>1688825.17</v>
      </c>
      <c r="U17" s="19">
        <f t="shared" si="2"/>
        <v>5.5317821915219396E-2</v>
      </c>
      <c r="V17" s="20">
        <f t="shared" si="3"/>
        <v>5.5317821915219396E-2</v>
      </c>
      <c r="W17" s="42"/>
      <c r="X17" s="10">
        <v>23509215.980000004</v>
      </c>
      <c r="Y17" s="19">
        <f t="shared" si="4"/>
        <v>-2.2199625901776097E-3</v>
      </c>
      <c r="Z17" s="20">
        <f t="shared" si="5"/>
        <v>-2.2199625901776097E-3</v>
      </c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s="45" customFormat="1" x14ac:dyDescent="0.25">
      <c r="A18" s="6">
        <v>15</v>
      </c>
      <c r="B18" s="46">
        <v>4016930000</v>
      </c>
      <c r="C18" s="14" t="s">
        <v>4</v>
      </c>
      <c r="D18" s="42"/>
      <c r="E18" s="10">
        <v>1576808.09</v>
      </c>
      <c r="F18" s="9">
        <v>1825708.25</v>
      </c>
      <c r="G18" s="9">
        <v>1893333.89</v>
      </c>
      <c r="H18" s="9">
        <v>1433749.0200000107</v>
      </c>
      <c r="I18" s="9">
        <v>2008652.5700000082</v>
      </c>
      <c r="J18" s="9">
        <v>1662468.03</v>
      </c>
      <c r="K18" s="9">
        <v>1945335.55</v>
      </c>
      <c r="L18" s="9">
        <v>2493975.8800000004</v>
      </c>
      <c r="M18" s="9">
        <v>1947000.27</v>
      </c>
      <c r="N18" s="9">
        <v>1881745.88</v>
      </c>
      <c r="O18" s="9">
        <v>1804784.79</v>
      </c>
      <c r="P18" s="9">
        <v>1825526.0099999998</v>
      </c>
      <c r="Q18" s="9">
        <f t="shared" si="0"/>
        <v>22299088.230000019</v>
      </c>
      <c r="R18" s="47">
        <f t="shared" si="1"/>
        <v>1.4904671977797074E-2</v>
      </c>
      <c r="S18" s="44"/>
      <c r="T18" s="10">
        <v>1620649.6099999999</v>
      </c>
      <c r="U18" s="19">
        <f t="shared" si="2"/>
        <v>0.12641622145579015</v>
      </c>
      <c r="V18" s="20">
        <f t="shared" si="3"/>
        <v>0.12641622145579015</v>
      </c>
      <c r="W18" s="42"/>
      <c r="X18" s="10">
        <v>21434522.779999997</v>
      </c>
      <c r="Y18" s="19">
        <f t="shared" si="4"/>
        <v>4.033518538638637E-2</v>
      </c>
      <c r="Z18" s="20">
        <f t="shared" si="5"/>
        <v>4.033518538638637E-2</v>
      </c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</row>
    <row r="19" spans="1:47" s="45" customFormat="1" x14ac:dyDescent="0.25">
      <c r="A19" s="6">
        <v>16</v>
      </c>
      <c r="B19" s="46">
        <v>8708701000</v>
      </c>
      <c r="C19" s="14" t="s">
        <v>0</v>
      </c>
      <c r="D19" s="42"/>
      <c r="E19" s="10">
        <v>2211418.38</v>
      </c>
      <c r="F19" s="9">
        <v>1439949.35</v>
      </c>
      <c r="G19" s="9">
        <v>1580289.6</v>
      </c>
      <c r="H19" s="9">
        <v>1325565.5099999991</v>
      </c>
      <c r="I19" s="9">
        <v>2232599.1900000041</v>
      </c>
      <c r="J19" s="9">
        <v>1769489.53</v>
      </c>
      <c r="K19" s="9">
        <v>1381867.1</v>
      </c>
      <c r="L19" s="9">
        <v>1525128.45</v>
      </c>
      <c r="M19" s="9">
        <v>1717352.59</v>
      </c>
      <c r="N19" s="9">
        <v>1328817.3</v>
      </c>
      <c r="O19" s="9">
        <v>1859593.03</v>
      </c>
      <c r="P19" s="9">
        <v>2074559.72</v>
      </c>
      <c r="Q19" s="9">
        <f t="shared" si="0"/>
        <v>20446629.75</v>
      </c>
      <c r="R19" s="47">
        <f t="shared" si="1"/>
        <v>1.3666491935989651E-2</v>
      </c>
      <c r="S19" s="44"/>
      <c r="T19" s="10">
        <v>1390264.11</v>
      </c>
      <c r="U19" s="19">
        <f t="shared" si="2"/>
        <v>0.49220547741824383</v>
      </c>
      <c r="V19" s="20">
        <f t="shared" si="3"/>
        <v>0.49220547741824383</v>
      </c>
      <c r="W19" s="42"/>
      <c r="X19" s="10">
        <v>19801419.32</v>
      </c>
      <c r="Y19" s="19">
        <f t="shared" si="4"/>
        <v>3.2584049636700474E-2</v>
      </c>
      <c r="Z19" s="20">
        <f t="shared" si="5"/>
        <v>3.2584049636700474E-2</v>
      </c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</row>
    <row r="20" spans="1:47" s="45" customFormat="1" x14ac:dyDescent="0.25">
      <c r="A20" s="6">
        <v>17</v>
      </c>
      <c r="B20" s="46">
        <v>8708939100</v>
      </c>
      <c r="C20" s="14" t="s">
        <v>9</v>
      </c>
      <c r="D20" s="42"/>
      <c r="E20" s="10">
        <v>2075320.62</v>
      </c>
      <c r="F20" s="9">
        <v>1301757.21</v>
      </c>
      <c r="G20" s="9">
        <v>1470285.56</v>
      </c>
      <c r="H20" s="9">
        <v>1495880.5000000095</v>
      </c>
      <c r="I20" s="9">
        <v>998252.81999999785</v>
      </c>
      <c r="J20" s="9">
        <v>1619560.82</v>
      </c>
      <c r="K20" s="9">
        <v>1391501.58</v>
      </c>
      <c r="L20" s="9">
        <v>1592447.25</v>
      </c>
      <c r="M20" s="9">
        <v>1595479.54</v>
      </c>
      <c r="N20" s="9">
        <v>1666890.53</v>
      </c>
      <c r="O20" s="9">
        <v>1658910.09</v>
      </c>
      <c r="P20" s="9">
        <v>1602101.87</v>
      </c>
      <c r="Q20" s="9">
        <f t="shared" si="0"/>
        <v>18468388.390000008</v>
      </c>
      <c r="R20" s="47">
        <f t="shared" si="1"/>
        <v>1.2344238834894538E-2</v>
      </c>
      <c r="S20" s="44"/>
      <c r="T20" s="10">
        <v>1378612.63</v>
      </c>
      <c r="U20" s="19">
        <f t="shared" si="2"/>
        <v>0.16211170211025866</v>
      </c>
      <c r="V20" s="20">
        <f t="shared" si="3"/>
        <v>0.16211170211025866</v>
      </c>
      <c r="W20" s="42"/>
      <c r="X20" s="10">
        <v>17842277.100000001</v>
      </c>
      <c r="Y20" s="19">
        <f t="shared" si="4"/>
        <v>3.5091445250562021E-2</v>
      </c>
      <c r="Z20" s="20">
        <f t="shared" si="5"/>
        <v>3.5091445250562021E-2</v>
      </c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</row>
    <row r="21" spans="1:47" s="45" customFormat="1" x14ac:dyDescent="0.25">
      <c r="A21" s="6">
        <v>18</v>
      </c>
      <c r="B21" s="46">
        <v>3403990000</v>
      </c>
      <c r="C21" s="14" t="s">
        <v>16</v>
      </c>
      <c r="D21" s="42"/>
      <c r="E21" s="10">
        <v>1094779.78</v>
      </c>
      <c r="F21" s="9">
        <v>899682.98</v>
      </c>
      <c r="G21" s="9">
        <v>2096659.51</v>
      </c>
      <c r="H21" s="9">
        <v>1236010.68</v>
      </c>
      <c r="I21" s="9">
        <v>1521340.4099999992</v>
      </c>
      <c r="J21" s="9">
        <v>1589306.18</v>
      </c>
      <c r="K21" s="9">
        <v>1501661.41</v>
      </c>
      <c r="L21" s="9">
        <v>1225898.96</v>
      </c>
      <c r="M21" s="9">
        <v>1132147.44</v>
      </c>
      <c r="N21" s="9">
        <v>2167878.0499999998</v>
      </c>
      <c r="O21" s="9">
        <v>3023703</v>
      </c>
      <c r="P21" s="9">
        <v>850047.3</v>
      </c>
      <c r="Q21" s="9">
        <f t="shared" si="0"/>
        <v>18339115.699999999</v>
      </c>
      <c r="R21" s="47">
        <f t="shared" si="1"/>
        <v>1.2257833192642969E-2</v>
      </c>
      <c r="S21" s="44"/>
      <c r="T21" s="10">
        <v>1899805.7</v>
      </c>
      <c r="U21" s="19">
        <f t="shared" si="2"/>
        <v>-0.55256092767802512</v>
      </c>
      <c r="V21" s="20">
        <f t="shared" si="3"/>
        <v>-0.55256092767802512</v>
      </c>
      <c r="W21" s="42"/>
      <c r="X21" s="10">
        <v>18346389.699999999</v>
      </c>
      <c r="Y21" s="19">
        <f t="shared" si="4"/>
        <v>-3.9648127609542713E-4</v>
      </c>
      <c r="Z21" s="20">
        <f t="shared" si="5"/>
        <v>-3.9648127609542713E-4</v>
      </c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</row>
    <row r="22" spans="1:47" s="45" customFormat="1" x14ac:dyDescent="0.25">
      <c r="A22" s="6">
        <v>19</v>
      </c>
      <c r="B22" s="46">
        <v>2710193400</v>
      </c>
      <c r="C22" s="14" t="s">
        <v>16</v>
      </c>
      <c r="D22" s="42"/>
      <c r="E22" s="10">
        <v>1765931.36</v>
      </c>
      <c r="F22" s="9">
        <v>1347639.84</v>
      </c>
      <c r="G22" s="9">
        <v>1665099.62</v>
      </c>
      <c r="H22" s="9">
        <v>1038056.0200000006</v>
      </c>
      <c r="I22" s="9">
        <v>1865590.6399999994</v>
      </c>
      <c r="J22" s="9">
        <v>986535.52</v>
      </c>
      <c r="K22" s="9">
        <v>1920695.26</v>
      </c>
      <c r="L22" s="9">
        <v>1530718.0499999998</v>
      </c>
      <c r="M22" s="9">
        <v>1275377.43</v>
      </c>
      <c r="N22" s="9">
        <v>1274362.49</v>
      </c>
      <c r="O22" s="9">
        <v>2360290.8299999996</v>
      </c>
      <c r="P22" s="9">
        <v>1099801.8999999999</v>
      </c>
      <c r="Q22" s="9">
        <f t="shared" si="0"/>
        <v>18130098.959999997</v>
      </c>
      <c r="R22" s="47">
        <f t="shared" si="1"/>
        <v>1.2118126765391951E-2</v>
      </c>
      <c r="S22" s="44"/>
      <c r="T22" s="10">
        <v>1230325.6100000001</v>
      </c>
      <c r="U22" s="19">
        <f t="shared" si="2"/>
        <v>-0.10608875320412145</v>
      </c>
      <c r="V22" s="20">
        <f t="shared" si="3"/>
        <v>-0.10608875320412145</v>
      </c>
      <c r="W22" s="42"/>
      <c r="X22" s="10">
        <v>17759860.729999997</v>
      </c>
      <c r="Y22" s="19">
        <f t="shared" si="4"/>
        <v>2.0846910661556778E-2</v>
      </c>
      <c r="Z22" s="20">
        <f t="shared" si="5"/>
        <v>2.0846910661556778E-2</v>
      </c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</row>
    <row r="23" spans="1:47" s="45" customFormat="1" x14ac:dyDescent="0.25">
      <c r="A23" s="6">
        <v>20</v>
      </c>
      <c r="B23" s="46">
        <v>8421299000</v>
      </c>
      <c r="C23" s="14" t="s">
        <v>17</v>
      </c>
      <c r="D23" s="42"/>
      <c r="E23" s="10">
        <v>958103.34000000008</v>
      </c>
      <c r="F23" s="9">
        <v>1644919.5999999999</v>
      </c>
      <c r="G23" s="9">
        <v>989304.31</v>
      </c>
      <c r="H23" s="9">
        <v>2461715.8699999982</v>
      </c>
      <c r="I23" s="9">
        <v>850923.80999999971</v>
      </c>
      <c r="J23" s="9">
        <v>1400715.7</v>
      </c>
      <c r="K23" s="9">
        <v>2623890.9900000002</v>
      </c>
      <c r="L23" s="9">
        <v>1322577.06</v>
      </c>
      <c r="M23" s="9">
        <v>1389248.19</v>
      </c>
      <c r="N23" s="9">
        <v>1169689.51</v>
      </c>
      <c r="O23" s="9">
        <v>1287621.3099999998</v>
      </c>
      <c r="P23" s="9">
        <v>2030751.84</v>
      </c>
      <c r="Q23" s="9">
        <f t="shared" si="0"/>
        <v>18129461.529999997</v>
      </c>
      <c r="R23" s="47">
        <f t="shared" si="1"/>
        <v>1.211770070828321E-2</v>
      </c>
      <c r="S23" s="44"/>
      <c r="T23" s="10">
        <v>1129818.82</v>
      </c>
      <c r="U23" s="19">
        <f t="shared" si="2"/>
        <v>0.79741371275794459</v>
      </c>
      <c r="V23" s="20">
        <f t="shared" si="3"/>
        <v>0.79741371275794459</v>
      </c>
      <c r="W23" s="42"/>
      <c r="X23" s="10">
        <v>15729022.500000002</v>
      </c>
      <c r="Y23" s="19">
        <f t="shared" si="4"/>
        <v>0.15261209207374427</v>
      </c>
      <c r="Z23" s="20">
        <f t="shared" si="5"/>
        <v>0.15261209207374427</v>
      </c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</row>
    <row r="24" spans="1:47" s="45" customFormat="1" x14ac:dyDescent="0.25">
      <c r="A24" s="6">
        <v>21</v>
      </c>
      <c r="B24" s="46">
        <v>8708802000</v>
      </c>
      <c r="C24" s="14" t="s">
        <v>3</v>
      </c>
      <c r="D24" s="42"/>
      <c r="E24" s="10">
        <v>1766223.49</v>
      </c>
      <c r="F24" s="9">
        <v>1255249.9099999999</v>
      </c>
      <c r="G24" s="9">
        <v>1563945.24</v>
      </c>
      <c r="H24" s="9">
        <v>1601317.9699999962</v>
      </c>
      <c r="I24" s="9">
        <v>1044490.3700000014</v>
      </c>
      <c r="J24" s="9">
        <v>1026468.7</v>
      </c>
      <c r="K24" s="9">
        <v>1580327.35</v>
      </c>
      <c r="L24" s="9">
        <v>1674355.29</v>
      </c>
      <c r="M24" s="9">
        <v>1704984.53</v>
      </c>
      <c r="N24" s="9">
        <v>1525134.37</v>
      </c>
      <c r="O24" s="9">
        <v>1610425.78</v>
      </c>
      <c r="P24" s="9">
        <v>1703894.52</v>
      </c>
      <c r="Q24" s="9">
        <f t="shared" si="0"/>
        <v>18056817.519999996</v>
      </c>
      <c r="R24" s="47">
        <f t="shared" si="1"/>
        <v>1.2069145577731049E-2</v>
      </c>
      <c r="S24" s="44"/>
      <c r="T24" s="10">
        <v>1111986.68</v>
      </c>
      <c r="U24" s="19">
        <f t="shared" si="2"/>
        <v>0.53229759910433472</v>
      </c>
      <c r="V24" s="20">
        <f t="shared" si="3"/>
        <v>0.53229759910433472</v>
      </c>
      <c r="W24" s="42"/>
      <c r="X24" s="10">
        <v>15565340.57</v>
      </c>
      <c r="Y24" s="19">
        <f t="shared" si="4"/>
        <v>0.16006568817401695</v>
      </c>
      <c r="Z24" s="20">
        <f t="shared" si="5"/>
        <v>0.16006568817401695</v>
      </c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</row>
    <row r="25" spans="1:47" s="45" customFormat="1" x14ac:dyDescent="0.25">
      <c r="A25" s="6">
        <v>22</v>
      </c>
      <c r="B25" s="46">
        <v>8421310000</v>
      </c>
      <c r="C25" s="14" t="s">
        <v>17</v>
      </c>
      <c r="D25" s="42"/>
      <c r="E25" s="10">
        <v>1661708.78</v>
      </c>
      <c r="F25" s="9">
        <v>1370894.12</v>
      </c>
      <c r="G25" s="9">
        <v>1800467.27</v>
      </c>
      <c r="H25" s="9">
        <v>1431718.2799999979</v>
      </c>
      <c r="I25" s="9">
        <v>1323353.0499999947</v>
      </c>
      <c r="J25" s="9">
        <v>1338799.8</v>
      </c>
      <c r="K25" s="9">
        <v>1373655.74</v>
      </c>
      <c r="L25" s="9">
        <v>2164129.6</v>
      </c>
      <c r="M25" s="9">
        <v>1247632.6599999999</v>
      </c>
      <c r="N25" s="9">
        <v>1609109.05</v>
      </c>
      <c r="O25" s="9">
        <v>1295349.8699999999</v>
      </c>
      <c r="P25" s="9">
        <v>1361133.42</v>
      </c>
      <c r="Q25" s="9">
        <f t="shared" si="0"/>
        <v>17977951.639999993</v>
      </c>
      <c r="R25" s="47">
        <f t="shared" si="1"/>
        <v>1.2016431760039662E-2</v>
      </c>
      <c r="S25" s="44"/>
      <c r="T25" s="10">
        <v>1395562.19</v>
      </c>
      <c r="U25" s="19">
        <f t="shared" si="2"/>
        <v>-2.4670179692959451E-2</v>
      </c>
      <c r="V25" s="20">
        <f t="shared" si="3"/>
        <v>-2.4670179692959451E-2</v>
      </c>
      <c r="W25" s="42"/>
      <c r="X25" s="10">
        <v>18753495.680000003</v>
      </c>
      <c r="Y25" s="19">
        <f t="shared" si="4"/>
        <v>-4.1354638795534152E-2</v>
      </c>
      <c r="Z25" s="20">
        <f t="shared" si="5"/>
        <v>-4.1354638795534152E-2</v>
      </c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</row>
    <row r="26" spans="1:47" s="45" customFormat="1" x14ac:dyDescent="0.25">
      <c r="A26" s="6">
        <v>23</v>
      </c>
      <c r="B26" s="46">
        <v>8414801000</v>
      </c>
      <c r="C26" s="14" t="s">
        <v>4</v>
      </c>
      <c r="D26" s="42"/>
      <c r="E26" s="10">
        <v>1275124.78</v>
      </c>
      <c r="F26" s="9">
        <v>1095592.8500000001</v>
      </c>
      <c r="G26" s="9">
        <v>1081537.3600000001</v>
      </c>
      <c r="H26" s="9">
        <v>1310120.8400000001</v>
      </c>
      <c r="I26" s="9">
        <v>1617777.0299999989</v>
      </c>
      <c r="J26" s="9">
        <v>1108733.71</v>
      </c>
      <c r="K26" s="9">
        <v>1110681.99</v>
      </c>
      <c r="L26" s="9">
        <v>1463822.79</v>
      </c>
      <c r="M26" s="9">
        <v>2125791.84</v>
      </c>
      <c r="N26" s="9">
        <v>1809500.1</v>
      </c>
      <c r="O26" s="9">
        <v>1423357.76</v>
      </c>
      <c r="P26" s="9">
        <v>1150235.54</v>
      </c>
      <c r="Q26" s="9">
        <f t="shared" si="0"/>
        <v>16572276.589999996</v>
      </c>
      <c r="R26" s="47">
        <f t="shared" si="1"/>
        <v>1.1076880989554037E-2</v>
      </c>
      <c r="S26" s="44"/>
      <c r="T26" s="10">
        <v>1346298.36</v>
      </c>
      <c r="U26" s="19">
        <f t="shared" si="2"/>
        <v>-0.14563103233669544</v>
      </c>
      <c r="V26" s="20">
        <f t="shared" si="3"/>
        <v>-0.14563103233669544</v>
      </c>
      <c r="W26" s="42"/>
      <c r="X26" s="10">
        <v>19930362.82</v>
      </c>
      <c r="Y26" s="19">
        <f t="shared" si="4"/>
        <v>-0.16849097331184482</v>
      </c>
      <c r="Z26" s="20">
        <f t="shared" si="5"/>
        <v>-0.16849097331184482</v>
      </c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</row>
    <row r="27" spans="1:47" s="45" customFormat="1" x14ac:dyDescent="0.25">
      <c r="A27" s="6">
        <v>24</v>
      </c>
      <c r="B27" s="46">
        <v>8409999900</v>
      </c>
      <c r="C27" s="14" t="s">
        <v>4</v>
      </c>
      <c r="D27" s="42"/>
      <c r="E27" s="10">
        <v>1777602.24</v>
      </c>
      <c r="F27" s="9">
        <v>1317332.29</v>
      </c>
      <c r="G27" s="9">
        <v>1586964.9500000002</v>
      </c>
      <c r="H27" s="9">
        <v>1152611.2799999977</v>
      </c>
      <c r="I27" s="9">
        <v>1509619.4800000004</v>
      </c>
      <c r="J27" s="9">
        <v>1100640.07</v>
      </c>
      <c r="K27" s="9">
        <v>1081213.28</v>
      </c>
      <c r="L27" s="9">
        <v>1369906.07</v>
      </c>
      <c r="M27" s="9">
        <v>1835066.1099999999</v>
      </c>
      <c r="N27" s="9">
        <v>1081049.5</v>
      </c>
      <c r="O27" s="9">
        <v>1374627.05</v>
      </c>
      <c r="P27" s="9">
        <v>1368588.74</v>
      </c>
      <c r="Q27" s="9">
        <f t="shared" si="0"/>
        <v>16555221.059999999</v>
      </c>
      <c r="R27" s="47">
        <f t="shared" si="1"/>
        <v>1.1065481102821653E-2</v>
      </c>
      <c r="S27" s="44"/>
      <c r="T27" s="10">
        <v>1298423.07</v>
      </c>
      <c r="U27" s="19">
        <f t="shared" si="2"/>
        <v>5.4039143035251154E-2</v>
      </c>
      <c r="V27" s="20">
        <f t="shared" si="3"/>
        <v>5.4039143035251154E-2</v>
      </c>
      <c r="W27" s="42"/>
      <c r="X27" s="10">
        <v>17125175.370000001</v>
      </c>
      <c r="Y27" s="19">
        <f t="shared" si="4"/>
        <v>-3.3281662679989381E-2</v>
      </c>
      <c r="Z27" s="20">
        <f t="shared" si="5"/>
        <v>-3.3281662679989381E-2</v>
      </c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</row>
    <row r="28" spans="1:47" s="45" customFormat="1" x14ac:dyDescent="0.25">
      <c r="A28" s="6">
        <v>25</v>
      </c>
      <c r="B28" s="46">
        <v>8482200000</v>
      </c>
      <c r="C28" s="14" t="s">
        <v>27</v>
      </c>
      <c r="D28" s="42"/>
      <c r="E28" s="10">
        <v>1571817.5299999998</v>
      </c>
      <c r="F28" s="9">
        <v>1386734.81</v>
      </c>
      <c r="G28" s="9">
        <v>1329169.45</v>
      </c>
      <c r="H28" s="9">
        <v>1272036.2699999984</v>
      </c>
      <c r="I28" s="9">
        <v>1114280.449999999</v>
      </c>
      <c r="J28" s="9">
        <v>1251382.3</v>
      </c>
      <c r="K28" s="9">
        <v>1107434.5900000001</v>
      </c>
      <c r="L28" s="9">
        <v>1492434.51</v>
      </c>
      <c r="M28" s="9">
        <v>1398743.6500000001</v>
      </c>
      <c r="N28" s="9">
        <v>1212959.53</v>
      </c>
      <c r="O28" s="9">
        <v>1362567.11</v>
      </c>
      <c r="P28" s="9">
        <v>1086377.47</v>
      </c>
      <c r="Q28" s="9">
        <f t="shared" si="0"/>
        <v>15585937.669999998</v>
      </c>
      <c r="R28" s="47">
        <f t="shared" si="1"/>
        <v>1.0417613762575825E-2</v>
      </c>
      <c r="S28" s="44"/>
      <c r="T28" s="10">
        <v>870021.83</v>
      </c>
      <c r="U28" s="19">
        <f t="shared" si="2"/>
        <v>0.248678403851085</v>
      </c>
      <c r="V28" s="20">
        <f t="shared" si="3"/>
        <v>0.248678403851085</v>
      </c>
      <c r="W28" s="42"/>
      <c r="X28" s="10">
        <v>16212501.970000001</v>
      </c>
      <c r="Y28" s="19">
        <f t="shared" si="4"/>
        <v>-3.8646983738809232E-2</v>
      </c>
      <c r="Z28" s="20">
        <f t="shared" si="5"/>
        <v>-3.8646983738809232E-2</v>
      </c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</row>
    <row r="29" spans="1:47" s="45" customFormat="1" x14ac:dyDescent="0.25">
      <c r="A29" s="6">
        <v>26</v>
      </c>
      <c r="B29" s="46">
        <v>8487902000</v>
      </c>
      <c r="C29" s="14" t="s">
        <v>4</v>
      </c>
      <c r="D29" s="42"/>
      <c r="E29" s="10">
        <v>1327489.23</v>
      </c>
      <c r="F29" s="9">
        <v>1125881.1400000001</v>
      </c>
      <c r="G29" s="9">
        <v>1191168.5900000001</v>
      </c>
      <c r="H29" s="9">
        <v>1081922.1300000036</v>
      </c>
      <c r="I29" s="9">
        <v>1024964.0900000011</v>
      </c>
      <c r="J29" s="9">
        <v>1393424.6300000001</v>
      </c>
      <c r="K29" s="9">
        <v>1311202.21</v>
      </c>
      <c r="L29" s="9">
        <v>1462917.21</v>
      </c>
      <c r="M29" s="9">
        <v>1546200.49</v>
      </c>
      <c r="N29" s="9">
        <v>1160053.25</v>
      </c>
      <c r="O29" s="9">
        <v>1194003.47</v>
      </c>
      <c r="P29" s="9">
        <v>1649173.58</v>
      </c>
      <c r="Q29" s="9">
        <f t="shared" si="0"/>
        <v>15468400.020000005</v>
      </c>
      <c r="R29" s="47">
        <f t="shared" si="1"/>
        <v>1.0339051800749325E-2</v>
      </c>
      <c r="S29" s="44"/>
      <c r="T29" s="10">
        <v>1045831.5599999999</v>
      </c>
      <c r="U29" s="19">
        <f t="shared" si="2"/>
        <v>0.57690171445964034</v>
      </c>
      <c r="V29" s="20">
        <f t="shared" si="3"/>
        <v>0.57690171445964034</v>
      </c>
      <c r="W29" s="42"/>
      <c r="X29" s="10">
        <v>15212582.77</v>
      </c>
      <c r="Y29" s="19">
        <f t="shared" si="4"/>
        <v>1.6816161585953074E-2</v>
      </c>
      <c r="Z29" s="20">
        <f t="shared" si="5"/>
        <v>1.6816161585953074E-2</v>
      </c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</row>
    <row r="30" spans="1:47" s="45" customFormat="1" x14ac:dyDescent="0.25">
      <c r="A30" s="6">
        <v>27</v>
      </c>
      <c r="B30" s="46">
        <v>8484900000</v>
      </c>
      <c r="C30" s="14" t="s">
        <v>4</v>
      </c>
      <c r="D30" s="42"/>
      <c r="E30" s="10">
        <v>1197494.53</v>
      </c>
      <c r="F30" s="9">
        <v>1212463.3199999998</v>
      </c>
      <c r="G30" s="9">
        <v>1963458.37</v>
      </c>
      <c r="H30" s="9">
        <v>1042265.759999999</v>
      </c>
      <c r="I30" s="9">
        <v>1174037.9100000015</v>
      </c>
      <c r="J30" s="9">
        <v>1129449.75</v>
      </c>
      <c r="K30" s="9">
        <v>1249653.1099999999</v>
      </c>
      <c r="L30" s="9">
        <v>1192736.96</v>
      </c>
      <c r="M30" s="9">
        <v>1296143.6000000001</v>
      </c>
      <c r="N30" s="9">
        <v>1541748</v>
      </c>
      <c r="O30" s="9">
        <v>1113997.0799999998</v>
      </c>
      <c r="P30" s="9">
        <v>1089108.8399999999</v>
      </c>
      <c r="Q30" s="9">
        <f t="shared" si="0"/>
        <v>15202557.23</v>
      </c>
      <c r="R30" s="47">
        <f t="shared" si="1"/>
        <v>1.016136294003251E-2</v>
      </c>
      <c r="S30" s="44"/>
      <c r="T30" s="10">
        <v>1039350.53</v>
      </c>
      <c r="U30" s="19">
        <f t="shared" si="2"/>
        <v>4.7874425964837694E-2</v>
      </c>
      <c r="V30" s="20">
        <f t="shared" si="3"/>
        <v>4.7874425964837694E-2</v>
      </c>
      <c r="W30" s="42"/>
      <c r="X30" s="10">
        <v>15578145.559999999</v>
      </c>
      <c r="Y30" s="19">
        <f t="shared" si="4"/>
        <v>-2.410995124890836E-2</v>
      </c>
      <c r="Z30" s="20">
        <f t="shared" si="5"/>
        <v>-2.410995124890836E-2</v>
      </c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</row>
    <row r="31" spans="1:47" s="45" customFormat="1" x14ac:dyDescent="0.25">
      <c r="A31" s="6">
        <v>28</v>
      </c>
      <c r="B31" s="46">
        <v>8708302900</v>
      </c>
      <c r="C31" s="14" t="s">
        <v>8</v>
      </c>
      <c r="D31" s="42"/>
      <c r="E31" s="10">
        <v>1172302.32</v>
      </c>
      <c r="F31" s="9">
        <v>1247711.1200000001</v>
      </c>
      <c r="G31" s="9">
        <v>1178027.32</v>
      </c>
      <c r="H31" s="9">
        <v>1234129.1900000032</v>
      </c>
      <c r="I31" s="9">
        <v>1086663.9700000018</v>
      </c>
      <c r="J31" s="9">
        <v>982502.62</v>
      </c>
      <c r="K31" s="9">
        <v>1283912.44</v>
      </c>
      <c r="L31" s="9">
        <v>1368372.34</v>
      </c>
      <c r="M31" s="9">
        <v>1238988.71</v>
      </c>
      <c r="N31" s="9">
        <v>1374929.15</v>
      </c>
      <c r="O31" s="9">
        <v>1029380.32</v>
      </c>
      <c r="P31" s="9">
        <v>1525739.9</v>
      </c>
      <c r="Q31" s="9">
        <f t="shared" si="0"/>
        <v>14722659.400000006</v>
      </c>
      <c r="R31" s="47">
        <f t="shared" si="1"/>
        <v>9.8406000610649445E-3</v>
      </c>
      <c r="S31" s="44"/>
      <c r="T31" s="10">
        <v>993644.81</v>
      </c>
      <c r="U31" s="19">
        <f t="shared" si="2"/>
        <v>0.53549828333526928</v>
      </c>
      <c r="V31" s="20">
        <f t="shared" si="3"/>
        <v>0.53549828333526928</v>
      </c>
      <c r="W31" s="42"/>
      <c r="X31" s="10">
        <v>14681864.52</v>
      </c>
      <c r="Y31" s="19">
        <f t="shared" si="4"/>
        <v>2.7785898680943834E-3</v>
      </c>
      <c r="Z31" s="20">
        <f t="shared" si="5"/>
        <v>2.7785898680943834E-3</v>
      </c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</row>
    <row r="32" spans="1:47" s="45" customFormat="1" x14ac:dyDescent="0.25">
      <c r="A32" s="6">
        <v>29</v>
      </c>
      <c r="B32" s="46">
        <v>7315120000</v>
      </c>
      <c r="C32" s="14" t="s">
        <v>4</v>
      </c>
      <c r="D32" s="42"/>
      <c r="E32" s="10">
        <v>906796.1</v>
      </c>
      <c r="F32" s="9">
        <v>842219.47</v>
      </c>
      <c r="G32" s="9">
        <v>1394409.61</v>
      </c>
      <c r="H32" s="9">
        <v>1107186.3399999992</v>
      </c>
      <c r="I32" s="9">
        <v>1544858.9899999995</v>
      </c>
      <c r="J32" s="9">
        <v>1856110.06</v>
      </c>
      <c r="K32" s="9">
        <v>728927.65</v>
      </c>
      <c r="L32" s="9">
        <v>959764.39</v>
      </c>
      <c r="M32" s="9">
        <v>941990.31</v>
      </c>
      <c r="N32" s="9">
        <v>940850.97</v>
      </c>
      <c r="O32" s="9">
        <v>989056.33</v>
      </c>
      <c r="P32" s="9">
        <v>1197348.28</v>
      </c>
      <c r="Q32" s="9">
        <f t="shared" si="0"/>
        <v>13409518.5</v>
      </c>
      <c r="R32" s="47">
        <f t="shared" si="1"/>
        <v>8.962898956281733E-3</v>
      </c>
      <c r="S32" s="44"/>
      <c r="T32" s="10">
        <v>1234652.06</v>
      </c>
      <c r="U32" s="19">
        <f t="shared" si="2"/>
        <v>-3.02140021537728E-2</v>
      </c>
      <c r="V32" s="20">
        <f t="shared" si="3"/>
        <v>-3.02140021537728E-2</v>
      </c>
      <c r="W32" s="42"/>
      <c r="X32" s="10">
        <v>10862335.779999999</v>
      </c>
      <c r="Y32" s="19">
        <f t="shared" si="4"/>
        <v>0.23449677597795646</v>
      </c>
      <c r="Z32" s="20">
        <f t="shared" si="5"/>
        <v>0.23449677597795646</v>
      </c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</row>
    <row r="33" spans="1:47" s="45" customFormat="1" x14ac:dyDescent="0.25">
      <c r="A33" s="6">
        <v>30</v>
      </c>
      <c r="B33" s="46">
        <v>8483500000</v>
      </c>
      <c r="C33" s="14" t="s">
        <v>9</v>
      </c>
      <c r="D33" s="42"/>
      <c r="E33" s="10">
        <v>862660.86</v>
      </c>
      <c r="F33" s="9">
        <v>905778.15999999992</v>
      </c>
      <c r="G33" s="9">
        <v>678749.12</v>
      </c>
      <c r="H33" s="9">
        <v>1965843.6099999987</v>
      </c>
      <c r="I33" s="9">
        <v>929622.48000000103</v>
      </c>
      <c r="J33" s="9">
        <v>624643.57999999996</v>
      </c>
      <c r="K33" s="9">
        <v>696081.43</v>
      </c>
      <c r="L33" s="9">
        <v>3578236.24</v>
      </c>
      <c r="M33" s="9">
        <v>804437.07000000007</v>
      </c>
      <c r="N33" s="9">
        <v>749257.1100000001</v>
      </c>
      <c r="O33" s="9">
        <v>626197.9800000001</v>
      </c>
      <c r="P33" s="9">
        <v>724776.02</v>
      </c>
      <c r="Q33" s="9">
        <f t="shared" si="0"/>
        <v>13146283.66</v>
      </c>
      <c r="R33" s="47">
        <f t="shared" si="1"/>
        <v>8.7869532448310965E-3</v>
      </c>
      <c r="S33" s="44"/>
      <c r="T33" s="10">
        <v>543001.55000000005</v>
      </c>
      <c r="U33" s="19">
        <f t="shared" si="2"/>
        <v>0.3347586576870728</v>
      </c>
      <c r="V33" s="20">
        <f t="shared" si="3"/>
        <v>0.3347586576870728</v>
      </c>
      <c r="W33" s="42"/>
      <c r="X33" s="10">
        <v>16237582.700000003</v>
      </c>
      <c r="Y33" s="19">
        <f t="shared" si="4"/>
        <v>-0.19037926378043957</v>
      </c>
      <c r="Z33" s="20">
        <f t="shared" si="5"/>
        <v>-0.19037926378043957</v>
      </c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</row>
    <row r="34" spans="1:47" s="45" customFormat="1" x14ac:dyDescent="0.25">
      <c r="A34" s="6">
        <v>31</v>
      </c>
      <c r="B34" s="46">
        <v>8512209000</v>
      </c>
      <c r="C34" s="14" t="s">
        <v>5</v>
      </c>
      <c r="D34" s="42"/>
      <c r="E34" s="10">
        <v>1294395.1000000001</v>
      </c>
      <c r="F34" s="9">
        <v>1058278.01</v>
      </c>
      <c r="G34" s="9">
        <v>1101711.3400000001</v>
      </c>
      <c r="H34" s="9">
        <v>748336.93000000424</v>
      </c>
      <c r="I34" s="9">
        <v>986958.28000000119</v>
      </c>
      <c r="J34" s="9">
        <v>1089613.17</v>
      </c>
      <c r="K34" s="9">
        <v>1104005.72</v>
      </c>
      <c r="L34" s="9">
        <v>1220356.04</v>
      </c>
      <c r="M34" s="9">
        <v>1059717.79</v>
      </c>
      <c r="N34" s="9">
        <v>1220970.73</v>
      </c>
      <c r="O34" s="9">
        <v>1131765.06</v>
      </c>
      <c r="P34" s="9">
        <v>1059660.1000000001</v>
      </c>
      <c r="Q34" s="9">
        <f t="shared" si="0"/>
        <v>13075768.270000007</v>
      </c>
      <c r="R34" s="47">
        <f t="shared" si="1"/>
        <v>8.7398208802027359E-3</v>
      </c>
      <c r="S34" s="44"/>
      <c r="T34" s="10">
        <v>1142922.33</v>
      </c>
      <c r="U34" s="19">
        <f t="shared" si="2"/>
        <v>-7.2850295960181277E-2</v>
      </c>
      <c r="V34" s="20">
        <f t="shared" si="3"/>
        <v>-7.2850295960181277E-2</v>
      </c>
      <c r="W34" s="42"/>
      <c r="X34" s="10">
        <v>12248875.58</v>
      </c>
      <c r="Y34" s="19">
        <f t="shared" si="4"/>
        <v>6.7507640566629626E-2</v>
      </c>
      <c r="Z34" s="20">
        <f t="shared" si="5"/>
        <v>6.7507640566629626E-2</v>
      </c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</row>
    <row r="35" spans="1:47" s="45" customFormat="1" x14ac:dyDescent="0.25">
      <c r="A35" s="6">
        <v>32</v>
      </c>
      <c r="B35" s="46">
        <v>8708299000</v>
      </c>
      <c r="C35" s="14" t="s">
        <v>14</v>
      </c>
      <c r="D35" s="42"/>
      <c r="E35" s="10">
        <v>1472571.68</v>
      </c>
      <c r="F35" s="9">
        <v>863229.01</v>
      </c>
      <c r="G35" s="9">
        <v>1281907.69</v>
      </c>
      <c r="H35" s="9">
        <v>987288.1799999983</v>
      </c>
      <c r="I35" s="9">
        <v>1024344.7200000004</v>
      </c>
      <c r="J35" s="9">
        <v>873086.84</v>
      </c>
      <c r="K35" s="9">
        <v>1021907.96</v>
      </c>
      <c r="L35" s="9">
        <v>1210856.7</v>
      </c>
      <c r="M35" s="9">
        <v>1213431.06</v>
      </c>
      <c r="N35" s="9">
        <v>930722.3</v>
      </c>
      <c r="O35" s="9">
        <v>1041736.12</v>
      </c>
      <c r="P35" s="9">
        <v>1016731.47</v>
      </c>
      <c r="Q35" s="9">
        <f t="shared" si="0"/>
        <v>12937813.73</v>
      </c>
      <c r="R35" s="47">
        <f t="shared" si="1"/>
        <v>8.6476123044376633E-3</v>
      </c>
      <c r="S35" s="44"/>
      <c r="T35" s="10">
        <v>1497213.67</v>
      </c>
      <c r="U35" s="19">
        <f t="shared" si="2"/>
        <v>-0.32091758820235722</v>
      </c>
      <c r="V35" s="20">
        <f t="shared" si="3"/>
        <v>-0.32091758820235722</v>
      </c>
      <c r="W35" s="42"/>
      <c r="X35" s="10">
        <v>13212777.799999999</v>
      </c>
      <c r="Y35" s="19">
        <f t="shared" si="4"/>
        <v>-2.0810466516737947E-2</v>
      </c>
      <c r="Z35" s="20">
        <f t="shared" si="5"/>
        <v>-2.0810466516737947E-2</v>
      </c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</row>
    <row r="36" spans="1:47" s="45" customFormat="1" x14ac:dyDescent="0.25">
      <c r="A36" s="6">
        <v>33</v>
      </c>
      <c r="B36" s="46">
        <v>8512201000</v>
      </c>
      <c r="C36" s="14" t="s">
        <v>5</v>
      </c>
      <c r="D36" s="42"/>
      <c r="E36" s="10">
        <v>1287449.51</v>
      </c>
      <c r="F36" s="9">
        <v>1036463.2</v>
      </c>
      <c r="G36" s="9">
        <v>846413.09</v>
      </c>
      <c r="H36" s="9">
        <v>832430.36000000208</v>
      </c>
      <c r="I36" s="9">
        <v>906045.37999999791</v>
      </c>
      <c r="J36" s="9">
        <v>1004565.07</v>
      </c>
      <c r="K36" s="9">
        <v>1150273.97</v>
      </c>
      <c r="L36" s="9">
        <v>1156241.19</v>
      </c>
      <c r="M36" s="9">
        <v>1105763.69</v>
      </c>
      <c r="N36" s="9">
        <v>997077.97</v>
      </c>
      <c r="O36" s="9">
        <v>1049779.26</v>
      </c>
      <c r="P36" s="9">
        <v>995806.28</v>
      </c>
      <c r="Q36" s="9">
        <f t="shared" ref="Q36:Q67" si="6">+SUM(E36:P36)</f>
        <v>12368308.969999999</v>
      </c>
      <c r="R36" s="47">
        <f t="shared" ref="R36:R67" si="7">+Q36/$Q$158</f>
        <v>8.266956308549258E-3</v>
      </c>
      <c r="S36" s="44"/>
      <c r="T36" s="10">
        <v>977987.5</v>
      </c>
      <c r="U36" s="19">
        <f t="shared" ref="U36:U67" si="8">+V36</f>
        <v>1.8219844323163668E-2</v>
      </c>
      <c r="V36" s="20">
        <f t="shared" ref="V36:V67" si="9">IFERROR((P36-T36)/T36,0)</f>
        <v>1.8219844323163668E-2</v>
      </c>
      <c r="W36" s="42"/>
      <c r="X36" s="10">
        <v>12878234.399999999</v>
      </c>
      <c r="Y36" s="19">
        <f t="shared" ref="Y36:Y67" si="10">+Z36</f>
        <v>-3.9595911532717541E-2</v>
      </c>
      <c r="Z36" s="20">
        <f t="shared" ref="Z36:Z67" si="11">IFERROR((Q36-X36)/X36,0)</f>
        <v>-3.9595911532717541E-2</v>
      </c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</row>
    <row r="37" spans="1:47" s="45" customFormat="1" x14ac:dyDescent="0.25">
      <c r="A37" s="6">
        <v>34</v>
      </c>
      <c r="B37" s="46">
        <v>4011620000</v>
      </c>
      <c r="C37" s="14" t="s">
        <v>28</v>
      </c>
      <c r="D37" s="42"/>
      <c r="E37" s="10">
        <v>729193.62</v>
      </c>
      <c r="F37" s="9">
        <v>1205483.81</v>
      </c>
      <c r="G37" s="9">
        <v>1376435.8</v>
      </c>
      <c r="H37" s="9">
        <v>1486133.5700000003</v>
      </c>
      <c r="I37" s="9">
        <v>1089992.3</v>
      </c>
      <c r="J37" s="9">
        <v>1493850.28</v>
      </c>
      <c r="K37" s="9">
        <v>839239.34</v>
      </c>
      <c r="L37" s="9">
        <v>503404.53</v>
      </c>
      <c r="M37" s="9">
        <v>966773.9</v>
      </c>
      <c r="N37" s="9">
        <v>681940.14</v>
      </c>
      <c r="O37" s="9">
        <v>712107.03</v>
      </c>
      <c r="P37" s="9">
        <v>1227440.1399999999</v>
      </c>
      <c r="Q37" s="9">
        <f t="shared" si="6"/>
        <v>12311994.460000001</v>
      </c>
      <c r="R37" s="47">
        <f t="shared" si="7"/>
        <v>8.2293157875340927E-3</v>
      </c>
      <c r="S37" s="44"/>
      <c r="T37" s="10">
        <v>1012424.28</v>
      </c>
      <c r="U37" s="19">
        <f t="shared" si="8"/>
        <v>0.21237722588004296</v>
      </c>
      <c r="V37" s="20">
        <f t="shared" si="9"/>
        <v>0.21237722588004296</v>
      </c>
      <c r="W37" s="42"/>
      <c r="X37" s="10">
        <v>10831803.620000001</v>
      </c>
      <c r="Y37" s="19">
        <f t="shared" si="10"/>
        <v>0.1366522965083076</v>
      </c>
      <c r="Z37" s="20">
        <f t="shared" si="11"/>
        <v>0.1366522965083076</v>
      </c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</row>
    <row r="38" spans="1:47" s="45" customFormat="1" x14ac:dyDescent="0.25">
      <c r="A38" s="6">
        <v>35</v>
      </c>
      <c r="B38" s="46">
        <v>8708301000</v>
      </c>
      <c r="C38" s="14" t="s">
        <v>8</v>
      </c>
      <c r="D38" s="42"/>
      <c r="E38" s="10">
        <v>1292102.94</v>
      </c>
      <c r="F38" s="9">
        <v>935487.75</v>
      </c>
      <c r="G38" s="9">
        <v>799345.09</v>
      </c>
      <c r="H38" s="9">
        <v>827333.74000000011</v>
      </c>
      <c r="I38" s="9">
        <v>1408666.4800000002</v>
      </c>
      <c r="J38" s="9">
        <v>702350.69</v>
      </c>
      <c r="K38" s="9">
        <v>826496.98</v>
      </c>
      <c r="L38" s="9">
        <v>1080312.6399999999</v>
      </c>
      <c r="M38" s="9">
        <v>1233596.28</v>
      </c>
      <c r="N38" s="9">
        <v>1056095.3400000001</v>
      </c>
      <c r="O38" s="9">
        <v>958307.82</v>
      </c>
      <c r="P38" s="9">
        <v>902997.83</v>
      </c>
      <c r="Q38" s="9">
        <f t="shared" si="6"/>
        <v>12023093.58</v>
      </c>
      <c r="R38" s="47">
        <f t="shared" si="7"/>
        <v>8.0362149393700903E-3</v>
      </c>
      <c r="S38" s="44"/>
      <c r="T38" s="10">
        <v>381154.18</v>
      </c>
      <c r="U38" s="19">
        <f t="shared" si="8"/>
        <v>1.3691143305840172</v>
      </c>
      <c r="V38" s="20">
        <f t="shared" si="9"/>
        <v>1.3691143305840172</v>
      </c>
      <c r="W38" s="42"/>
      <c r="X38" s="10">
        <v>10200452.869999999</v>
      </c>
      <c r="Y38" s="19">
        <f t="shared" si="10"/>
        <v>0.17868233236589631</v>
      </c>
      <c r="Z38" s="20">
        <f t="shared" si="11"/>
        <v>0.17868233236589631</v>
      </c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</row>
    <row r="39" spans="1:47" s="45" customFormat="1" x14ac:dyDescent="0.25">
      <c r="A39" s="6">
        <v>36</v>
      </c>
      <c r="B39" s="46">
        <v>4011209000</v>
      </c>
      <c r="C39" s="14" t="s">
        <v>28</v>
      </c>
      <c r="D39" s="42"/>
      <c r="E39" s="10">
        <v>861263.43</v>
      </c>
      <c r="F39" s="9">
        <v>958019.97</v>
      </c>
      <c r="G39" s="9">
        <v>1191980.24</v>
      </c>
      <c r="H39" s="9">
        <v>1259988.3500000003</v>
      </c>
      <c r="I39" s="9">
        <v>1941842.8299999998</v>
      </c>
      <c r="J39" s="9">
        <v>1413333.4</v>
      </c>
      <c r="K39" s="9">
        <v>979693.36</v>
      </c>
      <c r="L39" s="9">
        <v>820562.84</v>
      </c>
      <c r="M39" s="9">
        <v>713220.2</v>
      </c>
      <c r="N39" s="9">
        <v>406099.32</v>
      </c>
      <c r="O39" s="9">
        <v>683906.74</v>
      </c>
      <c r="P39" s="9">
        <v>524693.32999999996</v>
      </c>
      <c r="Q39" s="9">
        <f t="shared" si="6"/>
        <v>11754604.01</v>
      </c>
      <c r="R39" s="47">
        <f t="shared" si="7"/>
        <v>7.856756975482309E-3</v>
      </c>
      <c r="S39" s="44"/>
      <c r="T39" s="10">
        <v>954778.62</v>
      </c>
      <c r="U39" s="19">
        <f t="shared" si="8"/>
        <v>-0.45045550978089566</v>
      </c>
      <c r="V39" s="20">
        <f t="shared" si="9"/>
        <v>-0.45045550978089566</v>
      </c>
      <c r="W39" s="42"/>
      <c r="X39" s="10">
        <v>13205647.399999999</v>
      </c>
      <c r="Y39" s="19">
        <f t="shared" si="10"/>
        <v>-0.10988051899674368</v>
      </c>
      <c r="Z39" s="20">
        <f t="shared" si="11"/>
        <v>-0.10988051899674368</v>
      </c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</row>
    <row r="40" spans="1:47" s="45" customFormat="1" x14ac:dyDescent="0.25">
      <c r="A40" s="6">
        <v>37</v>
      </c>
      <c r="B40" s="46">
        <v>8708409000</v>
      </c>
      <c r="C40" s="14" t="s">
        <v>9</v>
      </c>
      <c r="D40" s="42"/>
      <c r="E40" s="10">
        <v>1035331.96</v>
      </c>
      <c r="F40" s="9">
        <v>726401.33</v>
      </c>
      <c r="G40" s="9">
        <v>939300.5</v>
      </c>
      <c r="H40" s="9">
        <v>868422.60999999882</v>
      </c>
      <c r="I40" s="9">
        <v>881129.27999999933</v>
      </c>
      <c r="J40" s="9">
        <v>612052.71</v>
      </c>
      <c r="K40" s="9">
        <v>1113505.26</v>
      </c>
      <c r="L40" s="9">
        <v>1398544.63</v>
      </c>
      <c r="M40" s="9">
        <v>910800.22</v>
      </c>
      <c r="N40" s="9">
        <v>986164.62</v>
      </c>
      <c r="O40" s="9">
        <v>1281280.8400000001</v>
      </c>
      <c r="P40" s="9">
        <v>676268.31</v>
      </c>
      <c r="Q40" s="9">
        <f t="shared" si="6"/>
        <v>11429202.269999998</v>
      </c>
      <c r="R40" s="47">
        <f t="shared" si="7"/>
        <v>7.6392590156697873E-3</v>
      </c>
      <c r="S40" s="44"/>
      <c r="T40" s="10">
        <v>599151.99</v>
      </c>
      <c r="U40" s="19">
        <f t="shared" si="8"/>
        <v>0.12870911102206314</v>
      </c>
      <c r="V40" s="20">
        <f t="shared" si="9"/>
        <v>0.12870911102206314</v>
      </c>
      <c r="W40" s="42"/>
      <c r="X40" s="10">
        <v>9854969.0500000007</v>
      </c>
      <c r="Y40" s="19">
        <f t="shared" si="10"/>
        <v>0.15974004707807751</v>
      </c>
      <c r="Z40" s="20">
        <f t="shared" si="11"/>
        <v>0.15974004707807751</v>
      </c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</row>
    <row r="41" spans="1:47" s="45" customFormat="1" x14ac:dyDescent="0.25">
      <c r="A41" s="6">
        <v>38</v>
      </c>
      <c r="B41" s="46">
        <v>8518290000</v>
      </c>
      <c r="C41" s="14" t="s">
        <v>6</v>
      </c>
      <c r="D41" s="42"/>
      <c r="E41" s="10">
        <v>816355.23</v>
      </c>
      <c r="F41" s="9">
        <v>631454.19999999995</v>
      </c>
      <c r="G41" s="9">
        <v>899897.97</v>
      </c>
      <c r="H41" s="9">
        <v>640959.88</v>
      </c>
      <c r="I41" s="9">
        <v>649937.98999999987</v>
      </c>
      <c r="J41" s="9">
        <v>369464.73</v>
      </c>
      <c r="K41" s="9">
        <v>715024.95</v>
      </c>
      <c r="L41" s="9">
        <v>660596.69999999995</v>
      </c>
      <c r="M41" s="9">
        <v>834282.54</v>
      </c>
      <c r="N41" s="9">
        <v>1120229.1000000001</v>
      </c>
      <c r="O41" s="9">
        <v>1366296.2</v>
      </c>
      <c r="P41" s="9">
        <v>892147.16</v>
      </c>
      <c r="Q41" s="9">
        <f t="shared" si="6"/>
        <v>9596646.6499999985</v>
      </c>
      <c r="R41" s="47">
        <f t="shared" si="7"/>
        <v>6.4143820110386203E-3</v>
      </c>
      <c r="S41" s="44"/>
      <c r="T41" s="10">
        <v>645198.27</v>
      </c>
      <c r="U41" s="19">
        <f t="shared" si="8"/>
        <v>0.38274884091056227</v>
      </c>
      <c r="V41" s="20">
        <f t="shared" si="9"/>
        <v>0.38274884091056227</v>
      </c>
      <c r="W41" s="42"/>
      <c r="X41" s="10">
        <v>8741448.4900000002</v>
      </c>
      <c r="Y41" s="19">
        <f t="shared" si="10"/>
        <v>9.7832545827882381E-2</v>
      </c>
      <c r="Z41" s="20">
        <f t="shared" si="11"/>
        <v>9.7832545827882381E-2</v>
      </c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</row>
    <row r="42" spans="1:47" s="45" customFormat="1" x14ac:dyDescent="0.25">
      <c r="A42" s="6">
        <v>39</v>
      </c>
      <c r="B42" s="46">
        <v>8511109000</v>
      </c>
      <c r="C42" s="14" t="s">
        <v>27</v>
      </c>
      <c r="D42" s="42"/>
      <c r="E42" s="10">
        <v>1301732.2</v>
      </c>
      <c r="F42" s="9">
        <v>469278.55000000005</v>
      </c>
      <c r="G42" s="9">
        <v>629659.81999999995</v>
      </c>
      <c r="H42" s="9">
        <v>773529.90000000037</v>
      </c>
      <c r="I42" s="9">
        <v>976786.90999999933</v>
      </c>
      <c r="J42" s="9">
        <v>644324.16</v>
      </c>
      <c r="K42" s="9">
        <v>643049.01</v>
      </c>
      <c r="L42" s="9">
        <v>642433.05000000005</v>
      </c>
      <c r="M42" s="9">
        <v>742821.16</v>
      </c>
      <c r="N42" s="9">
        <v>1065413.8</v>
      </c>
      <c r="O42" s="9">
        <v>1046042</v>
      </c>
      <c r="P42" s="9">
        <v>521820.95</v>
      </c>
      <c r="Q42" s="9">
        <f t="shared" si="6"/>
        <v>9456891.5099999979</v>
      </c>
      <c r="R42" s="47">
        <f t="shared" si="7"/>
        <v>6.3209699173500207E-3</v>
      </c>
      <c r="S42" s="44"/>
      <c r="T42" s="10">
        <v>442161.48</v>
      </c>
      <c r="U42" s="19">
        <f t="shared" si="8"/>
        <v>0.18015922599137318</v>
      </c>
      <c r="V42" s="20">
        <f t="shared" si="9"/>
        <v>0.18015922599137318</v>
      </c>
      <c r="W42" s="42"/>
      <c r="X42" s="10">
        <v>8860910.7200000025</v>
      </c>
      <c r="Y42" s="19">
        <f t="shared" si="10"/>
        <v>6.7259541240473661E-2</v>
      </c>
      <c r="Z42" s="20">
        <f t="shared" si="11"/>
        <v>6.7259541240473661E-2</v>
      </c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</row>
    <row r="43" spans="1:47" s="45" customFormat="1" x14ac:dyDescent="0.25">
      <c r="A43" s="6">
        <v>40</v>
      </c>
      <c r="B43" s="46">
        <v>8708100000</v>
      </c>
      <c r="C43" s="14" t="s">
        <v>14</v>
      </c>
      <c r="D43" s="42"/>
      <c r="E43" s="10">
        <v>922995.21</v>
      </c>
      <c r="F43" s="9">
        <v>765873.08</v>
      </c>
      <c r="G43" s="9">
        <v>796237.11</v>
      </c>
      <c r="H43" s="9">
        <v>772132.89000000258</v>
      </c>
      <c r="I43" s="9">
        <v>690970.22000000195</v>
      </c>
      <c r="J43" s="9">
        <v>769193.07</v>
      </c>
      <c r="K43" s="9">
        <v>787081.71</v>
      </c>
      <c r="L43" s="9">
        <v>958578.98</v>
      </c>
      <c r="M43" s="9">
        <v>826178.98</v>
      </c>
      <c r="N43" s="9">
        <v>727505</v>
      </c>
      <c r="O43" s="9">
        <v>762775.98</v>
      </c>
      <c r="P43" s="9">
        <v>672884.98</v>
      </c>
      <c r="Q43" s="9">
        <f t="shared" si="6"/>
        <v>9452407.2100000065</v>
      </c>
      <c r="R43" s="47">
        <f t="shared" si="7"/>
        <v>6.3179726189914274E-3</v>
      </c>
      <c r="S43" s="44"/>
      <c r="T43" s="10">
        <v>656387.06999999995</v>
      </c>
      <c r="U43" s="19">
        <f t="shared" si="8"/>
        <v>2.5134422590012376E-2</v>
      </c>
      <c r="V43" s="20">
        <f t="shared" si="9"/>
        <v>2.5134422590012376E-2</v>
      </c>
      <c r="W43" s="42"/>
      <c r="X43" s="10">
        <v>8825450.5</v>
      </c>
      <c r="Y43" s="19">
        <f t="shared" si="10"/>
        <v>7.103962681565168E-2</v>
      </c>
      <c r="Z43" s="20">
        <f t="shared" si="11"/>
        <v>7.103962681565168E-2</v>
      </c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</row>
    <row r="44" spans="1:47" s="45" customFormat="1" x14ac:dyDescent="0.25">
      <c r="A44" s="6">
        <v>41</v>
      </c>
      <c r="B44" s="46">
        <v>8708993900</v>
      </c>
      <c r="C44" s="14" t="s">
        <v>10</v>
      </c>
      <c r="D44" s="42"/>
      <c r="E44" s="10">
        <v>1100187.97</v>
      </c>
      <c r="F44" s="9">
        <v>707360.48</v>
      </c>
      <c r="G44" s="9">
        <v>596903.57999999996</v>
      </c>
      <c r="H44" s="9">
        <v>640199.08000000077</v>
      </c>
      <c r="I44" s="9">
        <v>798822.69999999972</v>
      </c>
      <c r="J44" s="9">
        <v>507315.29</v>
      </c>
      <c r="K44" s="9">
        <v>857290.94</v>
      </c>
      <c r="L44" s="9">
        <v>623697.93000000005</v>
      </c>
      <c r="M44" s="9">
        <v>700253.58</v>
      </c>
      <c r="N44" s="9">
        <v>506388.24</v>
      </c>
      <c r="O44" s="9">
        <v>991457.31</v>
      </c>
      <c r="P44" s="9">
        <v>732616.37</v>
      </c>
      <c r="Q44" s="9">
        <f t="shared" si="6"/>
        <v>8762493.4699999988</v>
      </c>
      <c r="R44" s="47">
        <f t="shared" si="7"/>
        <v>5.8568354692741945E-3</v>
      </c>
      <c r="S44" s="44"/>
      <c r="T44" s="10">
        <v>491830.85</v>
      </c>
      <c r="U44" s="19">
        <f t="shared" si="8"/>
        <v>0.48956977790230122</v>
      </c>
      <c r="V44" s="20">
        <f t="shared" si="9"/>
        <v>0.48956977790230122</v>
      </c>
      <c r="W44" s="42"/>
      <c r="X44" s="10">
        <v>8256447.9100000001</v>
      </c>
      <c r="Y44" s="19">
        <f t="shared" si="10"/>
        <v>6.1290952903256271E-2</v>
      </c>
      <c r="Z44" s="20">
        <f t="shared" si="11"/>
        <v>6.1290952903256271E-2</v>
      </c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</row>
    <row r="45" spans="1:47" s="45" customFormat="1" x14ac:dyDescent="0.25">
      <c r="A45" s="6">
        <v>42</v>
      </c>
      <c r="B45" s="46">
        <v>8708292000</v>
      </c>
      <c r="C45" s="14" t="s">
        <v>14</v>
      </c>
      <c r="D45" s="42"/>
      <c r="E45" s="10">
        <v>877832.44</v>
      </c>
      <c r="F45" s="9">
        <v>812605.45</v>
      </c>
      <c r="G45" s="9">
        <v>964547.84</v>
      </c>
      <c r="H45" s="9">
        <v>670151.24999999965</v>
      </c>
      <c r="I45" s="9">
        <v>639476.35999999894</v>
      </c>
      <c r="J45" s="9">
        <v>653751.81000000006</v>
      </c>
      <c r="K45" s="9">
        <v>734933.95</v>
      </c>
      <c r="L45" s="9">
        <v>722195.49</v>
      </c>
      <c r="M45" s="9">
        <v>633316.06999999995</v>
      </c>
      <c r="N45" s="9">
        <v>649941.71</v>
      </c>
      <c r="O45" s="9">
        <v>617015.23</v>
      </c>
      <c r="P45" s="9">
        <v>625549.07999999996</v>
      </c>
      <c r="Q45" s="9">
        <f t="shared" si="6"/>
        <v>8601316.6799999997</v>
      </c>
      <c r="R45" s="47">
        <f t="shared" si="7"/>
        <v>5.7491051818020656E-3</v>
      </c>
      <c r="S45" s="44"/>
      <c r="T45" s="10">
        <v>829384.48</v>
      </c>
      <c r="U45" s="19">
        <f t="shared" si="8"/>
        <v>-0.24576707777314571</v>
      </c>
      <c r="V45" s="20">
        <f t="shared" si="9"/>
        <v>-0.24576707777314571</v>
      </c>
      <c r="W45" s="42"/>
      <c r="X45" s="10">
        <v>8344498.9600000009</v>
      </c>
      <c r="Y45" s="19">
        <f t="shared" si="10"/>
        <v>3.0776889209415011E-2</v>
      </c>
      <c r="Z45" s="20">
        <f t="shared" si="11"/>
        <v>3.0776889209415011E-2</v>
      </c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</row>
    <row r="46" spans="1:47" s="45" customFormat="1" x14ac:dyDescent="0.25">
      <c r="A46" s="6">
        <v>43</v>
      </c>
      <c r="B46" s="46">
        <v>8531100000</v>
      </c>
      <c r="C46" s="14" t="s">
        <v>6</v>
      </c>
      <c r="D46" s="42"/>
      <c r="E46" s="10">
        <v>547411.81999999995</v>
      </c>
      <c r="F46" s="9">
        <v>658573.4</v>
      </c>
      <c r="G46" s="9">
        <v>443362.31</v>
      </c>
      <c r="H46" s="9">
        <v>432279.39000000036</v>
      </c>
      <c r="I46" s="9">
        <v>673967.5500000004</v>
      </c>
      <c r="J46" s="9">
        <v>726985.3</v>
      </c>
      <c r="K46" s="9">
        <v>540724.34</v>
      </c>
      <c r="L46" s="9">
        <v>834700.53</v>
      </c>
      <c r="M46" s="9">
        <v>1013967.08</v>
      </c>
      <c r="N46" s="9">
        <v>819115.65</v>
      </c>
      <c r="O46" s="9">
        <v>975938.4</v>
      </c>
      <c r="P46" s="9">
        <v>754470</v>
      </c>
      <c r="Q46" s="9">
        <f t="shared" si="6"/>
        <v>8421495.7700000014</v>
      </c>
      <c r="R46" s="47">
        <f t="shared" si="7"/>
        <v>5.628913196791074E-3</v>
      </c>
      <c r="S46" s="44"/>
      <c r="T46" s="10">
        <v>928397.36</v>
      </c>
      <c r="U46" s="19">
        <f t="shared" si="8"/>
        <v>-0.18734150644288777</v>
      </c>
      <c r="V46" s="20">
        <f t="shared" si="9"/>
        <v>-0.18734150644288777</v>
      </c>
      <c r="W46" s="42"/>
      <c r="X46" s="10">
        <v>9529218.1699999981</v>
      </c>
      <c r="Y46" s="19">
        <f t="shared" si="10"/>
        <v>-0.11624483564531474</v>
      </c>
      <c r="Z46" s="20">
        <f t="shared" si="11"/>
        <v>-0.11624483564531474</v>
      </c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</row>
    <row r="47" spans="1:47" s="45" customFormat="1" x14ac:dyDescent="0.25">
      <c r="A47" s="6">
        <v>44</v>
      </c>
      <c r="B47" s="46">
        <v>8409991000</v>
      </c>
      <c r="C47" s="14" t="s">
        <v>4</v>
      </c>
      <c r="D47" s="42"/>
      <c r="E47" s="10">
        <v>783782.91</v>
      </c>
      <c r="F47" s="9">
        <v>636604.71</v>
      </c>
      <c r="G47" s="9">
        <v>697955.12</v>
      </c>
      <c r="H47" s="9">
        <v>759421.06000000075</v>
      </c>
      <c r="I47" s="9">
        <v>779559.63999999943</v>
      </c>
      <c r="J47" s="9">
        <v>727852.3</v>
      </c>
      <c r="K47" s="9">
        <v>587002.53</v>
      </c>
      <c r="L47" s="9">
        <v>577190.37</v>
      </c>
      <c r="M47" s="9">
        <v>888150.28999999992</v>
      </c>
      <c r="N47" s="9">
        <v>553454.56000000006</v>
      </c>
      <c r="O47" s="9">
        <v>662994.87</v>
      </c>
      <c r="P47" s="9">
        <v>683725.38</v>
      </c>
      <c r="Q47" s="9">
        <f t="shared" si="6"/>
        <v>8337693.7400000002</v>
      </c>
      <c r="R47" s="47">
        <f t="shared" si="7"/>
        <v>5.5729000649831495E-3</v>
      </c>
      <c r="S47" s="44"/>
      <c r="T47" s="10">
        <v>661431.42999999993</v>
      </c>
      <c r="U47" s="19">
        <f t="shared" si="8"/>
        <v>3.3705610270138013E-2</v>
      </c>
      <c r="V47" s="20">
        <f t="shared" si="9"/>
        <v>3.3705610270138013E-2</v>
      </c>
      <c r="W47" s="42"/>
      <c r="X47" s="10">
        <v>9172771.8899999987</v>
      </c>
      <c r="Y47" s="19">
        <f t="shared" si="10"/>
        <v>-9.10388004862943E-2</v>
      </c>
      <c r="Z47" s="20">
        <f t="shared" si="11"/>
        <v>-9.10388004862943E-2</v>
      </c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</row>
    <row r="48" spans="1:47" s="45" customFormat="1" x14ac:dyDescent="0.25">
      <c r="A48" s="6">
        <v>45</v>
      </c>
      <c r="B48" s="46">
        <v>8708910000</v>
      </c>
      <c r="C48" s="14" t="s">
        <v>11</v>
      </c>
      <c r="D48" s="42"/>
      <c r="E48" s="10">
        <v>893063.6</v>
      </c>
      <c r="F48" s="9">
        <v>726710.54999999993</v>
      </c>
      <c r="G48" s="9">
        <v>733498.86</v>
      </c>
      <c r="H48" s="9">
        <v>555895.08999999973</v>
      </c>
      <c r="I48" s="9">
        <v>572725.66000000027</v>
      </c>
      <c r="J48" s="9">
        <v>623572.21</v>
      </c>
      <c r="K48" s="9">
        <v>597910.89</v>
      </c>
      <c r="L48" s="9">
        <v>723659.85</v>
      </c>
      <c r="M48" s="9">
        <v>861600.97</v>
      </c>
      <c r="N48" s="9">
        <v>622814.89</v>
      </c>
      <c r="O48" s="9">
        <v>663589.16999999993</v>
      </c>
      <c r="P48" s="9">
        <v>675297.62</v>
      </c>
      <c r="Q48" s="9">
        <f t="shared" si="6"/>
        <v>8250339.3599999985</v>
      </c>
      <c r="R48" s="47">
        <f t="shared" si="7"/>
        <v>5.5145125485836118E-3</v>
      </c>
      <c r="S48" s="44"/>
      <c r="T48" s="10">
        <v>640652.8600000001</v>
      </c>
      <c r="U48" s="19">
        <f t="shared" si="8"/>
        <v>5.4077273611172025E-2</v>
      </c>
      <c r="V48" s="20">
        <f t="shared" si="9"/>
        <v>5.4077273611172025E-2</v>
      </c>
      <c r="W48" s="42"/>
      <c r="X48" s="10">
        <v>8587286.1999999993</v>
      </c>
      <c r="Y48" s="19">
        <f t="shared" si="10"/>
        <v>-3.9237872379285652E-2</v>
      </c>
      <c r="Z48" s="20">
        <f t="shared" si="11"/>
        <v>-3.9237872379285652E-2</v>
      </c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</row>
    <row r="49" spans="1:47" s="45" customFormat="1" x14ac:dyDescent="0.25">
      <c r="A49" s="6">
        <v>46</v>
      </c>
      <c r="B49" s="46">
        <v>3820000000</v>
      </c>
      <c r="C49" s="14" t="s">
        <v>27</v>
      </c>
      <c r="D49" s="42"/>
      <c r="E49" s="10">
        <v>369739.55</v>
      </c>
      <c r="F49" s="9">
        <v>435423.11</v>
      </c>
      <c r="G49" s="9">
        <v>879999.26</v>
      </c>
      <c r="H49" s="9">
        <v>782304.89999999956</v>
      </c>
      <c r="I49" s="9">
        <v>716152.05999999994</v>
      </c>
      <c r="J49" s="9">
        <v>926462.62</v>
      </c>
      <c r="K49" s="9">
        <v>572456.62</v>
      </c>
      <c r="L49" s="9">
        <v>731175.25</v>
      </c>
      <c r="M49" s="9">
        <v>623803.24</v>
      </c>
      <c r="N49" s="9">
        <v>766603.33</v>
      </c>
      <c r="O49" s="9">
        <v>731889.54</v>
      </c>
      <c r="P49" s="9">
        <v>576834.99</v>
      </c>
      <c r="Q49" s="9">
        <f t="shared" si="6"/>
        <v>8112844.4699999997</v>
      </c>
      <c r="R49" s="47">
        <f t="shared" si="7"/>
        <v>5.4226112020829857E-3</v>
      </c>
      <c r="S49" s="44"/>
      <c r="T49" s="10">
        <v>684185.69</v>
      </c>
      <c r="U49" s="19">
        <f t="shared" si="8"/>
        <v>-0.15690287237664963</v>
      </c>
      <c r="V49" s="20">
        <f t="shared" si="9"/>
        <v>-0.15690287237664963</v>
      </c>
      <c r="W49" s="42"/>
      <c r="X49" s="10">
        <v>6695509.3100000005</v>
      </c>
      <c r="Y49" s="19">
        <f t="shared" si="10"/>
        <v>0.21168444316598212</v>
      </c>
      <c r="Z49" s="20">
        <f t="shared" si="11"/>
        <v>0.21168444316598212</v>
      </c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</row>
    <row r="50" spans="1:47" s="45" customFormat="1" x14ac:dyDescent="0.25">
      <c r="A50" s="6">
        <v>47</v>
      </c>
      <c r="B50" s="46">
        <v>8413309900</v>
      </c>
      <c r="C50" s="14" t="s">
        <v>4</v>
      </c>
      <c r="D50" s="42"/>
      <c r="E50" s="10">
        <v>755210.1</v>
      </c>
      <c r="F50" s="9">
        <v>564346.2300000001</v>
      </c>
      <c r="G50" s="9">
        <v>629385.42000000004</v>
      </c>
      <c r="H50" s="9">
        <v>746121.66</v>
      </c>
      <c r="I50" s="9">
        <v>562005.30000000028</v>
      </c>
      <c r="J50" s="9">
        <v>525851.48</v>
      </c>
      <c r="K50" s="9">
        <v>636724.25</v>
      </c>
      <c r="L50" s="9">
        <v>644657.14</v>
      </c>
      <c r="M50" s="9">
        <v>921059.22</v>
      </c>
      <c r="N50" s="9">
        <v>693053.30999999994</v>
      </c>
      <c r="O50" s="9">
        <v>643587.81999999995</v>
      </c>
      <c r="P50" s="9">
        <v>781579.53</v>
      </c>
      <c r="Q50" s="9">
        <f t="shared" si="6"/>
        <v>8103581.46</v>
      </c>
      <c r="R50" s="47">
        <f t="shared" si="7"/>
        <v>5.4164198222313503E-3</v>
      </c>
      <c r="S50" s="44"/>
      <c r="T50" s="10">
        <v>461112.95</v>
      </c>
      <c r="U50" s="19">
        <f t="shared" si="8"/>
        <v>0.69498499228876576</v>
      </c>
      <c r="V50" s="20">
        <f t="shared" si="9"/>
        <v>0.69498499228876576</v>
      </c>
      <c r="W50" s="42"/>
      <c r="X50" s="10">
        <v>6353397.4900000002</v>
      </c>
      <c r="Y50" s="19">
        <f t="shared" si="10"/>
        <v>0.27547213483096578</v>
      </c>
      <c r="Z50" s="20">
        <f t="shared" si="11"/>
        <v>0.27547213483096578</v>
      </c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</row>
    <row r="51" spans="1:47" s="45" customFormat="1" x14ac:dyDescent="0.25">
      <c r="A51" s="6">
        <v>48</v>
      </c>
      <c r="B51" s="46">
        <v>8482300000</v>
      </c>
      <c r="C51" s="14" t="s">
        <v>27</v>
      </c>
      <c r="D51" s="42"/>
      <c r="E51" s="10">
        <v>909892.85</v>
      </c>
      <c r="F51" s="9">
        <v>525712.24</v>
      </c>
      <c r="G51" s="9">
        <v>433715.69</v>
      </c>
      <c r="H51" s="9">
        <v>564229.99999999988</v>
      </c>
      <c r="I51" s="9">
        <v>973087.07000000158</v>
      </c>
      <c r="J51" s="9">
        <v>523922.18</v>
      </c>
      <c r="K51" s="9">
        <v>407599.48</v>
      </c>
      <c r="L51" s="9">
        <v>914136.28</v>
      </c>
      <c r="M51" s="9">
        <v>556217.32999999996</v>
      </c>
      <c r="N51" s="9">
        <v>531017</v>
      </c>
      <c r="O51" s="9">
        <v>853819.17</v>
      </c>
      <c r="P51" s="9">
        <v>724835.26</v>
      </c>
      <c r="Q51" s="9">
        <f t="shared" si="6"/>
        <v>7918184.5500000017</v>
      </c>
      <c r="R51" s="47">
        <f t="shared" si="7"/>
        <v>5.2925008484712675E-3</v>
      </c>
      <c r="S51" s="44"/>
      <c r="T51" s="10">
        <v>582555.73</v>
      </c>
      <c r="U51" s="19">
        <f t="shared" si="8"/>
        <v>0.24423333712638967</v>
      </c>
      <c r="V51" s="20">
        <f t="shared" si="9"/>
        <v>0.24423333712638967</v>
      </c>
      <c r="W51" s="42"/>
      <c r="X51" s="10">
        <v>8596260.9700000007</v>
      </c>
      <c r="Y51" s="19">
        <f t="shared" si="10"/>
        <v>-7.8880390249482957E-2</v>
      </c>
      <c r="Z51" s="20">
        <f t="shared" si="11"/>
        <v>-7.8880390249482957E-2</v>
      </c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</row>
    <row r="52" spans="1:47" s="45" customFormat="1" x14ac:dyDescent="0.25">
      <c r="A52" s="6">
        <v>49</v>
      </c>
      <c r="B52" s="46">
        <v>8409994000</v>
      </c>
      <c r="C52" s="14" t="s">
        <v>4</v>
      </c>
      <c r="D52" s="42"/>
      <c r="E52" s="10">
        <v>396781.86</v>
      </c>
      <c r="F52" s="9">
        <v>760894.53</v>
      </c>
      <c r="G52" s="9">
        <v>697271.85</v>
      </c>
      <c r="H52" s="9">
        <v>593450.80000000005</v>
      </c>
      <c r="I52" s="9">
        <v>778481.87000000069</v>
      </c>
      <c r="J52" s="9">
        <v>710096.22</v>
      </c>
      <c r="K52" s="9">
        <v>726093.76</v>
      </c>
      <c r="L52" s="9">
        <v>371064.05</v>
      </c>
      <c r="M52" s="9">
        <v>896260.63</v>
      </c>
      <c r="N52" s="9">
        <v>679463.97</v>
      </c>
      <c r="O52" s="9">
        <v>425944.22</v>
      </c>
      <c r="P52" s="9">
        <v>732432.8</v>
      </c>
      <c r="Q52" s="9">
        <f t="shared" si="6"/>
        <v>7768236.5599999996</v>
      </c>
      <c r="R52" s="47">
        <f t="shared" si="7"/>
        <v>5.1922758714843939E-3</v>
      </c>
      <c r="S52" s="44"/>
      <c r="T52" s="10">
        <v>361333.46</v>
      </c>
      <c r="U52" s="19">
        <f t="shared" si="8"/>
        <v>1.0270273336989051</v>
      </c>
      <c r="V52" s="20">
        <f t="shared" si="9"/>
        <v>1.0270273336989051</v>
      </c>
      <c r="W52" s="42"/>
      <c r="X52" s="10">
        <v>8234444.9199999999</v>
      </c>
      <c r="Y52" s="19">
        <f t="shared" si="10"/>
        <v>-5.6616853294830266E-2</v>
      </c>
      <c r="Z52" s="20">
        <f t="shared" si="11"/>
        <v>-5.6616853294830266E-2</v>
      </c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</row>
    <row r="53" spans="1:47" s="45" customFormat="1" x14ac:dyDescent="0.25">
      <c r="A53" s="6">
        <v>50</v>
      </c>
      <c r="B53" s="46">
        <v>8409914000</v>
      </c>
      <c r="C53" s="14" t="s">
        <v>4</v>
      </c>
      <c r="D53" s="42"/>
      <c r="E53" s="10">
        <v>659794.57999999996</v>
      </c>
      <c r="F53" s="9">
        <v>709520.56</v>
      </c>
      <c r="G53" s="9">
        <v>511228.9</v>
      </c>
      <c r="H53" s="9">
        <v>434326.57</v>
      </c>
      <c r="I53" s="9">
        <v>642484.19999999937</v>
      </c>
      <c r="J53" s="9">
        <v>633285.74</v>
      </c>
      <c r="K53" s="9">
        <v>636200.74</v>
      </c>
      <c r="L53" s="9">
        <v>489748.15</v>
      </c>
      <c r="M53" s="9">
        <v>921120.41</v>
      </c>
      <c r="N53" s="9">
        <v>589798.31999999995</v>
      </c>
      <c r="O53" s="9">
        <v>475160.06</v>
      </c>
      <c r="P53" s="9">
        <v>661922</v>
      </c>
      <c r="Q53" s="9">
        <f t="shared" si="6"/>
        <v>7364590.2299999995</v>
      </c>
      <c r="R53" s="47">
        <f t="shared" si="7"/>
        <v>4.9224793631411634E-3</v>
      </c>
      <c r="S53" s="44"/>
      <c r="T53" s="10">
        <v>421465.97</v>
      </c>
      <c r="U53" s="19">
        <f t="shared" si="8"/>
        <v>0.57052300094358754</v>
      </c>
      <c r="V53" s="20">
        <f t="shared" si="9"/>
        <v>0.57052300094358754</v>
      </c>
      <c r="W53" s="42"/>
      <c r="X53" s="10">
        <v>5996385.4699999997</v>
      </c>
      <c r="Y53" s="19">
        <f t="shared" si="10"/>
        <v>0.22817158217148437</v>
      </c>
      <c r="Z53" s="20">
        <f t="shared" si="11"/>
        <v>0.22817158217148437</v>
      </c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</row>
    <row r="54" spans="1:47" s="45" customFormat="1" x14ac:dyDescent="0.25">
      <c r="A54" s="6">
        <v>51</v>
      </c>
      <c r="B54" s="46">
        <v>4013900000</v>
      </c>
      <c r="C54" s="14" t="s">
        <v>28</v>
      </c>
      <c r="D54" s="42"/>
      <c r="E54" s="10">
        <v>723322.73</v>
      </c>
      <c r="F54" s="9">
        <v>519888.56</v>
      </c>
      <c r="G54" s="9">
        <v>444093</v>
      </c>
      <c r="H54" s="9">
        <v>675445.91</v>
      </c>
      <c r="I54" s="9">
        <v>645456.90000000037</v>
      </c>
      <c r="J54" s="9">
        <v>534206.71999999997</v>
      </c>
      <c r="K54" s="9">
        <v>581561.79</v>
      </c>
      <c r="L54" s="9">
        <v>897401.66</v>
      </c>
      <c r="M54" s="9">
        <v>849013.87</v>
      </c>
      <c r="N54" s="9">
        <v>368191.17</v>
      </c>
      <c r="O54" s="9">
        <v>560928.79</v>
      </c>
      <c r="P54" s="9">
        <v>516234.64</v>
      </c>
      <c r="Q54" s="9">
        <f t="shared" si="6"/>
        <v>7315745.7400000002</v>
      </c>
      <c r="R54" s="47">
        <f t="shared" si="7"/>
        <v>4.8898317905649294E-3</v>
      </c>
      <c r="S54" s="44"/>
      <c r="T54" s="10">
        <v>584051.09</v>
      </c>
      <c r="U54" s="19">
        <f t="shared" si="8"/>
        <v>-0.11611390024115863</v>
      </c>
      <c r="V54" s="20">
        <f t="shared" si="9"/>
        <v>-0.11611390024115863</v>
      </c>
      <c r="W54" s="42"/>
      <c r="X54" s="10">
        <v>6478202.5999999996</v>
      </c>
      <c r="Y54" s="19">
        <f t="shared" si="10"/>
        <v>0.12928634556751908</v>
      </c>
      <c r="Z54" s="20">
        <f t="shared" si="11"/>
        <v>0.12928634556751908</v>
      </c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</row>
    <row r="55" spans="1:47" s="45" customFormat="1" x14ac:dyDescent="0.25">
      <c r="A55" s="6">
        <v>52</v>
      </c>
      <c r="B55" s="46">
        <v>8482990000</v>
      </c>
      <c r="C55" s="14" t="s">
        <v>27</v>
      </c>
      <c r="D55" s="42"/>
      <c r="E55" s="10">
        <v>816286.24</v>
      </c>
      <c r="F55" s="9">
        <v>476744.31</v>
      </c>
      <c r="G55" s="9">
        <v>581959.47</v>
      </c>
      <c r="H55" s="9">
        <v>514949.32000000036</v>
      </c>
      <c r="I55" s="9">
        <v>464009.13999999908</v>
      </c>
      <c r="J55" s="9">
        <v>589912.12</v>
      </c>
      <c r="K55" s="9">
        <v>578325.12</v>
      </c>
      <c r="L55" s="9">
        <v>514898.36000000004</v>
      </c>
      <c r="M55" s="9">
        <v>860764.92999999993</v>
      </c>
      <c r="N55" s="9">
        <v>587805.46</v>
      </c>
      <c r="O55" s="9">
        <v>645945.48</v>
      </c>
      <c r="P55" s="9">
        <v>666518.1</v>
      </c>
      <c r="Q55" s="9">
        <f t="shared" si="6"/>
        <v>7298118.0499999989</v>
      </c>
      <c r="R55" s="47">
        <f t="shared" si="7"/>
        <v>4.8780494730788337E-3</v>
      </c>
      <c r="S55" s="44"/>
      <c r="T55" s="10">
        <v>616598.1</v>
      </c>
      <c r="U55" s="19">
        <f t="shared" si="8"/>
        <v>8.0960353267387625E-2</v>
      </c>
      <c r="V55" s="20">
        <f t="shared" si="9"/>
        <v>8.0960353267387625E-2</v>
      </c>
      <c r="W55" s="42"/>
      <c r="X55" s="10">
        <v>8811820.9100000001</v>
      </c>
      <c r="Y55" s="19">
        <f t="shared" si="10"/>
        <v>-0.17178093784023593</v>
      </c>
      <c r="Z55" s="20">
        <f t="shared" si="11"/>
        <v>-0.17178093784023593</v>
      </c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</row>
    <row r="56" spans="1:47" s="45" customFormat="1" x14ac:dyDescent="0.25">
      <c r="A56" s="6">
        <v>53</v>
      </c>
      <c r="B56" s="46">
        <v>8708992900</v>
      </c>
      <c r="C56" s="14" t="s">
        <v>13</v>
      </c>
      <c r="D56" s="42"/>
      <c r="E56" s="10">
        <v>676675.69</v>
      </c>
      <c r="F56" s="9">
        <v>522977.01</v>
      </c>
      <c r="G56" s="9">
        <v>544521.76</v>
      </c>
      <c r="H56" s="9">
        <v>616099.23000000138</v>
      </c>
      <c r="I56" s="9">
        <v>534499.66999999899</v>
      </c>
      <c r="J56" s="9">
        <v>506512.04</v>
      </c>
      <c r="K56" s="9">
        <v>921505.32</v>
      </c>
      <c r="L56" s="9">
        <v>585547</v>
      </c>
      <c r="M56" s="9">
        <v>420273.71</v>
      </c>
      <c r="N56" s="9">
        <v>547272.48</v>
      </c>
      <c r="O56" s="9">
        <v>719470.92</v>
      </c>
      <c r="P56" s="9">
        <v>671508.21</v>
      </c>
      <c r="Q56" s="9">
        <f t="shared" si="6"/>
        <v>7266863.04</v>
      </c>
      <c r="R56" s="47">
        <f t="shared" si="7"/>
        <v>4.8571586784908281E-3</v>
      </c>
      <c r="S56" s="44"/>
      <c r="T56" s="10">
        <v>604190.71</v>
      </c>
      <c r="U56" s="19">
        <f t="shared" si="8"/>
        <v>0.11141763500468255</v>
      </c>
      <c r="V56" s="20">
        <f t="shared" si="9"/>
        <v>0.11141763500468255</v>
      </c>
      <c r="W56" s="42"/>
      <c r="X56" s="10">
        <v>6993715.9100000001</v>
      </c>
      <c r="Y56" s="19">
        <f t="shared" si="10"/>
        <v>3.9056080274784834E-2</v>
      </c>
      <c r="Z56" s="20">
        <f t="shared" si="11"/>
        <v>3.9056080274784834E-2</v>
      </c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</row>
    <row r="57" spans="1:47" s="45" customFormat="1" x14ac:dyDescent="0.25">
      <c r="A57" s="6">
        <v>54</v>
      </c>
      <c r="B57" s="46">
        <v>8708939900</v>
      </c>
      <c r="C57" s="14" t="s">
        <v>9</v>
      </c>
      <c r="D57" s="42"/>
      <c r="E57" s="10">
        <v>676282.2</v>
      </c>
      <c r="F57" s="9">
        <v>664751.27</v>
      </c>
      <c r="G57" s="9">
        <v>612272.06000000006</v>
      </c>
      <c r="H57" s="9">
        <v>606492.65000000084</v>
      </c>
      <c r="I57" s="9">
        <v>487920.21000000014</v>
      </c>
      <c r="J57" s="9">
        <v>422803.33</v>
      </c>
      <c r="K57" s="9">
        <v>530222.07999999996</v>
      </c>
      <c r="L57" s="9">
        <v>803464.47</v>
      </c>
      <c r="M57" s="9">
        <v>649976.35</v>
      </c>
      <c r="N57" s="9">
        <v>558112.17000000004</v>
      </c>
      <c r="O57" s="9">
        <v>656150.03</v>
      </c>
      <c r="P57" s="9">
        <v>577282.91</v>
      </c>
      <c r="Q57" s="9">
        <f t="shared" si="6"/>
        <v>7245729.7300000004</v>
      </c>
      <c r="R57" s="47">
        <f t="shared" si="7"/>
        <v>4.8430332106642405E-3</v>
      </c>
      <c r="S57" s="44"/>
      <c r="T57" s="10">
        <v>532831.30000000005</v>
      </c>
      <c r="U57" s="19">
        <f t="shared" si="8"/>
        <v>8.3425298025847916E-2</v>
      </c>
      <c r="V57" s="20">
        <f t="shared" si="9"/>
        <v>8.3425298025847916E-2</v>
      </c>
      <c r="W57" s="42"/>
      <c r="X57" s="10">
        <v>7751780.7199999988</v>
      </c>
      <c r="Y57" s="19">
        <f t="shared" si="10"/>
        <v>-6.5281902091781363E-2</v>
      </c>
      <c r="Z57" s="20">
        <f t="shared" si="11"/>
        <v>-6.5281902091781363E-2</v>
      </c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</row>
    <row r="58" spans="1:47" s="45" customFormat="1" x14ac:dyDescent="0.25">
      <c r="A58" s="6">
        <v>55</v>
      </c>
      <c r="B58" s="46">
        <v>8413309200</v>
      </c>
      <c r="C58" s="14" t="s">
        <v>4</v>
      </c>
      <c r="D58" s="42"/>
      <c r="E58" s="10">
        <v>686174.1</v>
      </c>
      <c r="F58" s="9">
        <v>671868.87</v>
      </c>
      <c r="G58" s="9">
        <v>556906.54</v>
      </c>
      <c r="H58" s="9">
        <v>494074.12000000023</v>
      </c>
      <c r="I58" s="9">
        <v>448324.51999999973</v>
      </c>
      <c r="J58" s="9">
        <v>573136.30000000005</v>
      </c>
      <c r="K58" s="9">
        <v>532396.72</v>
      </c>
      <c r="L58" s="9">
        <v>636029.14</v>
      </c>
      <c r="M58" s="9">
        <v>600919.09</v>
      </c>
      <c r="N58" s="9">
        <v>604768.64</v>
      </c>
      <c r="O58" s="9">
        <v>549496.11</v>
      </c>
      <c r="P58" s="9">
        <v>854749.82</v>
      </c>
      <c r="Q58" s="9">
        <f t="shared" si="6"/>
        <v>7208843.9699999997</v>
      </c>
      <c r="R58" s="47">
        <f t="shared" si="7"/>
        <v>4.8183788325219037E-3</v>
      </c>
      <c r="S58" s="44"/>
      <c r="T58" s="10">
        <v>450642.02999999997</v>
      </c>
      <c r="U58" s="19">
        <f t="shared" si="8"/>
        <v>0.89673790525042685</v>
      </c>
      <c r="V58" s="20">
        <f t="shared" si="9"/>
        <v>0.89673790525042685</v>
      </c>
      <c r="W58" s="42"/>
      <c r="X58" s="10">
        <v>7739664.7300000014</v>
      </c>
      <c r="Y58" s="19">
        <f t="shared" si="10"/>
        <v>-6.8584464381572965E-2</v>
      </c>
      <c r="Z58" s="20">
        <f t="shared" si="11"/>
        <v>-6.8584464381572965E-2</v>
      </c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</row>
    <row r="59" spans="1:47" s="45" customFormat="1" x14ac:dyDescent="0.25">
      <c r="A59" s="6">
        <v>56</v>
      </c>
      <c r="B59" s="46">
        <v>8409919100</v>
      </c>
      <c r="C59" s="14" t="s">
        <v>4</v>
      </c>
      <c r="D59" s="42"/>
      <c r="E59" s="10">
        <v>865232.39</v>
      </c>
      <c r="F59" s="9">
        <v>710235.55</v>
      </c>
      <c r="G59" s="9">
        <v>468920.86</v>
      </c>
      <c r="H59" s="9">
        <v>342892.34</v>
      </c>
      <c r="I59" s="9">
        <v>457670.88</v>
      </c>
      <c r="J59" s="9">
        <v>512063.06</v>
      </c>
      <c r="K59" s="9">
        <v>490991.32</v>
      </c>
      <c r="L59" s="9">
        <v>811437.33</v>
      </c>
      <c r="M59" s="9">
        <v>466834.78</v>
      </c>
      <c r="N59" s="9">
        <v>544263.41</v>
      </c>
      <c r="O59" s="9">
        <v>785738.28</v>
      </c>
      <c r="P59" s="9">
        <v>454627.43</v>
      </c>
      <c r="Q59" s="9">
        <f t="shared" si="6"/>
        <v>6910907.6299999999</v>
      </c>
      <c r="R59" s="47">
        <f t="shared" si="7"/>
        <v>4.6192386985324241E-3</v>
      </c>
      <c r="S59" s="44"/>
      <c r="T59" s="10">
        <v>664921.43999999994</v>
      </c>
      <c r="U59" s="19">
        <f t="shared" si="8"/>
        <v>-0.31626895652514975</v>
      </c>
      <c r="V59" s="20">
        <f t="shared" si="9"/>
        <v>-0.31626895652514975</v>
      </c>
      <c r="W59" s="42"/>
      <c r="X59" s="10">
        <v>12012317.759999998</v>
      </c>
      <c r="Y59" s="19">
        <f t="shared" si="10"/>
        <v>-0.42468158368131603</v>
      </c>
      <c r="Z59" s="20">
        <f t="shared" si="11"/>
        <v>-0.42468158368131603</v>
      </c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</row>
    <row r="60" spans="1:47" s="45" customFormat="1" x14ac:dyDescent="0.25">
      <c r="A60" s="6">
        <v>57</v>
      </c>
      <c r="B60" s="46">
        <v>4009310000</v>
      </c>
      <c r="C60" s="14" t="s">
        <v>2</v>
      </c>
      <c r="D60" s="42"/>
      <c r="E60" s="10">
        <v>527184.11</v>
      </c>
      <c r="F60" s="9">
        <v>816022.45000000007</v>
      </c>
      <c r="G60" s="9">
        <v>335622.39999999997</v>
      </c>
      <c r="H60" s="9">
        <v>691334.23999999941</v>
      </c>
      <c r="I60" s="9">
        <v>379734.39999999997</v>
      </c>
      <c r="J60" s="9">
        <v>637987.73</v>
      </c>
      <c r="K60" s="9">
        <v>425952</v>
      </c>
      <c r="L60" s="9">
        <v>502333.04</v>
      </c>
      <c r="M60" s="9">
        <v>724461.22</v>
      </c>
      <c r="N60" s="9">
        <v>459594.46</v>
      </c>
      <c r="O60" s="9">
        <v>662383.9</v>
      </c>
      <c r="P60" s="9">
        <v>552696.56999999995</v>
      </c>
      <c r="Q60" s="9">
        <f t="shared" si="6"/>
        <v>6715306.5199999996</v>
      </c>
      <c r="R60" s="47">
        <f t="shared" si="7"/>
        <v>4.4884992551537115E-3</v>
      </c>
      <c r="S60" s="44"/>
      <c r="T60" s="10">
        <v>624060.47</v>
      </c>
      <c r="U60" s="19">
        <f t="shared" si="8"/>
        <v>-0.11435414263620963</v>
      </c>
      <c r="V60" s="20">
        <f t="shared" si="9"/>
        <v>-0.11435414263620963</v>
      </c>
      <c r="W60" s="42"/>
      <c r="X60" s="10">
        <v>7477848.9000000004</v>
      </c>
      <c r="Y60" s="19">
        <f t="shared" si="10"/>
        <v>-0.10197349400841742</v>
      </c>
      <c r="Z60" s="20">
        <f t="shared" si="11"/>
        <v>-0.10197349400841742</v>
      </c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</row>
    <row r="61" spans="1:47" s="45" customFormat="1" x14ac:dyDescent="0.25">
      <c r="A61" s="6">
        <v>58</v>
      </c>
      <c r="B61" s="46">
        <v>8511509000</v>
      </c>
      <c r="C61" s="14" t="s">
        <v>5</v>
      </c>
      <c r="D61" s="42"/>
      <c r="E61" s="10">
        <v>1205450.1200000001</v>
      </c>
      <c r="F61" s="9">
        <v>229148.09</v>
      </c>
      <c r="G61" s="9">
        <v>184530.75</v>
      </c>
      <c r="H61" s="9">
        <v>251810.64000000013</v>
      </c>
      <c r="I61" s="9">
        <v>341222.6599999998</v>
      </c>
      <c r="J61" s="9">
        <v>656747.56000000006</v>
      </c>
      <c r="K61" s="9">
        <v>1139392.47</v>
      </c>
      <c r="L61" s="9">
        <v>1055479.54</v>
      </c>
      <c r="M61" s="9">
        <v>302187.07</v>
      </c>
      <c r="N61" s="9">
        <v>689669.92</v>
      </c>
      <c r="O61" s="9">
        <v>324440.26</v>
      </c>
      <c r="P61" s="9">
        <v>314099.73</v>
      </c>
      <c r="Q61" s="9">
        <f t="shared" si="6"/>
        <v>6694178.8100000005</v>
      </c>
      <c r="R61" s="47">
        <f t="shared" si="7"/>
        <v>4.4743775303574323E-3</v>
      </c>
      <c r="S61" s="44"/>
      <c r="T61" s="10">
        <v>358773.14</v>
      </c>
      <c r="U61" s="19">
        <f t="shared" si="8"/>
        <v>-0.12451715309568612</v>
      </c>
      <c r="V61" s="20">
        <f t="shared" si="9"/>
        <v>-0.12451715309568612</v>
      </c>
      <c r="W61" s="42"/>
      <c r="X61" s="10">
        <v>4674999.8</v>
      </c>
      <c r="Y61" s="19">
        <f t="shared" si="10"/>
        <v>0.43190996714053354</v>
      </c>
      <c r="Z61" s="20">
        <f t="shared" si="11"/>
        <v>0.43190996714053354</v>
      </c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</row>
    <row r="62" spans="1:47" s="45" customFormat="1" x14ac:dyDescent="0.25">
      <c r="A62" s="6">
        <v>59</v>
      </c>
      <c r="B62" s="46">
        <v>8484100000</v>
      </c>
      <c r="C62" s="14" t="s">
        <v>4</v>
      </c>
      <c r="D62" s="42"/>
      <c r="E62" s="10">
        <v>553254.42999999993</v>
      </c>
      <c r="F62" s="9">
        <v>380214.39</v>
      </c>
      <c r="G62" s="9">
        <v>590601.41</v>
      </c>
      <c r="H62" s="9">
        <v>549206.07999999763</v>
      </c>
      <c r="I62" s="9">
        <v>451698.68000000028</v>
      </c>
      <c r="J62" s="9">
        <v>620498.97</v>
      </c>
      <c r="K62" s="9">
        <v>492633.27</v>
      </c>
      <c r="L62" s="9">
        <v>533578.53</v>
      </c>
      <c r="M62" s="9">
        <v>579723.35</v>
      </c>
      <c r="N62" s="9">
        <v>572245.52</v>
      </c>
      <c r="O62" s="9">
        <v>841282.21</v>
      </c>
      <c r="P62" s="9">
        <v>442433.76999999996</v>
      </c>
      <c r="Q62" s="9">
        <f t="shared" si="6"/>
        <v>6607370.6099999966</v>
      </c>
      <c r="R62" s="47">
        <f t="shared" si="7"/>
        <v>4.4163550797245684E-3</v>
      </c>
      <c r="S62" s="44"/>
      <c r="T62" s="10">
        <v>434646.7</v>
      </c>
      <c r="U62" s="19">
        <f t="shared" si="8"/>
        <v>1.7915861319089618E-2</v>
      </c>
      <c r="V62" s="20">
        <f t="shared" si="9"/>
        <v>1.7915861319089618E-2</v>
      </c>
      <c r="W62" s="42"/>
      <c r="X62" s="10">
        <v>6421164.209999999</v>
      </c>
      <c r="Y62" s="19">
        <f t="shared" si="10"/>
        <v>2.8998853464922928E-2</v>
      </c>
      <c r="Z62" s="20">
        <f t="shared" si="11"/>
        <v>2.8998853464922928E-2</v>
      </c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</row>
    <row r="63" spans="1:47" s="45" customFormat="1" x14ac:dyDescent="0.25">
      <c r="A63" s="6">
        <v>60</v>
      </c>
      <c r="B63" s="46">
        <v>8482800000</v>
      </c>
      <c r="C63" s="14" t="s">
        <v>27</v>
      </c>
      <c r="D63" s="42"/>
      <c r="E63" s="10">
        <v>410531.63</v>
      </c>
      <c r="F63" s="9">
        <v>427097.51999999996</v>
      </c>
      <c r="G63" s="9">
        <v>415655.28</v>
      </c>
      <c r="H63" s="9">
        <v>399192.63000000035</v>
      </c>
      <c r="I63" s="9">
        <v>567640.28</v>
      </c>
      <c r="J63" s="9">
        <v>418909.98</v>
      </c>
      <c r="K63" s="9">
        <v>404110.12</v>
      </c>
      <c r="L63" s="9">
        <v>526582.07000000007</v>
      </c>
      <c r="M63" s="9">
        <v>626759.01</v>
      </c>
      <c r="N63" s="9">
        <v>643424.11</v>
      </c>
      <c r="O63" s="9">
        <v>538869.2699999999</v>
      </c>
      <c r="P63" s="9">
        <v>778236.8</v>
      </c>
      <c r="Q63" s="9">
        <f t="shared" si="6"/>
        <v>6157008.7000000002</v>
      </c>
      <c r="R63" s="47">
        <f t="shared" si="7"/>
        <v>4.1153339585644003E-3</v>
      </c>
      <c r="S63" s="44"/>
      <c r="T63" s="10">
        <v>260329.65</v>
      </c>
      <c r="U63" s="19">
        <f t="shared" si="8"/>
        <v>1.9894282115003037</v>
      </c>
      <c r="V63" s="20">
        <f t="shared" si="9"/>
        <v>1.9894282115003037</v>
      </c>
      <c r="W63" s="42"/>
      <c r="X63" s="10">
        <v>5640458.7400000002</v>
      </c>
      <c r="Y63" s="19">
        <f t="shared" si="10"/>
        <v>9.1579423555893241E-2</v>
      </c>
      <c r="Z63" s="20">
        <f t="shared" si="11"/>
        <v>9.1579423555893241E-2</v>
      </c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</row>
    <row r="64" spans="1:47" s="45" customFormat="1" x14ac:dyDescent="0.25">
      <c r="A64" s="6">
        <v>61</v>
      </c>
      <c r="B64" s="46">
        <v>8708302500</v>
      </c>
      <c r="C64" s="14" t="s">
        <v>8</v>
      </c>
      <c r="D64" s="42"/>
      <c r="E64" s="10">
        <v>535705.27</v>
      </c>
      <c r="F64" s="9">
        <v>520153.92</v>
      </c>
      <c r="G64" s="9">
        <v>480972.32</v>
      </c>
      <c r="H64" s="9">
        <v>282965.13000000035</v>
      </c>
      <c r="I64" s="9">
        <v>519481.36999999976</v>
      </c>
      <c r="J64" s="9">
        <v>504571.27</v>
      </c>
      <c r="K64" s="9">
        <v>450187.17</v>
      </c>
      <c r="L64" s="9">
        <v>623618.18000000005</v>
      </c>
      <c r="M64" s="9">
        <v>616497.31999999995</v>
      </c>
      <c r="N64" s="9">
        <v>403879.98</v>
      </c>
      <c r="O64" s="9">
        <v>470065.79</v>
      </c>
      <c r="P64" s="9">
        <v>509507.68</v>
      </c>
      <c r="Q64" s="9">
        <f t="shared" si="6"/>
        <v>5917605.3999999994</v>
      </c>
      <c r="R64" s="47">
        <f t="shared" si="7"/>
        <v>3.9553172072022682E-3</v>
      </c>
      <c r="S64" s="44"/>
      <c r="T64" s="10">
        <v>323083.98</v>
      </c>
      <c r="U64" s="19">
        <f t="shared" si="8"/>
        <v>0.57701313447977221</v>
      </c>
      <c r="V64" s="20">
        <f t="shared" si="9"/>
        <v>0.57701313447977221</v>
      </c>
      <c r="W64" s="42"/>
      <c r="X64" s="10">
        <v>5198215.07</v>
      </c>
      <c r="Y64" s="19">
        <f t="shared" si="10"/>
        <v>0.13839179801385154</v>
      </c>
      <c r="Z64" s="20">
        <f t="shared" si="11"/>
        <v>0.13839179801385154</v>
      </c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</row>
    <row r="65" spans="1:47" s="45" customFormat="1" x14ac:dyDescent="0.25">
      <c r="A65" s="6">
        <v>62</v>
      </c>
      <c r="B65" s="46">
        <v>8482500000</v>
      </c>
      <c r="C65" s="14" t="s">
        <v>27</v>
      </c>
      <c r="D65" s="42"/>
      <c r="E65" s="10">
        <v>539894.54</v>
      </c>
      <c r="F65" s="9">
        <v>476698.84</v>
      </c>
      <c r="G65" s="9">
        <v>466904.87</v>
      </c>
      <c r="H65" s="9">
        <v>403441.87000000052</v>
      </c>
      <c r="I65" s="9">
        <v>552040.71999999892</v>
      </c>
      <c r="J65" s="9">
        <v>520988.4</v>
      </c>
      <c r="K65" s="9">
        <v>477376.51</v>
      </c>
      <c r="L65" s="9">
        <v>384678.98</v>
      </c>
      <c r="M65" s="9">
        <v>502903.10000000003</v>
      </c>
      <c r="N65" s="9">
        <v>384797.21</v>
      </c>
      <c r="O65" s="9">
        <v>511049.15</v>
      </c>
      <c r="P65" s="9">
        <v>597858.89</v>
      </c>
      <c r="Q65" s="9">
        <f t="shared" si="6"/>
        <v>5818633.0799999991</v>
      </c>
      <c r="R65" s="47">
        <f t="shared" si="7"/>
        <v>3.8891642798149955E-3</v>
      </c>
      <c r="S65" s="44"/>
      <c r="T65" s="10">
        <v>335924.49</v>
      </c>
      <c r="U65" s="19">
        <f t="shared" si="8"/>
        <v>0.77974189973466967</v>
      </c>
      <c r="V65" s="20">
        <f t="shared" si="9"/>
        <v>0.77974189973466967</v>
      </c>
      <c r="W65" s="42"/>
      <c r="X65" s="10">
        <v>4924463.2699999996</v>
      </c>
      <c r="Y65" s="19">
        <f t="shared" si="10"/>
        <v>0.18157711022992354</v>
      </c>
      <c r="Z65" s="20">
        <f t="shared" si="11"/>
        <v>0.18157711022992354</v>
      </c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</row>
    <row r="66" spans="1:47" s="45" customFormat="1" x14ac:dyDescent="0.25">
      <c r="A66" s="6">
        <v>63</v>
      </c>
      <c r="B66" s="46">
        <v>8544300000</v>
      </c>
      <c r="C66" s="14" t="s">
        <v>5</v>
      </c>
      <c r="D66" s="42"/>
      <c r="E66" s="10">
        <v>552165.13</v>
      </c>
      <c r="F66" s="9">
        <v>539698.93999999994</v>
      </c>
      <c r="G66" s="9">
        <v>468175.08</v>
      </c>
      <c r="H66" s="9">
        <v>435133.24000000034</v>
      </c>
      <c r="I66" s="9">
        <v>450856.88000000012</v>
      </c>
      <c r="J66" s="9">
        <v>409591.55</v>
      </c>
      <c r="K66" s="9">
        <v>490344.43</v>
      </c>
      <c r="L66" s="9">
        <v>527334.31000000006</v>
      </c>
      <c r="M66" s="9">
        <v>496110.76</v>
      </c>
      <c r="N66" s="9">
        <v>502556.82</v>
      </c>
      <c r="O66" s="9">
        <v>466551.45</v>
      </c>
      <c r="P66" s="9">
        <v>468681.99</v>
      </c>
      <c r="Q66" s="9">
        <f t="shared" si="6"/>
        <v>5807200.580000001</v>
      </c>
      <c r="R66" s="47">
        <f t="shared" si="7"/>
        <v>3.8815228166023028E-3</v>
      </c>
      <c r="S66" s="44"/>
      <c r="T66" s="10">
        <v>509916.83</v>
      </c>
      <c r="U66" s="19">
        <f t="shared" si="8"/>
        <v>-8.0865814921229462E-2</v>
      </c>
      <c r="V66" s="20">
        <f t="shared" si="9"/>
        <v>-8.0865814921229462E-2</v>
      </c>
      <c r="W66" s="42"/>
      <c r="X66" s="10">
        <v>7441957.3600000003</v>
      </c>
      <c r="Y66" s="19">
        <f t="shared" si="10"/>
        <v>-0.21966758218566296</v>
      </c>
      <c r="Z66" s="20">
        <f t="shared" si="11"/>
        <v>-0.21966758218566296</v>
      </c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</row>
    <row r="67" spans="1:47" s="45" customFormat="1" x14ac:dyDescent="0.25">
      <c r="A67" s="6">
        <v>64</v>
      </c>
      <c r="B67" s="46">
        <v>8415900000</v>
      </c>
      <c r="C67" s="14" t="s">
        <v>4</v>
      </c>
      <c r="D67" s="42"/>
      <c r="E67" s="10">
        <v>352548</v>
      </c>
      <c r="F67" s="9">
        <v>332716.34000000003</v>
      </c>
      <c r="G67" s="9">
        <v>568205.64</v>
      </c>
      <c r="H67" s="9">
        <v>293129.64000000019</v>
      </c>
      <c r="I67" s="9">
        <v>202325.71999999997</v>
      </c>
      <c r="J67" s="9">
        <v>325877.18</v>
      </c>
      <c r="K67" s="9">
        <v>307413.88</v>
      </c>
      <c r="L67" s="9">
        <v>479901.85</v>
      </c>
      <c r="M67" s="9">
        <v>661524.52</v>
      </c>
      <c r="N67" s="9">
        <v>535846.06000000006</v>
      </c>
      <c r="O67" s="9">
        <v>1129025.54</v>
      </c>
      <c r="P67" s="9">
        <v>614782.5</v>
      </c>
      <c r="Q67" s="9">
        <f t="shared" si="6"/>
        <v>5803296.8700000001</v>
      </c>
      <c r="R67" s="47">
        <f t="shared" si="7"/>
        <v>3.8789135835948212E-3</v>
      </c>
      <c r="S67" s="44"/>
      <c r="T67" s="10">
        <v>290016.32</v>
      </c>
      <c r="U67" s="19">
        <f t="shared" si="8"/>
        <v>1.1198203604541979</v>
      </c>
      <c r="V67" s="20">
        <f t="shared" si="9"/>
        <v>1.1198203604541979</v>
      </c>
      <c r="W67" s="42"/>
      <c r="X67" s="10">
        <v>6239425.0700000003</v>
      </c>
      <c r="Y67" s="19">
        <f t="shared" si="10"/>
        <v>-6.989877995281385E-2</v>
      </c>
      <c r="Z67" s="20">
        <f t="shared" si="11"/>
        <v>-6.989877995281385E-2</v>
      </c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</row>
    <row r="68" spans="1:47" s="45" customFormat="1" x14ac:dyDescent="0.25">
      <c r="A68" s="6">
        <v>65</v>
      </c>
      <c r="B68" s="46">
        <v>7320209000</v>
      </c>
      <c r="C68" s="14" t="s">
        <v>3</v>
      </c>
      <c r="D68" s="42"/>
      <c r="E68" s="10">
        <v>407193.02</v>
      </c>
      <c r="F68" s="9">
        <v>475717.34</v>
      </c>
      <c r="G68" s="9">
        <v>479983.91000000003</v>
      </c>
      <c r="H68" s="9">
        <v>536894.83999999845</v>
      </c>
      <c r="I68" s="9">
        <v>448504.74000000034</v>
      </c>
      <c r="J68" s="9">
        <v>399434.73</v>
      </c>
      <c r="K68" s="9">
        <v>544591.02</v>
      </c>
      <c r="L68" s="9">
        <v>559759.19999999995</v>
      </c>
      <c r="M68" s="9">
        <v>414770.79</v>
      </c>
      <c r="N68" s="9">
        <v>465472.89</v>
      </c>
      <c r="O68" s="9">
        <v>407981.98</v>
      </c>
      <c r="P68" s="9">
        <v>484312.83</v>
      </c>
      <c r="Q68" s="9">
        <f t="shared" ref="Q68:Q99" si="12">+SUM(E68:P68)</f>
        <v>5624617.2899999991</v>
      </c>
      <c r="R68" s="47">
        <f t="shared" ref="R68:R99" si="13">+Q68/$Q$158</f>
        <v>3.7594844615804202E-3</v>
      </c>
      <c r="S68" s="44"/>
      <c r="T68" s="10">
        <v>472626.68</v>
      </c>
      <c r="U68" s="19">
        <f t="shared" ref="U68:U99" si="14">+V68</f>
        <v>2.4725963417892582E-2</v>
      </c>
      <c r="V68" s="20">
        <f t="shared" ref="V68:V99" si="15">IFERROR((P68-T68)/T68,0)</f>
        <v>2.4725963417892582E-2</v>
      </c>
      <c r="W68" s="42"/>
      <c r="X68" s="10">
        <v>5619445.3000000007</v>
      </c>
      <c r="Y68" s="19">
        <f t="shared" ref="Y68:Y99" si="16">+Z68</f>
        <v>9.2037376002189399E-4</v>
      </c>
      <c r="Z68" s="20">
        <f t="shared" ref="Z68:Z99" si="17">IFERROR((Q68-X68)/X68,0)</f>
        <v>9.2037376002189399E-4</v>
      </c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</row>
    <row r="69" spans="1:47" s="45" customFormat="1" x14ac:dyDescent="0.25">
      <c r="A69" s="6">
        <v>66</v>
      </c>
      <c r="B69" s="46">
        <v>8708920000</v>
      </c>
      <c r="C69" s="14" t="s">
        <v>12</v>
      </c>
      <c r="D69" s="42"/>
      <c r="E69" s="10">
        <v>331485.59000000003</v>
      </c>
      <c r="F69" s="9">
        <v>417333.68</v>
      </c>
      <c r="G69" s="9">
        <v>508310.86</v>
      </c>
      <c r="H69" s="9">
        <v>670681.84999999939</v>
      </c>
      <c r="I69" s="9">
        <v>440277.89999999944</v>
      </c>
      <c r="J69" s="9">
        <v>273189.96999999997</v>
      </c>
      <c r="K69" s="9">
        <v>525659.34</v>
      </c>
      <c r="L69" s="9">
        <v>396874.82</v>
      </c>
      <c r="M69" s="9">
        <v>519799.52</v>
      </c>
      <c r="N69" s="9">
        <v>353086.11</v>
      </c>
      <c r="O69" s="9">
        <v>420722.59</v>
      </c>
      <c r="P69" s="9">
        <v>456585.8</v>
      </c>
      <c r="Q69" s="9">
        <f t="shared" si="12"/>
        <v>5314008.0299999984</v>
      </c>
      <c r="R69" s="47">
        <f t="shared" si="13"/>
        <v>3.5518737697971584E-3</v>
      </c>
      <c r="S69" s="44"/>
      <c r="T69" s="10">
        <v>439918.25</v>
      </c>
      <c r="U69" s="19">
        <f t="shared" si="14"/>
        <v>3.7887834842041647E-2</v>
      </c>
      <c r="V69" s="20">
        <f t="shared" si="15"/>
        <v>3.7887834842041647E-2</v>
      </c>
      <c r="W69" s="42"/>
      <c r="X69" s="10">
        <v>6318312.7699999996</v>
      </c>
      <c r="Y69" s="19">
        <f t="shared" si="16"/>
        <v>-0.15895141259365056</v>
      </c>
      <c r="Z69" s="20">
        <f t="shared" si="17"/>
        <v>-0.15895141259365056</v>
      </c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</row>
    <row r="70" spans="1:47" s="45" customFormat="1" x14ac:dyDescent="0.25">
      <c r="A70" s="6">
        <v>67</v>
      </c>
      <c r="B70" s="46">
        <v>8536501100</v>
      </c>
      <c r="C70" s="14" t="s">
        <v>5</v>
      </c>
      <c r="D70" s="42"/>
      <c r="E70" s="10">
        <v>522650.8</v>
      </c>
      <c r="F70" s="9">
        <v>403565.32</v>
      </c>
      <c r="G70" s="9">
        <v>359868.71</v>
      </c>
      <c r="H70" s="9">
        <v>377140.42000000016</v>
      </c>
      <c r="I70" s="9">
        <v>372156.33999999956</v>
      </c>
      <c r="J70" s="9">
        <v>374732.19</v>
      </c>
      <c r="K70" s="9">
        <v>362311.04</v>
      </c>
      <c r="L70" s="9">
        <v>406606.54</v>
      </c>
      <c r="M70" s="9">
        <v>452956.7</v>
      </c>
      <c r="N70" s="9">
        <v>642519.26</v>
      </c>
      <c r="O70" s="9">
        <v>452676.4</v>
      </c>
      <c r="P70" s="9">
        <v>579328.82999999996</v>
      </c>
      <c r="Q70" s="9">
        <f t="shared" si="12"/>
        <v>5306512.5500000007</v>
      </c>
      <c r="R70" s="47">
        <f t="shared" si="13"/>
        <v>3.5468638039382939E-3</v>
      </c>
      <c r="S70" s="44"/>
      <c r="T70" s="10">
        <v>370031.08</v>
      </c>
      <c r="U70" s="19">
        <f t="shared" si="14"/>
        <v>0.56562208233967792</v>
      </c>
      <c r="V70" s="20">
        <f t="shared" si="15"/>
        <v>0.56562208233967792</v>
      </c>
      <c r="W70" s="42"/>
      <c r="X70" s="10">
        <v>4930028.9400000004</v>
      </c>
      <c r="Y70" s="19">
        <f t="shared" si="16"/>
        <v>7.6365395534574748E-2</v>
      </c>
      <c r="Z70" s="20">
        <f t="shared" si="17"/>
        <v>7.6365395534574748E-2</v>
      </c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</row>
    <row r="71" spans="1:47" s="45" customFormat="1" x14ac:dyDescent="0.25">
      <c r="A71" s="6">
        <v>68</v>
      </c>
      <c r="B71" s="46">
        <v>8409992000</v>
      </c>
      <c r="C71" s="14" t="s">
        <v>4</v>
      </c>
      <c r="D71" s="42"/>
      <c r="E71" s="10">
        <v>364726.51</v>
      </c>
      <c r="F71" s="9">
        <v>425852.48000000004</v>
      </c>
      <c r="G71" s="9">
        <v>380933.32</v>
      </c>
      <c r="H71" s="9">
        <v>484743.49999999953</v>
      </c>
      <c r="I71" s="9">
        <v>719801.61999999883</v>
      </c>
      <c r="J71" s="9">
        <v>302772.78000000003</v>
      </c>
      <c r="K71" s="9">
        <v>506790.33</v>
      </c>
      <c r="L71" s="9">
        <v>562392.99</v>
      </c>
      <c r="M71" s="9">
        <v>443218</v>
      </c>
      <c r="N71" s="9">
        <v>392200.07</v>
      </c>
      <c r="O71" s="9">
        <v>306576.34000000003</v>
      </c>
      <c r="P71" s="9">
        <v>397623.79</v>
      </c>
      <c r="Q71" s="9">
        <f t="shared" si="12"/>
        <v>5287631.7299999986</v>
      </c>
      <c r="R71" s="47">
        <f t="shared" si="13"/>
        <v>3.5342438965291082E-3</v>
      </c>
      <c r="S71" s="44"/>
      <c r="T71" s="10">
        <v>304426.84999999998</v>
      </c>
      <c r="U71" s="19">
        <f t="shared" si="14"/>
        <v>0.30613902814419952</v>
      </c>
      <c r="V71" s="20">
        <f t="shared" si="15"/>
        <v>0.30613902814419952</v>
      </c>
      <c r="W71" s="42"/>
      <c r="X71" s="10">
        <v>3997688.08</v>
      </c>
      <c r="Y71" s="19">
        <f t="shared" si="16"/>
        <v>0.32267241069993596</v>
      </c>
      <c r="Z71" s="20">
        <f t="shared" si="17"/>
        <v>0.32267241069993596</v>
      </c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</row>
    <row r="72" spans="1:47" s="45" customFormat="1" x14ac:dyDescent="0.25">
      <c r="A72" s="6">
        <v>69</v>
      </c>
      <c r="B72" s="46">
        <v>8415200000</v>
      </c>
      <c r="C72" s="14" t="s">
        <v>4</v>
      </c>
      <c r="D72" s="42"/>
      <c r="E72" s="10">
        <v>314382.03999999998</v>
      </c>
      <c r="F72" s="9">
        <v>390432.23</v>
      </c>
      <c r="G72" s="9">
        <v>435568.74</v>
      </c>
      <c r="H72" s="9">
        <v>356089.8600000001</v>
      </c>
      <c r="I72" s="9">
        <v>551360.65000000014</v>
      </c>
      <c r="J72" s="9">
        <v>294333.53999999998</v>
      </c>
      <c r="K72" s="9">
        <v>395917.12</v>
      </c>
      <c r="L72" s="9">
        <v>385648.09</v>
      </c>
      <c r="M72" s="9">
        <v>427309.92</v>
      </c>
      <c r="N72" s="9">
        <v>390826.34</v>
      </c>
      <c r="O72" s="9">
        <v>604278.62</v>
      </c>
      <c r="P72" s="9">
        <v>640030.36</v>
      </c>
      <c r="Q72" s="9">
        <f t="shared" si="12"/>
        <v>5186177.51</v>
      </c>
      <c r="R72" s="47">
        <f t="shared" si="13"/>
        <v>3.4664320714774956E-3</v>
      </c>
      <c r="S72" s="44"/>
      <c r="T72" s="10">
        <v>758334.62</v>
      </c>
      <c r="U72" s="19">
        <f t="shared" si="14"/>
        <v>-0.15600535288762105</v>
      </c>
      <c r="V72" s="20">
        <f t="shared" si="15"/>
        <v>-0.15600535288762105</v>
      </c>
      <c r="W72" s="42"/>
      <c r="X72" s="10">
        <v>4015106.66</v>
      </c>
      <c r="Y72" s="19">
        <f t="shared" si="16"/>
        <v>0.29166618701979879</v>
      </c>
      <c r="Z72" s="20">
        <f t="shared" si="17"/>
        <v>0.29166618701979879</v>
      </c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</row>
    <row r="73" spans="1:47" s="45" customFormat="1" x14ac:dyDescent="0.25">
      <c r="A73" s="6">
        <v>70</v>
      </c>
      <c r="B73" s="46">
        <v>8483109100</v>
      </c>
      <c r="C73" s="14" t="s">
        <v>4</v>
      </c>
      <c r="D73" s="42"/>
      <c r="E73" s="10">
        <v>387052.51</v>
      </c>
      <c r="F73" s="9">
        <v>418045.18</v>
      </c>
      <c r="G73" s="9">
        <v>328903.88</v>
      </c>
      <c r="H73" s="9">
        <v>401975.44999999984</v>
      </c>
      <c r="I73" s="9">
        <v>359846.83999999997</v>
      </c>
      <c r="J73" s="9">
        <v>294612.06</v>
      </c>
      <c r="K73" s="9">
        <v>442708.01</v>
      </c>
      <c r="L73" s="9">
        <v>393045.89</v>
      </c>
      <c r="M73" s="9">
        <v>730848.1</v>
      </c>
      <c r="N73" s="9">
        <v>520909.62</v>
      </c>
      <c r="O73" s="9">
        <v>404800.18</v>
      </c>
      <c r="P73" s="9">
        <v>447237.08</v>
      </c>
      <c r="Q73" s="9">
        <f t="shared" si="12"/>
        <v>5129984.8</v>
      </c>
      <c r="R73" s="47">
        <f t="shared" si="13"/>
        <v>3.4288729613715179E-3</v>
      </c>
      <c r="S73" s="44"/>
      <c r="T73" s="10">
        <v>440164.7</v>
      </c>
      <c r="U73" s="19">
        <f t="shared" si="14"/>
        <v>1.6067576523060581E-2</v>
      </c>
      <c r="V73" s="20">
        <f t="shared" si="15"/>
        <v>1.6067576523060581E-2</v>
      </c>
      <c r="W73" s="42"/>
      <c r="X73" s="10">
        <v>5556215.8099999996</v>
      </c>
      <c r="Y73" s="19">
        <f t="shared" si="16"/>
        <v>-7.6712464845745398E-2</v>
      </c>
      <c r="Z73" s="20">
        <f t="shared" si="17"/>
        <v>-7.6712464845745398E-2</v>
      </c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</row>
    <row r="74" spans="1:47" s="45" customFormat="1" x14ac:dyDescent="0.25">
      <c r="A74" s="6">
        <v>71</v>
      </c>
      <c r="B74" s="46">
        <v>7007210000</v>
      </c>
      <c r="C74" s="14" t="s">
        <v>14</v>
      </c>
      <c r="D74" s="42"/>
      <c r="E74" s="10">
        <v>454361.5</v>
      </c>
      <c r="F74" s="9">
        <v>424328.65</v>
      </c>
      <c r="G74" s="9">
        <v>434518.09</v>
      </c>
      <c r="H74" s="9">
        <v>191370.76000000004</v>
      </c>
      <c r="I74" s="9">
        <v>270767.37999999995</v>
      </c>
      <c r="J74" s="9">
        <v>450644.72</v>
      </c>
      <c r="K74" s="9">
        <v>635499.09</v>
      </c>
      <c r="L74" s="9">
        <v>387352.98</v>
      </c>
      <c r="M74" s="9">
        <v>530217.1</v>
      </c>
      <c r="N74" s="9">
        <v>539573.18000000005</v>
      </c>
      <c r="O74" s="9">
        <v>466549.63</v>
      </c>
      <c r="P74" s="9">
        <v>287615.45</v>
      </c>
      <c r="Q74" s="9">
        <f t="shared" si="12"/>
        <v>5072798.5299999993</v>
      </c>
      <c r="R74" s="47">
        <f t="shared" si="13"/>
        <v>3.3906497574811884E-3</v>
      </c>
      <c r="S74" s="44"/>
      <c r="T74" s="10">
        <v>361290.14</v>
      </c>
      <c r="U74" s="19">
        <f t="shared" si="14"/>
        <v>-0.2039211200172803</v>
      </c>
      <c r="V74" s="20">
        <f t="shared" si="15"/>
        <v>-0.2039211200172803</v>
      </c>
      <c r="W74" s="42"/>
      <c r="X74" s="10">
        <v>4397989.5</v>
      </c>
      <c r="Y74" s="19">
        <f t="shared" si="16"/>
        <v>0.15343579833467072</v>
      </c>
      <c r="Z74" s="20">
        <f t="shared" si="17"/>
        <v>0.15343579833467072</v>
      </c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</row>
    <row r="75" spans="1:47" s="45" customFormat="1" x14ac:dyDescent="0.25">
      <c r="A75" s="6">
        <v>72</v>
      </c>
      <c r="B75" s="46">
        <v>8511909000</v>
      </c>
      <c r="C75" s="14" t="s">
        <v>5</v>
      </c>
      <c r="D75" s="42"/>
      <c r="E75" s="10">
        <v>320256.32</v>
      </c>
      <c r="F75" s="9">
        <v>482747.85</v>
      </c>
      <c r="G75" s="9">
        <v>353356.45</v>
      </c>
      <c r="H75" s="9">
        <v>363392.09000000072</v>
      </c>
      <c r="I75" s="9">
        <v>334841.99000000005</v>
      </c>
      <c r="J75" s="9">
        <v>383437.58</v>
      </c>
      <c r="K75" s="9">
        <v>585950.9</v>
      </c>
      <c r="L75" s="9">
        <v>348987.92</v>
      </c>
      <c r="M75" s="9">
        <v>470969.49</v>
      </c>
      <c r="N75" s="9">
        <v>291253.45</v>
      </c>
      <c r="O75" s="9">
        <v>291038.28999999998</v>
      </c>
      <c r="P75" s="9">
        <v>588682.18000000005</v>
      </c>
      <c r="Q75" s="9">
        <f t="shared" si="12"/>
        <v>4814914.5100000007</v>
      </c>
      <c r="R75" s="47">
        <f t="shared" si="13"/>
        <v>3.2182805248573824E-3</v>
      </c>
      <c r="S75" s="44"/>
      <c r="T75" s="10">
        <v>1161182.43</v>
      </c>
      <c r="U75" s="19">
        <f t="shared" si="14"/>
        <v>-0.49303213277176433</v>
      </c>
      <c r="V75" s="20">
        <f t="shared" si="15"/>
        <v>-0.49303213277176433</v>
      </c>
      <c r="W75" s="42"/>
      <c r="X75" s="10">
        <v>6297713.9299999997</v>
      </c>
      <c r="Y75" s="19">
        <f t="shared" si="16"/>
        <v>-0.23545042478612538</v>
      </c>
      <c r="Z75" s="20">
        <f t="shared" si="17"/>
        <v>-0.23545042478612538</v>
      </c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</row>
    <row r="76" spans="1:47" s="45" customFormat="1" x14ac:dyDescent="0.25">
      <c r="A76" s="6">
        <v>73</v>
      </c>
      <c r="B76" s="46">
        <v>8511409000</v>
      </c>
      <c r="C76" s="14" t="s">
        <v>5</v>
      </c>
      <c r="D76" s="42"/>
      <c r="E76" s="10">
        <v>455273.32</v>
      </c>
      <c r="F76" s="9">
        <v>429560.62</v>
      </c>
      <c r="G76" s="9">
        <v>331528.68</v>
      </c>
      <c r="H76" s="9">
        <v>435214.40000000084</v>
      </c>
      <c r="I76" s="9">
        <v>437883.33000000019</v>
      </c>
      <c r="J76" s="9">
        <v>380762.49</v>
      </c>
      <c r="K76" s="9">
        <v>335075.58999999997</v>
      </c>
      <c r="L76" s="9">
        <v>348772.99</v>
      </c>
      <c r="M76" s="9">
        <v>464888.78</v>
      </c>
      <c r="N76" s="9">
        <v>423586.46</v>
      </c>
      <c r="O76" s="9">
        <v>307351.3</v>
      </c>
      <c r="P76" s="9">
        <v>417227.22</v>
      </c>
      <c r="Q76" s="9">
        <f t="shared" si="12"/>
        <v>4767125.1800000006</v>
      </c>
      <c r="R76" s="47">
        <f t="shared" si="13"/>
        <v>3.1863382193988827E-3</v>
      </c>
      <c r="S76" s="44"/>
      <c r="T76" s="10">
        <v>356898.34</v>
      </c>
      <c r="U76" s="19">
        <f t="shared" si="14"/>
        <v>0.16903659456639653</v>
      </c>
      <c r="V76" s="20">
        <f t="shared" si="15"/>
        <v>0.16903659456639653</v>
      </c>
      <c r="W76" s="42"/>
      <c r="X76" s="10">
        <v>7939446.71</v>
      </c>
      <c r="Y76" s="19">
        <f t="shared" si="16"/>
        <v>-0.39956455983316241</v>
      </c>
      <c r="Z76" s="20">
        <f t="shared" si="17"/>
        <v>-0.39956455983316241</v>
      </c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</row>
    <row r="77" spans="1:47" s="45" customFormat="1" x14ac:dyDescent="0.25">
      <c r="A77" s="6">
        <v>74</v>
      </c>
      <c r="B77" s="46">
        <v>7009100000</v>
      </c>
      <c r="C77" s="14" t="s">
        <v>14</v>
      </c>
      <c r="D77" s="42"/>
      <c r="E77" s="10">
        <v>423253.43</v>
      </c>
      <c r="F77" s="9">
        <v>392060.18</v>
      </c>
      <c r="G77" s="9">
        <v>341036.26</v>
      </c>
      <c r="H77" s="9">
        <v>316491.33999999944</v>
      </c>
      <c r="I77" s="9">
        <v>267249.06999999977</v>
      </c>
      <c r="J77" s="9">
        <v>305820.46999999997</v>
      </c>
      <c r="K77" s="9">
        <v>415004.03</v>
      </c>
      <c r="L77" s="9">
        <v>478941.74</v>
      </c>
      <c r="M77" s="9">
        <v>370731.96</v>
      </c>
      <c r="N77" s="9">
        <v>445600.69</v>
      </c>
      <c r="O77" s="9">
        <v>389740.37</v>
      </c>
      <c r="P77" s="9">
        <v>382188.42</v>
      </c>
      <c r="Q77" s="9">
        <f t="shared" si="12"/>
        <v>4528117.96</v>
      </c>
      <c r="R77" s="47">
        <f t="shared" si="13"/>
        <v>3.0265862072232177E-3</v>
      </c>
      <c r="S77" s="44"/>
      <c r="T77" s="10">
        <v>605268.32999999996</v>
      </c>
      <c r="U77" s="19">
        <f t="shared" si="14"/>
        <v>-0.36856365836950361</v>
      </c>
      <c r="V77" s="20">
        <f t="shared" si="15"/>
        <v>-0.36856365836950361</v>
      </c>
      <c r="W77" s="42"/>
      <c r="X77" s="10">
        <v>5860664.5200000005</v>
      </c>
      <c r="Y77" s="19">
        <f t="shared" si="16"/>
        <v>-0.22737124014735455</v>
      </c>
      <c r="Z77" s="20">
        <f t="shared" si="17"/>
        <v>-0.22737124014735455</v>
      </c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</row>
    <row r="78" spans="1:47" s="45" customFormat="1" x14ac:dyDescent="0.25">
      <c r="A78" s="6">
        <v>75</v>
      </c>
      <c r="B78" s="46">
        <v>4011930000</v>
      </c>
      <c r="C78" s="14" t="s">
        <v>28</v>
      </c>
      <c r="D78" s="42"/>
      <c r="E78" s="10">
        <v>333918.27</v>
      </c>
      <c r="F78" s="9">
        <v>514657.98</v>
      </c>
      <c r="G78" s="9">
        <v>278734.19</v>
      </c>
      <c r="H78" s="9">
        <v>469415.83000000007</v>
      </c>
      <c r="I78" s="9">
        <v>455634.4499999999</v>
      </c>
      <c r="J78" s="9">
        <v>444120.88</v>
      </c>
      <c r="K78" s="9">
        <v>363246.81</v>
      </c>
      <c r="L78" s="9">
        <v>347052.1</v>
      </c>
      <c r="M78" s="9">
        <v>290548.65000000002</v>
      </c>
      <c r="N78" s="9">
        <v>382704.88</v>
      </c>
      <c r="O78" s="9">
        <v>368391.07</v>
      </c>
      <c r="P78" s="9">
        <v>235831.37</v>
      </c>
      <c r="Q78" s="9">
        <f t="shared" si="12"/>
        <v>4484256.4800000004</v>
      </c>
      <c r="R78" s="47">
        <f t="shared" si="13"/>
        <v>2.9972692699064179E-3</v>
      </c>
      <c r="S78" s="44"/>
      <c r="T78" s="10">
        <v>519991.37</v>
      </c>
      <c r="U78" s="19">
        <f t="shared" si="14"/>
        <v>-0.54647060777181744</v>
      </c>
      <c r="V78" s="20">
        <f t="shared" si="15"/>
        <v>-0.54647060777181744</v>
      </c>
      <c r="W78" s="42"/>
      <c r="X78" s="10">
        <v>5715267.7600000007</v>
      </c>
      <c r="Y78" s="19">
        <f t="shared" si="16"/>
        <v>-0.21538995751268181</v>
      </c>
      <c r="Z78" s="20">
        <f t="shared" si="17"/>
        <v>-0.21538995751268181</v>
      </c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</row>
    <row r="79" spans="1:47" s="45" customFormat="1" x14ac:dyDescent="0.25">
      <c r="A79" s="6">
        <v>76</v>
      </c>
      <c r="B79" s="46">
        <v>8409915000</v>
      </c>
      <c r="C79" s="14" t="s">
        <v>4</v>
      </c>
      <c r="D79" s="42"/>
      <c r="E79" s="10">
        <v>396765.12</v>
      </c>
      <c r="F79" s="9">
        <v>402295.48</v>
      </c>
      <c r="G79" s="9">
        <v>180819.06</v>
      </c>
      <c r="H79" s="9">
        <v>381250.99000000034</v>
      </c>
      <c r="I79" s="9">
        <v>366252.4700000005</v>
      </c>
      <c r="J79" s="9">
        <v>323998.49000000005</v>
      </c>
      <c r="K79" s="9">
        <v>368690.01</v>
      </c>
      <c r="L79" s="9">
        <v>285936.08</v>
      </c>
      <c r="M79" s="9">
        <v>358456.37</v>
      </c>
      <c r="N79" s="9">
        <v>436041.49</v>
      </c>
      <c r="O79" s="9">
        <v>309532.07</v>
      </c>
      <c r="P79" s="9">
        <v>359976.26</v>
      </c>
      <c r="Q79" s="9">
        <f t="shared" si="12"/>
        <v>4170013.8900000015</v>
      </c>
      <c r="R79" s="47">
        <f t="shared" si="13"/>
        <v>2.7872300666397041E-3</v>
      </c>
      <c r="S79" s="44"/>
      <c r="T79" s="10">
        <v>185493.2</v>
      </c>
      <c r="U79" s="19">
        <f t="shared" si="14"/>
        <v>0.94064396969808051</v>
      </c>
      <c r="V79" s="20">
        <f t="shared" si="15"/>
        <v>0.94064396969808051</v>
      </c>
      <c r="W79" s="42"/>
      <c r="X79" s="10">
        <v>3894469.49</v>
      </c>
      <c r="Y79" s="19">
        <f t="shared" si="16"/>
        <v>7.0752743270303883E-2</v>
      </c>
      <c r="Z79" s="20">
        <f t="shared" si="17"/>
        <v>7.0752743270303883E-2</v>
      </c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</row>
    <row r="80" spans="1:47" s="45" customFormat="1" x14ac:dyDescent="0.25">
      <c r="A80" s="6">
        <v>77</v>
      </c>
      <c r="B80" s="46">
        <v>4009420000</v>
      </c>
      <c r="C80" s="14" t="s">
        <v>2</v>
      </c>
      <c r="D80" s="42"/>
      <c r="E80" s="10">
        <v>307156.02</v>
      </c>
      <c r="F80" s="9">
        <v>268102.74</v>
      </c>
      <c r="G80" s="9">
        <v>312001.21999999997</v>
      </c>
      <c r="H80" s="9">
        <v>390183.41000000038</v>
      </c>
      <c r="I80" s="9">
        <v>315256.50000000006</v>
      </c>
      <c r="J80" s="9">
        <v>257178.19</v>
      </c>
      <c r="K80" s="9">
        <v>344318.26</v>
      </c>
      <c r="L80" s="9">
        <v>318632.86</v>
      </c>
      <c r="M80" s="9">
        <v>522095.17</v>
      </c>
      <c r="N80" s="9">
        <v>357645.69</v>
      </c>
      <c r="O80" s="9">
        <v>392509.31</v>
      </c>
      <c r="P80" s="9">
        <v>290305.73000000004</v>
      </c>
      <c r="Q80" s="9">
        <f t="shared" si="12"/>
        <v>4075385.1</v>
      </c>
      <c r="R80" s="47">
        <f t="shared" si="13"/>
        <v>2.7239803471866739E-3</v>
      </c>
      <c r="S80" s="44"/>
      <c r="T80" s="10">
        <v>373114.89</v>
      </c>
      <c r="U80" s="19">
        <f t="shared" si="14"/>
        <v>-0.22194011072568015</v>
      </c>
      <c r="V80" s="20">
        <f t="shared" si="15"/>
        <v>-0.22194011072568015</v>
      </c>
      <c r="W80" s="42"/>
      <c r="X80" s="10">
        <v>4538818.4799999995</v>
      </c>
      <c r="Y80" s="19">
        <f t="shared" si="16"/>
        <v>-0.10210440933958642</v>
      </c>
      <c r="Z80" s="20">
        <f t="shared" si="17"/>
        <v>-0.10210440933958642</v>
      </c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</row>
    <row r="81" spans="1:47" s="45" customFormat="1" x14ac:dyDescent="0.25">
      <c r="A81" s="6">
        <v>78</v>
      </c>
      <c r="B81" s="46">
        <v>8539291000</v>
      </c>
      <c r="C81" s="14" t="s">
        <v>5</v>
      </c>
      <c r="D81" s="42"/>
      <c r="E81" s="10">
        <v>149241.69</v>
      </c>
      <c r="F81" s="9">
        <v>581985.94999999995</v>
      </c>
      <c r="G81" s="9">
        <v>120848.15</v>
      </c>
      <c r="H81" s="9">
        <v>205201.3299999999</v>
      </c>
      <c r="I81" s="9">
        <v>626363.41000000027</v>
      </c>
      <c r="J81" s="9">
        <v>126172.36</v>
      </c>
      <c r="K81" s="9">
        <v>151057.99</v>
      </c>
      <c r="L81" s="9">
        <v>380199.72</v>
      </c>
      <c r="M81" s="9">
        <v>341086.18</v>
      </c>
      <c r="N81" s="9">
        <v>226432.7</v>
      </c>
      <c r="O81" s="9">
        <v>669664.54</v>
      </c>
      <c r="P81" s="9">
        <v>307682.58</v>
      </c>
      <c r="Q81" s="9">
        <f t="shared" si="12"/>
        <v>3885936.600000001</v>
      </c>
      <c r="R81" s="47">
        <f t="shared" si="13"/>
        <v>2.5973532976830598E-3</v>
      </c>
      <c r="S81" s="44"/>
      <c r="T81" s="10">
        <v>192760.38</v>
      </c>
      <c r="U81" s="19">
        <f t="shared" si="14"/>
        <v>0.5961920182975361</v>
      </c>
      <c r="V81" s="20">
        <f t="shared" si="15"/>
        <v>0.5961920182975361</v>
      </c>
      <c r="W81" s="42"/>
      <c r="X81" s="10">
        <v>4374648.01</v>
      </c>
      <c r="Y81" s="19">
        <f t="shared" si="16"/>
        <v>-0.11171445311322288</v>
      </c>
      <c r="Z81" s="20">
        <f t="shared" si="17"/>
        <v>-0.11171445311322288</v>
      </c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</row>
    <row r="82" spans="1:47" s="45" customFormat="1" x14ac:dyDescent="0.25">
      <c r="A82" s="6">
        <v>79</v>
      </c>
      <c r="B82" s="46">
        <v>8708401000</v>
      </c>
      <c r="C82" s="14" t="s">
        <v>9</v>
      </c>
      <c r="D82" s="42"/>
      <c r="E82" s="10">
        <v>242763.18</v>
      </c>
      <c r="F82" s="9">
        <v>177051.58</v>
      </c>
      <c r="G82" s="9">
        <v>280116.65000000002</v>
      </c>
      <c r="H82" s="9">
        <v>371933.80999999988</v>
      </c>
      <c r="I82" s="9">
        <v>455069.07000000012</v>
      </c>
      <c r="J82" s="9">
        <v>300208.7</v>
      </c>
      <c r="K82" s="9">
        <v>269183.8</v>
      </c>
      <c r="L82" s="9">
        <v>453686.61</v>
      </c>
      <c r="M82" s="9">
        <v>231814.75</v>
      </c>
      <c r="N82" s="9">
        <v>362741.38</v>
      </c>
      <c r="O82" s="9">
        <v>408213.16</v>
      </c>
      <c r="P82" s="9">
        <v>319506.5</v>
      </c>
      <c r="Q82" s="9">
        <f t="shared" si="12"/>
        <v>3872289.19</v>
      </c>
      <c r="R82" s="47">
        <f t="shared" si="13"/>
        <v>2.5882313924599186E-3</v>
      </c>
      <c r="S82" s="44"/>
      <c r="T82" s="10">
        <v>357532.78</v>
      </c>
      <c r="U82" s="19">
        <f t="shared" si="14"/>
        <v>-0.10635746462184538</v>
      </c>
      <c r="V82" s="20">
        <f t="shared" si="15"/>
        <v>-0.10635746462184538</v>
      </c>
      <c r="W82" s="42"/>
      <c r="X82" s="10">
        <v>3950644.7199999997</v>
      </c>
      <c r="Y82" s="19">
        <f t="shared" si="16"/>
        <v>-1.9833605791816127E-2</v>
      </c>
      <c r="Z82" s="20">
        <f t="shared" si="17"/>
        <v>-1.9833605791816127E-2</v>
      </c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</row>
    <row r="83" spans="1:47" s="45" customFormat="1" x14ac:dyDescent="0.25">
      <c r="A83" s="6">
        <v>80</v>
      </c>
      <c r="B83" s="46">
        <v>4011610000</v>
      </c>
      <c r="C83" s="14" t="s">
        <v>28</v>
      </c>
      <c r="D83" s="42"/>
      <c r="E83" s="10">
        <v>185013.63</v>
      </c>
      <c r="F83" s="9">
        <v>247367.42</v>
      </c>
      <c r="G83" s="9">
        <v>139314.72</v>
      </c>
      <c r="H83" s="9">
        <v>276425.12000000005</v>
      </c>
      <c r="I83" s="9">
        <v>324775.81000000011</v>
      </c>
      <c r="J83" s="9">
        <v>371608.37</v>
      </c>
      <c r="K83" s="9">
        <v>320567.02</v>
      </c>
      <c r="L83" s="9">
        <v>120231.82</v>
      </c>
      <c r="M83" s="9">
        <v>324341.34999999998</v>
      </c>
      <c r="N83" s="9">
        <v>460358</v>
      </c>
      <c r="O83" s="9">
        <v>584403.12</v>
      </c>
      <c r="P83" s="9">
        <v>421139.5</v>
      </c>
      <c r="Q83" s="9">
        <f t="shared" si="12"/>
        <v>3775545.8800000004</v>
      </c>
      <c r="R83" s="47">
        <f t="shared" si="13"/>
        <v>2.5235683314986891E-3</v>
      </c>
      <c r="S83" s="44"/>
      <c r="T83" s="10">
        <v>283190.15000000002</v>
      </c>
      <c r="U83" s="19">
        <f t="shared" si="14"/>
        <v>0.48712622949632944</v>
      </c>
      <c r="V83" s="20">
        <f t="shared" si="15"/>
        <v>0.48712622949632944</v>
      </c>
      <c r="W83" s="42"/>
      <c r="X83" s="10">
        <v>4019559.8000000003</v>
      </c>
      <c r="Y83" s="19">
        <f t="shared" si="16"/>
        <v>-6.0706627626239053E-2</v>
      </c>
      <c r="Z83" s="20">
        <f t="shared" si="17"/>
        <v>-6.0706627626239053E-2</v>
      </c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</row>
    <row r="84" spans="1:47" s="45" customFormat="1" x14ac:dyDescent="0.25">
      <c r="A84" s="6">
        <v>81</v>
      </c>
      <c r="B84" s="46">
        <v>8409919900</v>
      </c>
      <c r="C84" s="14" t="s">
        <v>4</v>
      </c>
      <c r="D84" s="42"/>
      <c r="E84" s="10">
        <v>437675.87</v>
      </c>
      <c r="F84" s="9">
        <v>138323.81</v>
      </c>
      <c r="G84" s="9">
        <v>270695.83</v>
      </c>
      <c r="H84" s="9">
        <v>308166.01000000024</v>
      </c>
      <c r="I84" s="9">
        <v>289146.90000000031</v>
      </c>
      <c r="J84" s="9">
        <v>372946.64999999997</v>
      </c>
      <c r="K84" s="9">
        <v>301801.82</v>
      </c>
      <c r="L84" s="9">
        <v>346066.18</v>
      </c>
      <c r="M84" s="9">
        <v>270328.65000000002</v>
      </c>
      <c r="N84" s="9">
        <v>255750.58</v>
      </c>
      <c r="O84" s="9">
        <v>284776.3</v>
      </c>
      <c r="P84" s="9">
        <v>476066.6</v>
      </c>
      <c r="Q84" s="9">
        <f t="shared" si="12"/>
        <v>3751745.2000000007</v>
      </c>
      <c r="R84" s="47">
        <f t="shared" si="13"/>
        <v>2.5076599981807704E-3</v>
      </c>
      <c r="S84" s="44"/>
      <c r="T84" s="10">
        <v>228710.72</v>
      </c>
      <c r="U84" s="19">
        <f t="shared" si="14"/>
        <v>1.0815228949478186</v>
      </c>
      <c r="V84" s="20">
        <f t="shared" si="15"/>
        <v>1.0815228949478186</v>
      </c>
      <c r="W84" s="42"/>
      <c r="X84" s="10">
        <v>4983620.1799999988</v>
      </c>
      <c r="Y84" s="19">
        <f t="shared" si="16"/>
        <v>-0.24718476438948814</v>
      </c>
      <c r="Z84" s="20">
        <f t="shared" si="17"/>
        <v>-0.24718476438948814</v>
      </c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</row>
    <row r="85" spans="1:47" s="45" customFormat="1" x14ac:dyDescent="0.25">
      <c r="A85" s="6">
        <v>82</v>
      </c>
      <c r="B85" s="46">
        <v>8413309100</v>
      </c>
      <c r="C85" s="14" t="s">
        <v>4</v>
      </c>
      <c r="D85" s="42"/>
      <c r="E85" s="10">
        <v>532495.51</v>
      </c>
      <c r="F85" s="9">
        <v>240561.93</v>
      </c>
      <c r="G85" s="9">
        <v>263998.95</v>
      </c>
      <c r="H85" s="9">
        <v>230717.62000000011</v>
      </c>
      <c r="I85" s="9">
        <v>361740.14000000025</v>
      </c>
      <c r="J85" s="9">
        <v>219207.17</v>
      </c>
      <c r="K85" s="9">
        <v>250735.5</v>
      </c>
      <c r="L85" s="9">
        <v>378748.88</v>
      </c>
      <c r="M85" s="9">
        <v>323066.66000000003</v>
      </c>
      <c r="N85" s="9">
        <v>229855.38</v>
      </c>
      <c r="O85" s="9">
        <v>383049.51</v>
      </c>
      <c r="P85" s="9">
        <v>280460.78000000003</v>
      </c>
      <c r="Q85" s="9">
        <f t="shared" si="12"/>
        <v>3694638.0300000003</v>
      </c>
      <c r="R85" s="47">
        <f t="shared" si="13"/>
        <v>2.4694896645935352E-3</v>
      </c>
      <c r="S85" s="44"/>
      <c r="T85" s="10">
        <v>496009.53</v>
      </c>
      <c r="U85" s="19">
        <f t="shared" si="14"/>
        <v>-0.43456574312191137</v>
      </c>
      <c r="V85" s="20">
        <f t="shared" si="15"/>
        <v>-0.43456574312191137</v>
      </c>
      <c r="W85" s="42"/>
      <c r="X85" s="10">
        <v>3484221.8</v>
      </c>
      <c r="Y85" s="19">
        <f t="shared" si="16"/>
        <v>6.0391169701079439E-2</v>
      </c>
      <c r="Z85" s="20">
        <f t="shared" si="17"/>
        <v>6.0391169701079439E-2</v>
      </c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</row>
    <row r="86" spans="1:47" s="45" customFormat="1" x14ac:dyDescent="0.25">
      <c r="A86" s="6">
        <v>83</v>
      </c>
      <c r="B86" s="46">
        <v>8483200000</v>
      </c>
      <c r="C86" s="14" t="s">
        <v>9</v>
      </c>
      <c r="D86" s="42"/>
      <c r="E86" s="10">
        <v>243957.66</v>
      </c>
      <c r="F86" s="9">
        <v>296960.42</v>
      </c>
      <c r="G86" s="9">
        <v>297544.5</v>
      </c>
      <c r="H86" s="9">
        <v>337220.13999999943</v>
      </c>
      <c r="I86" s="9">
        <v>269483.80999999994</v>
      </c>
      <c r="J86" s="9">
        <v>213917.8</v>
      </c>
      <c r="K86" s="9">
        <v>225524.5</v>
      </c>
      <c r="L86" s="9">
        <v>311830.31</v>
      </c>
      <c r="M86" s="9">
        <v>375788.86</v>
      </c>
      <c r="N86" s="9">
        <v>339239.05</v>
      </c>
      <c r="O86" s="9">
        <v>334633.01</v>
      </c>
      <c r="P86" s="9">
        <v>218814.69</v>
      </c>
      <c r="Q86" s="9">
        <f t="shared" si="12"/>
        <v>3464914.7499999986</v>
      </c>
      <c r="R86" s="47">
        <f t="shared" si="13"/>
        <v>2.3159430218452791E-3</v>
      </c>
      <c r="S86" s="44"/>
      <c r="T86" s="10">
        <v>183547.28</v>
      </c>
      <c r="U86" s="19">
        <f t="shared" si="14"/>
        <v>0.19214346298130924</v>
      </c>
      <c r="V86" s="20">
        <f t="shared" si="15"/>
        <v>0.19214346298130924</v>
      </c>
      <c r="W86" s="42"/>
      <c r="X86" s="10">
        <v>4153560.2499999995</v>
      </c>
      <c r="Y86" s="19">
        <f t="shared" si="16"/>
        <v>-0.16579643933177593</v>
      </c>
      <c r="Z86" s="20">
        <f t="shared" si="17"/>
        <v>-0.16579643933177593</v>
      </c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</row>
    <row r="87" spans="1:47" s="45" customFormat="1" x14ac:dyDescent="0.25">
      <c r="A87" s="6">
        <v>84</v>
      </c>
      <c r="B87" s="46">
        <v>3819000000</v>
      </c>
      <c r="C87" s="14" t="s">
        <v>27</v>
      </c>
      <c r="D87" s="42"/>
      <c r="E87" s="10">
        <v>557774</v>
      </c>
      <c r="F87" s="9">
        <v>291765.96999999997</v>
      </c>
      <c r="G87" s="9">
        <v>222380.57</v>
      </c>
      <c r="H87" s="9">
        <v>215494.9200000001</v>
      </c>
      <c r="I87" s="9">
        <v>346237.34</v>
      </c>
      <c r="J87" s="9">
        <v>169442.28</v>
      </c>
      <c r="K87" s="9">
        <v>141759.92000000001</v>
      </c>
      <c r="L87" s="9">
        <v>302281.46000000002</v>
      </c>
      <c r="M87" s="9">
        <v>283362.67</v>
      </c>
      <c r="N87" s="9">
        <v>381700.42</v>
      </c>
      <c r="O87" s="9">
        <v>212627.75</v>
      </c>
      <c r="P87" s="9">
        <v>315018.34000000003</v>
      </c>
      <c r="Q87" s="9">
        <f t="shared" si="12"/>
        <v>3439845.64</v>
      </c>
      <c r="R87" s="47">
        <f t="shared" si="13"/>
        <v>2.2991868721107529E-3</v>
      </c>
      <c r="S87" s="44"/>
      <c r="T87" s="10">
        <v>526079.76</v>
      </c>
      <c r="U87" s="19">
        <f t="shared" si="14"/>
        <v>-0.4011966170300868</v>
      </c>
      <c r="V87" s="20">
        <f t="shared" si="15"/>
        <v>-0.4011966170300868</v>
      </c>
      <c r="W87" s="42"/>
      <c r="X87" s="10">
        <v>4101573.2300000004</v>
      </c>
      <c r="Y87" s="19">
        <f t="shared" si="16"/>
        <v>-0.16133506654469759</v>
      </c>
      <c r="Z87" s="20">
        <f t="shared" si="17"/>
        <v>-0.16133506654469759</v>
      </c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</row>
    <row r="88" spans="1:47" s="45" customFormat="1" x14ac:dyDescent="0.25">
      <c r="A88" s="6">
        <v>85</v>
      </c>
      <c r="B88" s="46">
        <v>8409917000</v>
      </c>
      <c r="C88" s="14" t="s">
        <v>4</v>
      </c>
      <c r="D88" s="42"/>
      <c r="E88" s="10">
        <v>211632.58</v>
      </c>
      <c r="F88" s="9">
        <v>355302.28</v>
      </c>
      <c r="G88" s="9">
        <v>215091.51</v>
      </c>
      <c r="H88" s="9">
        <v>390692.98</v>
      </c>
      <c r="I88" s="9">
        <v>235539.67000000004</v>
      </c>
      <c r="J88" s="9">
        <v>185674.59</v>
      </c>
      <c r="K88" s="9">
        <v>345231.5</v>
      </c>
      <c r="L88" s="9">
        <v>374091.38</v>
      </c>
      <c r="M88" s="9">
        <v>322465.06999999995</v>
      </c>
      <c r="N88" s="9">
        <v>158630.56</v>
      </c>
      <c r="O88" s="9">
        <v>381529.47000000003</v>
      </c>
      <c r="P88" s="9">
        <v>219592.72</v>
      </c>
      <c r="Q88" s="9">
        <f t="shared" si="12"/>
        <v>3395474.3100000005</v>
      </c>
      <c r="R88" s="47">
        <f t="shared" si="13"/>
        <v>2.2695291519363985E-3</v>
      </c>
      <c r="S88" s="44"/>
      <c r="T88" s="10">
        <v>217218.27</v>
      </c>
      <c r="U88" s="19">
        <f t="shared" si="14"/>
        <v>1.0931170752810119E-2</v>
      </c>
      <c r="V88" s="20">
        <f t="shared" si="15"/>
        <v>1.0931170752810119E-2</v>
      </c>
      <c r="W88" s="42"/>
      <c r="X88" s="10">
        <v>3429289.8000000003</v>
      </c>
      <c r="Y88" s="19">
        <f t="shared" si="16"/>
        <v>-9.8607851689873956E-3</v>
      </c>
      <c r="Z88" s="20">
        <f t="shared" si="17"/>
        <v>-9.8607851689873956E-3</v>
      </c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</row>
    <row r="89" spans="1:47" s="45" customFormat="1" x14ac:dyDescent="0.25">
      <c r="A89" s="6">
        <v>86</v>
      </c>
      <c r="B89" s="46">
        <v>8409912000</v>
      </c>
      <c r="C89" s="14" t="s">
        <v>4</v>
      </c>
      <c r="D89" s="42"/>
      <c r="E89" s="10">
        <v>320430.96000000002</v>
      </c>
      <c r="F89" s="9">
        <v>174285.5</v>
      </c>
      <c r="G89" s="9">
        <v>145897.64000000001</v>
      </c>
      <c r="H89" s="9">
        <v>361384.16999999981</v>
      </c>
      <c r="I89" s="9">
        <v>292846.07999999996</v>
      </c>
      <c r="J89" s="9">
        <v>381365.49</v>
      </c>
      <c r="K89" s="9">
        <v>194140.14</v>
      </c>
      <c r="L89" s="9">
        <v>232691.92</v>
      </c>
      <c r="M89" s="9">
        <v>308235.87</v>
      </c>
      <c r="N89" s="9">
        <v>290185.37</v>
      </c>
      <c r="O89" s="9">
        <v>403740.97</v>
      </c>
      <c r="P89" s="9">
        <v>211648.96</v>
      </c>
      <c r="Q89" s="9">
        <f t="shared" si="12"/>
        <v>3316853.0700000003</v>
      </c>
      <c r="R89" s="47">
        <f t="shared" si="13"/>
        <v>2.2169788511975925E-3</v>
      </c>
      <c r="S89" s="44"/>
      <c r="T89" s="10">
        <v>175519.68</v>
      </c>
      <c r="U89" s="19">
        <f t="shared" si="14"/>
        <v>0.20584176087832431</v>
      </c>
      <c r="V89" s="20">
        <f t="shared" si="15"/>
        <v>0.20584176087832431</v>
      </c>
      <c r="W89" s="42"/>
      <c r="X89" s="10">
        <v>2030706.14</v>
      </c>
      <c r="Y89" s="19">
        <f t="shared" si="16"/>
        <v>0.63334960419236264</v>
      </c>
      <c r="Z89" s="20">
        <f t="shared" si="17"/>
        <v>0.63334960419236264</v>
      </c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</row>
    <row r="90" spans="1:47" s="45" customFormat="1" x14ac:dyDescent="0.25">
      <c r="A90" s="6">
        <v>87</v>
      </c>
      <c r="B90" s="46">
        <v>8409916000</v>
      </c>
      <c r="C90" s="14" t="s">
        <v>4</v>
      </c>
      <c r="D90" s="42"/>
      <c r="E90" s="10">
        <v>257741.12</v>
      </c>
      <c r="F90" s="9">
        <v>195940.46</v>
      </c>
      <c r="G90" s="9">
        <v>201652.89</v>
      </c>
      <c r="H90" s="9">
        <v>212511.74000000005</v>
      </c>
      <c r="I90" s="9">
        <v>264689.06000000006</v>
      </c>
      <c r="J90" s="9">
        <v>188279.02</v>
      </c>
      <c r="K90" s="9">
        <v>300289.14</v>
      </c>
      <c r="L90" s="9">
        <v>413119.05</v>
      </c>
      <c r="M90" s="9">
        <v>317469.58999999997</v>
      </c>
      <c r="N90" s="9">
        <v>286514.09000000003</v>
      </c>
      <c r="O90" s="9">
        <v>220393.48</v>
      </c>
      <c r="P90" s="9">
        <v>332018.25</v>
      </c>
      <c r="Q90" s="9">
        <f t="shared" si="12"/>
        <v>3190617.89</v>
      </c>
      <c r="R90" s="47">
        <f t="shared" si="13"/>
        <v>2.1326034753727232E-3</v>
      </c>
      <c r="S90" s="44"/>
      <c r="T90" s="10">
        <v>243784.99</v>
      </c>
      <c r="U90" s="19">
        <f t="shared" si="14"/>
        <v>0.36193065044734712</v>
      </c>
      <c r="V90" s="20">
        <f t="shared" si="15"/>
        <v>0.36193065044734712</v>
      </c>
      <c r="W90" s="42"/>
      <c r="X90" s="10">
        <v>2903887.67</v>
      </c>
      <c r="Y90" s="19">
        <f t="shared" si="16"/>
        <v>9.8740121032298817E-2</v>
      </c>
      <c r="Z90" s="20">
        <f t="shared" si="17"/>
        <v>9.8740121032298817E-2</v>
      </c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</row>
    <row r="91" spans="1:47" s="45" customFormat="1" x14ac:dyDescent="0.25">
      <c r="A91" s="6">
        <v>88</v>
      </c>
      <c r="B91" s="46">
        <v>8708931000</v>
      </c>
      <c r="C91" s="14" t="s">
        <v>9</v>
      </c>
      <c r="D91" s="42"/>
      <c r="E91" s="10">
        <v>309825.2</v>
      </c>
      <c r="F91" s="9">
        <v>325226.32</v>
      </c>
      <c r="G91" s="9">
        <v>140958.79999999999</v>
      </c>
      <c r="H91" s="9">
        <v>296412.09000000008</v>
      </c>
      <c r="I91" s="9">
        <v>231061.31000000006</v>
      </c>
      <c r="J91" s="9">
        <v>366175.3</v>
      </c>
      <c r="K91" s="9">
        <v>253766.18</v>
      </c>
      <c r="L91" s="9">
        <v>206321.96</v>
      </c>
      <c r="M91" s="9">
        <v>306188.5</v>
      </c>
      <c r="N91" s="9">
        <v>302192.33</v>
      </c>
      <c r="O91" s="9">
        <v>195930.16</v>
      </c>
      <c r="P91" s="9">
        <v>252618.69</v>
      </c>
      <c r="Q91" s="9">
        <f t="shared" si="12"/>
        <v>3186676.8400000003</v>
      </c>
      <c r="R91" s="47">
        <f t="shared" si="13"/>
        <v>2.1299692843738702E-3</v>
      </c>
      <c r="S91" s="44"/>
      <c r="T91" s="10">
        <v>165635.43</v>
      </c>
      <c r="U91" s="19">
        <f t="shared" si="14"/>
        <v>0.52514887666243881</v>
      </c>
      <c r="V91" s="20">
        <f t="shared" si="15"/>
        <v>0.52514887666243881</v>
      </c>
      <c r="W91" s="42"/>
      <c r="X91" s="10">
        <v>3496788.47</v>
      </c>
      <c r="Y91" s="19">
        <f t="shared" si="16"/>
        <v>-8.8684698162482756E-2</v>
      </c>
      <c r="Z91" s="20">
        <f t="shared" si="17"/>
        <v>-8.8684698162482756E-2</v>
      </c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</row>
    <row r="92" spans="1:47" s="45" customFormat="1" x14ac:dyDescent="0.25">
      <c r="A92" s="6">
        <v>89</v>
      </c>
      <c r="B92" s="46">
        <v>8511309200</v>
      </c>
      <c r="C92" s="14" t="s">
        <v>5</v>
      </c>
      <c r="D92" s="42"/>
      <c r="E92" s="10">
        <v>225731.03</v>
      </c>
      <c r="F92" s="9">
        <v>130443.65</v>
      </c>
      <c r="G92" s="9">
        <v>252834.95</v>
      </c>
      <c r="H92" s="9">
        <v>207773.01000000004</v>
      </c>
      <c r="I92" s="9">
        <v>287581.27000000008</v>
      </c>
      <c r="J92" s="9">
        <v>298480.93</v>
      </c>
      <c r="K92" s="9">
        <v>178050.09</v>
      </c>
      <c r="L92" s="9">
        <v>302479.99</v>
      </c>
      <c r="M92" s="9">
        <v>227225.16</v>
      </c>
      <c r="N92" s="9">
        <v>350949.24</v>
      </c>
      <c r="O92" s="9">
        <v>272449.67</v>
      </c>
      <c r="P92" s="9">
        <v>326280.96000000002</v>
      </c>
      <c r="Q92" s="9">
        <f t="shared" si="12"/>
        <v>3060279.95</v>
      </c>
      <c r="R92" s="47">
        <f t="shared" si="13"/>
        <v>2.0454858218648879E-3</v>
      </c>
      <c r="S92" s="44"/>
      <c r="T92" s="10">
        <v>287616.15999999997</v>
      </c>
      <c r="U92" s="19">
        <f t="shared" si="14"/>
        <v>0.13443194568761382</v>
      </c>
      <c r="V92" s="20">
        <f t="shared" si="15"/>
        <v>0.13443194568761382</v>
      </c>
      <c r="W92" s="42"/>
      <c r="X92" s="10">
        <v>2777544.89</v>
      </c>
      <c r="Y92" s="19">
        <f t="shared" si="16"/>
        <v>0.1017931558974732</v>
      </c>
      <c r="Z92" s="20">
        <f t="shared" si="17"/>
        <v>0.1017931558974732</v>
      </c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</row>
    <row r="93" spans="1:47" s="45" customFormat="1" x14ac:dyDescent="0.25">
      <c r="A93" s="6">
        <v>90</v>
      </c>
      <c r="B93" s="46">
        <v>4013100000</v>
      </c>
      <c r="C93" s="14" t="s">
        <v>28</v>
      </c>
      <c r="D93" s="42"/>
      <c r="E93" s="10">
        <v>229931.87</v>
      </c>
      <c r="F93" s="9">
        <v>400958.58</v>
      </c>
      <c r="G93" s="9">
        <v>280976.75</v>
      </c>
      <c r="H93" s="9">
        <v>548278.12000000034</v>
      </c>
      <c r="I93" s="9">
        <v>269443.86</v>
      </c>
      <c r="J93" s="9">
        <v>148719.54</v>
      </c>
      <c r="K93" s="9">
        <v>187224.02</v>
      </c>
      <c r="L93" s="9">
        <v>282828.65999999997</v>
      </c>
      <c r="M93" s="9">
        <v>107621.64</v>
      </c>
      <c r="N93" s="9">
        <v>187528.29</v>
      </c>
      <c r="O93" s="9">
        <v>162676.14000000001</v>
      </c>
      <c r="P93" s="9">
        <v>195282.9</v>
      </c>
      <c r="Q93" s="9">
        <f t="shared" si="12"/>
        <v>3001470.3700000006</v>
      </c>
      <c r="R93" s="47">
        <f t="shared" si="13"/>
        <v>2.0061776003801744E-3</v>
      </c>
      <c r="S93" s="44"/>
      <c r="T93" s="10">
        <v>104289.60000000001</v>
      </c>
      <c r="U93" s="19">
        <f t="shared" si="14"/>
        <v>0.87250598333870288</v>
      </c>
      <c r="V93" s="20">
        <f t="shared" si="15"/>
        <v>0.87250598333870288</v>
      </c>
      <c r="W93" s="42"/>
      <c r="X93" s="10">
        <v>2362498.5500000003</v>
      </c>
      <c r="Y93" s="19">
        <f t="shared" si="16"/>
        <v>0.27046442843319424</v>
      </c>
      <c r="Z93" s="20">
        <f t="shared" si="17"/>
        <v>0.27046442843319424</v>
      </c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</row>
    <row r="94" spans="1:47" s="45" customFormat="1" x14ac:dyDescent="0.25">
      <c r="A94" s="6">
        <v>91</v>
      </c>
      <c r="B94" s="46">
        <v>8483109200</v>
      </c>
      <c r="C94" s="14" t="s">
        <v>4</v>
      </c>
      <c r="D94" s="42"/>
      <c r="E94" s="10">
        <v>231438.95</v>
      </c>
      <c r="F94" s="9">
        <v>223367.01</v>
      </c>
      <c r="G94" s="9">
        <v>243706.62</v>
      </c>
      <c r="H94" s="9">
        <v>211541.48999999996</v>
      </c>
      <c r="I94" s="9">
        <v>265858.2799999998</v>
      </c>
      <c r="J94" s="9">
        <v>258284.55</v>
      </c>
      <c r="K94" s="9">
        <v>272285.40000000002</v>
      </c>
      <c r="L94" s="9">
        <v>278903.84000000003</v>
      </c>
      <c r="M94" s="9">
        <v>311027.31999999995</v>
      </c>
      <c r="N94" s="9">
        <v>215731.12</v>
      </c>
      <c r="O94" s="9">
        <v>257373.36</v>
      </c>
      <c r="P94" s="9">
        <v>212837.28</v>
      </c>
      <c r="Q94" s="9">
        <f t="shared" si="12"/>
        <v>2982355.2199999997</v>
      </c>
      <c r="R94" s="47">
        <f t="shared" si="13"/>
        <v>1.9934010672045667E-3</v>
      </c>
      <c r="S94" s="44"/>
      <c r="T94" s="10">
        <v>261738.64</v>
      </c>
      <c r="U94" s="19">
        <f t="shared" si="14"/>
        <v>-0.18683278861691957</v>
      </c>
      <c r="V94" s="20">
        <f t="shared" si="15"/>
        <v>-0.18683278861691957</v>
      </c>
      <c r="W94" s="42"/>
      <c r="X94" s="10">
        <v>3306860.59</v>
      </c>
      <c r="Y94" s="19">
        <f t="shared" si="16"/>
        <v>-9.8130949632805692E-2</v>
      </c>
      <c r="Z94" s="20">
        <f t="shared" si="17"/>
        <v>-9.8130949632805692E-2</v>
      </c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</row>
    <row r="95" spans="1:47" s="45" customFormat="1" x14ac:dyDescent="0.25">
      <c r="A95" s="6">
        <v>92</v>
      </c>
      <c r="B95" s="46">
        <v>8511809000</v>
      </c>
      <c r="C95" s="14" t="s">
        <v>5</v>
      </c>
      <c r="D95" s="42"/>
      <c r="E95" s="10">
        <v>349145.66</v>
      </c>
      <c r="F95" s="9">
        <v>147031.71</v>
      </c>
      <c r="G95" s="9">
        <v>224008.17</v>
      </c>
      <c r="H95" s="9">
        <v>152166.94000000024</v>
      </c>
      <c r="I95" s="9">
        <v>298031.53999999992</v>
      </c>
      <c r="J95" s="9">
        <v>258516.18</v>
      </c>
      <c r="K95" s="9">
        <v>305165.71999999997</v>
      </c>
      <c r="L95" s="9">
        <v>207453.7</v>
      </c>
      <c r="M95" s="9">
        <v>202825.51</v>
      </c>
      <c r="N95" s="9">
        <v>308945.59000000003</v>
      </c>
      <c r="O95" s="9">
        <v>186372.36</v>
      </c>
      <c r="P95" s="9">
        <v>236724.93</v>
      </c>
      <c r="Q95" s="9">
        <f t="shared" si="12"/>
        <v>2876388.01</v>
      </c>
      <c r="R95" s="47">
        <f t="shared" si="13"/>
        <v>1.9225727674480103E-3</v>
      </c>
      <c r="S95" s="44"/>
      <c r="T95" s="10">
        <v>224997.4</v>
      </c>
      <c r="U95" s="19">
        <f t="shared" si="14"/>
        <v>5.2122957865290885E-2</v>
      </c>
      <c r="V95" s="20">
        <f t="shared" si="15"/>
        <v>5.2122957865290885E-2</v>
      </c>
      <c r="W95" s="42"/>
      <c r="X95" s="10">
        <v>2445581.7799999998</v>
      </c>
      <c r="Y95" s="19">
        <f t="shared" si="16"/>
        <v>0.17615695108752405</v>
      </c>
      <c r="Z95" s="20">
        <f t="shared" si="17"/>
        <v>0.17615695108752405</v>
      </c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</row>
    <row r="96" spans="1:47" s="45" customFormat="1" x14ac:dyDescent="0.25">
      <c r="A96" s="6">
        <v>93</v>
      </c>
      <c r="B96" s="46">
        <v>8413302000</v>
      </c>
      <c r="C96" s="14" t="s">
        <v>4</v>
      </c>
      <c r="D96" s="42"/>
      <c r="E96" s="10">
        <v>265651.03999999998</v>
      </c>
      <c r="F96" s="9">
        <v>212568.09</v>
      </c>
      <c r="G96" s="9">
        <v>229287.72</v>
      </c>
      <c r="H96" s="9">
        <v>223858.46000000002</v>
      </c>
      <c r="I96" s="9">
        <v>233566.13999999998</v>
      </c>
      <c r="J96" s="9">
        <v>175013.57</v>
      </c>
      <c r="K96" s="9">
        <v>229690.01</v>
      </c>
      <c r="L96" s="9">
        <v>232257.66</v>
      </c>
      <c r="M96" s="9">
        <v>262902.13</v>
      </c>
      <c r="N96" s="9">
        <v>246050.54</v>
      </c>
      <c r="O96" s="9">
        <v>281033.09000000003</v>
      </c>
      <c r="P96" s="9">
        <v>271968.84999999998</v>
      </c>
      <c r="Q96" s="9">
        <f t="shared" si="12"/>
        <v>2863847.3</v>
      </c>
      <c r="R96" s="47">
        <f t="shared" si="13"/>
        <v>1.9141905785893998E-3</v>
      </c>
      <c r="S96" s="44"/>
      <c r="T96" s="10">
        <v>282149.64</v>
      </c>
      <c r="U96" s="19">
        <f t="shared" si="14"/>
        <v>-3.6082945205955383E-2</v>
      </c>
      <c r="V96" s="20">
        <f t="shared" si="15"/>
        <v>-3.6082945205955383E-2</v>
      </c>
      <c r="W96" s="42"/>
      <c r="X96" s="10">
        <v>3637352.85</v>
      </c>
      <c r="Y96" s="19">
        <f t="shared" si="16"/>
        <v>-0.21265617659282085</v>
      </c>
      <c r="Z96" s="20">
        <f t="shared" si="17"/>
        <v>-0.21265617659282085</v>
      </c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</row>
    <row r="97" spans="1:47" s="45" customFormat="1" x14ac:dyDescent="0.25">
      <c r="A97" s="6">
        <v>94</v>
      </c>
      <c r="B97" s="46">
        <v>7007110000</v>
      </c>
      <c r="C97" s="14" t="s">
        <v>14</v>
      </c>
      <c r="D97" s="42"/>
      <c r="E97" s="10">
        <v>285028.38</v>
      </c>
      <c r="F97" s="9">
        <v>209352.24</v>
      </c>
      <c r="G97" s="9">
        <v>206729.85</v>
      </c>
      <c r="H97" s="9">
        <v>162546.16999999995</v>
      </c>
      <c r="I97" s="9">
        <v>189044.7300000001</v>
      </c>
      <c r="J97" s="9">
        <v>215910.33</v>
      </c>
      <c r="K97" s="9">
        <v>298984.53999999998</v>
      </c>
      <c r="L97" s="9">
        <v>188552.71</v>
      </c>
      <c r="M97" s="9">
        <v>252134.73</v>
      </c>
      <c r="N97" s="9">
        <v>306836.90999999997</v>
      </c>
      <c r="O97" s="9">
        <v>267394.56</v>
      </c>
      <c r="P97" s="9">
        <v>166429.57</v>
      </c>
      <c r="Q97" s="9">
        <f t="shared" si="12"/>
        <v>2748944.72</v>
      </c>
      <c r="R97" s="47">
        <f t="shared" si="13"/>
        <v>1.8373898929901311E-3</v>
      </c>
      <c r="S97" s="44"/>
      <c r="T97" s="10">
        <v>212364.83</v>
      </c>
      <c r="U97" s="19">
        <f t="shared" si="14"/>
        <v>-0.21630351880770457</v>
      </c>
      <c r="V97" s="20">
        <f t="shared" si="15"/>
        <v>-0.21630351880770457</v>
      </c>
      <c r="W97" s="42"/>
      <c r="X97" s="10">
        <v>2702939.98</v>
      </c>
      <c r="Y97" s="19">
        <f t="shared" si="16"/>
        <v>1.7020259547161763E-2</v>
      </c>
      <c r="Z97" s="20">
        <f t="shared" si="17"/>
        <v>1.7020259547161763E-2</v>
      </c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</row>
    <row r="98" spans="1:47" s="45" customFormat="1" x14ac:dyDescent="0.25">
      <c r="A98" s="6">
        <v>95</v>
      </c>
      <c r="B98" s="46">
        <v>9032891100</v>
      </c>
      <c r="C98" s="14" t="s">
        <v>6</v>
      </c>
      <c r="D98" s="42"/>
      <c r="E98" s="10">
        <v>182012.56</v>
      </c>
      <c r="F98" s="9">
        <v>245048.58</v>
      </c>
      <c r="G98" s="9">
        <v>201319.91</v>
      </c>
      <c r="H98" s="9">
        <v>81438.020000000033</v>
      </c>
      <c r="I98" s="9">
        <v>338703.05000000022</v>
      </c>
      <c r="J98" s="9">
        <v>141777.5</v>
      </c>
      <c r="K98" s="9">
        <v>186054.64</v>
      </c>
      <c r="L98" s="9">
        <v>421345.82</v>
      </c>
      <c r="M98" s="9">
        <v>217864.57</v>
      </c>
      <c r="N98" s="9">
        <v>249300.84</v>
      </c>
      <c r="O98" s="9">
        <v>145561.73000000001</v>
      </c>
      <c r="P98" s="9">
        <v>299681.06</v>
      </c>
      <c r="Q98" s="9">
        <f t="shared" si="12"/>
        <v>2710108.2800000003</v>
      </c>
      <c r="R98" s="47">
        <f t="shared" si="13"/>
        <v>1.8114316837120204E-3</v>
      </c>
      <c r="S98" s="44"/>
      <c r="T98" s="10">
        <v>243661.51</v>
      </c>
      <c r="U98" s="19">
        <f t="shared" si="14"/>
        <v>0.22990725946005994</v>
      </c>
      <c r="V98" s="20">
        <f t="shared" si="15"/>
        <v>0.22990725946005994</v>
      </c>
      <c r="W98" s="42"/>
      <c r="X98" s="10">
        <v>2280737.8499999996</v>
      </c>
      <c r="Y98" s="19">
        <f t="shared" si="16"/>
        <v>0.18825943981242768</v>
      </c>
      <c r="Z98" s="20">
        <f t="shared" si="17"/>
        <v>0.18825943981242768</v>
      </c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</row>
    <row r="99" spans="1:47" s="45" customFormat="1" x14ac:dyDescent="0.25">
      <c r="A99" s="6">
        <v>96</v>
      </c>
      <c r="B99" s="46">
        <v>7320100000</v>
      </c>
      <c r="C99" s="14" t="s">
        <v>3</v>
      </c>
      <c r="D99" s="42"/>
      <c r="E99" s="10">
        <v>223279.59</v>
      </c>
      <c r="F99" s="9">
        <v>354009.38</v>
      </c>
      <c r="G99" s="9">
        <v>250528.16</v>
      </c>
      <c r="H99" s="9">
        <v>115581.91000000006</v>
      </c>
      <c r="I99" s="9">
        <v>284512.65000000014</v>
      </c>
      <c r="J99" s="9">
        <v>194580.37</v>
      </c>
      <c r="K99" s="9">
        <v>269389.05</v>
      </c>
      <c r="L99" s="9">
        <v>249277.55</v>
      </c>
      <c r="M99" s="9">
        <v>196162.8</v>
      </c>
      <c r="N99" s="9">
        <v>249543.64</v>
      </c>
      <c r="O99" s="9">
        <v>195606.54</v>
      </c>
      <c r="P99" s="9">
        <v>123080.3</v>
      </c>
      <c r="Q99" s="9">
        <f t="shared" si="12"/>
        <v>2705551.94</v>
      </c>
      <c r="R99" s="47">
        <f t="shared" si="13"/>
        <v>1.8083862339421076E-3</v>
      </c>
      <c r="S99" s="44"/>
      <c r="T99" s="10">
        <v>421196.93</v>
      </c>
      <c r="U99" s="19">
        <f t="shared" si="14"/>
        <v>-0.70778443233192612</v>
      </c>
      <c r="V99" s="20">
        <f t="shared" si="15"/>
        <v>-0.70778443233192612</v>
      </c>
      <c r="W99" s="42"/>
      <c r="X99" s="10">
        <v>3441435.8300000005</v>
      </c>
      <c r="Y99" s="19">
        <f t="shared" si="16"/>
        <v>-0.21383048423715648</v>
      </c>
      <c r="Z99" s="20">
        <f t="shared" si="17"/>
        <v>-0.21383048423715648</v>
      </c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</row>
    <row r="100" spans="1:47" s="45" customFormat="1" x14ac:dyDescent="0.25">
      <c r="A100" s="6">
        <v>97</v>
      </c>
      <c r="B100" s="46">
        <v>4009110000</v>
      </c>
      <c r="C100" s="14" t="s">
        <v>2</v>
      </c>
      <c r="D100" s="42"/>
      <c r="E100" s="10">
        <v>229760.82</v>
      </c>
      <c r="F100" s="9">
        <v>171371.45</v>
      </c>
      <c r="G100" s="9">
        <v>224421.54</v>
      </c>
      <c r="H100" s="9">
        <v>223328.36</v>
      </c>
      <c r="I100" s="9">
        <v>178448.59000000005</v>
      </c>
      <c r="J100" s="9">
        <v>295140.59999999998</v>
      </c>
      <c r="K100" s="9">
        <v>121037.19</v>
      </c>
      <c r="L100" s="9">
        <v>276192.07</v>
      </c>
      <c r="M100" s="9">
        <v>184531.37999999998</v>
      </c>
      <c r="N100" s="9">
        <v>171609.34</v>
      </c>
      <c r="O100" s="9">
        <v>120773.58</v>
      </c>
      <c r="P100" s="9">
        <v>219618.11</v>
      </c>
      <c r="Q100" s="9">
        <f t="shared" ref="Q100:Q131" si="18">+SUM(E100:P100)</f>
        <v>2416233.0299999998</v>
      </c>
      <c r="R100" s="47">
        <f t="shared" ref="R100:R131" si="19">+Q100/$Q$158</f>
        <v>1.6150059752496294E-3</v>
      </c>
      <c r="S100" s="44"/>
      <c r="T100" s="10">
        <v>89506.67</v>
      </c>
      <c r="U100" s="19">
        <f t="shared" ref="U100:U131" si="20">+V100</f>
        <v>1.453650772618398</v>
      </c>
      <c r="V100" s="20">
        <f t="shared" ref="V100:V131" si="21">IFERROR((P100-T100)/T100,0)</f>
        <v>1.453650772618398</v>
      </c>
      <c r="W100" s="42"/>
      <c r="X100" s="10">
        <v>2095626.5099999998</v>
      </c>
      <c r="Y100" s="19">
        <f t="shared" ref="Y100:Y131" si="22">+Z100</f>
        <v>0.15298838722936373</v>
      </c>
      <c r="Z100" s="20">
        <f t="shared" ref="Z100:Z131" si="23">IFERROR((Q100-X100)/X100,0)</f>
        <v>0.15298838722936373</v>
      </c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</row>
    <row r="101" spans="1:47" s="45" customFormat="1" x14ac:dyDescent="0.25">
      <c r="A101" s="6">
        <v>98</v>
      </c>
      <c r="B101" s="46">
        <v>8409911000</v>
      </c>
      <c r="C101" s="14" t="s">
        <v>4</v>
      </c>
      <c r="D101" s="42"/>
      <c r="E101" s="10">
        <v>166487.03</v>
      </c>
      <c r="F101" s="9">
        <v>133821.14000000001</v>
      </c>
      <c r="G101" s="9">
        <v>222397.78</v>
      </c>
      <c r="H101" s="9">
        <v>138608.56000000003</v>
      </c>
      <c r="I101" s="9">
        <v>175441.80999999991</v>
      </c>
      <c r="J101" s="9">
        <v>182381.87</v>
      </c>
      <c r="K101" s="9">
        <v>205623.45</v>
      </c>
      <c r="L101" s="9">
        <v>292619.62</v>
      </c>
      <c r="M101" s="9">
        <v>275328.57</v>
      </c>
      <c r="N101" s="9">
        <v>158893.16</v>
      </c>
      <c r="O101" s="9">
        <v>111496.12</v>
      </c>
      <c r="P101" s="9">
        <v>310335.12</v>
      </c>
      <c r="Q101" s="9">
        <f t="shared" si="18"/>
        <v>2373434.2300000004</v>
      </c>
      <c r="R101" s="47">
        <f t="shared" si="19"/>
        <v>1.5863993314055493E-3</v>
      </c>
      <c r="S101" s="44"/>
      <c r="T101" s="10">
        <v>171972.5</v>
      </c>
      <c r="U101" s="19">
        <f t="shared" si="20"/>
        <v>0.80456247365131051</v>
      </c>
      <c r="V101" s="20">
        <f t="shared" si="21"/>
        <v>0.80456247365131051</v>
      </c>
      <c r="W101" s="42"/>
      <c r="X101" s="10">
        <v>1801875.07</v>
      </c>
      <c r="Y101" s="19">
        <f t="shared" si="22"/>
        <v>0.31720243512775853</v>
      </c>
      <c r="Z101" s="20">
        <f t="shared" si="23"/>
        <v>0.31720243512775853</v>
      </c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</row>
    <row r="102" spans="1:47" s="45" customFormat="1" x14ac:dyDescent="0.25">
      <c r="A102" s="6">
        <v>99</v>
      </c>
      <c r="B102" s="46">
        <v>8708993300</v>
      </c>
      <c r="C102" s="14" t="s">
        <v>10</v>
      </c>
      <c r="D102" s="42"/>
      <c r="E102" s="10">
        <v>275564.46999999997</v>
      </c>
      <c r="F102" s="9">
        <v>124311.53</v>
      </c>
      <c r="G102" s="9">
        <v>212044.17</v>
      </c>
      <c r="H102" s="9">
        <v>157632.35999999984</v>
      </c>
      <c r="I102" s="9">
        <v>205617.86000000004</v>
      </c>
      <c r="J102" s="9">
        <v>170293.27</v>
      </c>
      <c r="K102" s="9">
        <v>194157.62</v>
      </c>
      <c r="L102" s="9">
        <v>257182.73</v>
      </c>
      <c r="M102" s="9">
        <v>169749.77</v>
      </c>
      <c r="N102" s="9">
        <v>147016.99</v>
      </c>
      <c r="O102" s="9">
        <v>155813.96</v>
      </c>
      <c r="P102" s="9">
        <v>295897.86</v>
      </c>
      <c r="Q102" s="9">
        <f t="shared" si="18"/>
        <v>2365282.59</v>
      </c>
      <c r="R102" s="47">
        <f t="shared" si="19"/>
        <v>1.580950789338361E-3</v>
      </c>
      <c r="S102" s="44"/>
      <c r="T102" s="10">
        <v>231826.4</v>
      </c>
      <c r="U102" s="19">
        <f t="shared" si="20"/>
        <v>0.27637689236428636</v>
      </c>
      <c r="V102" s="20">
        <f t="shared" si="21"/>
        <v>0.27637689236428636</v>
      </c>
      <c r="W102" s="42"/>
      <c r="X102" s="10">
        <v>2299655.8400000003</v>
      </c>
      <c r="Y102" s="19">
        <f t="shared" si="22"/>
        <v>2.853763978874314E-2</v>
      </c>
      <c r="Z102" s="20">
        <f t="shared" si="23"/>
        <v>2.853763978874314E-2</v>
      </c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</row>
    <row r="103" spans="1:47" s="45" customFormat="1" x14ac:dyDescent="0.25">
      <c r="A103" s="6">
        <v>100</v>
      </c>
      <c r="B103" s="46">
        <v>8708991100</v>
      </c>
      <c r="C103" s="14" t="s">
        <v>14</v>
      </c>
      <c r="D103" s="42"/>
      <c r="E103" s="10">
        <v>17796.55</v>
      </c>
      <c r="F103" s="9">
        <v>30539.52</v>
      </c>
      <c r="G103" s="9">
        <v>352647.62</v>
      </c>
      <c r="H103" s="9">
        <v>12380.81</v>
      </c>
      <c r="I103" s="9">
        <v>3107.17</v>
      </c>
      <c r="J103" s="9">
        <v>151089.34</v>
      </c>
      <c r="K103" s="9">
        <v>207849.92</v>
      </c>
      <c r="L103" s="9">
        <v>622097.41</v>
      </c>
      <c r="M103" s="9">
        <v>300012.84000000003</v>
      </c>
      <c r="N103" s="9">
        <v>31036.66</v>
      </c>
      <c r="O103" s="9">
        <v>9903.74</v>
      </c>
      <c r="P103" s="9">
        <v>593657.72</v>
      </c>
      <c r="Q103" s="9">
        <f t="shared" si="18"/>
        <v>2332119.2999999998</v>
      </c>
      <c r="R103" s="47">
        <f t="shared" si="19"/>
        <v>1.5587845037011944E-3</v>
      </c>
      <c r="S103" s="44"/>
      <c r="T103" s="10">
        <v>8035.7</v>
      </c>
      <c r="U103" s="19">
        <f t="shared" si="20"/>
        <v>72.87753649339821</v>
      </c>
      <c r="V103" s="20">
        <f t="shared" si="21"/>
        <v>72.87753649339821</v>
      </c>
      <c r="W103" s="42"/>
      <c r="X103" s="10">
        <v>2044336.2899999998</v>
      </c>
      <c r="Y103" s="19">
        <f t="shared" si="22"/>
        <v>0.14077087581319608</v>
      </c>
      <c r="Z103" s="20">
        <f t="shared" si="23"/>
        <v>0.14077087581319608</v>
      </c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</row>
    <row r="104" spans="1:47" s="45" customFormat="1" x14ac:dyDescent="0.25">
      <c r="A104" s="6">
        <v>101</v>
      </c>
      <c r="B104" s="46">
        <v>8708291000</v>
      </c>
      <c r="C104" s="14" t="s">
        <v>14</v>
      </c>
      <c r="D104" s="42"/>
      <c r="E104" s="10">
        <v>232275.05</v>
      </c>
      <c r="F104" s="9">
        <v>239373.58</v>
      </c>
      <c r="G104" s="9">
        <v>250147.71</v>
      </c>
      <c r="H104" s="9">
        <v>155979.42999999996</v>
      </c>
      <c r="I104" s="9">
        <v>122707.40000000002</v>
      </c>
      <c r="J104" s="9">
        <v>189476.16</v>
      </c>
      <c r="K104" s="9">
        <v>114542.31</v>
      </c>
      <c r="L104" s="9">
        <v>326431.52</v>
      </c>
      <c r="M104" s="9">
        <v>123810.55</v>
      </c>
      <c r="N104" s="9">
        <v>202880.25</v>
      </c>
      <c r="O104" s="9">
        <v>167825.67</v>
      </c>
      <c r="P104" s="9">
        <v>136190.34</v>
      </c>
      <c r="Q104" s="9">
        <f t="shared" si="18"/>
        <v>2261639.9699999997</v>
      </c>
      <c r="R104" s="47">
        <f t="shared" si="19"/>
        <v>1.5116762415144174E-3</v>
      </c>
      <c r="S104" s="44"/>
      <c r="T104" s="10">
        <v>199758.87</v>
      </c>
      <c r="U104" s="19">
        <f t="shared" si="20"/>
        <v>-0.31822631956218017</v>
      </c>
      <c r="V104" s="20">
        <f t="shared" si="21"/>
        <v>-0.31822631956218017</v>
      </c>
      <c r="W104" s="42"/>
      <c r="X104" s="10">
        <v>2252350.5600000005</v>
      </c>
      <c r="Y104" s="19">
        <f t="shared" si="22"/>
        <v>4.1243180191271895E-3</v>
      </c>
      <c r="Z104" s="20">
        <f t="shared" si="23"/>
        <v>4.1243180191271895E-3</v>
      </c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</row>
    <row r="105" spans="1:47" s="45" customFormat="1" x14ac:dyDescent="0.25">
      <c r="A105" s="6">
        <v>102</v>
      </c>
      <c r="B105" s="46">
        <v>4010310000</v>
      </c>
      <c r="C105" s="14" t="s">
        <v>2</v>
      </c>
      <c r="D105" s="42"/>
      <c r="E105" s="10">
        <v>232074.65</v>
      </c>
      <c r="F105" s="9">
        <v>170562.12</v>
      </c>
      <c r="G105" s="9">
        <v>263819.57999999996</v>
      </c>
      <c r="H105" s="9">
        <v>153689.27000000019</v>
      </c>
      <c r="I105" s="9">
        <v>125853.03999999989</v>
      </c>
      <c r="J105" s="9">
        <v>143915.93</v>
      </c>
      <c r="K105" s="9">
        <v>120035.59</v>
      </c>
      <c r="L105" s="9">
        <v>155810.91</v>
      </c>
      <c r="M105" s="9">
        <v>183662.85</v>
      </c>
      <c r="N105" s="9">
        <v>206325.92</v>
      </c>
      <c r="O105" s="9">
        <v>200136.59</v>
      </c>
      <c r="P105" s="9">
        <v>225129.12</v>
      </c>
      <c r="Q105" s="9">
        <f t="shared" si="18"/>
        <v>2181015.5700000003</v>
      </c>
      <c r="R105" s="47">
        <f t="shared" si="19"/>
        <v>1.4577870320986702E-3</v>
      </c>
      <c r="S105" s="44"/>
      <c r="T105" s="10">
        <v>195877.97</v>
      </c>
      <c r="U105" s="19">
        <f t="shared" si="20"/>
        <v>0.14933353658913248</v>
      </c>
      <c r="V105" s="20">
        <f t="shared" si="21"/>
        <v>0.14933353658913248</v>
      </c>
      <c r="W105" s="42"/>
      <c r="X105" s="10">
        <v>2014538.35</v>
      </c>
      <c r="Y105" s="19">
        <f t="shared" si="22"/>
        <v>8.263790063862532E-2</v>
      </c>
      <c r="Z105" s="20">
        <f t="shared" si="23"/>
        <v>8.263790063862532E-2</v>
      </c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</row>
    <row r="106" spans="1:47" s="45" customFormat="1" x14ac:dyDescent="0.25">
      <c r="A106" s="6">
        <v>103</v>
      </c>
      <c r="B106" s="46">
        <v>8708940000</v>
      </c>
      <c r="C106" s="14" t="s">
        <v>10</v>
      </c>
      <c r="D106" s="42"/>
      <c r="E106" s="10">
        <v>182219.7</v>
      </c>
      <c r="F106" s="9">
        <v>196587.54</v>
      </c>
      <c r="G106" s="9">
        <v>159641.84</v>
      </c>
      <c r="H106" s="9">
        <v>135780.76999999984</v>
      </c>
      <c r="I106" s="9">
        <v>169200.79999999978</v>
      </c>
      <c r="J106" s="9">
        <v>158060.56</v>
      </c>
      <c r="K106" s="9">
        <v>184043.18</v>
      </c>
      <c r="L106" s="9">
        <v>228108.82</v>
      </c>
      <c r="M106" s="9">
        <v>194495.71000000002</v>
      </c>
      <c r="N106" s="9">
        <v>143938.42000000001</v>
      </c>
      <c r="O106" s="9">
        <v>209683.59</v>
      </c>
      <c r="P106" s="9">
        <v>162512.32999999999</v>
      </c>
      <c r="Q106" s="9">
        <f t="shared" si="18"/>
        <v>2124273.2599999998</v>
      </c>
      <c r="R106" s="47">
        <f t="shared" si="19"/>
        <v>1.4198605703039369E-3</v>
      </c>
      <c r="S106" s="44"/>
      <c r="T106" s="10">
        <v>166570.78</v>
      </c>
      <c r="U106" s="19">
        <f t="shared" si="20"/>
        <v>-2.4364717509277507E-2</v>
      </c>
      <c r="V106" s="20">
        <f t="shared" si="21"/>
        <v>-2.4364717509277507E-2</v>
      </c>
      <c r="W106" s="42"/>
      <c r="X106" s="10">
        <v>2820582.2800000003</v>
      </c>
      <c r="Y106" s="19">
        <f t="shared" si="22"/>
        <v>-0.2468671185156848</v>
      </c>
      <c r="Z106" s="20">
        <f t="shared" si="23"/>
        <v>-0.2468671185156848</v>
      </c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</row>
    <row r="107" spans="1:47" s="45" customFormat="1" x14ac:dyDescent="0.25">
      <c r="A107" s="6">
        <v>104</v>
      </c>
      <c r="B107" s="46">
        <v>6813810000</v>
      </c>
      <c r="C107" s="14" t="s">
        <v>14</v>
      </c>
      <c r="D107" s="42"/>
      <c r="E107" s="10">
        <v>286297.73</v>
      </c>
      <c r="F107" s="9">
        <v>49045.31</v>
      </c>
      <c r="G107" s="9">
        <v>127537.04</v>
      </c>
      <c r="H107" s="9">
        <v>133747.74999999997</v>
      </c>
      <c r="I107" s="9">
        <v>169832.77</v>
      </c>
      <c r="J107" s="9">
        <v>163837.1</v>
      </c>
      <c r="K107" s="9">
        <v>194913.49</v>
      </c>
      <c r="L107" s="9">
        <v>274957.03999999998</v>
      </c>
      <c r="M107" s="9">
        <v>197505.75</v>
      </c>
      <c r="N107" s="9">
        <v>310896.96999999997</v>
      </c>
      <c r="O107" s="9">
        <v>88661.52</v>
      </c>
      <c r="P107" s="9">
        <v>121436.23</v>
      </c>
      <c r="Q107" s="9">
        <f t="shared" si="18"/>
        <v>2118668.7000000002</v>
      </c>
      <c r="R107" s="47">
        <f t="shared" si="19"/>
        <v>1.4161144921002778E-3</v>
      </c>
      <c r="S107" s="44"/>
      <c r="T107" s="10">
        <v>104176.69</v>
      </c>
      <c r="U107" s="19">
        <f t="shared" si="20"/>
        <v>0.16567564202702154</v>
      </c>
      <c r="V107" s="20">
        <f t="shared" si="21"/>
        <v>0.16567564202702154</v>
      </c>
      <c r="W107" s="42"/>
      <c r="X107" s="10">
        <v>2126770.9299999997</v>
      </c>
      <c r="Y107" s="19">
        <f t="shared" si="22"/>
        <v>-3.8096392449747827E-3</v>
      </c>
      <c r="Z107" s="20">
        <f t="shared" si="23"/>
        <v>-3.8096392449747827E-3</v>
      </c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</row>
    <row r="108" spans="1:47" s="45" customFormat="1" x14ac:dyDescent="0.25">
      <c r="A108" s="6">
        <v>105</v>
      </c>
      <c r="B108" s="46">
        <v>3926300000</v>
      </c>
      <c r="C108" s="14" t="s">
        <v>14</v>
      </c>
      <c r="D108" s="42"/>
      <c r="E108" s="10">
        <v>174932.44</v>
      </c>
      <c r="F108" s="9">
        <v>116544.94</v>
      </c>
      <c r="G108" s="9">
        <v>122166.82</v>
      </c>
      <c r="H108" s="9">
        <v>165598.07999999978</v>
      </c>
      <c r="I108" s="9">
        <v>186721.4099999998</v>
      </c>
      <c r="J108" s="9">
        <v>250777</v>
      </c>
      <c r="K108" s="9">
        <v>174477.57</v>
      </c>
      <c r="L108" s="9">
        <v>194341.26</v>
      </c>
      <c r="M108" s="9">
        <v>193705.38</v>
      </c>
      <c r="N108" s="9">
        <v>194543.66</v>
      </c>
      <c r="O108" s="9">
        <v>186505.74</v>
      </c>
      <c r="P108" s="9">
        <v>143939.76999999999</v>
      </c>
      <c r="Q108" s="9">
        <f t="shared" si="18"/>
        <v>2104254.0699999994</v>
      </c>
      <c r="R108" s="47">
        <f t="shared" si="19"/>
        <v>1.4064797783570368E-3</v>
      </c>
      <c r="S108" s="44"/>
      <c r="T108" s="10">
        <v>172127.88</v>
      </c>
      <c r="U108" s="19">
        <f t="shared" si="20"/>
        <v>-0.16376260487260991</v>
      </c>
      <c r="V108" s="20">
        <f t="shared" si="21"/>
        <v>-0.16376260487260991</v>
      </c>
      <c r="W108" s="42"/>
      <c r="X108" s="10">
        <v>2727357.5300000003</v>
      </c>
      <c r="Y108" s="19">
        <f t="shared" si="22"/>
        <v>-0.22846416472577427</v>
      </c>
      <c r="Z108" s="20">
        <f t="shared" si="23"/>
        <v>-0.22846416472577427</v>
      </c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</row>
    <row r="109" spans="1:47" s="45" customFormat="1" x14ac:dyDescent="0.25">
      <c r="A109" s="6">
        <v>106</v>
      </c>
      <c r="B109" s="46">
        <v>4009410000</v>
      </c>
      <c r="C109" s="14" t="s">
        <v>2</v>
      </c>
      <c r="D109" s="42"/>
      <c r="E109" s="10">
        <v>174309.51</v>
      </c>
      <c r="F109" s="9">
        <v>151107.9</v>
      </c>
      <c r="G109" s="9">
        <v>125133.42</v>
      </c>
      <c r="H109" s="9">
        <v>141462.66999999995</v>
      </c>
      <c r="I109" s="9">
        <v>190556.38999999987</v>
      </c>
      <c r="J109" s="9">
        <v>189891.07</v>
      </c>
      <c r="K109" s="9">
        <v>187892.52</v>
      </c>
      <c r="L109" s="9">
        <v>160882.48000000001</v>
      </c>
      <c r="M109" s="9">
        <v>154323.67000000001</v>
      </c>
      <c r="N109" s="9">
        <v>242467.79</v>
      </c>
      <c r="O109" s="9">
        <v>148426.14000000001</v>
      </c>
      <c r="P109" s="9">
        <v>179513.45</v>
      </c>
      <c r="Q109" s="9">
        <f t="shared" si="18"/>
        <v>2045967.01</v>
      </c>
      <c r="R109" s="47">
        <f t="shared" si="19"/>
        <v>1.3675208083359488E-3</v>
      </c>
      <c r="S109" s="44"/>
      <c r="T109" s="10">
        <v>144064.10999999999</v>
      </c>
      <c r="U109" s="19">
        <f t="shared" si="20"/>
        <v>0.24606642140086124</v>
      </c>
      <c r="V109" s="20">
        <f t="shared" si="21"/>
        <v>0.24606642140086124</v>
      </c>
      <c r="W109" s="42"/>
      <c r="X109" s="10">
        <v>1932604.44</v>
      </c>
      <c r="Y109" s="19">
        <f t="shared" si="22"/>
        <v>5.8657926916487919E-2</v>
      </c>
      <c r="Z109" s="20">
        <f t="shared" si="23"/>
        <v>5.8657926916487919E-2</v>
      </c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</row>
    <row r="110" spans="1:47" s="45" customFormat="1" x14ac:dyDescent="0.25">
      <c r="A110" s="6">
        <v>107</v>
      </c>
      <c r="B110" s="46">
        <v>8512301000</v>
      </c>
      <c r="C110" s="14" t="s">
        <v>5</v>
      </c>
      <c r="D110" s="42"/>
      <c r="E110" s="10">
        <v>128104.9</v>
      </c>
      <c r="F110" s="9">
        <v>120577.28</v>
      </c>
      <c r="G110" s="9">
        <v>124256.06</v>
      </c>
      <c r="H110" s="9">
        <v>72048.689999999973</v>
      </c>
      <c r="I110" s="9">
        <v>182015.98000000004</v>
      </c>
      <c r="J110" s="9">
        <v>186576.5</v>
      </c>
      <c r="K110" s="9">
        <v>120056.21</v>
      </c>
      <c r="L110" s="9">
        <v>143113.39000000001</v>
      </c>
      <c r="M110" s="9">
        <v>257115.67</v>
      </c>
      <c r="N110" s="9">
        <v>183520.46</v>
      </c>
      <c r="O110" s="9">
        <v>133990.62</v>
      </c>
      <c r="P110" s="9">
        <v>220438.98</v>
      </c>
      <c r="Q110" s="9">
        <f t="shared" si="18"/>
        <v>1871814.7399999998</v>
      </c>
      <c r="R110" s="47">
        <f t="shared" si="19"/>
        <v>1.251117732489706E-3</v>
      </c>
      <c r="S110" s="44"/>
      <c r="T110" s="10">
        <v>145804.51999999999</v>
      </c>
      <c r="U110" s="19">
        <f t="shared" si="20"/>
        <v>0.5118802901309234</v>
      </c>
      <c r="V110" s="20">
        <f t="shared" si="21"/>
        <v>0.5118802901309234</v>
      </c>
      <c r="W110" s="42"/>
      <c r="X110" s="10">
        <v>1857589.78</v>
      </c>
      <c r="Y110" s="19">
        <f t="shared" si="22"/>
        <v>7.6577510024843747E-3</v>
      </c>
      <c r="Z110" s="20">
        <f t="shared" si="23"/>
        <v>7.6577510024843747E-3</v>
      </c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</row>
    <row r="111" spans="1:47" s="45" customFormat="1" x14ac:dyDescent="0.25">
      <c r="A111" s="6">
        <v>108</v>
      </c>
      <c r="B111" s="46">
        <v>8714940000</v>
      </c>
      <c r="C111" s="14" t="s">
        <v>8</v>
      </c>
      <c r="D111" s="42"/>
      <c r="E111" s="10">
        <v>120485</v>
      </c>
      <c r="F111" s="9">
        <v>118600.85</v>
      </c>
      <c r="G111" s="9">
        <v>116528.32000000001</v>
      </c>
      <c r="H111" s="9">
        <v>226818.6</v>
      </c>
      <c r="I111" s="9">
        <v>106508.12999999998</v>
      </c>
      <c r="J111" s="9">
        <v>116696.62</v>
      </c>
      <c r="K111" s="9">
        <v>169612.67</v>
      </c>
      <c r="L111" s="9">
        <v>125530.1</v>
      </c>
      <c r="M111" s="9">
        <v>142443.6</v>
      </c>
      <c r="N111" s="9">
        <v>128449.43</v>
      </c>
      <c r="O111" s="9">
        <v>121172.87</v>
      </c>
      <c r="P111" s="9">
        <v>158335.13</v>
      </c>
      <c r="Q111" s="9">
        <f t="shared" si="18"/>
        <v>1651181.3199999998</v>
      </c>
      <c r="R111" s="47">
        <f t="shared" si="19"/>
        <v>1.1036467364327731E-3</v>
      </c>
      <c r="S111" s="44"/>
      <c r="T111" s="10">
        <v>98488.38</v>
      </c>
      <c r="U111" s="19">
        <f t="shared" si="20"/>
        <v>0.60765290280944817</v>
      </c>
      <c r="V111" s="20">
        <f t="shared" si="21"/>
        <v>0.60765290280944817</v>
      </c>
      <c r="W111" s="42"/>
      <c r="X111" s="10">
        <v>1576762.62</v>
      </c>
      <c r="Y111" s="19">
        <f t="shared" si="22"/>
        <v>4.719714880100323E-2</v>
      </c>
      <c r="Z111" s="20">
        <f t="shared" si="23"/>
        <v>4.719714880100323E-2</v>
      </c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</row>
    <row r="112" spans="1:47" s="45" customFormat="1" x14ac:dyDescent="0.25">
      <c r="A112" s="6">
        <v>109</v>
      </c>
      <c r="B112" s="46">
        <v>4016994000</v>
      </c>
      <c r="C112" s="14" t="s">
        <v>28</v>
      </c>
      <c r="D112" s="42"/>
      <c r="E112" s="10">
        <v>122530.8</v>
      </c>
      <c r="F112" s="9">
        <v>4628.96</v>
      </c>
      <c r="G112" s="9">
        <v>136693.21</v>
      </c>
      <c r="H112" s="9">
        <v>257150.94999999992</v>
      </c>
      <c r="I112" s="9">
        <v>175541.73000000004</v>
      </c>
      <c r="J112" s="9">
        <v>138015.34</v>
      </c>
      <c r="K112" s="9">
        <v>126133.9</v>
      </c>
      <c r="L112" s="9">
        <v>61519.18</v>
      </c>
      <c r="M112" s="9">
        <v>190217.2</v>
      </c>
      <c r="N112" s="9">
        <v>109586.86</v>
      </c>
      <c r="O112" s="9">
        <v>154863.14000000001</v>
      </c>
      <c r="P112" s="9">
        <v>128781.24</v>
      </c>
      <c r="Q112" s="9">
        <f t="shared" si="18"/>
        <v>1605662.51</v>
      </c>
      <c r="R112" s="47">
        <f t="shared" si="19"/>
        <v>1.0732220426124704E-3</v>
      </c>
      <c r="S112" s="44"/>
      <c r="T112" s="10">
        <v>189485.37</v>
      </c>
      <c r="U112" s="19">
        <f t="shared" si="20"/>
        <v>-0.32036314993606096</v>
      </c>
      <c r="V112" s="20">
        <f t="shared" si="21"/>
        <v>-0.32036314993606096</v>
      </c>
      <c r="W112" s="42"/>
      <c r="X112" s="10">
        <v>2069964.7600000002</v>
      </c>
      <c r="Y112" s="19">
        <f t="shared" si="22"/>
        <v>-0.22430442245789739</v>
      </c>
      <c r="Z112" s="20">
        <f t="shared" si="23"/>
        <v>-0.22430442245789739</v>
      </c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</row>
    <row r="113" spans="1:47" s="45" customFormat="1" x14ac:dyDescent="0.25">
      <c r="A113" s="6">
        <v>110</v>
      </c>
      <c r="B113" s="46">
        <v>8512309000</v>
      </c>
      <c r="C113" s="14" t="s">
        <v>5</v>
      </c>
      <c r="D113" s="42"/>
      <c r="E113" s="10">
        <v>168367.34</v>
      </c>
      <c r="F113" s="9">
        <v>165188.68</v>
      </c>
      <c r="G113" s="9">
        <v>183325.77</v>
      </c>
      <c r="H113" s="9">
        <v>47950.319999999992</v>
      </c>
      <c r="I113" s="9">
        <v>95641.699999999968</v>
      </c>
      <c r="J113" s="9">
        <v>68991.33</v>
      </c>
      <c r="K113" s="9">
        <v>128740.42</v>
      </c>
      <c r="L113" s="9">
        <v>39832.239999999998</v>
      </c>
      <c r="M113" s="9">
        <v>217893.13</v>
      </c>
      <c r="N113" s="9">
        <v>137505.76</v>
      </c>
      <c r="O113" s="9">
        <v>149433.19</v>
      </c>
      <c r="P113" s="9">
        <v>119154.24000000001</v>
      </c>
      <c r="Q113" s="9">
        <f t="shared" si="18"/>
        <v>1522024.1199999999</v>
      </c>
      <c r="R113" s="47">
        <f t="shared" si="19"/>
        <v>1.0173182874973195E-3</v>
      </c>
      <c r="S113" s="44"/>
      <c r="T113" s="10">
        <v>160417.44</v>
      </c>
      <c r="U113" s="19">
        <f t="shared" si="20"/>
        <v>-0.25722390283749696</v>
      </c>
      <c r="V113" s="20">
        <f t="shared" si="21"/>
        <v>-0.25722390283749696</v>
      </c>
      <c r="W113" s="42"/>
      <c r="X113" s="10">
        <v>2213663.0900000003</v>
      </c>
      <c r="Y113" s="19">
        <f t="shared" si="22"/>
        <v>-0.31244093698106534</v>
      </c>
      <c r="Z113" s="20">
        <f t="shared" si="23"/>
        <v>-0.31244093698106534</v>
      </c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</row>
    <row r="114" spans="1:47" s="45" customFormat="1" x14ac:dyDescent="0.25">
      <c r="A114" s="6">
        <v>111</v>
      </c>
      <c r="B114" s="46">
        <v>7320201000</v>
      </c>
      <c r="C114" s="14" t="s">
        <v>3</v>
      </c>
      <c r="D114" s="42"/>
      <c r="E114" s="10">
        <v>79275.460000000006</v>
      </c>
      <c r="F114" s="9">
        <v>78885.56</v>
      </c>
      <c r="G114" s="9">
        <v>121094.81</v>
      </c>
      <c r="H114" s="9">
        <v>267312.1100000001</v>
      </c>
      <c r="I114" s="9">
        <v>86152.70000000007</v>
      </c>
      <c r="J114" s="9">
        <v>81328.070000000007</v>
      </c>
      <c r="K114" s="9">
        <v>93644.69</v>
      </c>
      <c r="L114" s="9">
        <v>140851.60999999999</v>
      </c>
      <c r="M114" s="9">
        <v>155590.92000000001</v>
      </c>
      <c r="N114" s="9">
        <v>158267.93</v>
      </c>
      <c r="O114" s="9">
        <v>122585.39</v>
      </c>
      <c r="P114" s="9">
        <v>99523.94</v>
      </c>
      <c r="Q114" s="9">
        <f t="shared" si="18"/>
        <v>1484513.19</v>
      </c>
      <c r="R114" s="47">
        <f t="shared" si="19"/>
        <v>9.9224604680902347E-4</v>
      </c>
      <c r="S114" s="44"/>
      <c r="T114" s="10">
        <v>229775.33</v>
      </c>
      <c r="U114" s="19">
        <f t="shared" si="20"/>
        <v>-0.56686411896351097</v>
      </c>
      <c r="V114" s="20">
        <f t="shared" si="21"/>
        <v>-0.56686411896351097</v>
      </c>
      <c r="W114" s="42"/>
      <c r="X114" s="10">
        <v>2007504.8099999998</v>
      </c>
      <c r="Y114" s="19">
        <f t="shared" si="22"/>
        <v>-0.26051824005343227</v>
      </c>
      <c r="Z114" s="20">
        <f t="shared" si="23"/>
        <v>-0.26051824005343227</v>
      </c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</row>
    <row r="115" spans="1:47" s="45" customFormat="1" x14ac:dyDescent="0.25">
      <c r="A115" s="6">
        <v>112</v>
      </c>
      <c r="B115" s="46">
        <v>8482400000</v>
      </c>
      <c r="C115" s="14" t="s">
        <v>27</v>
      </c>
      <c r="D115" s="42"/>
      <c r="E115" s="10">
        <v>136164.16</v>
      </c>
      <c r="F115" s="9">
        <v>104010.92</v>
      </c>
      <c r="G115" s="9">
        <v>124621.85</v>
      </c>
      <c r="H115" s="9">
        <v>156683.09000000003</v>
      </c>
      <c r="I115" s="9">
        <v>106379.97000000013</v>
      </c>
      <c r="J115" s="9">
        <v>111810.12</v>
      </c>
      <c r="K115" s="9">
        <v>111797.85</v>
      </c>
      <c r="L115" s="9">
        <v>99946.18</v>
      </c>
      <c r="M115" s="9">
        <v>127397.73</v>
      </c>
      <c r="N115" s="9">
        <v>93654.87</v>
      </c>
      <c r="O115" s="9">
        <v>129554.96</v>
      </c>
      <c r="P115" s="9">
        <v>160467.35999999999</v>
      </c>
      <c r="Q115" s="9">
        <f t="shared" si="18"/>
        <v>1462489.06</v>
      </c>
      <c r="R115" s="47">
        <f t="shared" si="19"/>
        <v>9.775251564362623E-4</v>
      </c>
      <c r="S115" s="44"/>
      <c r="T115" s="10">
        <v>111477.38</v>
      </c>
      <c r="U115" s="19">
        <f t="shared" si="20"/>
        <v>0.43946117140535579</v>
      </c>
      <c r="V115" s="20">
        <f t="shared" si="21"/>
        <v>0.43946117140535579</v>
      </c>
      <c r="W115" s="42"/>
      <c r="X115" s="10">
        <v>1454011.67</v>
      </c>
      <c r="Y115" s="19">
        <f t="shared" si="22"/>
        <v>5.8303452268716185E-3</v>
      </c>
      <c r="Z115" s="20">
        <f t="shared" si="23"/>
        <v>5.8303452268716185E-3</v>
      </c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</row>
    <row r="116" spans="1:47" s="45" customFormat="1" x14ac:dyDescent="0.25">
      <c r="A116" s="6">
        <v>113</v>
      </c>
      <c r="B116" s="46">
        <v>4011990000</v>
      </c>
      <c r="C116" s="14" t="s">
        <v>28</v>
      </c>
      <c r="D116" s="42"/>
      <c r="E116" s="10">
        <v>87083.5</v>
      </c>
      <c r="F116" s="9">
        <v>115748.91</v>
      </c>
      <c r="G116" s="9">
        <v>116997.62</v>
      </c>
      <c r="H116" s="9">
        <v>130666.12000000001</v>
      </c>
      <c r="I116" s="9">
        <v>91453.33</v>
      </c>
      <c r="J116" s="9">
        <v>94859.08</v>
      </c>
      <c r="K116" s="9">
        <v>202331.24</v>
      </c>
      <c r="L116" s="9">
        <v>62085.64</v>
      </c>
      <c r="M116" s="9">
        <v>98686.7</v>
      </c>
      <c r="N116" s="9">
        <v>171017.93</v>
      </c>
      <c r="O116" s="9">
        <v>73394.86</v>
      </c>
      <c r="P116" s="9">
        <v>133700.22</v>
      </c>
      <c r="Q116" s="9">
        <f t="shared" si="18"/>
        <v>1378025.15</v>
      </c>
      <c r="R116" s="47">
        <f t="shared" si="19"/>
        <v>9.2106962518191671E-4</v>
      </c>
      <c r="S116" s="44"/>
      <c r="T116" s="10">
        <v>49545.3</v>
      </c>
      <c r="U116" s="19">
        <f t="shared" si="20"/>
        <v>1.6985449679384319</v>
      </c>
      <c r="V116" s="20">
        <f t="shared" si="21"/>
        <v>1.6985449679384319</v>
      </c>
      <c r="W116" s="42"/>
      <c r="X116" s="10">
        <v>954030.89999999991</v>
      </c>
      <c r="Y116" s="19">
        <f t="shared" si="22"/>
        <v>0.44442402232464384</v>
      </c>
      <c r="Z116" s="20">
        <f t="shared" si="23"/>
        <v>0.44442402232464384</v>
      </c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</row>
    <row r="117" spans="1:47" s="45" customFormat="1" x14ac:dyDescent="0.25">
      <c r="A117" s="6">
        <v>114</v>
      </c>
      <c r="B117" s="46">
        <v>8512909000</v>
      </c>
      <c r="C117" s="14" t="s">
        <v>14</v>
      </c>
      <c r="D117" s="42"/>
      <c r="E117" s="10">
        <v>129194.85</v>
      </c>
      <c r="F117" s="9">
        <v>80124.33</v>
      </c>
      <c r="G117" s="9">
        <v>152682.54999999999</v>
      </c>
      <c r="H117" s="9">
        <v>91065.449999999881</v>
      </c>
      <c r="I117" s="9">
        <v>99058.959999999963</v>
      </c>
      <c r="J117" s="9">
        <v>179420.24</v>
      </c>
      <c r="K117" s="9">
        <v>89463.23</v>
      </c>
      <c r="L117" s="9">
        <v>116951.74</v>
      </c>
      <c r="M117" s="9">
        <v>83320.77</v>
      </c>
      <c r="N117" s="9">
        <v>61594.29</v>
      </c>
      <c r="O117" s="9">
        <v>192965.89</v>
      </c>
      <c r="P117" s="9">
        <v>91258.92</v>
      </c>
      <c r="Q117" s="9">
        <f t="shared" si="18"/>
        <v>1367101.2199999997</v>
      </c>
      <c r="R117" s="47">
        <f t="shared" si="19"/>
        <v>9.1376808927699251E-4</v>
      </c>
      <c r="S117" s="44"/>
      <c r="T117" s="10">
        <v>83356.05</v>
      </c>
      <c r="U117" s="19">
        <f t="shared" si="20"/>
        <v>9.4808595176954696E-2</v>
      </c>
      <c r="V117" s="20">
        <f t="shared" si="21"/>
        <v>9.4808595176954696E-2</v>
      </c>
      <c r="W117" s="42"/>
      <c r="X117" s="10">
        <v>1297889.51</v>
      </c>
      <c r="Y117" s="19">
        <f t="shared" si="22"/>
        <v>5.3326349790745846E-2</v>
      </c>
      <c r="Z117" s="20">
        <f t="shared" si="23"/>
        <v>5.3326349790745846E-2</v>
      </c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</row>
    <row r="118" spans="1:47" s="45" customFormat="1" x14ac:dyDescent="0.25">
      <c r="A118" s="6">
        <v>115</v>
      </c>
      <c r="B118" s="46">
        <v>4011690000</v>
      </c>
      <c r="C118" s="14" t="s">
        <v>28</v>
      </c>
      <c r="D118" s="42"/>
      <c r="E118" s="10">
        <v>209250.57</v>
      </c>
      <c r="F118" s="9">
        <v>236385.54</v>
      </c>
      <c r="G118" s="9">
        <v>1673.86</v>
      </c>
      <c r="H118" s="9">
        <v>189980.64</v>
      </c>
      <c r="I118" s="9">
        <v>252503</v>
      </c>
      <c r="J118" s="9">
        <v>259382.48</v>
      </c>
      <c r="K118" s="9">
        <v>100295.57</v>
      </c>
      <c r="L118" s="9">
        <v>18546.23</v>
      </c>
      <c r="M118" s="9">
        <v>118.98</v>
      </c>
      <c r="N118" s="9">
        <v>2074.9299999999998</v>
      </c>
      <c r="O118" s="9">
        <v>61934.57</v>
      </c>
      <c r="P118" s="9">
        <v>1890.91</v>
      </c>
      <c r="Q118" s="9">
        <f t="shared" si="18"/>
        <v>1334037.28</v>
      </c>
      <c r="R118" s="47">
        <f t="shared" si="19"/>
        <v>8.9166820900787175E-4</v>
      </c>
      <c r="S118" s="44"/>
      <c r="T118" s="10">
        <v>186</v>
      </c>
      <c r="U118" s="19">
        <f t="shared" si="20"/>
        <v>9.1661827956989246</v>
      </c>
      <c r="V118" s="20">
        <f t="shared" si="21"/>
        <v>9.1661827956989246</v>
      </c>
      <c r="W118" s="42"/>
      <c r="X118" s="10">
        <v>2512130.5999999996</v>
      </c>
      <c r="Y118" s="19">
        <f t="shared" si="22"/>
        <v>-0.46896181273378057</v>
      </c>
      <c r="Z118" s="20">
        <f t="shared" si="23"/>
        <v>-0.46896181273378057</v>
      </c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</row>
    <row r="119" spans="1:47" s="45" customFormat="1" x14ac:dyDescent="0.25">
      <c r="A119" s="6">
        <v>116</v>
      </c>
      <c r="B119" s="46">
        <v>8482910000</v>
      </c>
      <c r="C119" s="14" t="s">
        <v>27</v>
      </c>
      <c r="D119" s="42"/>
      <c r="E119" s="10">
        <v>32073.69</v>
      </c>
      <c r="F119" s="9">
        <v>103660.71</v>
      </c>
      <c r="G119" s="9">
        <v>109523.81</v>
      </c>
      <c r="H119" s="9">
        <v>121498.60000000006</v>
      </c>
      <c r="I119" s="9">
        <v>161459.65999999989</v>
      </c>
      <c r="J119" s="9">
        <v>96106.13</v>
      </c>
      <c r="K119" s="9">
        <v>41910.879999999997</v>
      </c>
      <c r="L119" s="9">
        <v>92565.97</v>
      </c>
      <c r="M119" s="9">
        <v>181155.76</v>
      </c>
      <c r="N119" s="9">
        <v>67545.73</v>
      </c>
      <c r="O119" s="9">
        <v>117655.28</v>
      </c>
      <c r="P119" s="9">
        <v>147675.35999999999</v>
      </c>
      <c r="Q119" s="9">
        <f t="shared" si="18"/>
        <v>1272831.58</v>
      </c>
      <c r="R119" s="47">
        <f t="shared" si="19"/>
        <v>8.5075842506234889E-4</v>
      </c>
      <c r="S119" s="44"/>
      <c r="T119" s="10">
        <v>153570.74</v>
      </c>
      <c r="U119" s="19">
        <f t="shared" si="20"/>
        <v>-3.8388693054419123E-2</v>
      </c>
      <c r="V119" s="20">
        <f t="shared" si="21"/>
        <v>-3.8388693054419123E-2</v>
      </c>
      <c r="W119" s="42"/>
      <c r="X119" s="10">
        <v>1461390.47</v>
      </c>
      <c r="Y119" s="19">
        <f t="shared" si="22"/>
        <v>-0.12902704230718015</v>
      </c>
      <c r="Z119" s="20">
        <f t="shared" si="23"/>
        <v>-0.12902704230718015</v>
      </c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</row>
    <row r="120" spans="1:47" s="45" customFormat="1" x14ac:dyDescent="0.25">
      <c r="A120" s="6">
        <v>117</v>
      </c>
      <c r="B120" s="46">
        <v>8708293000</v>
      </c>
      <c r="C120" s="14" t="s">
        <v>14</v>
      </c>
      <c r="D120" s="42"/>
      <c r="E120" s="10">
        <v>98929.14</v>
      </c>
      <c r="F120" s="9">
        <v>124605.93</v>
      </c>
      <c r="G120" s="9">
        <v>112773.53</v>
      </c>
      <c r="H120" s="9">
        <v>114694.32999999984</v>
      </c>
      <c r="I120" s="9">
        <v>82670.410000000062</v>
      </c>
      <c r="J120" s="9">
        <v>75337.820000000007</v>
      </c>
      <c r="K120" s="9">
        <v>109874.65</v>
      </c>
      <c r="L120" s="9">
        <v>143282.98000000001</v>
      </c>
      <c r="M120" s="9">
        <v>105772.91</v>
      </c>
      <c r="N120" s="9">
        <v>91127.66</v>
      </c>
      <c r="O120" s="9">
        <v>110849.35</v>
      </c>
      <c r="P120" s="9">
        <v>100077.02</v>
      </c>
      <c r="Q120" s="9">
        <f t="shared" si="18"/>
        <v>1269995.73</v>
      </c>
      <c r="R120" s="47">
        <f t="shared" si="19"/>
        <v>8.4886294783062186E-4</v>
      </c>
      <c r="S120" s="44"/>
      <c r="T120" s="10">
        <v>85624.08</v>
      </c>
      <c r="U120" s="19">
        <f t="shared" si="20"/>
        <v>0.1687952734791428</v>
      </c>
      <c r="V120" s="20">
        <f t="shared" si="21"/>
        <v>0.1687952734791428</v>
      </c>
      <c r="W120" s="42"/>
      <c r="X120" s="10">
        <v>1345664.6000000003</v>
      </c>
      <c r="Y120" s="19">
        <f t="shared" si="22"/>
        <v>-5.6231597383181758E-2</v>
      </c>
      <c r="Z120" s="20">
        <f t="shared" si="23"/>
        <v>-5.6231597383181758E-2</v>
      </c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</row>
    <row r="121" spans="1:47" s="45" customFormat="1" x14ac:dyDescent="0.25">
      <c r="A121" s="6">
        <v>118</v>
      </c>
      <c r="B121" s="46">
        <v>8708210000</v>
      </c>
      <c r="C121" s="14" t="s">
        <v>14</v>
      </c>
      <c r="D121" s="42"/>
      <c r="E121" s="10">
        <v>115806.03</v>
      </c>
      <c r="F121" s="9">
        <v>73427.08</v>
      </c>
      <c r="G121" s="9">
        <v>92331.51</v>
      </c>
      <c r="H121" s="9">
        <v>45334.080000000002</v>
      </c>
      <c r="I121" s="9">
        <v>95105.390000000014</v>
      </c>
      <c r="J121" s="9">
        <v>127564.58</v>
      </c>
      <c r="K121" s="9">
        <v>91861.8</v>
      </c>
      <c r="L121" s="9">
        <v>118308.19</v>
      </c>
      <c r="M121" s="9">
        <v>94982.709999999992</v>
      </c>
      <c r="N121" s="9">
        <v>122331.3</v>
      </c>
      <c r="O121" s="9">
        <v>193417.73</v>
      </c>
      <c r="P121" s="9">
        <v>78084.539999999994</v>
      </c>
      <c r="Q121" s="9">
        <f t="shared" si="18"/>
        <v>1248554.9400000002</v>
      </c>
      <c r="R121" s="47">
        <f t="shared" si="19"/>
        <v>8.3453196090421916E-4</v>
      </c>
      <c r="S121" s="44"/>
      <c r="T121" s="10">
        <v>67747.59</v>
      </c>
      <c r="U121" s="19">
        <f t="shared" si="20"/>
        <v>0.1525803353300095</v>
      </c>
      <c r="V121" s="20">
        <f t="shared" si="21"/>
        <v>0.1525803353300095</v>
      </c>
      <c r="W121" s="42"/>
      <c r="X121" s="10">
        <v>740123.7</v>
      </c>
      <c r="Y121" s="19">
        <f t="shared" si="22"/>
        <v>0.68695441045868444</v>
      </c>
      <c r="Z121" s="20">
        <f t="shared" si="23"/>
        <v>0.68695441045868444</v>
      </c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</row>
    <row r="122" spans="1:47" s="45" customFormat="1" x14ac:dyDescent="0.25">
      <c r="A122" s="6">
        <v>119</v>
      </c>
      <c r="B122" s="46">
        <v>8708702000</v>
      </c>
      <c r="C122" s="14" t="s">
        <v>6</v>
      </c>
      <c r="D122" s="42"/>
      <c r="E122" s="10">
        <v>125076.32</v>
      </c>
      <c r="F122" s="9">
        <v>193202.73</v>
      </c>
      <c r="G122" s="9">
        <v>213625.98</v>
      </c>
      <c r="H122" s="9">
        <v>52602.849999999948</v>
      </c>
      <c r="I122" s="9">
        <v>90693.699999999779</v>
      </c>
      <c r="J122" s="9">
        <v>47616.26</v>
      </c>
      <c r="K122" s="9">
        <v>47287.21</v>
      </c>
      <c r="L122" s="9">
        <v>109891.18</v>
      </c>
      <c r="M122" s="9">
        <v>112473.41</v>
      </c>
      <c r="N122" s="9">
        <v>58973.9</v>
      </c>
      <c r="O122" s="9">
        <v>83123.25</v>
      </c>
      <c r="P122" s="9">
        <v>99458.43</v>
      </c>
      <c r="Q122" s="9">
        <f t="shared" si="18"/>
        <v>1234025.2199999997</v>
      </c>
      <c r="R122" s="47">
        <f t="shared" si="19"/>
        <v>8.2482032120417554E-4</v>
      </c>
      <c r="S122" s="44"/>
      <c r="T122" s="10">
        <v>102796.48</v>
      </c>
      <c r="U122" s="19">
        <f t="shared" si="20"/>
        <v>-3.2472415397881357E-2</v>
      </c>
      <c r="V122" s="20">
        <f t="shared" si="21"/>
        <v>-3.2472415397881357E-2</v>
      </c>
      <c r="W122" s="42"/>
      <c r="X122" s="10">
        <v>1293758.8999999999</v>
      </c>
      <c r="Y122" s="19">
        <f t="shared" si="22"/>
        <v>-4.6170642768138773E-2</v>
      </c>
      <c r="Z122" s="20">
        <f t="shared" si="23"/>
        <v>-4.6170642768138773E-2</v>
      </c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</row>
    <row r="123" spans="1:47" s="45" customFormat="1" x14ac:dyDescent="0.25">
      <c r="A123" s="6">
        <v>120</v>
      </c>
      <c r="B123" s="46">
        <v>8409999100</v>
      </c>
      <c r="C123" s="14" t="s">
        <v>4</v>
      </c>
      <c r="D123" s="42"/>
      <c r="E123" s="10">
        <v>112295.16</v>
      </c>
      <c r="F123" s="9">
        <v>86010.59</v>
      </c>
      <c r="G123" s="9">
        <v>78348.47</v>
      </c>
      <c r="H123" s="9">
        <v>88113.729999999909</v>
      </c>
      <c r="I123" s="9">
        <v>125135.29000000004</v>
      </c>
      <c r="J123" s="9">
        <v>116069.78</v>
      </c>
      <c r="K123" s="9">
        <v>101851.36</v>
      </c>
      <c r="L123" s="9">
        <v>71149.740000000005</v>
      </c>
      <c r="M123" s="9">
        <v>84420.37</v>
      </c>
      <c r="N123" s="9">
        <v>82975.710000000006</v>
      </c>
      <c r="O123" s="9">
        <v>131709.82999999999</v>
      </c>
      <c r="P123" s="9">
        <v>62070.31</v>
      </c>
      <c r="Q123" s="9">
        <f t="shared" si="18"/>
        <v>1140150.3399999999</v>
      </c>
      <c r="R123" s="47">
        <f t="shared" si="19"/>
        <v>7.6207451389028336E-4</v>
      </c>
      <c r="S123" s="44"/>
      <c r="T123" s="10">
        <v>85348.58</v>
      </c>
      <c r="U123" s="19">
        <f t="shared" si="20"/>
        <v>-0.27274349497085953</v>
      </c>
      <c r="V123" s="20">
        <f t="shared" si="21"/>
        <v>-0.27274349497085953</v>
      </c>
      <c r="W123" s="42"/>
      <c r="X123" s="10">
        <v>1341863.0300000003</v>
      </c>
      <c r="Y123" s="19">
        <f t="shared" si="22"/>
        <v>-0.15032286119396282</v>
      </c>
      <c r="Z123" s="20">
        <f t="shared" si="23"/>
        <v>-0.15032286119396282</v>
      </c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</row>
    <row r="124" spans="1:47" s="45" customFormat="1" x14ac:dyDescent="0.25">
      <c r="A124" s="6">
        <v>121</v>
      </c>
      <c r="B124" s="46">
        <v>9029209000</v>
      </c>
      <c r="C124" s="14" t="s">
        <v>6</v>
      </c>
      <c r="D124" s="42"/>
      <c r="E124" s="10">
        <v>92693.58</v>
      </c>
      <c r="F124" s="9">
        <v>63754.32</v>
      </c>
      <c r="G124" s="9">
        <v>75702.179999999993</v>
      </c>
      <c r="H124" s="9">
        <v>95100.58000000006</v>
      </c>
      <c r="I124" s="9">
        <v>85035.05000000009</v>
      </c>
      <c r="J124" s="9">
        <v>153850.35999999999</v>
      </c>
      <c r="K124" s="9">
        <v>101170.17</v>
      </c>
      <c r="L124" s="9">
        <v>118232.37</v>
      </c>
      <c r="M124" s="9">
        <v>75708.460000000006</v>
      </c>
      <c r="N124" s="9">
        <v>92362.74</v>
      </c>
      <c r="O124" s="9">
        <v>89669.55</v>
      </c>
      <c r="P124" s="9">
        <v>95050.14</v>
      </c>
      <c r="Q124" s="9">
        <f t="shared" si="18"/>
        <v>1138329.5</v>
      </c>
      <c r="R124" s="47">
        <f t="shared" si="19"/>
        <v>7.6085746758578301E-4</v>
      </c>
      <c r="S124" s="44"/>
      <c r="T124" s="10">
        <v>77692.83</v>
      </c>
      <c r="U124" s="19">
        <f t="shared" si="20"/>
        <v>0.22340941886143159</v>
      </c>
      <c r="V124" s="20">
        <f t="shared" si="21"/>
        <v>0.22340941886143159</v>
      </c>
      <c r="W124" s="42"/>
      <c r="X124" s="10">
        <v>1394469.4900000002</v>
      </c>
      <c r="Y124" s="19">
        <f t="shared" si="22"/>
        <v>-0.18368274948776411</v>
      </c>
      <c r="Z124" s="20">
        <f t="shared" si="23"/>
        <v>-0.18368274948776411</v>
      </c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</row>
    <row r="125" spans="1:47" s="45" customFormat="1" x14ac:dyDescent="0.25">
      <c r="A125" s="6">
        <v>122</v>
      </c>
      <c r="B125" s="46">
        <v>9029202000</v>
      </c>
      <c r="C125" s="14" t="s">
        <v>6</v>
      </c>
      <c r="D125" s="42"/>
      <c r="E125" s="10">
        <v>126654.14</v>
      </c>
      <c r="F125" s="9">
        <v>56156.83</v>
      </c>
      <c r="G125" s="9">
        <v>78714.399999999994</v>
      </c>
      <c r="H125" s="9">
        <v>57321.730000000018</v>
      </c>
      <c r="I125" s="9">
        <v>71914.38</v>
      </c>
      <c r="J125" s="9">
        <v>46277.4</v>
      </c>
      <c r="K125" s="9">
        <v>46778.74</v>
      </c>
      <c r="L125" s="9">
        <v>95909.59</v>
      </c>
      <c r="M125" s="9">
        <v>104298.63</v>
      </c>
      <c r="N125" s="9">
        <v>204409.06</v>
      </c>
      <c r="O125" s="9">
        <v>199843.34</v>
      </c>
      <c r="P125" s="9">
        <v>38539.64</v>
      </c>
      <c r="Q125" s="9">
        <f t="shared" si="18"/>
        <v>1126817.8800000001</v>
      </c>
      <c r="R125" s="47">
        <f t="shared" si="19"/>
        <v>7.5316312070202948E-4</v>
      </c>
      <c r="S125" s="44"/>
      <c r="T125" s="10">
        <v>40984.050000000003</v>
      </c>
      <c r="U125" s="19">
        <f t="shared" si="20"/>
        <v>-5.9642958663187348E-2</v>
      </c>
      <c r="V125" s="20">
        <f t="shared" si="21"/>
        <v>-5.9642958663187348E-2</v>
      </c>
      <c r="W125" s="42"/>
      <c r="X125" s="10">
        <v>1008154.4</v>
      </c>
      <c r="Y125" s="19">
        <f t="shared" si="22"/>
        <v>0.11770367713516908</v>
      </c>
      <c r="Z125" s="20">
        <f t="shared" si="23"/>
        <v>0.11770367713516908</v>
      </c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</row>
    <row r="126" spans="1:47" s="45" customFormat="1" x14ac:dyDescent="0.25">
      <c r="A126" s="6">
        <v>123</v>
      </c>
      <c r="B126" s="46">
        <v>8512901000</v>
      </c>
      <c r="C126" s="14" t="s">
        <v>14</v>
      </c>
      <c r="D126" s="42"/>
      <c r="E126" s="10">
        <v>48908.72</v>
      </c>
      <c r="F126" s="9">
        <v>81641.89</v>
      </c>
      <c r="G126" s="9">
        <v>114692.26</v>
      </c>
      <c r="H126" s="9">
        <v>54667.89999999998</v>
      </c>
      <c r="I126" s="9">
        <v>48956.299999999981</v>
      </c>
      <c r="J126" s="9">
        <v>54538.43</v>
      </c>
      <c r="K126" s="9">
        <v>117356.81</v>
      </c>
      <c r="L126" s="9">
        <v>88187.71</v>
      </c>
      <c r="M126" s="9">
        <v>94692.05</v>
      </c>
      <c r="N126" s="9">
        <v>101348.49</v>
      </c>
      <c r="O126" s="9">
        <v>72371.12</v>
      </c>
      <c r="P126" s="9">
        <v>113695.23</v>
      </c>
      <c r="Q126" s="9">
        <f t="shared" si="18"/>
        <v>991056.90999999992</v>
      </c>
      <c r="R126" s="47">
        <f t="shared" si="19"/>
        <v>6.6242072332834312E-4</v>
      </c>
      <c r="S126" s="44"/>
      <c r="T126" s="10">
        <v>90598.97</v>
      </c>
      <c r="U126" s="19">
        <f t="shared" si="20"/>
        <v>0.25492850525784116</v>
      </c>
      <c r="V126" s="20">
        <f t="shared" si="21"/>
        <v>0.25492850525784116</v>
      </c>
      <c r="W126" s="42"/>
      <c r="X126" s="10">
        <v>985557.2899999998</v>
      </c>
      <c r="Y126" s="19">
        <f t="shared" si="22"/>
        <v>5.5802134039312041E-3</v>
      </c>
      <c r="Z126" s="20">
        <f t="shared" si="23"/>
        <v>5.5802134039312041E-3</v>
      </c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</row>
    <row r="127" spans="1:47" s="45" customFormat="1" x14ac:dyDescent="0.25">
      <c r="A127" s="6">
        <v>124</v>
      </c>
      <c r="B127" s="46">
        <v>8708992100</v>
      </c>
      <c r="C127" s="14" t="s">
        <v>13</v>
      </c>
      <c r="D127" s="42"/>
      <c r="E127" s="10">
        <v>53618.45</v>
      </c>
      <c r="F127" s="9">
        <v>71660.850000000006</v>
      </c>
      <c r="G127" s="9">
        <v>112893.44</v>
      </c>
      <c r="H127" s="9">
        <v>175320.22999999995</v>
      </c>
      <c r="I127" s="9">
        <v>87283.530000000042</v>
      </c>
      <c r="J127" s="9">
        <v>100246.67</v>
      </c>
      <c r="K127" s="9">
        <v>120801.83</v>
      </c>
      <c r="L127" s="9">
        <v>42531.83</v>
      </c>
      <c r="M127" s="9">
        <v>83284.2</v>
      </c>
      <c r="N127" s="9">
        <v>47954.720000000001</v>
      </c>
      <c r="O127" s="9">
        <v>43794.73</v>
      </c>
      <c r="P127" s="9">
        <v>32427.11</v>
      </c>
      <c r="Q127" s="9">
        <f t="shared" si="18"/>
        <v>971817.58999999985</v>
      </c>
      <c r="R127" s="47">
        <f t="shared" si="19"/>
        <v>6.4956119513964858E-4</v>
      </c>
      <c r="S127" s="44"/>
      <c r="T127" s="10">
        <v>43485.03</v>
      </c>
      <c r="U127" s="19">
        <f t="shared" si="20"/>
        <v>-0.25429256918990278</v>
      </c>
      <c r="V127" s="20">
        <f t="shared" si="21"/>
        <v>-0.25429256918990278</v>
      </c>
      <c r="W127" s="42"/>
      <c r="X127" s="10">
        <v>956915.91</v>
      </c>
      <c r="Y127" s="19">
        <f t="shared" si="22"/>
        <v>1.5572611808700952E-2</v>
      </c>
      <c r="Z127" s="20">
        <f t="shared" si="23"/>
        <v>1.5572611808700952E-2</v>
      </c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</row>
    <row r="128" spans="1:47" s="45" customFormat="1" x14ac:dyDescent="0.25">
      <c r="A128" s="6">
        <v>125</v>
      </c>
      <c r="B128" s="46">
        <v>4012902000</v>
      </c>
      <c r="C128" s="14" t="s">
        <v>28</v>
      </c>
      <c r="D128" s="42"/>
      <c r="E128" s="10">
        <v>97629.21</v>
      </c>
      <c r="F128" s="9">
        <v>55743.38</v>
      </c>
      <c r="G128" s="9">
        <v>53528.83</v>
      </c>
      <c r="H128" s="9">
        <v>65665.100000000006</v>
      </c>
      <c r="I128" s="9">
        <v>71263.420000000042</v>
      </c>
      <c r="J128" s="9">
        <v>118561.46</v>
      </c>
      <c r="K128" s="9">
        <v>81106.929999999993</v>
      </c>
      <c r="L128" s="9">
        <v>111483.31</v>
      </c>
      <c r="M128" s="9">
        <v>69856.92</v>
      </c>
      <c r="N128" s="9">
        <v>53957.67</v>
      </c>
      <c r="O128" s="9">
        <v>30917.98</v>
      </c>
      <c r="P128" s="9">
        <v>133702.95000000001</v>
      </c>
      <c r="Q128" s="9">
        <f t="shared" si="18"/>
        <v>943417.16000000015</v>
      </c>
      <c r="R128" s="47">
        <f t="shared" si="19"/>
        <v>6.3057839688295133E-4</v>
      </c>
      <c r="S128" s="44"/>
      <c r="T128" s="10">
        <v>65137.89</v>
      </c>
      <c r="U128" s="19">
        <f t="shared" si="20"/>
        <v>1.0526140776128918</v>
      </c>
      <c r="V128" s="20">
        <f t="shared" si="21"/>
        <v>1.0526140776128918</v>
      </c>
      <c r="W128" s="42"/>
      <c r="X128" s="10">
        <v>579965.73</v>
      </c>
      <c r="Y128" s="19">
        <f t="shared" si="22"/>
        <v>0.62667742454368847</v>
      </c>
      <c r="Z128" s="20">
        <f t="shared" si="23"/>
        <v>0.62667742454368847</v>
      </c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</row>
    <row r="129" spans="1:47" s="45" customFormat="1" x14ac:dyDescent="0.25">
      <c r="A129" s="6">
        <v>126</v>
      </c>
      <c r="B129" s="46">
        <v>4011109000</v>
      </c>
      <c r="C129" s="14" t="s">
        <v>28</v>
      </c>
      <c r="D129" s="42"/>
      <c r="E129" s="10">
        <v>48650.01</v>
      </c>
      <c r="F129" s="9">
        <v>36627.160000000003</v>
      </c>
      <c r="G129" s="9">
        <v>117391.32</v>
      </c>
      <c r="H129" s="9">
        <v>77720.009999999966</v>
      </c>
      <c r="I129" s="9">
        <v>148256.16</v>
      </c>
      <c r="J129" s="9">
        <v>43331.39</v>
      </c>
      <c r="K129" s="9">
        <v>44406.09</v>
      </c>
      <c r="L129" s="9">
        <v>88987.33</v>
      </c>
      <c r="M129" s="9">
        <v>64043.44</v>
      </c>
      <c r="N129" s="9">
        <v>86280.67</v>
      </c>
      <c r="O129" s="9">
        <v>26838.36</v>
      </c>
      <c r="P129" s="9">
        <v>61098.83</v>
      </c>
      <c r="Q129" s="9">
        <f t="shared" si="18"/>
        <v>843630.7699999999</v>
      </c>
      <c r="R129" s="47">
        <f t="shared" si="19"/>
        <v>5.6388134651666683E-4</v>
      </c>
      <c r="S129" s="44"/>
      <c r="T129" s="10">
        <v>158431.41</v>
      </c>
      <c r="U129" s="19">
        <f t="shared" si="20"/>
        <v>-0.6143515354688821</v>
      </c>
      <c r="V129" s="20">
        <f t="shared" si="21"/>
        <v>-0.6143515354688821</v>
      </c>
      <c r="W129" s="42"/>
      <c r="X129" s="10">
        <v>641151.07999999996</v>
      </c>
      <c r="Y129" s="19">
        <f t="shared" si="22"/>
        <v>0.31580651786471287</v>
      </c>
      <c r="Z129" s="20">
        <f t="shared" si="23"/>
        <v>0.31580651786471287</v>
      </c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</row>
    <row r="130" spans="1:47" s="45" customFormat="1" x14ac:dyDescent="0.25">
      <c r="A130" s="6">
        <v>127</v>
      </c>
      <c r="B130" s="46">
        <v>9401200000</v>
      </c>
      <c r="C130" s="14" t="s">
        <v>6</v>
      </c>
      <c r="D130" s="42"/>
      <c r="E130" s="10">
        <v>68128.62</v>
      </c>
      <c r="F130" s="9">
        <v>41607.53</v>
      </c>
      <c r="G130" s="9">
        <v>133698.82</v>
      </c>
      <c r="H130" s="9">
        <v>40569.640000000014</v>
      </c>
      <c r="I130" s="9">
        <v>53855.090000000004</v>
      </c>
      <c r="J130" s="9">
        <v>55155.61</v>
      </c>
      <c r="K130" s="9">
        <v>38450.75</v>
      </c>
      <c r="L130" s="9">
        <v>78577.960000000006</v>
      </c>
      <c r="M130" s="9">
        <v>124952.03</v>
      </c>
      <c r="N130" s="9">
        <v>34785.67</v>
      </c>
      <c r="O130" s="9">
        <v>68253.570000000007</v>
      </c>
      <c r="P130" s="9">
        <v>98269.99</v>
      </c>
      <c r="Q130" s="9">
        <f t="shared" si="18"/>
        <v>836305.28</v>
      </c>
      <c r="R130" s="47">
        <f t="shared" si="19"/>
        <v>5.5898500167958325E-4</v>
      </c>
      <c r="S130" s="44"/>
      <c r="T130" s="10">
        <v>43869.03</v>
      </c>
      <c r="U130" s="19">
        <f t="shared" si="20"/>
        <v>1.240076655444627</v>
      </c>
      <c r="V130" s="20">
        <f t="shared" si="21"/>
        <v>1.240076655444627</v>
      </c>
      <c r="W130" s="42"/>
      <c r="X130" s="10">
        <v>1049851.3</v>
      </c>
      <c r="Y130" s="19">
        <f t="shared" si="22"/>
        <v>-0.20340596806423919</v>
      </c>
      <c r="Z130" s="20">
        <f t="shared" si="23"/>
        <v>-0.20340596806423919</v>
      </c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</row>
    <row r="131" spans="1:47" s="45" customFormat="1" x14ac:dyDescent="0.25">
      <c r="A131" s="6">
        <v>128</v>
      </c>
      <c r="B131" s="46">
        <v>9031802000</v>
      </c>
      <c r="C131" s="14" t="s">
        <v>6</v>
      </c>
      <c r="D131" s="42"/>
      <c r="E131" s="10">
        <v>80163.72</v>
      </c>
      <c r="F131" s="9">
        <v>36474.35</v>
      </c>
      <c r="G131" s="9">
        <v>59956.04</v>
      </c>
      <c r="H131" s="9">
        <v>49961.819999999992</v>
      </c>
      <c r="I131" s="9">
        <v>93394.170000000013</v>
      </c>
      <c r="J131" s="9">
        <v>43987.6</v>
      </c>
      <c r="K131" s="9">
        <v>17750.82</v>
      </c>
      <c r="L131" s="9">
        <v>58538.15</v>
      </c>
      <c r="M131" s="9">
        <v>70737.63</v>
      </c>
      <c r="N131" s="9">
        <v>60434.63</v>
      </c>
      <c r="O131" s="9">
        <v>36646.019999999997</v>
      </c>
      <c r="P131" s="9">
        <v>95532.61</v>
      </c>
      <c r="Q131" s="9">
        <f t="shared" si="18"/>
        <v>703577.55999999994</v>
      </c>
      <c r="R131" s="47">
        <f t="shared" si="19"/>
        <v>4.7027002335596528E-4</v>
      </c>
      <c r="S131" s="44"/>
      <c r="T131" s="10">
        <v>40433.49</v>
      </c>
      <c r="U131" s="19">
        <f t="shared" si="20"/>
        <v>1.3627099713628481</v>
      </c>
      <c r="V131" s="20">
        <f t="shared" si="21"/>
        <v>1.3627099713628481</v>
      </c>
      <c r="W131" s="42"/>
      <c r="X131" s="10">
        <v>535567.05000000005</v>
      </c>
      <c r="Y131" s="19">
        <f t="shared" si="22"/>
        <v>0.31370583757906667</v>
      </c>
      <c r="Z131" s="20">
        <f t="shared" si="23"/>
        <v>0.31370583757906667</v>
      </c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</row>
    <row r="132" spans="1:47" s="45" customFormat="1" x14ac:dyDescent="0.25">
      <c r="A132" s="6">
        <v>129</v>
      </c>
      <c r="B132" s="46">
        <v>8708993200</v>
      </c>
      <c r="C132" s="14" t="s">
        <v>10</v>
      </c>
      <c r="D132" s="42"/>
      <c r="E132" s="10">
        <v>28706.85</v>
      </c>
      <c r="F132" s="9">
        <v>59507.95</v>
      </c>
      <c r="G132" s="9">
        <v>41431.629999999997</v>
      </c>
      <c r="H132" s="9">
        <v>40274.25999999998</v>
      </c>
      <c r="I132" s="9">
        <v>67993.78</v>
      </c>
      <c r="J132" s="9">
        <v>96488.24</v>
      </c>
      <c r="K132" s="9">
        <v>57989.5</v>
      </c>
      <c r="L132" s="9">
        <v>59541.18</v>
      </c>
      <c r="M132" s="9">
        <v>28635.1</v>
      </c>
      <c r="N132" s="9">
        <v>43919.97</v>
      </c>
      <c r="O132" s="9">
        <v>68615.78</v>
      </c>
      <c r="P132" s="9">
        <v>56911.26</v>
      </c>
      <c r="Q132" s="9">
        <f t="shared" ref="Q132:Q156" si="24">+SUM(E132:P132)</f>
        <v>650015.5</v>
      </c>
      <c r="R132" s="47">
        <f t="shared" ref="R132:R156" si="25">+Q132/$Q$158</f>
        <v>4.3446923515687378E-4</v>
      </c>
      <c r="S132" s="44"/>
      <c r="T132" s="10">
        <v>31221.14</v>
      </c>
      <c r="U132" s="19">
        <f t="shared" ref="U132:U156" si="26">+V132</f>
        <v>0.8228437526624589</v>
      </c>
      <c r="V132" s="20">
        <f t="shared" ref="V132:V156" si="27">IFERROR((P132-T132)/T132,0)</f>
        <v>0.8228437526624589</v>
      </c>
      <c r="W132" s="42"/>
      <c r="X132" s="10">
        <v>815082.54999999993</v>
      </c>
      <c r="Y132" s="19">
        <f t="shared" ref="Y132:Y156" si="28">+Z132</f>
        <v>-0.2025157451843374</v>
      </c>
      <c r="Z132" s="20">
        <f t="shared" ref="Z132:Z156" si="29">IFERROR((Q132-X132)/X132,0)</f>
        <v>-0.2025157451843374</v>
      </c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</row>
    <row r="133" spans="1:47" s="45" customFormat="1" x14ac:dyDescent="0.25">
      <c r="A133" s="6">
        <v>130</v>
      </c>
      <c r="B133" s="46">
        <v>8708995000</v>
      </c>
      <c r="C133" s="14" t="s">
        <v>14</v>
      </c>
      <c r="D133" s="42"/>
      <c r="E133" s="10">
        <v>45477.440000000002</v>
      </c>
      <c r="F133" s="9">
        <v>47881.74</v>
      </c>
      <c r="G133" s="9">
        <v>58005.86</v>
      </c>
      <c r="H133" s="9">
        <v>34911.800000000017</v>
      </c>
      <c r="I133" s="9">
        <v>76085.049999999988</v>
      </c>
      <c r="J133" s="9">
        <v>38014.78</v>
      </c>
      <c r="K133" s="9">
        <v>56860.87</v>
      </c>
      <c r="L133" s="9">
        <v>80820.36</v>
      </c>
      <c r="M133" s="9">
        <v>44478.19</v>
      </c>
      <c r="N133" s="9">
        <v>41689.21</v>
      </c>
      <c r="O133" s="9">
        <v>58177.83</v>
      </c>
      <c r="P133" s="9">
        <v>42234.46</v>
      </c>
      <c r="Q133" s="9">
        <f t="shared" si="24"/>
        <v>624637.59</v>
      </c>
      <c r="R133" s="47">
        <f t="shared" si="25"/>
        <v>4.1750668403681585E-4</v>
      </c>
      <c r="S133" s="44"/>
      <c r="T133" s="10">
        <v>67879.67</v>
      </c>
      <c r="U133" s="19">
        <f t="shared" si="26"/>
        <v>-0.3778039875562153</v>
      </c>
      <c r="V133" s="20">
        <f t="shared" si="27"/>
        <v>-0.3778039875562153</v>
      </c>
      <c r="W133" s="42"/>
      <c r="X133" s="10">
        <v>1758709.9000000001</v>
      </c>
      <c r="Y133" s="19">
        <f t="shared" si="28"/>
        <v>-0.64483193618231183</v>
      </c>
      <c r="Z133" s="20">
        <f t="shared" si="29"/>
        <v>-0.64483193618231183</v>
      </c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</row>
    <row r="134" spans="1:47" s="45" customFormat="1" x14ac:dyDescent="0.25">
      <c r="A134" s="6">
        <v>131</v>
      </c>
      <c r="B134" s="46">
        <v>8708294000</v>
      </c>
      <c r="C134" s="14" t="s">
        <v>14</v>
      </c>
      <c r="D134" s="42"/>
      <c r="E134" s="10">
        <v>41375.660000000003</v>
      </c>
      <c r="F134" s="9">
        <v>54042.16</v>
      </c>
      <c r="G134" s="9">
        <v>55703.26</v>
      </c>
      <c r="H134" s="9">
        <v>62964.19999999999</v>
      </c>
      <c r="I134" s="9">
        <v>47255.189999999966</v>
      </c>
      <c r="J134" s="9">
        <v>43672.87</v>
      </c>
      <c r="K134" s="9">
        <v>74093.17</v>
      </c>
      <c r="L134" s="9">
        <v>61304.53</v>
      </c>
      <c r="M134" s="9">
        <v>41608.639999999999</v>
      </c>
      <c r="N134" s="9">
        <v>40979.61</v>
      </c>
      <c r="O134" s="9">
        <v>44314.879999999997</v>
      </c>
      <c r="P134" s="9">
        <v>45175.42</v>
      </c>
      <c r="Q134" s="9">
        <f t="shared" si="24"/>
        <v>612489.59</v>
      </c>
      <c r="R134" s="47">
        <f t="shared" si="25"/>
        <v>4.0938698186250512E-4</v>
      </c>
      <c r="S134" s="44"/>
      <c r="T134" s="10">
        <v>52029.49</v>
      </c>
      <c r="U134" s="19">
        <f t="shared" si="26"/>
        <v>-0.13173432989637224</v>
      </c>
      <c r="V134" s="20">
        <f t="shared" si="27"/>
        <v>-0.13173432989637224</v>
      </c>
      <c r="W134" s="42"/>
      <c r="X134" s="10">
        <v>613677.58000000007</v>
      </c>
      <c r="Y134" s="19">
        <f t="shared" si="28"/>
        <v>-1.9358536774312447E-3</v>
      </c>
      <c r="Z134" s="20">
        <f t="shared" si="29"/>
        <v>-1.9358536774312447E-3</v>
      </c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</row>
    <row r="135" spans="1:47" s="45" customFormat="1" x14ac:dyDescent="0.25">
      <c r="A135" s="6">
        <v>132</v>
      </c>
      <c r="B135" s="46">
        <v>8409913000</v>
      </c>
      <c r="C135" s="14" t="s">
        <v>4</v>
      </c>
      <c r="D135" s="42"/>
      <c r="E135" s="10">
        <v>47645.99</v>
      </c>
      <c r="F135" s="9">
        <v>52807.67</v>
      </c>
      <c r="G135" s="9">
        <v>55315.64</v>
      </c>
      <c r="H135" s="9">
        <v>55419.410000000011</v>
      </c>
      <c r="I135" s="9">
        <v>25581.77</v>
      </c>
      <c r="J135" s="9">
        <v>30642.38</v>
      </c>
      <c r="K135" s="9">
        <v>61942.38</v>
      </c>
      <c r="L135" s="9">
        <v>55593.35</v>
      </c>
      <c r="M135" s="9">
        <v>52598.06</v>
      </c>
      <c r="N135" s="9">
        <v>17138.43</v>
      </c>
      <c r="O135" s="9">
        <v>87340.79</v>
      </c>
      <c r="P135" s="9">
        <v>46727.7</v>
      </c>
      <c r="Q135" s="9">
        <f t="shared" si="24"/>
        <v>588753.56999999995</v>
      </c>
      <c r="R135" s="47">
        <f t="shared" si="25"/>
        <v>3.9352186717667338E-4</v>
      </c>
      <c r="S135" s="44"/>
      <c r="T135" s="10">
        <v>38646.35</v>
      </c>
      <c r="U135" s="19">
        <f t="shared" si="26"/>
        <v>0.20911030407787537</v>
      </c>
      <c r="V135" s="20">
        <f t="shared" si="27"/>
        <v>0.20911030407787537</v>
      </c>
      <c r="W135" s="42"/>
      <c r="X135" s="10">
        <v>634097.52</v>
      </c>
      <c r="Y135" s="19">
        <f t="shared" si="28"/>
        <v>-7.1509426499570705E-2</v>
      </c>
      <c r="Z135" s="20">
        <f t="shared" si="29"/>
        <v>-7.1509426499570705E-2</v>
      </c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</row>
    <row r="136" spans="1:47" s="45" customFormat="1" x14ac:dyDescent="0.25">
      <c r="A136" s="6">
        <v>133</v>
      </c>
      <c r="B136" s="46">
        <v>8708991900</v>
      </c>
      <c r="C136" s="14" t="s">
        <v>14</v>
      </c>
      <c r="D136" s="42"/>
      <c r="E136" s="10">
        <v>54102.400000000001</v>
      </c>
      <c r="F136" s="9">
        <v>27978.14</v>
      </c>
      <c r="G136" s="9">
        <v>41874.31</v>
      </c>
      <c r="H136" s="9">
        <v>30279.899999999994</v>
      </c>
      <c r="I136" s="9">
        <v>47837.069999999971</v>
      </c>
      <c r="J136" s="9">
        <v>49071.61</v>
      </c>
      <c r="K136" s="9">
        <v>48122.21</v>
      </c>
      <c r="L136" s="9">
        <v>53930.94</v>
      </c>
      <c r="M136" s="9">
        <v>49574.52</v>
      </c>
      <c r="N136" s="9">
        <v>33183.19</v>
      </c>
      <c r="O136" s="9">
        <v>55735.93</v>
      </c>
      <c r="P136" s="9">
        <v>59102.36</v>
      </c>
      <c r="Q136" s="9">
        <f t="shared" si="24"/>
        <v>550792.58000000007</v>
      </c>
      <c r="R136" s="47">
        <f t="shared" si="25"/>
        <v>3.6814880716333877E-4</v>
      </c>
      <c r="S136" s="44"/>
      <c r="T136" s="10">
        <v>221930.12</v>
      </c>
      <c r="U136" s="19">
        <f t="shared" si="26"/>
        <v>-0.73368932527049513</v>
      </c>
      <c r="V136" s="20">
        <f t="shared" si="27"/>
        <v>-0.73368932527049513</v>
      </c>
      <c r="W136" s="42"/>
      <c r="X136" s="10">
        <v>861224.08000000007</v>
      </c>
      <c r="Y136" s="19">
        <f t="shared" si="28"/>
        <v>-0.36045380895527207</v>
      </c>
      <c r="Z136" s="20">
        <f t="shared" si="29"/>
        <v>-0.36045380895527207</v>
      </c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</row>
    <row r="137" spans="1:47" s="45" customFormat="1" x14ac:dyDescent="0.25">
      <c r="A137" s="6">
        <v>134</v>
      </c>
      <c r="B137" s="46">
        <v>4011920000</v>
      </c>
      <c r="C137" s="14" t="s">
        <v>28</v>
      </c>
      <c r="D137" s="42"/>
      <c r="E137" s="10">
        <v>22723.05</v>
      </c>
      <c r="F137" s="9">
        <v>7414.66</v>
      </c>
      <c r="G137" s="9">
        <v>16285.26</v>
      </c>
      <c r="H137" s="9">
        <v>12934.939999999999</v>
      </c>
      <c r="I137" s="9">
        <v>103999.29999999999</v>
      </c>
      <c r="J137" s="9">
        <v>4752.0200000000004</v>
      </c>
      <c r="K137" s="9">
        <v>27354.959999999999</v>
      </c>
      <c r="L137" s="9">
        <v>36269.089999999997</v>
      </c>
      <c r="M137" s="9">
        <v>102440.56</v>
      </c>
      <c r="N137" s="9">
        <v>53587.06</v>
      </c>
      <c r="O137" s="9">
        <v>41144.959999999999</v>
      </c>
      <c r="P137" s="9">
        <v>94126.54</v>
      </c>
      <c r="Q137" s="9">
        <f t="shared" si="24"/>
        <v>523032.39999999997</v>
      </c>
      <c r="R137" s="47">
        <f t="shared" si="25"/>
        <v>3.4959395089850017E-4</v>
      </c>
      <c r="S137" s="44"/>
      <c r="T137" s="10">
        <v>4245.87</v>
      </c>
      <c r="U137" s="19">
        <f t="shared" si="26"/>
        <v>21.168964193439741</v>
      </c>
      <c r="V137" s="20">
        <f t="shared" si="27"/>
        <v>21.168964193439741</v>
      </c>
      <c r="W137" s="42"/>
      <c r="X137" s="10">
        <v>641935.58999999985</v>
      </c>
      <c r="Y137" s="19">
        <f t="shared" si="28"/>
        <v>-0.18522604425157346</v>
      </c>
      <c r="Z137" s="20">
        <f t="shared" si="29"/>
        <v>-0.18522604425157346</v>
      </c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</row>
    <row r="138" spans="1:47" s="45" customFormat="1" x14ac:dyDescent="0.25">
      <c r="A138" s="6">
        <v>135</v>
      </c>
      <c r="B138" s="46">
        <v>8708993100</v>
      </c>
      <c r="C138" s="14" t="s">
        <v>10</v>
      </c>
      <c r="D138" s="42"/>
      <c r="E138" s="10">
        <v>62056.25</v>
      </c>
      <c r="F138" s="9">
        <v>35029.93</v>
      </c>
      <c r="G138" s="9">
        <v>39088.269999999997</v>
      </c>
      <c r="H138" s="9">
        <v>46190.300000000017</v>
      </c>
      <c r="I138" s="9">
        <v>37164.050000000003</v>
      </c>
      <c r="J138" s="9">
        <v>37033.46</v>
      </c>
      <c r="K138" s="9">
        <v>63810.21</v>
      </c>
      <c r="L138" s="9">
        <v>27110.05</v>
      </c>
      <c r="M138" s="9">
        <v>55002.15</v>
      </c>
      <c r="N138" s="9">
        <v>42873.02</v>
      </c>
      <c r="O138" s="9">
        <v>16477.18</v>
      </c>
      <c r="P138" s="9">
        <v>21902.7</v>
      </c>
      <c r="Q138" s="9">
        <f t="shared" si="24"/>
        <v>483737.57</v>
      </c>
      <c r="R138" s="47">
        <f t="shared" si="25"/>
        <v>3.2332935453776825E-4</v>
      </c>
      <c r="S138" s="44"/>
      <c r="T138" s="10">
        <v>38247.949999999997</v>
      </c>
      <c r="U138" s="19">
        <f t="shared" si="26"/>
        <v>-0.42734970109509129</v>
      </c>
      <c r="V138" s="20">
        <f t="shared" si="27"/>
        <v>-0.42734970109509129</v>
      </c>
      <c r="W138" s="42"/>
      <c r="X138" s="10">
        <v>421643.32</v>
      </c>
      <c r="Y138" s="19">
        <f t="shared" si="28"/>
        <v>0.14726724474136102</v>
      </c>
      <c r="Z138" s="20">
        <f t="shared" si="29"/>
        <v>0.14726724474136102</v>
      </c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</row>
    <row r="139" spans="1:47" s="45" customFormat="1" x14ac:dyDescent="0.25">
      <c r="A139" s="6">
        <v>136</v>
      </c>
      <c r="B139" s="46">
        <v>8414304000</v>
      </c>
      <c r="C139" s="14" t="s">
        <v>4</v>
      </c>
      <c r="D139" s="42"/>
      <c r="E139" s="10">
        <v>46811.93</v>
      </c>
      <c r="F139" s="9">
        <v>37304.730000000003</v>
      </c>
      <c r="G139" s="9">
        <v>45629.9</v>
      </c>
      <c r="H139" s="9">
        <v>39608.92</v>
      </c>
      <c r="I139" s="9">
        <v>48673.860000000015</v>
      </c>
      <c r="J139" s="9">
        <v>41457.230000000003</v>
      </c>
      <c r="K139" s="9">
        <v>38069.79</v>
      </c>
      <c r="L139" s="9">
        <v>39568.449999999997</v>
      </c>
      <c r="M139" s="9">
        <v>20726.37</v>
      </c>
      <c r="N139" s="9">
        <v>42683.73</v>
      </c>
      <c r="O139" s="9">
        <v>35505.39</v>
      </c>
      <c r="P139" s="9">
        <v>38187.68</v>
      </c>
      <c r="Q139" s="9">
        <f t="shared" si="24"/>
        <v>474227.98</v>
      </c>
      <c r="R139" s="47">
        <f t="shared" si="25"/>
        <v>3.1697316104091245E-4</v>
      </c>
      <c r="S139" s="44"/>
      <c r="T139" s="10">
        <v>65235.47</v>
      </c>
      <c r="U139" s="19">
        <f t="shared" si="26"/>
        <v>-0.41461784516920014</v>
      </c>
      <c r="V139" s="20">
        <f t="shared" si="27"/>
        <v>-0.41461784516920014</v>
      </c>
      <c r="W139" s="42"/>
      <c r="X139" s="10">
        <v>623636.07000000007</v>
      </c>
      <c r="Y139" s="19">
        <f t="shared" si="28"/>
        <v>-0.23957576732211797</v>
      </c>
      <c r="Z139" s="20">
        <f t="shared" si="29"/>
        <v>-0.23957576732211797</v>
      </c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</row>
    <row r="140" spans="1:47" s="45" customFormat="1" x14ac:dyDescent="0.25">
      <c r="A140" s="6">
        <v>137</v>
      </c>
      <c r="B140" s="46">
        <v>8512400000</v>
      </c>
      <c r="C140" s="14" t="s">
        <v>14</v>
      </c>
      <c r="D140" s="42"/>
      <c r="E140" s="10">
        <v>24643.15</v>
      </c>
      <c r="F140" s="9">
        <v>111005.22</v>
      </c>
      <c r="G140" s="9">
        <v>101424.15</v>
      </c>
      <c r="H140" s="9">
        <v>20977.489999999998</v>
      </c>
      <c r="I140" s="9">
        <v>22595.7</v>
      </c>
      <c r="J140" s="9">
        <v>22234.2</v>
      </c>
      <c r="K140" s="9">
        <v>14514.16</v>
      </c>
      <c r="L140" s="9">
        <v>53499.19</v>
      </c>
      <c r="M140" s="9">
        <v>19132.810000000001</v>
      </c>
      <c r="N140" s="9">
        <v>28995.03</v>
      </c>
      <c r="O140" s="9">
        <v>37482.050000000003</v>
      </c>
      <c r="P140" s="9">
        <v>12603.8</v>
      </c>
      <c r="Q140" s="9">
        <f t="shared" si="24"/>
        <v>469106.94999999995</v>
      </c>
      <c r="R140" s="47">
        <f t="shared" si="25"/>
        <v>3.13550273452362E-4</v>
      </c>
      <c r="S140" s="44"/>
      <c r="T140" s="10">
        <v>13144.79</v>
      </c>
      <c r="U140" s="19">
        <f t="shared" si="26"/>
        <v>-4.1156229958789876E-2</v>
      </c>
      <c r="V140" s="20">
        <f t="shared" si="27"/>
        <v>-4.1156229958789876E-2</v>
      </c>
      <c r="W140" s="42"/>
      <c r="X140" s="10">
        <v>284025.63999999996</v>
      </c>
      <c r="Y140" s="19">
        <f t="shared" si="28"/>
        <v>0.65163592272866644</v>
      </c>
      <c r="Z140" s="20">
        <f t="shared" si="29"/>
        <v>0.65163592272866644</v>
      </c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</row>
    <row r="141" spans="1:47" s="45" customFormat="1" x14ac:dyDescent="0.25">
      <c r="A141" s="6">
        <v>138</v>
      </c>
      <c r="B141" s="46">
        <v>9029901000</v>
      </c>
      <c r="C141" s="14" t="s">
        <v>6</v>
      </c>
      <c r="D141" s="42"/>
      <c r="E141" s="10">
        <v>24876.959999999999</v>
      </c>
      <c r="F141" s="9">
        <v>85065.98</v>
      </c>
      <c r="G141" s="9">
        <v>21463.72</v>
      </c>
      <c r="H141" s="9">
        <v>23651.820000000003</v>
      </c>
      <c r="I141" s="9">
        <v>21454.61</v>
      </c>
      <c r="J141" s="9">
        <v>25663.41</v>
      </c>
      <c r="K141" s="9">
        <v>35131.67</v>
      </c>
      <c r="L141" s="9">
        <v>34088.92</v>
      </c>
      <c r="M141" s="9">
        <v>38941.5</v>
      </c>
      <c r="N141" s="9">
        <v>30034.39</v>
      </c>
      <c r="O141" s="9">
        <v>35900.949999999997</v>
      </c>
      <c r="P141" s="9">
        <v>65918.33</v>
      </c>
      <c r="Q141" s="9">
        <f t="shared" si="24"/>
        <v>442192.26000000007</v>
      </c>
      <c r="R141" s="47">
        <f t="shared" si="25"/>
        <v>2.9556054124015425E-4</v>
      </c>
      <c r="S141" s="44"/>
      <c r="T141" s="10">
        <v>23285.78</v>
      </c>
      <c r="U141" s="19">
        <f t="shared" si="26"/>
        <v>1.8308405387322222</v>
      </c>
      <c r="V141" s="20">
        <f t="shared" si="27"/>
        <v>1.8308405387322222</v>
      </c>
      <c r="W141" s="42"/>
      <c r="X141" s="10">
        <v>552375.72</v>
      </c>
      <c r="Y141" s="19">
        <f t="shared" si="28"/>
        <v>-0.19947194637736776</v>
      </c>
      <c r="Z141" s="20">
        <f t="shared" si="29"/>
        <v>-0.19947194637736776</v>
      </c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</row>
    <row r="142" spans="1:47" s="45" customFormat="1" x14ac:dyDescent="0.25">
      <c r="A142" s="6">
        <v>139</v>
      </c>
      <c r="B142" s="46">
        <v>9025191200</v>
      </c>
      <c r="C142" s="14" t="s">
        <v>6</v>
      </c>
      <c r="D142" s="42"/>
      <c r="E142" s="10">
        <v>75624.92</v>
      </c>
      <c r="F142" s="9">
        <v>8616.67</v>
      </c>
      <c r="G142" s="9">
        <v>21005.13</v>
      </c>
      <c r="H142" s="9">
        <v>18690.439999999999</v>
      </c>
      <c r="I142" s="9">
        <v>28281.110000000008</v>
      </c>
      <c r="J142" s="9">
        <v>11087.94</v>
      </c>
      <c r="K142" s="9">
        <v>83942.02</v>
      </c>
      <c r="L142" s="9">
        <v>44374.36</v>
      </c>
      <c r="M142" s="9">
        <v>48172.85</v>
      </c>
      <c r="N142" s="9">
        <v>16063.85</v>
      </c>
      <c r="O142" s="9">
        <v>10072.51</v>
      </c>
      <c r="P142" s="9">
        <v>48147.64</v>
      </c>
      <c r="Q142" s="9">
        <f t="shared" si="24"/>
        <v>414079.44</v>
      </c>
      <c r="R142" s="47">
        <f t="shared" si="25"/>
        <v>2.76769981009663E-4</v>
      </c>
      <c r="S142" s="44"/>
      <c r="T142" s="10">
        <v>31088.68</v>
      </c>
      <c r="U142" s="19">
        <f t="shared" si="26"/>
        <v>0.54871934093052521</v>
      </c>
      <c r="V142" s="20">
        <f t="shared" si="27"/>
        <v>0.54871934093052521</v>
      </c>
      <c r="W142" s="42"/>
      <c r="X142" s="10">
        <v>422233.39</v>
      </c>
      <c r="Y142" s="19">
        <f t="shared" si="28"/>
        <v>-1.9311476053563672E-2</v>
      </c>
      <c r="Z142" s="20">
        <f t="shared" si="29"/>
        <v>-1.9311476053563672E-2</v>
      </c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</row>
    <row r="143" spans="1:47" s="45" customFormat="1" x14ac:dyDescent="0.25">
      <c r="A143" s="6">
        <v>140</v>
      </c>
      <c r="B143" s="46">
        <v>8483109300</v>
      </c>
      <c r="C143" s="14" t="s">
        <v>4</v>
      </c>
      <c r="D143" s="42"/>
      <c r="E143" s="10">
        <v>28084.04</v>
      </c>
      <c r="F143" s="9">
        <v>17798.3</v>
      </c>
      <c r="G143" s="9">
        <v>15638.02</v>
      </c>
      <c r="H143" s="9">
        <v>108005.48000000003</v>
      </c>
      <c r="I143" s="9">
        <v>11602.499999999998</v>
      </c>
      <c r="J143" s="9">
        <v>14057.74</v>
      </c>
      <c r="K143" s="9">
        <v>44063.19</v>
      </c>
      <c r="L143" s="9">
        <v>12044.37</v>
      </c>
      <c r="M143" s="9">
        <v>28890.36</v>
      </c>
      <c r="N143" s="9">
        <v>9542.2000000000007</v>
      </c>
      <c r="O143" s="9">
        <v>38198.44</v>
      </c>
      <c r="P143" s="9">
        <v>64391.66</v>
      </c>
      <c r="Q143" s="9">
        <f t="shared" si="24"/>
        <v>392316.30000000005</v>
      </c>
      <c r="R143" s="47">
        <f t="shared" si="25"/>
        <v>2.6222353590118184E-4</v>
      </c>
      <c r="S143" s="44"/>
      <c r="T143" s="10">
        <v>24307.51</v>
      </c>
      <c r="U143" s="19">
        <f t="shared" si="26"/>
        <v>1.6490438551706863</v>
      </c>
      <c r="V143" s="20">
        <f t="shared" si="27"/>
        <v>1.6490438551706863</v>
      </c>
      <c r="W143" s="42"/>
      <c r="X143" s="10">
        <v>373648.73</v>
      </c>
      <c r="Y143" s="19">
        <f t="shared" si="28"/>
        <v>4.9960212630724227E-2</v>
      </c>
      <c r="Z143" s="20">
        <f t="shared" si="29"/>
        <v>4.9960212630724227E-2</v>
      </c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</row>
    <row r="144" spans="1:47" s="45" customFormat="1" x14ac:dyDescent="0.25">
      <c r="A144" s="6">
        <v>141</v>
      </c>
      <c r="B144" s="46">
        <v>8536101000</v>
      </c>
      <c r="C144" s="14" t="s">
        <v>5</v>
      </c>
      <c r="D144" s="42"/>
      <c r="E144" s="10">
        <v>22286.57</v>
      </c>
      <c r="F144" s="9">
        <v>60976.44</v>
      </c>
      <c r="G144" s="9">
        <v>36126.78</v>
      </c>
      <c r="H144" s="9">
        <v>13344.279999999992</v>
      </c>
      <c r="I144" s="9">
        <v>32983.450000000019</v>
      </c>
      <c r="J144" s="9">
        <v>7481.85</v>
      </c>
      <c r="K144" s="9">
        <v>19739.09</v>
      </c>
      <c r="L144" s="9">
        <v>23958.74</v>
      </c>
      <c r="M144" s="9">
        <v>36762.71</v>
      </c>
      <c r="N144" s="9">
        <v>29588.78</v>
      </c>
      <c r="O144" s="9">
        <v>27518.35</v>
      </c>
      <c r="P144" s="9">
        <v>68724.490000000005</v>
      </c>
      <c r="Q144" s="9">
        <f t="shared" si="24"/>
        <v>379491.52999999997</v>
      </c>
      <c r="R144" s="47">
        <f t="shared" si="25"/>
        <v>2.5365148183022066E-4</v>
      </c>
      <c r="S144" s="44"/>
      <c r="T144" s="10">
        <v>19840.36</v>
      </c>
      <c r="U144" s="19">
        <f t="shared" si="26"/>
        <v>2.4638731353664953</v>
      </c>
      <c r="V144" s="20">
        <f t="shared" si="27"/>
        <v>2.4638731353664953</v>
      </c>
      <c r="W144" s="42"/>
      <c r="X144" s="10">
        <v>473664.31999999995</v>
      </c>
      <c r="Y144" s="19">
        <f t="shared" si="28"/>
        <v>-0.19881757190408597</v>
      </c>
      <c r="Z144" s="20">
        <f t="shared" si="29"/>
        <v>-0.19881757190408597</v>
      </c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</row>
    <row r="145" spans="1:47" s="45" customFormat="1" x14ac:dyDescent="0.25">
      <c r="A145" s="6">
        <v>142</v>
      </c>
      <c r="B145" s="46">
        <v>9029201000</v>
      </c>
      <c r="C145" s="14" t="s">
        <v>6</v>
      </c>
      <c r="D145" s="42"/>
      <c r="E145" s="10">
        <v>68960.990000000005</v>
      </c>
      <c r="F145" s="9">
        <v>30652.15</v>
      </c>
      <c r="G145" s="9">
        <v>38353.1</v>
      </c>
      <c r="H145" s="9">
        <v>20840.370000000006</v>
      </c>
      <c r="I145" s="9">
        <v>23262.83</v>
      </c>
      <c r="J145" s="9">
        <v>16829.45</v>
      </c>
      <c r="K145" s="9">
        <v>38577</v>
      </c>
      <c r="L145" s="9">
        <v>11605.76</v>
      </c>
      <c r="M145" s="9">
        <v>23603.58</v>
      </c>
      <c r="N145" s="9">
        <v>11263.72</v>
      </c>
      <c r="O145" s="9">
        <v>34812.1</v>
      </c>
      <c r="P145" s="9">
        <v>24336.5</v>
      </c>
      <c r="Q145" s="9">
        <f t="shared" si="24"/>
        <v>343097.55</v>
      </c>
      <c r="R145" s="47">
        <f t="shared" si="25"/>
        <v>2.2932580858871403E-4</v>
      </c>
      <c r="S145" s="44"/>
      <c r="T145" s="10">
        <v>16244.06</v>
      </c>
      <c r="U145" s="19">
        <f t="shared" si="26"/>
        <v>0.49817841106225913</v>
      </c>
      <c r="V145" s="20">
        <f t="shared" si="27"/>
        <v>0.49817841106225913</v>
      </c>
      <c r="W145" s="42"/>
      <c r="X145" s="10">
        <v>264091.61</v>
      </c>
      <c r="Y145" s="19">
        <f t="shared" si="28"/>
        <v>0.29916111306981696</v>
      </c>
      <c r="Z145" s="20">
        <f t="shared" si="29"/>
        <v>0.29916111306981696</v>
      </c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</row>
    <row r="146" spans="1:47" s="45" customFormat="1" x14ac:dyDescent="0.25">
      <c r="A146" s="6">
        <v>143</v>
      </c>
      <c r="B146" s="46">
        <v>9401901000</v>
      </c>
      <c r="C146" s="14" t="s">
        <v>6</v>
      </c>
      <c r="D146" s="42"/>
      <c r="E146" s="10">
        <v>14596</v>
      </c>
      <c r="F146" s="9">
        <v>27077.01</v>
      </c>
      <c r="G146" s="9">
        <v>11151.5</v>
      </c>
      <c r="H146" s="9">
        <v>9805.4599999999991</v>
      </c>
      <c r="I146" s="9">
        <v>35895.370000000017</v>
      </c>
      <c r="J146" s="9">
        <v>83521.09</v>
      </c>
      <c r="K146" s="9">
        <v>45118.41</v>
      </c>
      <c r="L146" s="9">
        <v>28883.27</v>
      </c>
      <c r="M146" s="9">
        <v>8452.9</v>
      </c>
      <c r="N146" s="9">
        <v>20852.87</v>
      </c>
      <c r="O146" s="9">
        <v>16897.439999999999</v>
      </c>
      <c r="P146" s="9">
        <v>10852.15</v>
      </c>
      <c r="Q146" s="9">
        <f t="shared" si="24"/>
        <v>313103.47000000003</v>
      </c>
      <c r="R146" s="47">
        <f t="shared" si="25"/>
        <v>2.0927781743029694E-4</v>
      </c>
      <c r="S146" s="44"/>
      <c r="T146" s="10">
        <v>10615.18</v>
      </c>
      <c r="U146" s="19">
        <f t="shared" si="26"/>
        <v>2.2323691166800688E-2</v>
      </c>
      <c r="V146" s="20">
        <f t="shared" si="27"/>
        <v>2.2323691166800688E-2</v>
      </c>
      <c r="W146" s="42"/>
      <c r="X146" s="10">
        <v>216443.52999999997</v>
      </c>
      <c r="Y146" s="19">
        <f t="shared" si="28"/>
        <v>0.44658271836538643</v>
      </c>
      <c r="Z146" s="20">
        <f t="shared" si="29"/>
        <v>0.44658271836538643</v>
      </c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</row>
    <row r="147" spans="1:47" s="45" customFormat="1" x14ac:dyDescent="0.25">
      <c r="A147" s="6">
        <v>144</v>
      </c>
      <c r="B147" s="46">
        <v>4010330000</v>
      </c>
      <c r="C147" s="14" t="s">
        <v>2</v>
      </c>
      <c r="D147" s="42"/>
      <c r="E147" s="10">
        <v>28172.44</v>
      </c>
      <c r="F147" s="9">
        <v>24206.71</v>
      </c>
      <c r="G147" s="9">
        <v>25677.55</v>
      </c>
      <c r="H147" s="9">
        <v>28046.650000000027</v>
      </c>
      <c r="I147" s="9">
        <v>24101.880000000005</v>
      </c>
      <c r="J147" s="9">
        <v>14716.28</v>
      </c>
      <c r="K147" s="9">
        <v>20717.400000000001</v>
      </c>
      <c r="L147" s="9">
        <v>29190.63</v>
      </c>
      <c r="M147" s="9">
        <v>13741.76</v>
      </c>
      <c r="N147" s="9">
        <v>27863.42</v>
      </c>
      <c r="O147" s="9">
        <v>24422.75</v>
      </c>
      <c r="P147" s="9">
        <v>16948.04</v>
      </c>
      <c r="Q147" s="9">
        <f t="shared" si="24"/>
        <v>277805.51</v>
      </c>
      <c r="R147" s="47">
        <f t="shared" si="25"/>
        <v>1.856847220598051E-4</v>
      </c>
      <c r="S147" s="44"/>
      <c r="T147" s="10">
        <v>13708.85</v>
      </c>
      <c r="U147" s="19">
        <f t="shared" si="26"/>
        <v>0.23628458988171877</v>
      </c>
      <c r="V147" s="20">
        <f t="shared" si="27"/>
        <v>0.23628458988171877</v>
      </c>
      <c r="W147" s="42"/>
      <c r="X147" s="10">
        <v>264662.45999999996</v>
      </c>
      <c r="Y147" s="19">
        <f t="shared" si="28"/>
        <v>4.9659668394225795E-2</v>
      </c>
      <c r="Z147" s="20">
        <f t="shared" si="29"/>
        <v>4.9659668394225795E-2</v>
      </c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</row>
    <row r="148" spans="1:47" s="45" customFormat="1" x14ac:dyDescent="0.25">
      <c r="A148" s="6">
        <v>145</v>
      </c>
      <c r="B148" s="46">
        <v>8409999200</v>
      </c>
      <c r="C148" s="14" t="s">
        <v>4</v>
      </c>
      <c r="D148" s="42"/>
      <c r="E148" s="10">
        <v>19364.05</v>
      </c>
      <c r="F148" s="9">
        <v>11092.78</v>
      </c>
      <c r="G148" s="9">
        <v>22592.6</v>
      </c>
      <c r="H148" s="9">
        <v>21471.960000000006</v>
      </c>
      <c r="I148" s="9">
        <v>16581.999999999993</v>
      </c>
      <c r="J148" s="9">
        <v>32477.87</v>
      </c>
      <c r="K148" s="9">
        <v>29690.19</v>
      </c>
      <c r="L148" s="9">
        <v>31659</v>
      </c>
      <c r="M148" s="9">
        <v>26465.559999999998</v>
      </c>
      <c r="N148" s="9">
        <v>20254.07</v>
      </c>
      <c r="O148" s="9">
        <v>15744</v>
      </c>
      <c r="P148" s="9">
        <v>28267.02</v>
      </c>
      <c r="Q148" s="9">
        <f t="shared" si="24"/>
        <v>275661.10000000003</v>
      </c>
      <c r="R148" s="47">
        <f t="shared" si="25"/>
        <v>1.8425140212733774E-4</v>
      </c>
      <c r="S148" s="44"/>
      <c r="T148" s="10">
        <v>22253.96</v>
      </c>
      <c r="U148" s="19">
        <f t="shared" si="26"/>
        <v>0.27020179779239295</v>
      </c>
      <c r="V148" s="20">
        <f t="shared" si="27"/>
        <v>0.27020179779239295</v>
      </c>
      <c r="W148" s="42"/>
      <c r="X148" s="10">
        <v>352227.07000000007</v>
      </c>
      <c r="Y148" s="19">
        <f t="shared" si="28"/>
        <v>-0.21737673370760521</v>
      </c>
      <c r="Z148" s="20">
        <f t="shared" si="29"/>
        <v>-0.21737673370760521</v>
      </c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</row>
    <row r="149" spans="1:47" s="45" customFormat="1" x14ac:dyDescent="0.25">
      <c r="A149" s="6">
        <v>146</v>
      </c>
      <c r="B149" s="46">
        <v>9026101100</v>
      </c>
      <c r="C149" s="14" t="s">
        <v>6</v>
      </c>
      <c r="D149" s="42"/>
      <c r="E149" s="10">
        <v>36304.28</v>
      </c>
      <c r="F149" s="9">
        <v>16117.11</v>
      </c>
      <c r="G149" s="9">
        <v>15848.62</v>
      </c>
      <c r="H149" s="9">
        <v>11404.840000000004</v>
      </c>
      <c r="I149" s="9">
        <v>7889.36</v>
      </c>
      <c r="J149" s="9">
        <v>14667.94</v>
      </c>
      <c r="K149" s="9">
        <v>19793.560000000001</v>
      </c>
      <c r="L149" s="9">
        <v>36260.629999999997</v>
      </c>
      <c r="M149" s="9">
        <v>19489.09</v>
      </c>
      <c r="N149" s="9">
        <v>39751.35</v>
      </c>
      <c r="O149" s="9">
        <v>29592.92</v>
      </c>
      <c r="P149" s="9">
        <v>25080.03</v>
      </c>
      <c r="Q149" s="9">
        <f t="shared" si="24"/>
        <v>272199.73</v>
      </c>
      <c r="R149" s="47">
        <f t="shared" si="25"/>
        <v>1.8193782841025721E-4</v>
      </c>
      <c r="S149" s="44"/>
      <c r="T149" s="10">
        <v>13403.66</v>
      </c>
      <c r="U149" s="19">
        <f t="shared" si="26"/>
        <v>0.87113295920666434</v>
      </c>
      <c r="V149" s="20">
        <f t="shared" si="27"/>
        <v>0.87113295920666434</v>
      </c>
      <c r="W149" s="42"/>
      <c r="X149" s="10">
        <v>328469.35999999993</v>
      </c>
      <c r="Y149" s="19">
        <f t="shared" si="28"/>
        <v>-0.17130861155512331</v>
      </c>
      <c r="Z149" s="20">
        <f t="shared" si="29"/>
        <v>-0.17130861155512331</v>
      </c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</row>
    <row r="150" spans="1:47" s="45" customFormat="1" x14ac:dyDescent="0.25">
      <c r="A150" s="6">
        <v>147</v>
      </c>
      <c r="B150" s="46">
        <v>8511902100</v>
      </c>
      <c r="C150" s="14" t="s">
        <v>5</v>
      </c>
      <c r="D150" s="42"/>
      <c r="E150" s="10">
        <v>25089.65</v>
      </c>
      <c r="F150" s="9">
        <v>5539.45</v>
      </c>
      <c r="G150" s="9">
        <v>20673.18</v>
      </c>
      <c r="H150" s="9">
        <v>12622.900000000001</v>
      </c>
      <c r="I150" s="9">
        <v>18048.700000000004</v>
      </c>
      <c r="J150" s="9">
        <v>32512.76</v>
      </c>
      <c r="K150" s="9">
        <v>3624.3</v>
      </c>
      <c r="L150" s="9">
        <v>3172.12</v>
      </c>
      <c r="M150" s="9">
        <v>14978.06</v>
      </c>
      <c r="N150" s="9">
        <v>3763.84</v>
      </c>
      <c r="O150" s="9">
        <v>2458.31</v>
      </c>
      <c r="P150" s="9">
        <v>21893.98</v>
      </c>
      <c r="Q150" s="9">
        <f t="shared" si="24"/>
        <v>164377.25</v>
      </c>
      <c r="R150" s="47">
        <f t="shared" si="25"/>
        <v>1.0986946939679166E-4</v>
      </c>
      <c r="S150" s="44"/>
      <c r="T150" s="10">
        <v>14780.66</v>
      </c>
      <c r="U150" s="19">
        <f t="shared" si="26"/>
        <v>0.48125861768013062</v>
      </c>
      <c r="V150" s="20">
        <f t="shared" si="27"/>
        <v>0.48125861768013062</v>
      </c>
      <c r="W150" s="42"/>
      <c r="X150" s="10">
        <v>249742.3</v>
      </c>
      <c r="Y150" s="19">
        <f t="shared" si="28"/>
        <v>-0.34181254036660985</v>
      </c>
      <c r="Z150" s="20">
        <f t="shared" si="29"/>
        <v>-0.34181254036660985</v>
      </c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</row>
    <row r="151" spans="1:47" s="45" customFormat="1" x14ac:dyDescent="0.25">
      <c r="A151" s="6">
        <v>148</v>
      </c>
      <c r="B151" s="46">
        <v>8409918000</v>
      </c>
      <c r="C151" s="14" t="s">
        <v>4</v>
      </c>
      <c r="D151" s="42"/>
      <c r="E151" s="10">
        <v>7819.27</v>
      </c>
      <c r="F151" s="9">
        <v>10017.94</v>
      </c>
      <c r="G151" s="9">
        <v>7523.7</v>
      </c>
      <c r="H151" s="9">
        <v>10415.219999999996</v>
      </c>
      <c r="I151" s="9">
        <v>14140.38000000001</v>
      </c>
      <c r="J151" s="9">
        <v>6763.04</v>
      </c>
      <c r="K151" s="9">
        <v>13722.56</v>
      </c>
      <c r="L151" s="9">
        <v>20517.88</v>
      </c>
      <c r="M151" s="9">
        <v>8706.0400000000009</v>
      </c>
      <c r="N151" s="9">
        <v>10301.08</v>
      </c>
      <c r="O151" s="9">
        <v>16378.52</v>
      </c>
      <c r="P151" s="9">
        <v>11991.77</v>
      </c>
      <c r="Q151" s="9">
        <f t="shared" si="24"/>
        <v>138297.40000000002</v>
      </c>
      <c r="R151" s="47">
        <f t="shared" si="25"/>
        <v>9.243774279564755E-5</v>
      </c>
      <c r="S151" s="44"/>
      <c r="T151" s="10">
        <v>11074.34</v>
      </c>
      <c r="U151" s="19">
        <f t="shared" si="26"/>
        <v>8.2842860161418216E-2</v>
      </c>
      <c r="V151" s="20">
        <f t="shared" si="27"/>
        <v>8.2842860161418216E-2</v>
      </c>
      <c r="W151" s="42"/>
      <c r="X151" s="10">
        <v>273946.31</v>
      </c>
      <c r="Y151" s="19">
        <f t="shared" si="28"/>
        <v>-0.49516604184228646</v>
      </c>
      <c r="Z151" s="20">
        <f t="shared" si="29"/>
        <v>-0.49516604184228646</v>
      </c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</row>
    <row r="152" spans="1:47" s="45" customFormat="1" x14ac:dyDescent="0.25">
      <c r="A152" s="6">
        <v>149</v>
      </c>
      <c r="B152" s="46">
        <v>9104001000</v>
      </c>
      <c r="C152" s="14" t="s">
        <v>6</v>
      </c>
      <c r="D152" s="42"/>
      <c r="E152" s="10">
        <v>7692.72</v>
      </c>
      <c r="F152" s="9">
        <v>9261.11</v>
      </c>
      <c r="G152" s="9">
        <v>6561.09</v>
      </c>
      <c r="H152" s="9">
        <v>1664.54</v>
      </c>
      <c r="I152" s="9">
        <v>6962.01</v>
      </c>
      <c r="J152" s="9">
        <v>19316.16</v>
      </c>
      <c r="K152" s="9">
        <v>12950.25</v>
      </c>
      <c r="L152" s="9">
        <v>7927.12</v>
      </c>
      <c r="M152" s="9">
        <v>22377.45</v>
      </c>
      <c r="N152" s="9">
        <v>5523.6</v>
      </c>
      <c r="O152" s="9">
        <v>2054.29</v>
      </c>
      <c r="P152" s="9">
        <v>3864.37</v>
      </c>
      <c r="Q152" s="9">
        <f t="shared" si="24"/>
        <v>106154.70999999999</v>
      </c>
      <c r="R152" s="47">
        <f t="shared" si="25"/>
        <v>7.0953624432032363E-5</v>
      </c>
      <c r="S152" s="44"/>
      <c r="T152" s="10">
        <v>8564.33</v>
      </c>
      <c r="U152" s="19">
        <f t="shared" si="26"/>
        <v>-0.54878315057920468</v>
      </c>
      <c r="V152" s="20">
        <f t="shared" si="27"/>
        <v>-0.54878315057920468</v>
      </c>
      <c r="W152" s="42"/>
      <c r="X152" s="10">
        <v>91411.040000000008</v>
      </c>
      <c r="Y152" s="19">
        <f t="shared" si="28"/>
        <v>0.16128981794759126</v>
      </c>
      <c r="Z152" s="20">
        <f t="shared" si="29"/>
        <v>0.16128981794759126</v>
      </c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</row>
    <row r="153" spans="1:47" s="45" customFormat="1" x14ac:dyDescent="0.25">
      <c r="A153" s="6">
        <v>150</v>
      </c>
      <c r="B153" s="46">
        <v>8708295000</v>
      </c>
      <c r="C153" s="14" t="s">
        <v>14</v>
      </c>
      <c r="D153" s="42"/>
      <c r="E153" s="10">
        <v>18983.78</v>
      </c>
      <c r="F153" s="9">
        <v>880.97</v>
      </c>
      <c r="G153" s="9">
        <v>6858.39</v>
      </c>
      <c r="H153" s="9">
        <v>6285.26</v>
      </c>
      <c r="I153" s="9">
        <v>12879.090000000004</v>
      </c>
      <c r="J153" s="9">
        <v>1802.41</v>
      </c>
      <c r="K153" s="9">
        <v>6026.24</v>
      </c>
      <c r="L153" s="9">
        <v>16164.08</v>
      </c>
      <c r="M153" s="9">
        <v>11957.55</v>
      </c>
      <c r="N153" s="9">
        <v>8352.83</v>
      </c>
      <c r="O153" s="9">
        <v>3246.23</v>
      </c>
      <c r="P153" s="9">
        <v>2063.61</v>
      </c>
      <c r="Q153" s="9">
        <f t="shared" si="24"/>
        <v>95500.44</v>
      </c>
      <c r="R153" s="47">
        <f t="shared" si="25"/>
        <v>6.3832328804382221E-5</v>
      </c>
      <c r="S153" s="44"/>
      <c r="T153" s="10">
        <v>3280.09</v>
      </c>
      <c r="U153" s="19">
        <f t="shared" si="26"/>
        <v>-0.37086787252788794</v>
      </c>
      <c r="V153" s="20">
        <f t="shared" si="27"/>
        <v>-0.37086787252788794</v>
      </c>
      <c r="W153" s="42"/>
      <c r="X153" s="10">
        <v>187751.92</v>
      </c>
      <c r="Y153" s="19">
        <f t="shared" si="28"/>
        <v>-0.49134773162372991</v>
      </c>
      <c r="Z153" s="20">
        <f t="shared" si="29"/>
        <v>-0.49134773162372991</v>
      </c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</row>
    <row r="154" spans="1:47" s="45" customFormat="1" x14ac:dyDescent="0.25">
      <c r="A154" s="6">
        <v>151</v>
      </c>
      <c r="B154" s="46">
        <v>4012120000</v>
      </c>
      <c r="C154" s="14" t="s">
        <v>28</v>
      </c>
      <c r="D154" s="42"/>
      <c r="E154" s="10">
        <v>0</v>
      </c>
      <c r="F154" s="9">
        <v>144.80000000000001</v>
      </c>
      <c r="G154" s="9">
        <v>0</v>
      </c>
      <c r="H154" s="9">
        <v>25660</v>
      </c>
      <c r="I154" s="9">
        <v>0</v>
      </c>
      <c r="J154" s="9">
        <v>23300</v>
      </c>
      <c r="K154" s="9">
        <v>0</v>
      </c>
      <c r="L154" s="9">
        <v>23660</v>
      </c>
      <c r="M154" s="9">
        <v>0</v>
      </c>
      <c r="N154" s="9">
        <v>0</v>
      </c>
      <c r="O154" s="9">
        <v>0</v>
      </c>
      <c r="P154" s="9">
        <v>0</v>
      </c>
      <c r="Q154" s="9">
        <f t="shared" si="24"/>
        <v>72764.800000000003</v>
      </c>
      <c r="R154" s="47">
        <f t="shared" si="25"/>
        <v>4.8635866379098479E-5</v>
      </c>
      <c r="S154" s="44"/>
      <c r="T154" s="10">
        <v>27761.119999999999</v>
      </c>
      <c r="U154" s="19">
        <f t="shared" si="26"/>
        <v>-1</v>
      </c>
      <c r="V154" s="20">
        <f t="shared" si="27"/>
        <v>-1</v>
      </c>
      <c r="W154" s="42"/>
      <c r="X154" s="10">
        <v>341631.65</v>
      </c>
      <c r="Y154" s="19">
        <f t="shared" si="28"/>
        <v>-0.78700802457851904</v>
      </c>
      <c r="Z154" s="20">
        <f t="shared" si="29"/>
        <v>-0.78700802457851904</v>
      </c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</row>
    <row r="155" spans="1:47" s="45" customFormat="1" x14ac:dyDescent="0.25">
      <c r="A155" s="6">
        <v>152</v>
      </c>
      <c r="B155" s="46">
        <v>8511903000</v>
      </c>
      <c r="C155" s="14" t="s">
        <v>5</v>
      </c>
      <c r="D155" s="42"/>
      <c r="E155" s="10">
        <v>5419.92</v>
      </c>
      <c r="F155" s="9">
        <v>2835.82</v>
      </c>
      <c r="G155" s="9">
        <v>3406.03</v>
      </c>
      <c r="H155" s="9">
        <v>3215.29</v>
      </c>
      <c r="I155" s="9">
        <v>858.32999999999993</v>
      </c>
      <c r="J155" s="9">
        <v>30125.35</v>
      </c>
      <c r="K155" s="9">
        <v>3481.03</v>
      </c>
      <c r="L155" s="9">
        <v>5766.81</v>
      </c>
      <c r="M155" s="9">
        <v>2638.24</v>
      </c>
      <c r="N155" s="9">
        <v>7638.42</v>
      </c>
      <c r="O155" s="9">
        <v>1866</v>
      </c>
      <c r="P155" s="9">
        <v>3548.86</v>
      </c>
      <c r="Q155" s="9">
        <f t="shared" si="24"/>
        <v>70800.099999999991</v>
      </c>
      <c r="R155" s="47">
        <f t="shared" si="25"/>
        <v>4.7322664299590046E-5</v>
      </c>
      <c r="S155" s="44"/>
      <c r="T155" s="10">
        <v>1766.14</v>
      </c>
      <c r="U155" s="19">
        <f t="shared" si="26"/>
        <v>1.0093877042590054</v>
      </c>
      <c r="V155" s="20">
        <f t="shared" si="27"/>
        <v>1.0093877042590054</v>
      </c>
      <c r="W155" s="42"/>
      <c r="X155" s="10">
        <v>47340.689999999988</v>
      </c>
      <c r="Y155" s="19">
        <f t="shared" si="28"/>
        <v>0.49554431927375814</v>
      </c>
      <c r="Z155" s="20">
        <f t="shared" si="29"/>
        <v>0.49554431927375814</v>
      </c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</row>
    <row r="156" spans="1:47" s="45" customFormat="1" x14ac:dyDescent="0.25">
      <c r="A156" s="6">
        <v>153</v>
      </c>
      <c r="B156" s="48">
        <v>4012903000</v>
      </c>
      <c r="C156" s="15" t="s">
        <v>28</v>
      </c>
      <c r="D156" s="42"/>
      <c r="E156" s="16">
        <v>2602.4899999999998</v>
      </c>
      <c r="F156" s="11">
        <v>9612.5300000000007</v>
      </c>
      <c r="G156" s="11">
        <v>639.73</v>
      </c>
      <c r="H156" s="11">
        <v>6422.9900000000007</v>
      </c>
      <c r="I156" s="11">
        <v>5054.34</v>
      </c>
      <c r="J156" s="11">
        <v>9963.5499999999993</v>
      </c>
      <c r="K156" s="11">
        <v>68.260000000000005</v>
      </c>
      <c r="L156" s="11">
        <v>11933.04</v>
      </c>
      <c r="M156" s="11">
        <v>1205.03</v>
      </c>
      <c r="N156" s="11">
        <v>0</v>
      </c>
      <c r="O156" s="11">
        <v>458.33</v>
      </c>
      <c r="P156" s="11">
        <v>316.73</v>
      </c>
      <c r="Q156" s="11">
        <f t="shared" si="24"/>
        <v>48277.020000000011</v>
      </c>
      <c r="R156" s="49">
        <f t="shared" si="25"/>
        <v>3.2268276610408681E-5</v>
      </c>
      <c r="S156" s="44"/>
      <c r="T156" s="16">
        <v>3694.05</v>
      </c>
      <c r="U156" s="21">
        <f t="shared" si="26"/>
        <v>-0.91425941717085579</v>
      </c>
      <c r="V156" s="22">
        <f t="shared" si="27"/>
        <v>-0.91425941717085579</v>
      </c>
      <c r="W156" s="42"/>
      <c r="X156" s="16">
        <v>63193.100000000006</v>
      </c>
      <c r="Y156" s="21">
        <f t="shared" si="28"/>
        <v>-0.23603969420712059</v>
      </c>
      <c r="Z156" s="22">
        <f t="shared" si="29"/>
        <v>-0.23603969420712059</v>
      </c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</row>
    <row r="157" spans="1:47" ht="6" customHeight="1" x14ac:dyDescent="0.25">
      <c r="A157" s="39"/>
      <c r="B157" s="39"/>
      <c r="C157" s="39"/>
      <c r="D157" s="40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50"/>
      <c r="S157" s="40"/>
      <c r="T157" s="39"/>
      <c r="U157" s="39"/>
      <c r="V157" s="39"/>
      <c r="W157" s="40"/>
    </row>
    <row r="158" spans="1:47" x14ac:dyDescent="0.25">
      <c r="A158" s="51"/>
      <c r="B158" s="52"/>
      <c r="C158" s="53" t="s">
        <v>20</v>
      </c>
      <c r="D158" s="32"/>
      <c r="E158" s="54">
        <f>SUM(E4:E156)</f>
        <v>122041138.48999995</v>
      </c>
      <c r="F158" s="55">
        <f>SUM(F4:F156)</f>
        <v>118313678.59000005</v>
      </c>
      <c r="G158" s="55">
        <f t="shared" ref="G158:R158" si="30">SUM(G4:G156)</f>
        <v>117591691.56000005</v>
      </c>
      <c r="H158" s="55">
        <f t="shared" si="30"/>
        <v>123647030.3600001</v>
      </c>
      <c r="I158" s="55">
        <f t="shared" si="30"/>
        <v>119847195.64000002</v>
      </c>
      <c r="J158" s="55">
        <f t="shared" si="30"/>
        <v>115956431.39999998</v>
      </c>
      <c r="K158" s="55">
        <f t="shared" si="30"/>
        <v>124486736.91000003</v>
      </c>
      <c r="L158" s="55">
        <f t="shared" ref="L158:P158" si="31">SUM(L4:L156)</f>
        <v>137029304.58000007</v>
      </c>
      <c r="M158" s="55">
        <f t="shared" si="31"/>
        <v>132637787.84999993</v>
      </c>
      <c r="N158" s="55">
        <f t="shared" si="31"/>
        <v>119947427.63999999</v>
      </c>
      <c r="O158" s="55">
        <f t="shared" si="31"/>
        <v>130938021.99000011</v>
      </c>
      <c r="P158" s="55">
        <f t="shared" si="31"/>
        <v>133677542.82000001</v>
      </c>
      <c r="Q158" s="56">
        <f>SUM(Q4:Q156)</f>
        <v>1496113987.829999</v>
      </c>
      <c r="R158" s="57">
        <f t="shared" si="30"/>
        <v>1.0000000000000004</v>
      </c>
      <c r="S158" s="32"/>
      <c r="T158" s="54">
        <f>SUM(T4:T156)</f>
        <v>118976699.91000003</v>
      </c>
      <c r="U158" s="23">
        <f t="shared" ref="U158" si="32">+V158</f>
        <v>0.1235606881105329</v>
      </c>
      <c r="V158" s="24">
        <f>IFERROR((P158-T158)/T158,0)</f>
        <v>0.1235606881105329</v>
      </c>
      <c r="W158" s="32"/>
      <c r="X158" s="58">
        <f>SUM(X4:X156)</f>
        <v>1555359942.1699994</v>
      </c>
      <c r="Y158" s="23">
        <f t="shared" ref="Y158" si="33">+Z158</f>
        <v>-3.8091474991532773E-2</v>
      </c>
      <c r="Z158" s="24">
        <f>IFERROR((Q158-X158)/X158,0)</f>
        <v>-3.8091474991532773E-2</v>
      </c>
    </row>
    <row r="159" spans="1:47" x14ac:dyDescent="0.25">
      <c r="A159" s="29"/>
      <c r="B159" s="7" t="s">
        <v>25</v>
      </c>
      <c r="C159" s="3"/>
      <c r="D159" s="59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S159" s="59"/>
      <c r="T159" s="60"/>
      <c r="U159" s="60"/>
      <c r="V159" s="60"/>
      <c r="W159" s="59"/>
    </row>
    <row r="160" spans="1:47" x14ac:dyDescent="0.25">
      <c r="B160" s="7" t="s">
        <v>15</v>
      </c>
      <c r="D160" s="59"/>
      <c r="S160" s="59"/>
      <c r="W160" s="59"/>
    </row>
    <row r="161" spans="1:47" s="25" customFormat="1" x14ac:dyDescent="0.25">
      <c r="A161" s="45"/>
      <c r="B161" s="45"/>
      <c r="D161" s="61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60"/>
      <c r="R161" s="60"/>
      <c r="S161" s="61"/>
      <c r="T161" s="29"/>
      <c r="U161" s="29"/>
      <c r="V161" s="29"/>
      <c r="W161" s="61"/>
      <c r="X161" s="29"/>
      <c r="Y161" s="29"/>
      <c r="Z161" s="29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</row>
    <row r="162" spans="1:47" s="25" customFormat="1" x14ac:dyDescent="0.25">
      <c r="A162" s="45"/>
      <c r="B162" s="45"/>
      <c r="D162" s="61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60"/>
      <c r="R162" s="60"/>
      <c r="S162" s="61"/>
      <c r="T162" s="29"/>
      <c r="U162" s="29"/>
      <c r="V162" s="29"/>
      <c r="W162" s="61"/>
      <c r="X162" s="29"/>
      <c r="Y162" s="29"/>
      <c r="Z162" s="29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</row>
  </sheetData>
  <autoFilter ref="B3:Z156" xr:uid="{00000000-0009-0000-0000-000001000000}">
    <sortState xmlns:xlrd2="http://schemas.microsoft.com/office/spreadsheetml/2017/richdata2" ref="B4:Z156">
      <sortCondition descending="1" ref="Q3:Q156"/>
    </sortState>
  </autoFilter>
  <sortState xmlns:xlrd2="http://schemas.microsoft.com/office/spreadsheetml/2017/richdata2" ref="B4:AT156">
    <sortCondition descending="1" ref="Q4:Q156"/>
  </sortState>
  <dataConsolidate>
    <dataRefs count="1">
      <dataRef name="$D$9:$D$161,$F$9:$K$161" r:id="rId1"/>
    </dataRefs>
  </dataConsolidate>
  <mergeCells count="2">
    <mergeCell ref="U2:V2"/>
    <mergeCell ref="Y2:Z2"/>
  </mergeCells>
  <conditionalFormatting sqref="V4:V156">
    <cfRule type="cellIs" dxfId="7" priority="10" operator="lessThan">
      <formula>0%</formula>
    </cfRule>
    <cfRule type="cellIs" dxfId="6" priority="11" operator="greaterThanOrEqual">
      <formula>1%</formula>
    </cfRule>
  </conditionalFormatting>
  <conditionalFormatting sqref="V158">
    <cfRule type="cellIs" dxfId="5" priority="4" operator="lessThan">
      <formula>0%</formula>
    </cfRule>
    <cfRule type="cellIs" dxfId="4" priority="5" operator="greaterThanOrEqual">
      <formula>1%</formula>
    </cfRule>
  </conditionalFormatting>
  <conditionalFormatting sqref="Z4:Z156">
    <cfRule type="cellIs" dxfId="3" priority="8" operator="lessThan">
      <formula>0%</formula>
    </cfRule>
    <cfRule type="cellIs" dxfId="2" priority="9" operator="greaterThanOrEqual">
      <formula>1%</formula>
    </cfRule>
  </conditionalFormatting>
  <conditionalFormatting sqref="Z158">
    <cfRule type="cellIs" dxfId="1" priority="2" operator="lessThan">
      <formula>0%</formula>
    </cfRule>
    <cfRule type="cellIs" dxfId="0" priority="3" operator="greaterThanOrEqual">
      <formula>1%</formula>
    </cfRule>
  </conditionalFormatting>
  <pageMargins left="0.97" right="0.7" top="0.75" bottom="0.75" header="0.3" footer="0.3"/>
  <pageSetup paperSize="9" scale="53" orientation="landscape" verticalDpi="300" r:id="rId2"/>
  <rowBreaks count="3" manualBreakCount="3">
    <brk id="109" max="10" man="1"/>
    <brk id="139" max="10" man="1"/>
    <brk id="160" max="16383" man="1"/>
  </rowBreaks>
  <ignoredErrors>
    <ignoredError sqref="I158:N158 T158 G158 H158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D9508601-F2BE-4A1A-BE2A-6147F5F65492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U4:U156</xm:sqref>
        </x14:conditionalFormatting>
        <x14:conditionalFormatting xmlns:xm="http://schemas.microsoft.com/office/excel/2006/main">
          <x14:cfRule type="iconSet" priority="6" id="{CAB84E4C-9537-473E-982E-118A5853756E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U158</xm:sqref>
        </x14:conditionalFormatting>
        <x14:conditionalFormatting xmlns:xm="http://schemas.microsoft.com/office/excel/2006/main">
          <x14:cfRule type="iconSet" priority="7" id="{B0DC66A4-40A0-4299-AE5B-C7EF5C56321A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Y4:Y156</xm:sqref>
        </x14:conditionalFormatting>
        <x14:conditionalFormatting xmlns:xm="http://schemas.microsoft.com/office/excel/2006/main">
          <x14:cfRule type="iconSet" priority="1" id="{E352DF02-4DD5-484B-B398-70849A7DECB1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Y158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Resumen</vt:lpstr>
      <vt:lpstr>Detalle_partidas</vt:lpstr>
      <vt:lpstr>Detalle_partidas!Print_Area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Hidalgo Antigoni</dc:creator>
  <cp:lastModifiedBy>Christopher Melendez</cp:lastModifiedBy>
  <cp:lastPrinted>2014-08-21T16:22:27Z</cp:lastPrinted>
  <dcterms:created xsi:type="dcterms:W3CDTF">2012-05-03T18:01:00Z</dcterms:created>
  <dcterms:modified xsi:type="dcterms:W3CDTF">2024-12-27T20:46:19Z</dcterms:modified>
</cp:coreProperties>
</file>