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3_Estadística vehicular\01.3_Venta_Inmatriculacion_importacion\2018\12. Diciembre\II. Detallados\02. Modificados\"/>
    </mc:Choice>
  </mc:AlternateContent>
  <bookViews>
    <workbookView xWindow="0" yWindow="0" windowWidth="20490" windowHeight="7400"/>
  </bookViews>
  <sheets>
    <sheet name="Resumen" sheetId="13" r:id="rId1"/>
    <sheet name="Detalle_partidas" sheetId="17" r:id="rId2"/>
  </sheets>
  <definedNames>
    <definedName name="_xlnm._FilterDatabase" localSheetId="1" hidden="1">Detalle_partidas!$B$3:$Z$153</definedName>
    <definedName name="_xlnm._FilterDatabase" localSheetId="0" hidden="1">Resumen!$B$3:$Y$21</definedName>
    <definedName name="_xlnm.Print_Area" localSheetId="1">Detalle_partidas!$A$1:$X$157</definedName>
  </definedNames>
  <calcPr calcId="162913"/>
</workbook>
</file>

<file path=xl/calcChain.xml><?xml version="1.0" encoding="utf-8"?>
<calcChain xmlns="http://schemas.openxmlformats.org/spreadsheetml/2006/main">
  <c r="U9" i="13" l="1"/>
  <c r="U14" i="13"/>
  <c r="U13" i="13"/>
  <c r="U21" i="13"/>
  <c r="U20" i="13"/>
  <c r="U18" i="13"/>
  <c r="U17" i="13"/>
  <c r="U16" i="13"/>
  <c r="U10" i="13"/>
  <c r="U6" i="13"/>
  <c r="U11" i="13"/>
  <c r="U8" i="13"/>
  <c r="U4" i="13"/>
  <c r="U5" i="13"/>
  <c r="U7" i="13"/>
  <c r="U19" i="13"/>
  <c r="U12" i="13"/>
  <c r="U15" i="13"/>
  <c r="P4" i="13"/>
  <c r="Z155" i="17"/>
  <c r="Z153" i="17"/>
  <c r="Z152" i="17"/>
  <c r="Z151" i="17"/>
  <c r="Z150" i="17"/>
  <c r="Z149" i="17"/>
  <c r="Z148" i="17"/>
  <c r="Z147" i="17"/>
  <c r="Z146" i="17"/>
  <c r="Z145" i="17"/>
  <c r="Z144" i="17"/>
  <c r="Z143" i="17"/>
  <c r="Z142" i="17"/>
  <c r="Z141" i="17"/>
  <c r="Z140" i="17"/>
  <c r="Z139" i="17"/>
  <c r="Z138" i="17"/>
  <c r="Z137" i="17"/>
  <c r="Z136" i="17"/>
  <c r="Z135" i="17"/>
  <c r="Z134" i="17"/>
  <c r="Z133" i="17"/>
  <c r="Z132" i="17"/>
  <c r="Z131" i="17"/>
  <c r="Z130" i="17"/>
  <c r="Z129" i="17"/>
  <c r="Z128" i="17"/>
  <c r="Z127" i="17"/>
  <c r="Z126" i="17"/>
  <c r="Z125" i="17"/>
  <c r="Z124" i="17"/>
  <c r="Z123" i="17"/>
  <c r="Z122" i="17"/>
  <c r="Z121" i="17"/>
  <c r="Z120" i="17"/>
  <c r="Z119" i="17"/>
  <c r="Z118" i="17"/>
  <c r="Z117" i="17"/>
  <c r="Z116" i="17"/>
  <c r="Z115" i="17"/>
  <c r="Z114" i="17"/>
  <c r="Z113" i="17"/>
  <c r="Z112" i="17"/>
  <c r="Z111" i="17"/>
  <c r="Z110" i="17"/>
  <c r="Z109" i="17"/>
  <c r="Z108" i="17"/>
  <c r="Z107" i="17"/>
  <c r="Z106" i="17"/>
  <c r="Z105" i="17"/>
  <c r="Z104" i="17"/>
  <c r="Z103" i="17"/>
  <c r="Z102" i="17"/>
  <c r="Z101" i="17"/>
  <c r="Z100" i="17"/>
  <c r="Z99" i="17"/>
  <c r="Z98" i="17"/>
  <c r="Z97" i="17"/>
  <c r="Z96" i="17"/>
  <c r="Z95" i="17"/>
  <c r="Z94" i="17"/>
  <c r="Z93" i="17"/>
  <c r="Z92" i="17"/>
  <c r="Z91" i="17"/>
  <c r="Z90" i="17"/>
  <c r="Z89" i="17"/>
  <c r="Z88" i="17"/>
  <c r="Z87" i="17"/>
  <c r="Z86" i="17"/>
  <c r="Z85" i="17"/>
  <c r="Z84" i="17"/>
  <c r="Z83" i="17"/>
  <c r="Z82" i="17"/>
  <c r="Z81" i="17"/>
  <c r="Z80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V155" i="17"/>
  <c r="V153" i="17"/>
  <c r="V152" i="17"/>
  <c r="V151" i="17"/>
  <c r="V150" i="17"/>
  <c r="V149" i="17"/>
  <c r="V148" i="17"/>
  <c r="V147" i="17"/>
  <c r="V146" i="17"/>
  <c r="V145" i="17"/>
  <c r="V144" i="17"/>
  <c r="V143" i="17"/>
  <c r="V142" i="17"/>
  <c r="V141" i="17"/>
  <c r="V140" i="17"/>
  <c r="V139" i="17"/>
  <c r="V138" i="17"/>
  <c r="V137" i="17"/>
  <c r="V136" i="17"/>
  <c r="V135" i="17"/>
  <c r="V134" i="17"/>
  <c r="V133" i="17"/>
  <c r="V132" i="17"/>
  <c r="V131" i="17"/>
  <c r="V130" i="17"/>
  <c r="V129" i="17"/>
  <c r="V128" i="17"/>
  <c r="V127" i="17"/>
  <c r="V126" i="17"/>
  <c r="V125" i="17"/>
  <c r="V124" i="17"/>
  <c r="V123" i="17"/>
  <c r="V122" i="17"/>
  <c r="V121" i="17"/>
  <c r="V120" i="17"/>
  <c r="V119" i="17"/>
  <c r="V118" i="17"/>
  <c r="V117" i="17"/>
  <c r="V116" i="17"/>
  <c r="V115" i="17"/>
  <c r="V114" i="17"/>
  <c r="V113" i="17"/>
  <c r="V112" i="17"/>
  <c r="V111" i="17"/>
  <c r="V110" i="17"/>
  <c r="V109" i="17"/>
  <c r="V108" i="17"/>
  <c r="V107" i="17"/>
  <c r="V106" i="17"/>
  <c r="V105" i="17"/>
  <c r="V104" i="17"/>
  <c r="V103" i="17"/>
  <c r="V102" i="17"/>
  <c r="V101" i="17"/>
  <c r="V100" i="17"/>
  <c r="V99" i="17"/>
  <c r="V98" i="17"/>
  <c r="V97" i="17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Q153" i="17" l="1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Q5" i="17"/>
  <c r="Q4" i="17"/>
  <c r="O23" i="13" l="1"/>
  <c r="P16" i="13" l="1"/>
  <c r="P9" i="13"/>
  <c r="P14" i="13"/>
  <c r="P7" i="13"/>
  <c r="P13" i="13"/>
  <c r="P15" i="13"/>
  <c r="Y15" i="13" s="1"/>
  <c r="P5" i="13"/>
  <c r="P11" i="13"/>
  <c r="P19" i="13"/>
  <c r="P20" i="13"/>
  <c r="P18" i="13"/>
  <c r="P21" i="13"/>
  <c r="P12" i="13"/>
  <c r="P10" i="13"/>
  <c r="P6" i="13"/>
  <c r="P17" i="13"/>
  <c r="P8" i="13"/>
  <c r="Y21" i="13" l="1"/>
  <c r="Y10" i="13" l="1"/>
  <c r="T11" i="13" l="1"/>
  <c r="T18" i="13"/>
  <c r="T20" i="13"/>
  <c r="T9" i="13"/>
  <c r="T17" i="13"/>
  <c r="T13" i="13"/>
  <c r="T5" i="13"/>
  <c r="T14" i="13"/>
  <c r="T21" i="13"/>
  <c r="T12" i="13"/>
  <c r="T4" i="13"/>
  <c r="T15" i="13"/>
  <c r="T10" i="13"/>
  <c r="T16" i="13"/>
  <c r="T7" i="13"/>
  <c r="T6" i="13"/>
  <c r="T19" i="13"/>
  <c r="T8" i="13"/>
  <c r="U50" i="17"/>
  <c r="U63" i="17"/>
  <c r="U74" i="17"/>
  <c r="U76" i="17"/>
  <c r="U110" i="17"/>
  <c r="U34" i="17"/>
  <c r="U123" i="17"/>
  <c r="U66" i="17"/>
  <c r="U136" i="17"/>
  <c r="U70" i="17"/>
  <c r="U139" i="17"/>
  <c r="U92" i="17"/>
  <c r="U147" i="17"/>
  <c r="U120" i="17"/>
  <c r="U47" i="17"/>
  <c r="U89" i="17"/>
  <c r="U106" i="17"/>
  <c r="U96" i="17"/>
  <c r="U27" i="17"/>
  <c r="U58" i="17"/>
  <c r="U93" i="17"/>
  <c r="U10" i="17"/>
  <c r="U144" i="17"/>
  <c r="U35" i="17"/>
  <c r="U141" i="17"/>
  <c r="U99" i="17"/>
  <c r="U24" i="17"/>
  <c r="U39" i="17"/>
  <c r="U23" i="17"/>
  <c r="U60" i="17"/>
  <c r="U113" i="17"/>
  <c r="U109" i="17"/>
  <c r="U118" i="17"/>
  <c r="U150" i="17"/>
  <c r="U128" i="17"/>
  <c r="U22" i="17"/>
  <c r="U18" i="17"/>
  <c r="U140" i="17"/>
  <c r="U124" i="17"/>
  <c r="U133" i="17"/>
  <c r="U15" i="17"/>
  <c r="U13" i="17"/>
  <c r="U9" i="17"/>
  <c r="U41" i="17"/>
  <c r="U103" i="17"/>
  <c r="U45" i="17"/>
  <c r="U112" i="17"/>
  <c r="U77" i="17"/>
  <c r="U130" i="17"/>
  <c r="U72" i="17"/>
  <c r="U25" i="17"/>
  <c r="U75" i="17"/>
  <c r="U14" i="17"/>
  <c r="U95" i="17"/>
  <c r="U64" i="17"/>
  <c r="U105" i="17"/>
  <c r="U57" i="17"/>
  <c r="U83" i="17"/>
  <c r="U37" i="17"/>
  <c r="U86" i="17"/>
  <c r="U46" i="17"/>
  <c r="U32" i="17"/>
  <c r="U53" i="17"/>
  <c r="U152" i="17"/>
  <c r="U69" i="17"/>
  <c r="U80" i="17"/>
  <c r="U129" i="17"/>
  <c r="U12" i="17"/>
  <c r="U49" i="17"/>
  <c r="U65" i="17"/>
  <c r="U29" i="17"/>
  <c r="U79" i="17"/>
  <c r="U82" i="17"/>
  <c r="U137" i="17"/>
  <c r="U44" i="17"/>
  <c r="U36" i="17"/>
  <c r="U51" i="17"/>
  <c r="U67" i="17"/>
  <c r="U135" i="17"/>
  <c r="U100" i="17"/>
  <c r="U40" i="17"/>
  <c r="U5" i="17"/>
  <c r="U84" i="17"/>
  <c r="U4" i="17"/>
  <c r="U138" i="17"/>
  <c r="U31" i="17"/>
  <c r="U54" i="17"/>
  <c r="U8" i="17"/>
  <c r="U114" i="17"/>
  <c r="U119" i="17"/>
  <c r="U90" i="17"/>
  <c r="U7" i="17"/>
  <c r="U68" i="17"/>
  <c r="U6" i="17"/>
  <c r="U43" i="17"/>
  <c r="U107" i="17"/>
  <c r="U121" i="17"/>
  <c r="U102" i="17"/>
  <c r="U134" i="17"/>
  <c r="U115" i="17"/>
  <c r="U59" i="17"/>
  <c r="U151" i="17"/>
  <c r="U94" i="17"/>
  <c r="U33" i="17"/>
  <c r="U145" i="17"/>
  <c r="U108" i="17"/>
  <c r="U142" i="17"/>
  <c r="U16" i="17"/>
  <c r="U28" i="17"/>
  <c r="U91" i="17"/>
  <c r="U97" i="17"/>
  <c r="U61" i="17"/>
  <c r="U42" i="17"/>
  <c r="U131" i="17"/>
  <c r="U122" i="17"/>
  <c r="U85" i="17"/>
  <c r="U11" i="17"/>
  <c r="U104" i="17"/>
  <c r="U149" i="17"/>
  <c r="U26" i="17"/>
  <c r="U126" i="17"/>
  <c r="U62" i="17"/>
  <c r="U117" i="17"/>
  <c r="U88" i="17"/>
  <c r="U146" i="17"/>
  <c r="U125" i="17"/>
  <c r="U56" i="17"/>
  <c r="U143" i="17"/>
  <c r="U148" i="17"/>
  <c r="U81" i="17"/>
  <c r="U116" i="17"/>
  <c r="U127" i="17"/>
  <c r="U48" i="17"/>
  <c r="U17" i="17"/>
  <c r="U52" i="17"/>
  <c r="U73" i="17"/>
  <c r="U111" i="17"/>
  <c r="U38" i="17"/>
  <c r="U30" i="17"/>
  <c r="U132" i="17"/>
  <c r="U71" i="17"/>
  <c r="U55" i="17"/>
  <c r="U78" i="17"/>
  <c r="U153" i="17"/>
  <c r="U20" i="17"/>
  <c r="U87" i="17"/>
  <c r="U101" i="17"/>
  <c r="U98" i="17"/>
  <c r="U19" i="17"/>
  <c r="U21" i="17"/>
  <c r="Y50" i="17" l="1"/>
  <c r="Y63" i="17"/>
  <c r="Y74" i="17"/>
  <c r="Y76" i="17"/>
  <c r="Y110" i="17"/>
  <c r="Y34" i="17"/>
  <c r="Y123" i="17"/>
  <c r="Y66" i="17"/>
  <c r="Y136" i="17"/>
  <c r="Y70" i="17"/>
  <c r="Y139" i="17"/>
  <c r="Y92" i="17"/>
  <c r="Y147" i="17"/>
  <c r="Y120" i="17"/>
  <c r="Y47" i="17"/>
  <c r="Y89" i="17"/>
  <c r="Y106" i="17"/>
  <c r="Y96" i="17"/>
  <c r="Y27" i="17"/>
  <c r="Y58" i="17"/>
  <c r="Y93" i="17"/>
  <c r="Y10" i="17"/>
  <c r="Y144" i="17"/>
  <c r="Y35" i="17"/>
  <c r="Y141" i="17"/>
  <c r="Y99" i="17"/>
  <c r="Y24" i="17"/>
  <c r="Y39" i="17"/>
  <c r="Y23" i="17"/>
  <c r="Y60" i="17"/>
  <c r="Y113" i="17"/>
  <c r="Y109" i="17"/>
  <c r="Y118" i="17"/>
  <c r="Y150" i="17"/>
  <c r="Y128" i="17"/>
  <c r="Y22" i="17"/>
  <c r="Y18" i="17"/>
  <c r="Y140" i="17"/>
  <c r="Y124" i="17"/>
  <c r="Y133" i="17"/>
  <c r="Y15" i="17"/>
  <c r="Y13" i="17"/>
  <c r="Y9" i="17"/>
  <c r="Y41" i="17"/>
  <c r="Y103" i="17"/>
  <c r="Y45" i="17"/>
  <c r="Y112" i="17"/>
  <c r="Y77" i="17"/>
  <c r="Y130" i="17"/>
  <c r="Y72" i="17"/>
  <c r="Y25" i="17"/>
  <c r="Y75" i="17"/>
  <c r="Y14" i="17"/>
  <c r="Y95" i="17"/>
  <c r="Y64" i="17"/>
  <c r="Y105" i="17"/>
  <c r="Y57" i="17"/>
  <c r="Y83" i="17"/>
  <c r="Y37" i="17"/>
  <c r="Y86" i="17"/>
  <c r="Y46" i="17"/>
  <c r="Y32" i="17"/>
  <c r="Y53" i="17"/>
  <c r="Y152" i="17"/>
  <c r="Y69" i="17"/>
  <c r="Y80" i="17"/>
  <c r="Y129" i="17"/>
  <c r="Y12" i="17"/>
  <c r="Y49" i="17"/>
  <c r="Y65" i="17"/>
  <c r="Y29" i="17"/>
  <c r="Y79" i="17"/>
  <c r="Y82" i="17"/>
  <c r="Y137" i="17"/>
  <c r="Y44" i="17"/>
  <c r="Y36" i="17"/>
  <c r="Y51" i="17"/>
  <c r="Y67" i="17"/>
  <c r="Y135" i="17"/>
  <c r="Y100" i="17"/>
  <c r="Y40" i="17"/>
  <c r="Y5" i="17"/>
  <c r="Y84" i="17"/>
  <c r="Y4" i="17"/>
  <c r="Y138" i="17"/>
  <c r="Y31" i="17"/>
  <c r="Y54" i="17"/>
  <c r="Y8" i="17"/>
  <c r="Y114" i="17"/>
  <c r="Y119" i="17"/>
  <c r="Y90" i="17"/>
  <c r="Y7" i="17"/>
  <c r="Y68" i="17"/>
  <c r="Y6" i="17"/>
  <c r="Y43" i="17"/>
  <c r="Y107" i="17"/>
  <c r="Y121" i="17"/>
  <c r="Y102" i="17"/>
  <c r="Y134" i="17"/>
  <c r="Y115" i="17"/>
  <c r="Y59" i="17"/>
  <c r="Y151" i="17"/>
  <c r="Y94" i="17"/>
  <c r="Y33" i="17"/>
  <c r="Y145" i="17"/>
  <c r="Y108" i="17"/>
  <c r="Y142" i="17"/>
  <c r="Y16" i="17"/>
  <c r="Y28" i="17"/>
  <c r="Y91" i="17"/>
  <c r="Y97" i="17"/>
  <c r="Y61" i="17"/>
  <c r="Y42" i="17"/>
  <c r="Y131" i="17"/>
  <c r="Y122" i="17"/>
  <c r="Y85" i="17"/>
  <c r="Y11" i="17"/>
  <c r="Y104" i="17"/>
  <c r="Y149" i="17"/>
  <c r="Y26" i="17"/>
  <c r="Y126" i="17"/>
  <c r="Y62" i="17"/>
  <c r="Y117" i="17"/>
  <c r="Y88" i="17"/>
  <c r="Y146" i="17"/>
  <c r="Y125" i="17"/>
  <c r="Y56" i="17"/>
  <c r="Y143" i="17"/>
  <c r="Y148" i="17"/>
  <c r="Y81" i="17"/>
  <c r="Y116" i="17"/>
  <c r="Y127" i="17"/>
  <c r="Y48" i="17"/>
  <c r="Y17" i="17"/>
  <c r="Y52" i="17"/>
  <c r="Y73" i="17"/>
  <c r="Y111" i="17"/>
  <c r="Y38" i="17"/>
  <c r="Y30" i="17"/>
  <c r="Y132" i="17"/>
  <c r="Y71" i="17"/>
  <c r="Y55" i="17"/>
  <c r="Y78" i="17"/>
  <c r="Y153" i="17"/>
  <c r="Y20" i="17"/>
  <c r="Y87" i="17"/>
  <c r="Y101" i="17"/>
  <c r="Y98" i="17"/>
  <c r="Y19" i="17"/>
  <c r="Y21" i="17"/>
  <c r="Y4" i="13"/>
  <c r="X4" i="13" s="1"/>
  <c r="Y14" i="13"/>
  <c r="X14" i="13" s="1"/>
  <c r="Y12" i="13"/>
  <c r="X12" i="13" s="1"/>
  <c r="Y11" i="13"/>
  <c r="X11" i="13" s="1"/>
  <c r="Y20" i="13"/>
  <c r="X20" i="13" s="1"/>
  <c r="Y9" i="13"/>
  <c r="X9" i="13" s="1"/>
  <c r="Y13" i="13"/>
  <c r="X13" i="13" s="1"/>
  <c r="Y17" i="13"/>
  <c r="X17" i="13" s="1"/>
  <c r="X10" i="13"/>
  <c r="Y6" i="13"/>
  <c r="X6" i="13" s="1"/>
  <c r="X15" i="13"/>
  <c r="Y16" i="13"/>
  <c r="X16" i="13" s="1"/>
  <c r="Y8" i="13"/>
  <c r="X8" i="13" s="1"/>
  <c r="Y19" i="13"/>
  <c r="X19" i="13" s="1"/>
  <c r="Y7" i="13"/>
  <c r="X7" i="13" s="1"/>
  <c r="Y18" i="13"/>
  <c r="X18" i="13" s="1"/>
  <c r="X21" i="13"/>
  <c r="Y5" i="13"/>
  <c r="X5" i="13" s="1"/>
  <c r="N23" i="13" l="1"/>
  <c r="P155" i="17"/>
  <c r="O155" i="17"/>
  <c r="L23" i="13" l="1"/>
  <c r="M23" i="13"/>
  <c r="X155" i="17"/>
  <c r="T155" i="17"/>
  <c r="M155" i="17"/>
  <c r="N155" i="17"/>
  <c r="K23" i="13" l="1"/>
  <c r="L155" i="17"/>
  <c r="J23" i="13" l="1"/>
  <c r="I23" i="13"/>
  <c r="H23" i="13"/>
  <c r="G23" i="13"/>
  <c r="F23" i="13"/>
  <c r="W23" i="13" l="1"/>
  <c r="V23" i="13"/>
  <c r="S23" i="13"/>
  <c r="U23" i="13" s="1"/>
  <c r="R23" i="13"/>
  <c r="E23" i="13"/>
  <c r="D23" i="13"/>
  <c r="T23" i="13" l="1"/>
  <c r="F155" i="17" l="1"/>
  <c r="K155" i="17"/>
  <c r="J155" i="17"/>
  <c r="I155" i="17"/>
  <c r="H155" i="17"/>
  <c r="G155" i="17"/>
  <c r="U155" i="17" l="1"/>
  <c r="E155" i="17"/>
  <c r="P23" i="13" l="1"/>
  <c r="Q4" i="13" l="1"/>
  <c r="Y23" i="13"/>
  <c r="Q15" i="13"/>
  <c r="Q8" i="13"/>
  <c r="Q7" i="13"/>
  <c r="Q11" i="13"/>
  <c r="Q18" i="13"/>
  <c r="Q12" i="13"/>
  <c r="Q9" i="13"/>
  <c r="Q6" i="13"/>
  <c r="Q10" i="13"/>
  <c r="Q17" i="13"/>
  <c r="Q16" i="13"/>
  <c r="Q14" i="13"/>
  <c r="Q20" i="13"/>
  <c r="Q21" i="13"/>
  <c r="Q19" i="13"/>
  <c r="Q13" i="13"/>
  <c r="Q5" i="13"/>
  <c r="X23" i="13"/>
  <c r="Q23" i="13" l="1"/>
  <c r="Q155" i="17" l="1"/>
  <c r="R22" i="17" s="1"/>
  <c r="R8" i="17" l="1"/>
  <c r="R146" i="17"/>
  <c r="R17" i="17"/>
  <c r="Y155" i="17"/>
  <c r="R101" i="17"/>
  <c r="R21" i="17"/>
  <c r="R63" i="17"/>
  <c r="R50" i="17"/>
  <c r="R19" i="17"/>
  <c r="R98" i="17"/>
  <c r="R87" i="17"/>
  <c r="R20" i="17"/>
  <c r="R153" i="17"/>
  <c r="R78" i="17"/>
  <c r="R55" i="17"/>
  <c r="R71" i="17"/>
  <c r="R132" i="17"/>
  <c r="R30" i="17"/>
  <c r="R38" i="17"/>
  <c r="R111" i="17"/>
  <c r="R73" i="17"/>
  <c r="R52" i="17"/>
  <c r="R48" i="17"/>
  <c r="R127" i="17"/>
  <c r="R116" i="17"/>
  <c r="R81" i="17"/>
  <c r="R148" i="17"/>
  <c r="R143" i="17"/>
  <c r="R56" i="17"/>
  <c r="R125" i="17"/>
  <c r="R88" i="17"/>
  <c r="R117" i="17"/>
  <c r="R62" i="17"/>
  <c r="R126" i="17"/>
  <c r="R26" i="17"/>
  <c r="R149" i="17"/>
  <c r="R104" i="17"/>
  <c r="R11" i="17"/>
  <c r="R85" i="17"/>
  <c r="R122" i="17"/>
  <c r="R131" i="17"/>
  <c r="R42" i="17"/>
  <c r="R61" i="17"/>
  <c r="R97" i="17"/>
  <c r="R91" i="17"/>
  <c r="R28" i="17"/>
  <c r="R16" i="17"/>
  <c r="R142" i="17"/>
  <c r="R108" i="17"/>
  <c r="R145" i="17"/>
  <c r="R33" i="17"/>
  <c r="R94" i="17"/>
  <c r="R151" i="17"/>
  <c r="R59" i="17"/>
  <c r="R115" i="17"/>
  <c r="R134" i="17"/>
  <c r="R102" i="17"/>
  <c r="R121" i="17"/>
  <c r="R107" i="17"/>
  <c r="R43" i="17"/>
  <c r="R6" i="17"/>
  <c r="R68" i="17"/>
  <c r="R7" i="17"/>
  <c r="R90" i="17"/>
  <c r="R119" i="17"/>
  <c r="R114" i="17"/>
  <c r="R54" i="17"/>
  <c r="R31" i="17"/>
  <c r="R138" i="17"/>
  <c r="R4" i="17"/>
  <c r="R84" i="17"/>
  <c r="R5" i="17"/>
  <c r="R40" i="17"/>
  <c r="R100" i="17"/>
  <c r="R135" i="17"/>
  <c r="R67" i="17"/>
  <c r="R51" i="17"/>
  <c r="R36" i="17"/>
  <c r="R44" i="17"/>
  <c r="R137" i="17"/>
  <c r="R82" i="17"/>
  <c r="R79" i="17"/>
  <c r="R29" i="17"/>
  <c r="R65" i="17"/>
  <c r="R49" i="17"/>
  <c r="R12" i="17"/>
  <c r="R129" i="17"/>
  <c r="R80" i="17"/>
  <c r="R69" i="17"/>
  <c r="R152" i="17"/>
  <c r="R53" i="17"/>
  <c r="R32" i="17"/>
  <c r="R46" i="17"/>
  <c r="R86" i="17"/>
  <c r="R37" i="17"/>
  <c r="R83" i="17"/>
  <c r="R57" i="17"/>
  <c r="R105" i="17"/>
  <c r="R64" i="17"/>
  <c r="R95" i="17"/>
  <c r="R14" i="17"/>
  <c r="R75" i="17"/>
  <c r="R25" i="17"/>
  <c r="R72" i="17"/>
  <c r="R130" i="17"/>
  <c r="R77" i="17"/>
  <c r="R112" i="17"/>
  <c r="R45" i="17"/>
  <c r="R103" i="17"/>
  <c r="R41" i="17"/>
  <c r="R9" i="17"/>
  <c r="R13" i="17"/>
  <c r="R15" i="17"/>
  <c r="R133" i="17"/>
  <c r="R124" i="17"/>
  <c r="R140" i="17"/>
  <c r="R18" i="17"/>
  <c r="R128" i="17"/>
  <c r="R150" i="17"/>
  <c r="R118" i="17"/>
  <c r="R109" i="17"/>
  <c r="R113" i="17"/>
  <c r="R60" i="17"/>
  <c r="R23" i="17"/>
  <c r="R39" i="17"/>
  <c r="R24" i="17"/>
  <c r="R99" i="17"/>
  <c r="R141" i="17"/>
  <c r="R35" i="17"/>
  <c r="R144" i="17"/>
  <c r="R10" i="17"/>
  <c r="R93" i="17"/>
  <c r="R58" i="17"/>
  <c r="R27" i="17"/>
  <c r="R96" i="17"/>
  <c r="R106" i="17"/>
  <c r="R89" i="17"/>
  <c r="R47" i="17"/>
  <c r="R120" i="17"/>
  <c r="R147" i="17"/>
  <c r="R92" i="17"/>
  <c r="R139" i="17"/>
  <c r="R70" i="17"/>
  <c r="R136" i="17"/>
  <c r="R66" i="17"/>
  <c r="R123" i="17"/>
  <c r="R34" i="17"/>
  <c r="R110" i="17"/>
  <c r="R76" i="17"/>
  <c r="R74" i="17"/>
  <c r="R155" i="17" l="1"/>
</calcChain>
</file>

<file path=xl/sharedStrings.xml><?xml version="1.0" encoding="utf-8"?>
<sst xmlns="http://schemas.openxmlformats.org/spreadsheetml/2006/main" count="195" uniqueCount="39">
  <si>
    <t>Ruedas y sus partes</t>
  </si>
  <si>
    <t>Total</t>
  </si>
  <si>
    <t>Productos de caucho</t>
  </si>
  <si>
    <t>Sistema de suspensión</t>
  </si>
  <si>
    <t>Partes de Motor</t>
  </si>
  <si>
    <t>Partes eléctricas</t>
  </si>
  <si>
    <t>Accesorios</t>
  </si>
  <si>
    <t>Baterías</t>
  </si>
  <si>
    <t>Sistema de frenos</t>
  </si>
  <si>
    <t>Sistema de transmisión</t>
  </si>
  <si>
    <t>Sistema de dirección</t>
  </si>
  <si>
    <t>Sistema de enfriamiento</t>
  </si>
  <si>
    <t>Sistema de escape</t>
  </si>
  <si>
    <t>Ejes y diferencial</t>
  </si>
  <si>
    <t>Partes de carrocería</t>
  </si>
  <si>
    <t>Elaboración y Diseño : Asociación Automotriz del Perú AAP.</t>
  </si>
  <si>
    <t>Lubricantes</t>
  </si>
  <si>
    <t>Filtros</t>
  </si>
  <si>
    <t>PARTIDA</t>
  </si>
  <si>
    <t>% Var 
ACUM</t>
  </si>
  <si>
    <t>TOTAL</t>
  </si>
  <si>
    <t>N°</t>
  </si>
  <si>
    <t>Estructura</t>
  </si>
  <si>
    <t>N</t>
  </si>
  <si>
    <t>Partida</t>
  </si>
  <si>
    <t>Fuente: ADUANAS - SUNAT</t>
  </si>
  <si>
    <t>TIPO DE SUMINISTRO</t>
  </si>
  <si>
    <t>Otros consumibles</t>
  </si>
  <si>
    <t>Neumáticos</t>
  </si>
  <si>
    <t>IMPORTACION DE SUMINISTROS (Valor FOB US$)</t>
  </si>
  <si>
    <t>DESCRIPCION</t>
  </si>
  <si>
    <t>% Var 
Nov</t>
  </si>
  <si>
    <t>ACUMULADO 
ene-nov 2017</t>
  </si>
  <si>
    <t>% Part ACUM 
ene-dic 2018</t>
  </si>
  <si>
    <t>% Var 
NOV</t>
  </si>
  <si>
    <t>ACUMULADO 
ene-dic 2018</t>
  </si>
  <si>
    <t>Dic-17</t>
  </si>
  <si>
    <t>dic-17</t>
  </si>
  <si>
    <t>ACUMULADO 
ene-dic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</si>
</sst>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164" formatCode="_ * #,##0.00_ ;_ * \-#,##0.00_ ;_ * &quot;-&quot;??_ ;_ @_ "/>
    <numFmt numFmtId="165" formatCode="&quot;@ &quot;#,###&quot; rpm&quot;"/>
    <numFmt numFmtId="166" formatCode="##&quot;°&quot;"/>
    <numFmt numFmtId="167" formatCode="#,###&quot; cc&quot;"/>
    <numFmt numFmtId="168" formatCode="__@"/>
    <numFmt numFmtId="169" formatCode="_(@_)"/>
    <numFmt numFmtId="170" formatCode="_([$€]* #,##0.00_);_([$€]* \(#,##0.00\);_([$€]* &quot;-&quot;??_);_(@_)"/>
    <numFmt numFmtId="171" formatCode="0#"/>
    <numFmt numFmtId="172" formatCode="#,###&quot; Kg.&quot;"/>
    <numFmt numFmtId="173" formatCode="#,###&quot; Kg./m³&quot;"/>
    <numFmt numFmtId="174" formatCode="#,###&quot; Kg-m&quot;"/>
    <numFmt numFmtId="175" formatCode="#.00&quot; Km/gal&quot;"/>
    <numFmt numFmtId="176" formatCode="#.00&quot; Km/hr&quot;"/>
    <numFmt numFmtId="177" formatCode="#.00&quot; l/hr&quot;"/>
    <numFmt numFmtId="178" formatCode="#&quot; litros&quot;"/>
    <numFmt numFmtId="179" formatCode="#.00&quot; m&quot;"/>
    <numFmt numFmtId="180" formatCode="#.0&quot; m/m&quot;"/>
    <numFmt numFmtId="181" formatCode="#.00&quot; m²&quot;"/>
    <numFmt numFmtId="182" formatCode="#.0&quot; m³&quot;"/>
    <numFmt numFmtId="183" formatCode="###,###\ &quot;mm&quot;"/>
    <numFmt numFmtId="184" formatCode="_(* #,##0.00_);_(* \(#,##0.00\);_(* &quot;-&quot;??_);_(@_)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  <numFmt numFmtId="195" formatCode="_ * #,##0_ ;_ * \-#,##0_ ;_ * &quot;-&quot;??_ ;_ @_ "/>
    <numFmt numFmtId="196" formatCode="_(* #,##0_);_(* \(#,##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6"/>
      <name val="Arial"/>
      <family val="2"/>
    </font>
    <font>
      <sz val="5"/>
      <name val="Arial"/>
      <family val="2"/>
    </font>
    <font>
      <sz val="11"/>
      <color indexed="10"/>
      <name val="Calibri"/>
      <family val="2"/>
    </font>
    <font>
      <i/>
      <sz val="11"/>
      <color indexed="61"/>
      <name val="Calibri"/>
      <family val="2"/>
    </font>
    <font>
      <i/>
      <sz val="11"/>
      <color indexed="23"/>
      <name val="Calibri"/>
      <family val="2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8"/>
      <color indexed="49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돋움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40">
    <xf numFmtId="0" fontId="0" fillId="0" borderId="0"/>
    <xf numFmtId="0" fontId="2" fillId="0" borderId="0"/>
    <xf numFmtId="165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4" borderId="0" applyNumberFormat="0" applyBorder="0" applyAlignment="0" applyProtection="0"/>
    <xf numFmtId="0" fontId="7" fillId="20" borderId="0" applyNumberFormat="0" applyBorder="0" applyAlignment="0" applyProtection="0"/>
    <xf numFmtId="166" fontId="8" fillId="0" borderId="0" applyFont="0" applyFill="0" applyBorder="0" applyAlignment="0" applyProtection="0">
      <alignment horizontal="center" vertical="center"/>
    </xf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" borderId="2" applyNumberFormat="0" applyAlignment="0" applyProtection="0"/>
    <xf numFmtId="0" fontId="10" fillId="10" borderId="3" applyNumberFormat="0" applyAlignment="0" applyProtection="0"/>
    <xf numFmtId="167" fontId="4" fillId="0" borderId="0" applyFont="0" applyFill="0" applyBorder="0" applyAlignment="0" applyProtection="0">
      <alignment horizontal="center" vertical="center"/>
    </xf>
    <xf numFmtId="0" fontId="11" fillId="18" borderId="4" applyNumberFormat="0" applyAlignment="0" applyProtection="0"/>
    <xf numFmtId="0" fontId="12" fillId="21" borderId="5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168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16" fillId="4" borderId="2" applyNumberFormat="0" applyAlignment="0" applyProtection="0"/>
    <xf numFmtId="0" fontId="17" fillId="4" borderId="3" applyNumberFormat="0" applyAlignment="0" applyProtection="0"/>
    <xf numFmtId="169" fontId="4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71" fontId="18" fillId="0" borderId="0" applyFont="0" applyFill="0" applyBorder="0" applyProtection="0">
      <alignment horizontal="center" vertical="center"/>
    </xf>
    <xf numFmtId="14" fontId="19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18" fillId="0" borderId="0" applyFont="0" applyFill="0" applyBorder="0" applyAlignment="0" applyProtection="0">
      <alignment horizontal="center" vertical="center"/>
    </xf>
    <xf numFmtId="173" fontId="21" fillId="0" borderId="7" applyFont="0" applyFill="0" applyBorder="0" applyAlignment="0" applyProtection="0">
      <alignment horizontal="right" vertical="center"/>
    </xf>
    <xf numFmtId="174" fontId="18" fillId="0" borderId="0" applyFont="0" applyFill="0" applyBorder="0" applyAlignment="0" applyProtection="0">
      <alignment vertical="center"/>
    </xf>
    <xf numFmtId="172" fontId="18" fillId="0" borderId="0" applyFont="0" applyFill="0" applyBorder="0" applyAlignment="0" applyProtection="0"/>
    <xf numFmtId="175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Protection="0">
      <alignment horizontal="right" vertical="center"/>
    </xf>
    <xf numFmtId="178" fontId="22" fillId="0" borderId="0" applyFont="0" applyFill="0" applyBorder="0" applyAlignment="0" applyProtection="0">
      <alignment horizontal="center" vertical="center"/>
    </xf>
    <xf numFmtId="179" fontId="18" fillId="0" borderId="0" applyFont="0" applyFill="0" applyBorder="0" applyAlignment="0" applyProtection="0"/>
    <xf numFmtId="180" fontId="4" fillId="0" borderId="0" applyFont="0" applyFill="0" applyBorder="0" applyAlignment="0" applyProtection="0">
      <alignment horizontal="center" vertical="center"/>
    </xf>
    <xf numFmtId="181" fontId="18" fillId="0" borderId="0" applyFont="0" applyFill="0" applyBorder="0" applyProtection="0">
      <alignment horizontal="right" vertical="center"/>
    </xf>
    <xf numFmtId="182" fontId="18" fillId="0" borderId="0" applyFont="0" applyFill="0" applyBorder="0" applyProtection="0">
      <alignment horizontal="right" vertical="center"/>
    </xf>
    <xf numFmtId="183" fontId="18" fillId="0" borderId="0" applyFont="0" applyFill="0" applyBorder="0" applyAlignment="0" applyProtection="0">
      <alignment horizontal="left" vertical="center"/>
    </xf>
    <xf numFmtId="18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8" fillId="0" borderId="0" applyFont="0" applyFill="0" applyBorder="0" applyAlignment="0" applyProtection="0">
      <alignment horizontal="center" vertical="center"/>
    </xf>
    <xf numFmtId="3" fontId="18" fillId="0" borderId="0" applyFont="0" applyFill="0" applyBorder="0" applyAlignment="0" applyProtection="0">
      <alignment vertical="center"/>
    </xf>
    <xf numFmtId="186" fontId="18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9" fillId="6" borderId="8" applyNumberFormat="0" applyFont="0" applyAlignment="0" applyProtection="0"/>
    <xf numFmtId="0" fontId="5" fillId="6" borderId="9" applyNumberFormat="0" applyFont="0" applyAlignment="0" applyProtection="0"/>
    <xf numFmtId="187" fontId="18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>
      <alignment vertical="center"/>
    </xf>
    <xf numFmtId="189" fontId="4" fillId="0" borderId="0" applyFont="0" applyFill="0" applyBorder="0" applyAlignment="0" applyProtection="0">
      <alignment vertical="center"/>
    </xf>
    <xf numFmtId="190" fontId="18" fillId="0" borderId="0" applyFont="0" applyFill="0" applyBorder="0" applyAlignment="0" applyProtection="0"/>
    <xf numFmtId="0" fontId="12" fillId="2" borderId="10" applyNumberFormat="0" applyAlignment="0" applyProtection="0"/>
    <xf numFmtId="0" fontId="11" fillId="10" borderId="11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91" fontId="19" fillId="0" borderId="0" applyFont="0" applyFill="0" applyBorder="0" applyProtection="0">
      <alignment horizontal="right" vertical="center"/>
    </xf>
    <xf numFmtId="49" fontId="26" fillId="0" borderId="0" applyFill="0" applyBorder="0" applyProtection="0"/>
    <xf numFmtId="49" fontId="26" fillId="0" borderId="0" applyFill="0" applyBorder="0" applyProtection="0">
      <alignment vertical="top"/>
    </xf>
    <xf numFmtId="192" fontId="8" fillId="0" borderId="0" applyFont="0" applyFill="0" applyBorder="0" applyAlignment="0" applyProtection="0">
      <alignment vertical="center"/>
    </xf>
    <xf numFmtId="4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" fontId="25" fillId="0" borderId="0" applyFont="0" applyFill="0" applyBorder="0" applyAlignment="0" applyProtection="0">
      <alignment horizontal="center" vertical="center"/>
    </xf>
    <xf numFmtId="49" fontId="8" fillId="26" borderId="1" applyProtection="0">
      <alignment horizontal="center" vertical="center"/>
    </xf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93" fontId="18" fillId="0" borderId="17" applyFont="0" applyFill="0" applyBorder="0" applyAlignment="0" applyProtection="0">
      <alignment horizontal="center" vertical="center"/>
    </xf>
    <xf numFmtId="0" fontId="36" fillId="0" borderId="18" applyNumberFormat="0" applyFill="0" applyAlignment="0" applyProtection="0"/>
    <xf numFmtId="0" fontId="36" fillId="0" borderId="19" applyNumberFormat="0" applyFill="0" applyAlignment="0" applyProtection="0"/>
    <xf numFmtId="49" fontId="4" fillId="26" borderId="1" applyFill="0" applyBorder="0" applyProtection="0">
      <alignment vertical="center" wrapText="1"/>
    </xf>
    <xf numFmtId="0" fontId="3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9" fillId="0" borderId="0"/>
    <xf numFmtId="9" fontId="19" fillId="0" borderId="0" applyFont="0" applyFill="0" applyBorder="0" applyAlignment="0" applyProtection="0"/>
  </cellStyleXfs>
  <cellXfs count="112">
    <xf numFmtId="0" fontId="0" fillId="0" borderId="0" xfId="0"/>
    <xf numFmtId="3" fontId="38" fillId="27" borderId="0" xfId="0" applyNumberFormat="1" applyFont="1" applyFill="1" applyAlignment="1">
      <alignment horizontal="right" vertical="center" wrapText="1"/>
    </xf>
    <xf numFmtId="0" fontId="40" fillId="27" borderId="0" xfId="0" applyFont="1" applyFill="1" applyAlignment="1">
      <alignment vertical="center"/>
    </xf>
    <xf numFmtId="0" fontId="41" fillId="27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41" fillId="27" borderId="0" xfId="93" applyFont="1" applyFill="1" applyBorder="1" applyAlignment="1">
      <alignment horizontal="left" vertical="center"/>
    </xf>
    <xf numFmtId="195" fontId="41" fillId="0" borderId="25" xfId="135" applyNumberFormat="1" applyFont="1" applyFill="1" applyBorder="1" applyAlignment="1">
      <alignment horizontal="right" vertical="center"/>
    </xf>
    <xf numFmtId="195" fontId="41" fillId="0" borderId="0" xfId="135" applyNumberFormat="1" applyFont="1" applyFill="1" applyBorder="1" applyAlignment="1">
      <alignment horizontal="right" vertical="center"/>
    </xf>
    <xf numFmtId="195" fontId="41" fillId="0" borderId="27" xfId="135" applyNumberFormat="1" applyFont="1" applyFill="1" applyBorder="1" applyAlignment="1">
      <alignment horizontal="right" vertical="center"/>
    </xf>
    <xf numFmtId="2" fontId="41" fillId="0" borderId="26" xfId="0" applyNumberFormat="1" applyFont="1" applyFill="1" applyBorder="1" applyAlignment="1">
      <alignment horizontal="left" vertical="center"/>
    </xf>
    <xf numFmtId="195" fontId="41" fillId="0" borderId="24" xfId="135" applyNumberFormat="1" applyFont="1" applyFill="1" applyBorder="1" applyAlignment="1">
      <alignment horizontal="right" vertical="center"/>
    </xf>
    <xf numFmtId="2" fontId="41" fillId="0" borderId="17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/>
    </xf>
    <xf numFmtId="196" fontId="41" fillId="0" borderId="25" xfId="85" applyNumberFormat="1" applyFont="1" applyFill="1" applyBorder="1" applyAlignment="1">
      <alignment horizontal="center" vertical="center"/>
    </xf>
    <xf numFmtId="194" fontId="41" fillId="0" borderId="26" xfId="139" applyNumberFormat="1" applyFont="1" applyFill="1" applyBorder="1" applyAlignment="1">
      <alignment vertical="center"/>
    </xf>
    <xf numFmtId="196" fontId="41" fillId="0" borderId="0" xfId="85" applyNumberFormat="1" applyFont="1" applyFill="1" applyBorder="1" applyAlignment="1">
      <alignment horizontal="center" vertical="center"/>
    </xf>
    <xf numFmtId="194" fontId="41" fillId="0" borderId="17" xfId="139" applyNumberFormat="1" applyFont="1" applyFill="1" applyBorder="1" applyAlignment="1">
      <alignment vertical="center"/>
    </xf>
    <xf numFmtId="196" fontId="41" fillId="0" borderId="7" xfId="85" applyNumberFormat="1" applyFont="1" applyFill="1" applyBorder="1" applyAlignment="1">
      <alignment horizontal="center" vertical="center"/>
    </xf>
    <xf numFmtId="194" fontId="41" fillId="0" borderId="29" xfId="139" applyNumberFormat="1" applyFont="1" applyFill="1" applyBorder="1" applyAlignment="1">
      <alignment vertical="center"/>
    </xf>
    <xf numFmtId="196" fontId="41" fillId="0" borderId="22" xfId="85" applyNumberFormat="1" applyFont="1" applyFill="1" applyBorder="1" applyAlignment="1">
      <alignment horizontal="center" vertical="center"/>
    </xf>
    <xf numFmtId="194" fontId="41" fillId="0" borderId="23" xfId="139" applyNumberFormat="1" applyFont="1" applyFill="1" applyBorder="1" applyAlignment="1">
      <alignment vertical="center"/>
    </xf>
    <xf numFmtId="0" fontId="0" fillId="27" borderId="0" xfId="0" applyFont="1" applyFill="1" applyBorder="1" applyAlignment="1">
      <alignment horizontal="center" vertical="center"/>
    </xf>
    <xf numFmtId="0" fontId="43" fillId="27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4" fillId="27" borderId="0" xfId="0" applyFont="1" applyFill="1" applyAlignment="1">
      <alignment vertical="center"/>
    </xf>
    <xf numFmtId="0" fontId="0" fillId="27" borderId="0" xfId="0" applyFont="1" applyFill="1" applyAlignment="1">
      <alignment vertical="center"/>
    </xf>
    <xf numFmtId="2" fontId="38" fillId="28" borderId="21" xfId="0" applyNumberFormat="1" applyFont="1" applyFill="1" applyBorder="1" applyAlignment="1">
      <alignment horizontal="center" vertical="center" wrapText="1"/>
    </xf>
    <xf numFmtId="2" fontId="38" fillId="28" borderId="23" xfId="0" applyNumberFormat="1" applyFont="1" applyFill="1" applyBorder="1" applyAlignment="1">
      <alignment horizontal="center" vertical="center" wrapText="1"/>
    </xf>
    <xf numFmtId="3" fontId="38" fillId="0" borderId="0" xfId="0" applyNumberFormat="1" applyFont="1" applyFill="1" applyBorder="1" applyAlignment="1">
      <alignment horizontal="center" vertical="center" wrapText="1"/>
    </xf>
    <xf numFmtId="17" fontId="38" fillId="28" borderId="21" xfId="0" applyNumberFormat="1" applyFont="1" applyFill="1" applyBorder="1" applyAlignment="1">
      <alignment horizontal="center" vertical="center" wrapText="1"/>
    </xf>
    <xf numFmtId="17" fontId="38" fillId="28" borderId="22" xfId="0" applyNumberFormat="1" applyFont="1" applyFill="1" applyBorder="1" applyAlignment="1">
      <alignment horizontal="center" vertical="center" wrapText="1"/>
    </xf>
    <xf numFmtId="3" fontId="38" fillId="0" borderId="30" xfId="0" applyNumberFormat="1" applyFont="1" applyFill="1" applyBorder="1" applyAlignment="1">
      <alignment horizontal="center" vertical="center" wrapText="1"/>
    </xf>
    <xf numFmtId="17" fontId="38" fillId="28" borderId="22" xfId="0" quotePrefix="1" applyNumberFormat="1" applyFont="1" applyFill="1" applyBorder="1" applyAlignment="1">
      <alignment horizontal="center" vertical="center" wrapText="1"/>
    </xf>
    <xf numFmtId="0" fontId="38" fillId="28" borderId="21" xfId="136" applyFont="1" applyFill="1" applyBorder="1" applyAlignment="1">
      <alignment horizontal="center" vertical="center" wrapText="1"/>
    </xf>
    <xf numFmtId="0" fontId="44" fillId="27" borderId="0" xfId="0" applyFont="1" applyFill="1" applyBorder="1" applyAlignment="1">
      <alignment horizontal="center" vertical="center"/>
    </xf>
    <xf numFmtId="2" fontId="38" fillId="27" borderId="0" xfId="0" applyNumberFormat="1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vertical="center"/>
    </xf>
    <xf numFmtId="0" fontId="44" fillId="27" borderId="0" xfId="0" applyFont="1" applyFill="1" applyBorder="1" applyAlignment="1">
      <alignment vertical="center"/>
    </xf>
    <xf numFmtId="1" fontId="41" fillId="0" borderId="24" xfId="0" applyNumberFormat="1" applyFont="1" applyFill="1" applyBorder="1" applyAlignment="1">
      <alignment horizontal="center" vertical="center"/>
    </xf>
    <xf numFmtId="3" fontId="41" fillId="0" borderId="0" xfId="0" applyNumberFormat="1" applyFont="1" applyFill="1" applyBorder="1" applyAlignment="1">
      <alignment horizontal="right" vertical="center"/>
    </xf>
    <xf numFmtId="194" fontId="42" fillId="0" borderId="26" xfId="134" applyNumberFormat="1" applyFont="1" applyFill="1" applyBorder="1" applyAlignment="1">
      <alignment horizontal="right" vertical="center"/>
    </xf>
    <xf numFmtId="3" fontId="41" fillId="0" borderId="27" xfId="0" applyNumberFormat="1" applyFont="1" applyFill="1" applyBorder="1" applyAlignment="1">
      <alignment horizontal="right" vertical="center"/>
    </xf>
    <xf numFmtId="0" fontId="41" fillId="27" borderId="0" xfId="0" applyFont="1" applyFill="1" applyAlignment="1">
      <alignment vertical="center"/>
    </xf>
    <xf numFmtId="1" fontId="41" fillId="0" borderId="27" xfId="0" applyNumberFormat="1" applyFont="1" applyFill="1" applyBorder="1" applyAlignment="1">
      <alignment horizontal="center" vertical="center"/>
    </xf>
    <xf numFmtId="194" fontId="42" fillId="0" borderId="17" xfId="134" applyNumberFormat="1" applyFont="1" applyFill="1" applyBorder="1" applyAlignment="1">
      <alignment horizontal="right" vertical="center"/>
    </xf>
    <xf numFmtId="194" fontId="38" fillId="27" borderId="0" xfId="134" applyNumberFormat="1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 vertical="center"/>
    </xf>
    <xf numFmtId="2" fontId="38" fillId="28" borderId="21" xfId="0" applyNumberFormat="1" applyFont="1" applyFill="1" applyBorder="1" applyAlignment="1">
      <alignment horizontal="center" vertical="center"/>
    </xf>
    <xf numFmtId="2" fontId="38" fillId="28" borderId="23" xfId="0" applyNumberFormat="1" applyFont="1" applyFill="1" applyBorder="1" applyAlignment="1">
      <alignment horizontal="left" vertical="center" wrapText="1"/>
    </xf>
    <xf numFmtId="195" fontId="38" fillId="28" borderId="21" xfId="135" applyNumberFormat="1" applyFont="1" applyFill="1" applyBorder="1" applyAlignment="1">
      <alignment horizontal="center" vertical="center" wrapText="1"/>
    </xf>
    <xf numFmtId="195" fontId="38" fillId="28" borderId="22" xfId="135" applyNumberFormat="1" applyFont="1" applyFill="1" applyBorder="1" applyAlignment="1">
      <alignment horizontal="center" vertical="center" wrapText="1"/>
    </xf>
    <xf numFmtId="3" fontId="38" fillId="28" borderId="22" xfId="0" applyNumberFormat="1" applyFont="1" applyFill="1" applyBorder="1" applyAlignment="1">
      <alignment horizontal="center" vertical="center" wrapText="1"/>
    </xf>
    <xf numFmtId="194" fontId="38" fillId="28" borderId="23" xfId="134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vertical="center"/>
    </xf>
    <xf numFmtId="0" fontId="41" fillId="27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3" fontId="0" fillId="27" borderId="0" xfId="0" applyNumberFormat="1" applyFont="1" applyFill="1" applyBorder="1" applyAlignment="1">
      <alignment vertical="center"/>
    </xf>
    <xf numFmtId="0" fontId="41" fillId="27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44" fillId="27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3" fontId="0" fillId="27" borderId="0" xfId="0" applyNumberFormat="1" applyFont="1" applyFill="1" applyAlignment="1">
      <alignment horizontal="right" vertical="center"/>
    </xf>
    <xf numFmtId="0" fontId="43" fillId="27" borderId="20" xfId="0" applyFont="1" applyFill="1" applyBorder="1" applyAlignment="1">
      <alignment vertical="center"/>
    </xf>
    <xf numFmtId="0" fontId="42" fillId="27" borderId="0" xfId="0" applyFont="1" applyFill="1" applyAlignment="1">
      <alignment horizontal="center" vertical="center"/>
    </xf>
    <xf numFmtId="3" fontId="38" fillId="28" borderId="1" xfId="0" applyNumberFormat="1" applyFont="1" applyFill="1" applyBorder="1" applyAlignment="1">
      <alignment horizontal="center" vertical="center" wrapText="1"/>
    </xf>
    <xf numFmtId="3" fontId="38" fillId="0" borderId="20" xfId="0" applyNumberFormat="1" applyFont="1" applyFill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/>
    </xf>
    <xf numFmtId="0" fontId="39" fillId="27" borderId="0" xfId="0" applyFont="1" applyFill="1" applyAlignment="1">
      <alignment vertical="center"/>
    </xf>
    <xf numFmtId="0" fontId="0" fillId="0" borderId="3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95" fontId="0" fillId="0" borderId="24" xfId="135" applyNumberFormat="1" applyFont="1" applyFill="1" applyBorder="1" applyAlignment="1">
      <alignment horizontal="right" vertical="center"/>
    </xf>
    <xf numFmtId="195" fontId="0" fillId="0" borderId="25" xfId="135" applyNumberFormat="1" applyFont="1" applyFill="1" applyBorder="1" applyAlignment="1">
      <alignment horizontal="right" vertical="center"/>
    </xf>
    <xf numFmtId="194" fontId="43" fillId="0" borderId="26" xfId="134" applyNumberFormat="1" applyFont="1" applyFill="1" applyBorder="1" applyAlignment="1">
      <alignment horizontal="right" vertical="center"/>
    </xf>
    <xf numFmtId="195" fontId="0" fillId="0" borderId="24" xfId="135" applyNumberFormat="1" applyFont="1" applyFill="1" applyBorder="1" applyAlignment="1">
      <alignment vertical="center"/>
    </xf>
    <xf numFmtId="0" fontId="0" fillId="0" borderId="30" xfId="0" applyFont="1" applyFill="1" applyBorder="1" applyAlignment="1">
      <alignment horizontal="left" vertical="center"/>
    </xf>
    <xf numFmtId="195" fontId="0" fillId="0" borderId="27" xfId="135" applyNumberFormat="1" applyFont="1" applyFill="1" applyBorder="1" applyAlignment="1">
      <alignment horizontal="right" vertical="center"/>
    </xf>
    <xf numFmtId="195" fontId="0" fillId="0" borderId="0" xfId="135" applyNumberFormat="1" applyFont="1" applyFill="1" applyBorder="1" applyAlignment="1">
      <alignment horizontal="right" vertical="center"/>
    </xf>
    <xf numFmtId="194" fontId="43" fillId="0" borderId="17" xfId="134" applyNumberFormat="1" applyFont="1" applyFill="1" applyBorder="1" applyAlignment="1">
      <alignment horizontal="right" vertical="center"/>
    </xf>
    <xf numFmtId="195" fontId="0" fillId="0" borderId="27" xfId="135" applyNumberFormat="1" applyFont="1" applyFill="1" applyBorder="1" applyAlignment="1">
      <alignment vertical="center"/>
    </xf>
    <xf numFmtId="0" fontId="0" fillId="0" borderId="32" xfId="0" applyFont="1" applyFill="1" applyBorder="1" applyAlignment="1">
      <alignment horizontal="left" vertical="center"/>
    </xf>
    <xf numFmtId="195" fontId="0" fillId="0" borderId="28" xfId="135" applyNumberFormat="1" applyFont="1" applyFill="1" applyBorder="1" applyAlignment="1">
      <alignment horizontal="right" vertical="center"/>
    </xf>
    <xf numFmtId="195" fontId="0" fillId="0" borderId="7" xfId="135" applyNumberFormat="1" applyFont="1" applyFill="1" applyBorder="1" applyAlignment="1">
      <alignment horizontal="right" vertical="center"/>
    </xf>
    <xf numFmtId="194" fontId="43" fillId="0" borderId="29" xfId="134" applyNumberFormat="1" applyFont="1" applyFill="1" applyBorder="1" applyAlignment="1">
      <alignment horizontal="right" vertical="center"/>
    </xf>
    <xf numFmtId="195" fontId="0" fillId="0" borderId="28" xfId="135" applyNumberFormat="1" applyFont="1" applyFill="1" applyBorder="1" applyAlignment="1">
      <alignment vertical="center"/>
    </xf>
    <xf numFmtId="195" fontId="38" fillId="27" borderId="0" xfId="135" applyNumberFormat="1" applyFont="1" applyFill="1" applyAlignment="1">
      <alignment horizontal="right" vertical="center" wrapText="1"/>
    </xf>
    <xf numFmtId="194" fontId="38" fillId="27" borderId="0" xfId="134" applyNumberFormat="1" applyFont="1" applyFill="1" applyAlignment="1">
      <alignment horizontal="right" vertical="center" wrapText="1"/>
    </xf>
    <xf numFmtId="194" fontId="43" fillId="27" borderId="0" xfId="134" applyNumberFormat="1" applyFont="1" applyFill="1" applyAlignment="1">
      <alignment vertical="center"/>
    </xf>
    <xf numFmtId="0" fontId="43" fillId="27" borderId="0" xfId="0" applyFont="1" applyFill="1" applyAlignment="1">
      <alignment vertical="center"/>
    </xf>
    <xf numFmtId="3" fontId="38" fillId="0" borderId="33" xfId="0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horizontal="right" vertical="center" wrapText="1"/>
    </xf>
    <xf numFmtId="195" fontId="38" fillId="28" borderId="22" xfId="135" applyNumberFormat="1" applyFont="1" applyFill="1" applyBorder="1" applyAlignment="1">
      <alignment horizontal="right" vertical="center" wrapText="1"/>
    </xf>
    <xf numFmtId="194" fontId="38" fillId="28" borderId="23" xfId="134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/>
    </xf>
    <xf numFmtId="3" fontId="0" fillId="27" borderId="0" xfId="0" applyNumberFormat="1" applyFont="1" applyFill="1" applyBorder="1" applyAlignment="1">
      <alignment horizontal="right" vertical="center"/>
    </xf>
    <xf numFmtId="0" fontId="45" fillId="27" borderId="0" xfId="0" applyFont="1" applyFill="1" applyBorder="1" applyAlignment="1">
      <alignment vertical="center"/>
    </xf>
    <xf numFmtId="195" fontId="46" fillId="27" borderId="0" xfId="135" applyNumberFormat="1" applyFont="1" applyFill="1" applyAlignment="1">
      <alignment horizontal="right" vertical="center"/>
    </xf>
    <xf numFmtId="195" fontId="46" fillId="27" borderId="0" xfId="135" applyNumberFormat="1" applyFont="1" applyFill="1" applyAlignment="1">
      <alignment vertical="center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3" xfId="136" applyFont="1" applyFill="1" applyBorder="1" applyAlignment="1">
      <alignment horizontal="center" vertical="center" wrapText="1"/>
    </xf>
    <xf numFmtId="3" fontId="46" fillId="27" borderId="0" xfId="0" applyNumberFormat="1" applyFont="1" applyFill="1" applyBorder="1" applyAlignment="1">
      <alignment vertical="center"/>
    </xf>
    <xf numFmtId="195" fontId="41" fillId="0" borderId="28" xfId="135" applyNumberFormat="1" applyFont="1" applyFill="1" applyBorder="1" applyAlignment="1">
      <alignment horizontal="right" vertical="center"/>
    </xf>
    <xf numFmtId="1" fontId="41" fillId="0" borderId="28" xfId="0" applyNumberFormat="1" applyFont="1" applyFill="1" applyBorder="1" applyAlignment="1">
      <alignment horizontal="center" vertical="center"/>
    </xf>
    <xf numFmtId="2" fontId="41" fillId="0" borderId="29" xfId="0" applyNumberFormat="1" applyFont="1" applyFill="1" applyBorder="1" applyAlignment="1">
      <alignment horizontal="left" vertical="center"/>
    </xf>
    <xf numFmtId="195" fontId="41" fillId="0" borderId="7" xfId="135" applyNumberFormat="1" applyFont="1" applyFill="1" applyBorder="1" applyAlignment="1">
      <alignment horizontal="right" vertical="center"/>
    </xf>
    <xf numFmtId="194" fontId="42" fillId="0" borderId="29" xfId="134" applyNumberFormat="1" applyFont="1" applyFill="1" applyBorder="1" applyAlignment="1">
      <alignment horizontal="right" vertical="center"/>
    </xf>
    <xf numFmtId="17" fontId="38" fillId="28" borderId="22" xfId="137" applyNumberFormat="1" applyFont="1" applyFill="1" applyBorder="1" applyAlignment="1">
      <alignment horizontal="center" vertical="center" wrapText="1"/>
    </xf>
    <xf numFmtId="17" fontId="38" fillId="28" borderId="23" xfId="137" applyNumberFormat="1" applyFont="1" applyFill="1" applyBorder="1" applyAlignment="1">
      <alignment horizontal="center" vertical="center" wrapText="1"/>
    </xf>
  </cellXfs>
  <cellStyles count="140">
    <cellStyle name="@ .....rpm" xfId="2"/>
    <cellStyle name="20% - Énfasis1 2" xfId="3"/>
    <cellStyle name="20% - Énfasis1 2 2" xfId="4"/>
    <cellStyle name="20% - Énfasis2 2" xfId="5"/>
    <cellStyle name="20% - Énfasis2 2 2" xfId="6"/>
    <cellStyle name="20% - Énfasis3 2" xfId="7"/>
    <cellStyle name="20% - Énfasis3 2 2" xfId="8"/>
    <cellStyle name="20% - Énfasis4 2" xfId="9"/>
    <cellStyle name="20% - Énfasis4 2 2" xfId="10"/>
    <cellStyle name="20% - Énfasis5 2" xfId="11"/>
    <cellStyle name="20% - Énfasis5 2 2" xfId="12"/>
    <cellStyle name="20% - Énfasis6 2" xfId="13"/>
    <cellStyle name="20% - Énfasis6 2 2" xfId="14"/>
    <cellStyle name="40% - Énfasis1 2" xfId="15"/>
    <cellStyle name="40% - Énfasis1 2 2" xfId="16"/>
    <cellStyle name="40% - Énfasis2 2" xfId="17"/>
    <cellStyle name="40% - Énfasis2 2 2" xfId="18"/>
    <cellStyle name="40% - Énfasis3 2" xfId="19"/>
    <cellStyle name="40% - Énfasis3 2 2" xfId="20"/>
    <cellStyle name="40% - Énfasis4 2" xfId="21"/>
    <cellStyle name="40% - Énfasis4 2 2" xfId="22"/>
    <cellStyle name="40% - Énfasis5 2" xfId="23"/>
    <cellStyle name="40% - Énfasis5 2 2" xfId="24"/>
    <cellStyle name="40% - Énfasis6 2" xfId="25"/>
    <cellStyle name="40% - Énfasis6 2 2" xfId="26"/>
    <cellStyle name="60% - Énfasis1 2" xfId="27"/>
    <cellStyle name="60% - Énfasis1 2 2" xfId="28"/>
    <cellStyle name="60% - Énfasis2 2" xfId="29"/>
    <cellStyle name="60% - Énfasis2 2 2" xfId="30"/>
    <cellStyle name="60% - Énfasis3 2" xfId="31"/>
    <cellStyle name="60% - Énfasis3 2 2" xfId="32"/>
    <cellStyle name="60% - Énfasis4 2" xfId="33"/>
    <cellStyle name="60% - Énfasis4 2 2" xfId="34"/>
    <cellStyle name="60% - Énfasis5 2" xfId="35"/>
    <cellStyle name="60% - Énfasis5 2 2" xfId="36"/>
    <cellStyle name="60% - Énfasis6 2" xfId="37"/>
    <cellStyle name="60% - Énfasis6 2 2" xfId="38"/>
    <cellStyle name="Angulo" xfId="39"/>
    <cellStyle name="Buena 2" xfId="40"/>
    <cellStyle name="Buena 2 2" xfId="41"/>
    <cellStyle name="Cálculo 2" xfId="42"/>
    <cellStyle name="Cálculo 2 2" xfId="43"/>
    <cellStyle name="cc" xfId="44"/>
    <cellStyle name="Celda de comprobación 2" xfId="45"/>
    <cellStyle name="Celda de comprobación 2 2" xfId="46"/>
    <cellStyle name="Celda vinculada 2" xfId="47"/>
    <cellStyle name="Celda vinculada 2 2" xfId="48"/>
    <cellStyle name="DobleEspacio" xfId="49"/>
    <cellStyle name="Encabezado 4 2" xfId="50"/>
    <cellStyle name="Encabezado 4 2 2" xfId="51"/>
    <cellStyle name="Énfasis1 2" xfId="52"/>
    <cellStyle name="Énfasis1 2 2" xfId="53"/>
    <cellStyle name="Énfasis2 2" xfId="54"/>
    <cellStyle name="Énfasis2 2 2" xfId="55"/>
    <cellStyle name="Énfasis3 2" xfId="56"/>
    <cellStyle name="Énfasis3 2 2" xfId="57"/>
    <cellStyle name="Énfasis4 2" xfId="58"/>
    <cellStyle name="Énfasis4 2 2" xfId="59"/>
    <cellStyle name="Énfasis5 2" xfId="60"/>
    <cellStyle name="Énfasis5 2 2" xfId="61"/>
    <cellStyle name="Énfasis6 2" xfId="62"/>
    <cellStyle name="Énfasis6 2 2" xfId="63"/>
    <cellStyle name="Entrada 2" xfId="64"/>
    <cellStyle name="Entrada 2 2" xfId="65"/>
    <cellStyle name="Espacio" xfId="66"/>
    <cellStyle name="Euro" xfId="67"/>
    <cellStyle name="Evaluación" xfId="68"/>
    <cellStyle name="Fecha" xfId="69"/>
    <cellStyle name="Incorrecto 2" xfId="70"/>
    <cellStyle name="Incorrecto 2 2" xfId="71"/>
    <cellStyle name="Kg." xfId="72"/>
    <cellStyle name="Kg./m³" xfId="73"/>
    <cellStyle name="Kg-m" xfId="74"/>
    <cellStyle name="Kilos" xfId="75"/>
    <cellStyle name="Km/gal" xfId="76"/>
    <cellStyle name="Km/hr" xfId="77"/>
    <cellStyle name="l/hr" xfId="78"/>
    <cellStyle name="Litros" xfId="79"/>
    <cellStyle name="m" xfId="80"/>
    <cellStyle name="m/m" xfId="81"/>
    <cellStyle name="m²" xfId="82"/>
    <cellStyle name="m³" xfId="83"/>
    <cellStyle name="Milimetros" xfId="84"/>
    <cellStyle name="Millares" xfId="135" builtinId="3"/>
    <cellStyle name="Millares 2" xfId="85"/>
    <cellStyle name="Millares 2 2" xfId="86"/>
    <cellStyle name="Millares 3" xfId="87"/>
    <cellStyle name="Millones" xfId="88"/>
    <cellStyle name="Millones (0)" xfId="89"/>
    <cellStyle name="Moneda centrado" xfId="90"/>
    <cellStyle name="Neutral 2" xfId="91"/>
    <cellStyle name="Neutral 2 2" xfId="92"/>
    <cellStyle name="Normal" xfId="0" builtinId="0"/>
    <cellStyle name="Normal 2" xfId="93"/>
    <cellStyle name="Normal 2 2" xfId="94"/>
    <cellStyle name="Normal 2 3 2" xfId="138"/>
    <cellStyle name="Normal 2_Autom" xfId="95"/>
    <cellStyle name="Normal 3" xfId="1"/>
    <cellStyle name="Normal 4" xfId="96"/>
    <cellStyle name="Normal 5" xfId="97"/>
    <cellStyle name="Normal 6" xfId="98"/>
    <cellStyle name="Normal 7" xfId="99"/>
    <cellStyle name="Normal 8" xfId="100"/>
    <cellStyle name="Normal_Hoja1 2" xfId="137"/>
    <cellStyle name="Normal_Hoja2 2" xfId="136"/>
    <cellStyle name="Notas 2" xfId="101"/>
    <cellStyle name="Notas 2 2" xfId="102"/>
    <cellStyle name="Partida" xfId="103"/>
    <cellStyle name="Porcentaje" xfId="134" builtinId="5"/>
    <cellStyle name="Porcentaje 2" xfId="139"/>
    <cellStyle name="PS" xfId="104"/>
    <cellStyle name="Relación" xfId="105"/>
    <cellStyle name="rpm" xfId="106"/>
    <cellStyle name="Salida 2" xfId="107"/>
    <cellStyle name="Salida 2 2" xfId="108"/>
    <cellStyle name="Small 6" xfId="109"/>
    <cellStyle name="Soles" xfId="110"/>
    <cellStyle name="Subscript" xfId="111"/>
    <cellStyle name="Superscript" xfId="112"/>
    <cellStyle name="Teléfono" xfId="113"/>
    <cellStyle name="Text" xfId="114"/>
    <cellStyle name="Texto de advertencia 2" xfId="115"/>
    <cellStyle name="Texto de advertencia 2 2" xfId="116"/>
    <cellStyle name="Texto explicativo 2" xfId="117"/>
    <cellStyle name="Texto explicativo 2 2" xfId="118"/>
    <cellStyle name="Time" xfId="119"/>
    <cellStyle name="Title 10" xfId="120"/>
    <cellStyle name="Título 1 2" xfId="121"/>
    <cellStyle name="Título 1 2 2" xfId="122"/>
    <cellStyle name="Título 2 2" xfId="123"/>
    <cellStyle name="Título 2 2 2" xfId="124"/>
    <cellStyle name="Título 3 2" xfId="125"/>
    <cellStyle name="Título 3 2 2" xfId="126"/>
    <cellStyle name="Título 4" xfId="127"/>
    <cellStyle name="Título 4 2" xfId="128"/>
    <cellStyle name="Ton" xfId="129"/>
    <cellStyle name="Total 2" xfId="130"/>
    <cellStyle name="Total 2 2" xfId="131"/>
    <cellStyle name="Wrap Text 8" xfId="132"/>
    <cellStyle name="표준_RA-210426(5월오더)" xfId="133"/>
  </cellStyles>
  <dxfs count="1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everde\Desktop\09-%202014%20-%20Reporte%20-%20Setiembre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F:\01.%20AAP\01.%20Gerencia%20de%20Placas\1.3.%20Estad&#237;sticas\01.%20Inmatriculaciones%20e%20Importaciones\2014\11.%20Noviembre\Suministros_Work_Noviembre-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showGridLines="0" tabSelected="1" zoomScaleNormal="100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L17" sqref="L17"/>
    </sheetView>
  </sheetViews>
  <sheetFormatPr baseColWidth="10" defaultColWidth="11.453125" defaultRowHeight="14.5"/>
  <cols>
    <col min="1" max="1" width="4.453125" style="3" customWidth="1"/>
    <col min="2" max="2" width="25.26953125" style="27" customWidth="1"/>
    <col min="3" max="3" width="1" style="64" customWidth="1"/>
    <col min="4" max="15" width="11.81640625" style="65" bestFit="1" customWidth="1"/>
    <col min="16" max="16" width="13.36328125" style="65" bestFit="1" customWidth="1"/>
    <col min="17" max="17" width="12" style="65" bestFit="1" customWidth="1"/>
    <col min="18" max="18" width="1.1796875" style="27" customWidth="1"/>
    <col min="19" max="19" width="11.81640625" style="27" bestFit="1" customWidth="1"/>
    <col min="20" max="20" width="6.26953125" style="27" customWidth="1"/>
    <col min="21" max="21" width="6.453125" style="27" bestFit="1" customWidth="1"/>
    <col min="22" max="22" width="1.1796875" style="27" customWidth="1"/>
    <col min="23" max="23" width="13.36328125" style="27" bestFit="1" customWidth="1"/>
    <col min="24" max="24" width="6.26953125" style="27" customWidth="1"/>
    <col min="25" max="25" width="5.81640625" style="27" bestFit="1" customWidth="1"/>
    <col min="26" max="16384" width="11.453125" style="27"/>
  </cols>
  <sheetData>
    <row r="1" spans="1:25" ht="36" customHeight="1">
      <c r="B1" s="98" t="s">
        <v>29</v>
      </c>
      <c r="C1" s="66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5" s="70" customFormat="1" ht="38.15" customHeight="1">
      <c r="A2" s="67" t="s">
        <v>21</v>
      </c>
      <c r="B2" s="68" t="s">
        <v>26</v>
      </c>
      <c r="C2" s="69"/>
      <c r="D2" s="31">
        <v>43101</v>
      </c>
      <c r="E2" s="32">
        <v>43132</v>
      </c>
      <c r="F2" s="32">
        <v>43160</v>
      </c>
      <c r="G2" s="32">
        <v>43191</v>
      </c>
      <c r="H2" s="32">
        <v>43221</v>
      </c>
      <c r="I2" s="32">
        <v>43252</v>
      </c>
      <c r="J2" s="32">
        <v>43282</v>
      </c>
      <c r="K2" s="32">
        <v>43313</v>
      </c>
      <c r="L2" s="32">
        <v>43344</v>
      </c>
      <c r="M2" s="32">
        <v>43374</v>
      </c>
      <c r="N2" s="32">
        <v>43405</v>
      </c>
      <c r="O2" s="32">
        <v>43435</v>
      </c>
      <c r="P2" s="101" t="s">
        <v>35</v>
      </c>
      <c r="Q2" s="103" t="s">
        <v>33</v>
      </c>
      <c r="R2" s="33"/>
      <c r="S2" s="34" t="s">
        <v>36</v>
      </c>
      <c r="T2" s="110" t="s">
        <v>34</v>
      </c>
      <c r="U2" s="111"/>
      <c r="V2" s="30"/>
      <c r="W2" s="35" t="s">
        <v>32</v>
      </c>
      <c r="X2" s="110" t="s">
        <v>19</v>
      </c>
      <c r="Y2" s="111"/>
    </row>
    <row r="3" spans="1:25" ht="6" customHeight="1">
      <c r="B3" s="7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5" s="64" customFormat="1">
      <c r="A4" s="6">
        <v>1</v>
      </c>
      <c r="B4" s="72" t="s">
        <v>28</v>
      </c>
      <c r="C4" s="73"/>
      <c r="D4" s="74">
        <v>32348409.705999952</v>
      </c>
      <c r="E4" s="75">
        <v>30802207.379999883</v>
      </c>
      <c r="F4" s="75">
        <v>35436392.976999901</v>
      </c>
      <c r="G4" s="75">
        <v>37374943.842000075</v>
      </c>
      <c r="H4" s="75">
        <v>35604744.96699997</v>
      </c>
      <c r="I4" s="75">
        <v>40789411.665999852</v>
      </c>
      <c r="J4" s="75">
        <v>38143039.225000083</v>
      </c>
      <c r="K4" s="75">
        <v>47526656.757000081</v>
      </c>
      <c r="L4" s="75">
        <v>44447597.76000008</v>
      </c>
      <c r="M4" s="75">
        <v>37202201.361999989</v>
      </c>
      <c r="N4" s="75">
        <v>35681760.485999852</v>
      </c>
      <c r="O4" s="75">
        <v>30193293.373999875</v>
      </c>
      <c r="P4" s="75">
        <f>+SUM(D4:O4)</f>
        <v>445550659.50199956</v>
      </c>
      <c r="Q4" s="76">
        <f>+P4/$P$23</f>
        <v>0.25286162597029371</v>
      </c>
      <c r="S4" s="77">
        <v>42731947.796000011</v>
      </c>
      <c r="T4" s="15">
        <f>+U4</f>
        <v>-0.29342576383035451</v>
      </c>
      <c r="U4" s="18">
        <f>IFERROR((O4-S4)/S4,0)</f>
        <v>-0.29342576383035451</v>
      </c>
      <c r="W4" s="77">
        <v>416933870.99299997</v>
      </c>
      <c r="X4" s="15">
        <f>+Y4</f>
        <v>6.8636276637452753E-2</v>
      </c>
      <c r="Y4" s="16">
        <f>IFERROR((P4-W4)/W4,0)</f>
        <v>6.8636276637452753E-2</v>
      </c>
    </row>
    <row r="5" spans="1:25" s="64" customFormat="1">
      <c r="A5" s="6">
        <v>2</v>
      </c>
      <c r="B5" s="78" t="s">
        <v>16</v>
      </c>
      <c r="C5" s="73"/>
      <c r="D5" s="79">
        <v>22381026.605999891</v>
      </c>
      <c r="E5" s="80">
        <v>19470075.472000048</v>
      </c>
      <c r="F5" s="80">
        <v>27247815.94600001</v>
      </c>
      <c r="G5" s="80">
        <v>25718254.636999998</v>
      </c>
      <c r="H5" s="80">
        <v>36870201.015000023</v>
      </c>
      <c r="I5" s="80">
        <v>27313876.897000063</v>
      </c>
      <c r="J5" s="80">
        <v>27318130.697999936</v>
      </c>
      <c r="K5" s="80">
        <v>33075898.513999954</v>
      </c>
      <c r="L5" s="80">
        <v>30270774.03299997</v>
      </c>
      <c r="M5" s="80">
        <v>31626544.084000021</v>
      </c>
      <c r="N5" s="80">
        <v>24164412.512000032</v>
      </c>
      <c r="O5" s="80">
        <v>19357040.390999995</v>
      </c>
      <c r="P5" s="80">
        <f>+SUM(D5:O5)</f>
        <v>324814050.80499989</v>
      </c>
      <c r="Q5" s="81">
        <f>+P5/$P$23</f>
        <v>0.18434044989710371</v>
      </c>
      <c r="S5" s="82">
        <v>22247000.839999981</v>
      </c>
      <c r="T5" s="17">
        <f>+U5</f>
        <v>-0.12990337303371938</v>
      </c>
      <c r="U5" s="18">
        <f>IFERROR((O5-S5)/S5,0)</f>
        <v>-0.12990337303371938</v>
      </c>
      <c r="W5" s="82">
        <v>270199074.13800001</v>
      </c>
      <c r="X5" s="17">
        <f>+Y5</f>
        <v>0.20212865954938883</v>
      </c>
      <c r="Y5" s="18">
        <f>IFERROR((P5-W5)/W5,0)</f>
        <v>0.20212865954938883</v>
      </c>
    </row>
    <row r="6" spans="1:25" s="64" customFormat="1">
      <c r="A6" s="6">
        <v>3</v>
      </c>
      <c r="B6" s="78" t="s">
        <v>4</v>
      </c>
      <c r="C6" s="73"/>
      <c r="D6" s="79">
        <v>26502198.028999798</v>
      </c>
      <c r="E6" s="80">
        <v>20610712.782000106</v>
      </c>
      <c r="F6" s="80">
        <v>24501758.295999832</v>
      </c>
      <c r="G6" s="80">
        <v>22344680.869999778</v>
      </c>
      <c r="H6" s="80">
        <v>24198923.949999612</v>
      </c>
      <c r="I6" s="80">
        <v>25203917.233999845</v>
      </c>
      <c r="J6" s="80">
        <v>22483221.028000031</v>
      </c>
      <c r="K6" s="80">
        <v>25200137.644999895</v>
      </c>
      <c r="L6" s="80">
        <v>24987513.136000112</v>
      </c>
      <c r="M6" s="80">
        <v>24277101.213999983</v>
      </c>
      <c r="N6" s="80">
        <v>24637012.515000049</v>
      </c>
      <c r="O6" s="80">
        <v>23288771.472000126</v>
      </c>
      <c r="P6" s="80">
        <f>+SUM(D6:O6)</f>
        <v>288235948.17099917</v>
      </c>
      <c r="Q6" s="81">
        <f>+P6/$P$23</f>
        <v>0.16358142214192159</v>
      </c>
      <c r="S6" s="82">
        <v>20273959.13100021</v>
      </c>
      <c r="T6" s="17">
        <f>+U6</f>
        <v>0.14870368049573854</v>
      </c>
      <c r="U6" s="18">
        <f>IFERROR((O6-S6)/S6,0)</f>
        <v>0.14870368049573854</v>
      </c>
      <c r="W6" s="82">
        <v>258749368.68900004</v>
      </c>
      <c r="X6" s="17">
        <f>+Y6</f>
        <v>0.1139580731400357</v>
      </c>
      <c r="Y6" s="18">
        <f>IFERROR((P6-W6)/W6,0)</f>
        <v>0.1139580731400357</v>
      </c>
    </row>
    <row r="7" spans="1:25" s="64" customFormat="1">
      <c r="A7" s="6">
        <v>4</v>
      </c>
      <c r="B7" s="78" t="s">
        <v>17</v>
      </c>
      <c r="C7" s="73"/>
      <c r="D7" s="79">
        <v>12305117.779999992</v>
      </c>
      <c r="E7" s="80">
        <v>8238017.5370000238</v>
      </c>
      <c r="F7" s="80">
        <v>10035262.882000068</v>
      </c>
      <c r="G7" s="80">
        <v>9373170.7609999049</v>
      </c>
      <c r="H7" s="80">
        <v>11073848.579000041</v>
      </c>
      <c r="I7" s="80">
        <v>10274623.970000057</v>
      </c>
      <c r="J7" s="80">
        <v>10132574.688000036</v>
      </c>
      <c r="K7" s="80">
        <v>11609888.611999961</v>
      </c>
      <c r="L7" s="80">
        <v>11069315.771999944</v>
      </c>
      <c r="M7" s="80">
        <v>12883707.665000033</v>
      </c>
      <c r="N7" s="80">
        <v>10952045.07900008</v>
      </c>
      <c r="O7" s="80">
        <v>10597205.341000121</v>
      </c>
      <c r="P7" s="80">
        <f>+SUM(D7:O7)</f>
        <v>128544778.66600026</v>
      </c>
      <c r="Q7" s="81">
        <f>+P7/$P$23</f>
        <v>7.2952516285817504E-2</v>
      </c>
      <c r="S7" s="82">
        <v>10225479.829999929</v>
      </c>
      <c r="T7" s="17">
        <f>+U7</f>
        <v>3.635286726688447E-2</v>
      </c>
      <c r="U7" s="18">
        <f>IFERROR((O7-S7)/S7,0)</f>
        <v>3.635286726688447E-2</v>
      </c>
      <c r="W7" s="82">
        <v>135418421.95899996</v>
      </c>
      <c r="X7" s="17">
        <f>+Y7</f>
        <v>-5.0758554069407207E-2</v>
      </c>
      <c r="Y7" s="18">
        <f>IFERROR((P7-W7)/W7,0)</f>
        <v>-5.0758554069407207E-2</v>
      </c>
    </row>
    <row r="8" spans="1:25" s="64" customFormat="1">
      <c r="A8" s="6">
        <v>5</v>
      </c>
      <c r="B8" s="78" t="s">
        <v>27</v>
      </c>
      <c r="C8" s="73"/>
      <c r="D8" s="79">
        <v>8086161.1800000258</v>
      </c>
      <c r="E8" s="80">
        <v>8056160.9259999804</v>
      </c>
      <c r="F8" s="80">
        <v>9120822.33999997</v>
      </c>
      <c r="G8" s="80">
        <v>8521607.1979999673</v>
      </c>
      <c r="H8" s="80">
        <v>9620978.2520000599</v>
      </c>
      <c r="I8" s="80">
        <v>9334791.6480000336</v>
      </c>
      <c r="J8" s="80">
        <v>9217438.9940000195</v>
      </c>
      <c r="K8" s="80">
        <v>9220615.557999976</v>
      </c>
      <c r="L8" s="80">
        <v>9618902.2440000474</v>
      </c>
      <c r="M8" s="80">
        <v>10624278.410999978</v>
      </c>
      <c r="N8" s="80">
        <v>10705787.69700004</v>
      </c>
      <c r="O8" s="80">
        <v>9047695.696999995</v>
      </c>
      <c r="P8" s="80">
        <f>+SUM(D8:O8)</f>
        <v>111175240.14500009</v>
      </c>
      <c r="Q8" s="81">
        <f>+P8/$P$23</f>
        <v>6.3094849914763579E-2</v>
      </c>
      <c r="S8" s="82">
        <v>8049043.1670000153</v>
      </c>
      <c r="T8" s="17">
        <f>+U8</f>
        <v>0.1240709621355144</v>
      </c>
      <c r="U8" s="18">
        <f>IFERROR((O8-S8)/S8,0)</f>
        <v>0.1240709621355144</v>
      </c>
      <c r="W8" s="82">
        <v>99506747.954999983</v>
      </c>
      <c r="X8" s="17">
        <f>+Y8</f>
        <v>0.11726332565181362</v>
      </c>
      <c r="Y8" s="18">
        <f>IFERROR((P8-W8)/W8,0)</f>
        <v>0.11726332565181362</v>
      </c>
    </row>
    <row r="9" spans="1:25" s="64" customFormat="1">
      <c r="A9" s="6">
        <v>6</v>
      </c>
      <c r="B9" s="78" t="s">
        <v>9</v>
      </c>
      <c r="C9" s="73"/>
      <c r="D9" s="79">
        <v>6087903.8009999609</v>
      </c>
      <c r="E9" s="80">
        <v>6620233.9849999789</v>
      </c>
      <c r="F9" s="80">
        <v>6534414.4709999822</v>
      </c>
      <c r="G9" s="80">
        <v>6939739.6449999996</v>
      </c>
      <c r="H9" s="80">
        <v>7177390.9609999964</v>
      </c>
      <c r="I9" s="80">
        <v>5425493.5649999753</v>
      </c>
      <c r="J9" s="80">
        <v>6682899.6930000037</v>
      </c>
      <c r="K9" s="80">
        <v>7392266.5369999819</v>
      </c>
      <c r="L9" s="80">
        <v>5459481.5060000056</v>
      </c>
      <c r="M9" s="80">
        <v>9559396.4310000017</v>
      </c>
      <c r="N9" s="80">
        <v>7185772.6759999814</v>
      </c>
      <c r="O9" s="80">
        <v>5851223.5330000259</v>
      </c>
      <c r="P9" s="80">
        <f>+SUM(D9:O9)</f>
        <v>80916216.803999886</v>
      </c>
      <c r="Q9" s="81">
        <f>+P9/$P$23</f>
        <v>4.5922064555562379E-2</v>
      </c>
      <c r="S9" s="82">
        <v>6059944.8760000011</v>
      </c>
      <c r="T9" s="17">
        <f>+U9</f>
        <v>-3.4442779145830493E-2</v>
      </c>
      <c r="U9" s="18">
        <f>IFERROR((O9-S9)/S9,0)</f>
        <v>-3.4442779145830493E-2</v>
      </c>
      <c r="W9" s="82">
        <v>62781026.236000016</v>
      </c>
      <c r="X9" s="17">
        <f>+Y9</f>
        <v>0.28886419441166689</v>
      </c>
      <c r="Y9" s="18">
        <f>IFERROR((P9-W9)/W9,0)</f>
        <v>0.28886419441166689</v>
      </c>
    </row>
    <row r="10" spans="1:25" s="64" customFormat="1">
      <c r="A10" s="6">
        <v>7</v>
      </c>
      <c r="B10" s="78" t="s">
        <v>5</v>
      </c>
      <c r="C10" s="73"/>
      <c r="D10" s="79">
        <v>7096818.0389999533</v>
      </c>
      <c r="E10" s="80">
        <v>6410259.0389999924</v>
      </c>
      <c r="F10" s="80">
        <v>6716237.6389999818</v>
      </c>
      <c r="G10" s="80">
        <v>5328620.2910000039</v>
      </c>
      <c r="H10" s="80">
        <v>7198901.5989999743</v>
      </c>
      <c r="I10" s="80">
        <v>5305418.769999966</v>
      </c>
      <c r="J10" s="80">
        <v>6531960.4610000178</v>
      </c>
      <c r="K10" s="80">
        <v>7095883.7860000003</v>
      </c>
      <c r="L10" s="80">
        <v>6547080.5899999971</v>
      </c>
      <c r="M10" s="80">
        <v>7504598.4330000142</v>
      </c>
      <c r="N10" s="80">
        <v>6378033.6750000333</v>
      </c>
      <c r="O10" s="80">
        <v>5180082.6859999932</v>
      </c>
      <c r="P10" s="80">
        <f>+SUM(D10:O10)</f>
        <v>77293895.007999912</v>
      </c>
      <c r="Q10" s="81">
        <f>+P10/$P$23</f>
        <v>4.3866302411369934E-2</v>
      </c>
      <c r="S10" s="82">
        <v>6690235.8570000529</v>
      </c>
      <c r="T10" s="17">
        <f>+U10</f>
        <v>-0.22572495249475744</v>
      </c>
      <c r="U10" s="18">
        <f>IFERROR((O10-S10)/S10,0)</f>
        <v>-0.22572495249475744</v>
      </c>
      <c r="W10" s="82">
        <v>76749276.391000003</v>
      </c>
      <c r="X10" s="17">
        <f>+Y10</f>
        <v>7.0960749418058867E-3</v>
      </c>
      <c r="Y10" s="18">
        <f>IFERROR((P10-W10)/W10,0)</f>
        <v>7.0960749418058867E-3</v>
      </c>
    </row>
    <row r="11" spans="1:25" s="64" customFormat="1">
      <c r="A11" s="6">
        <v>8</v>
      </c>
      <c r="B11" s="78" t="s">
        <v>14</v>
      </c>
      <c r="C11" s="73"/>
      <c r="D11" s="79">
        <v>5624258.8440000406</v>
      </c>
      <c r="E11" s="80">
        <v>4200566.2989999633</v>
      </c>
      <c r="F11" s="80">
        <v>4922631.7419999633</v>
      </c>
      <c r="G11" s="80">
        <v>5557965.7870000154</v>
      </c>
      <c r="H11" s="80">
        <v>5507009.850999957</v>
      </c>
      <c r="I11" s="80">
        <v>5750818.1139999582</v>
      </c>
      <c r="J11" s="80">
        <v>5284400.2960000141</v>
      </c>
      <c r="K11" s="80">
        <v>6548978.8190000448</v>
      </c>
      <c r="L11" s="80">
        <v>5316417.301999989</v>
      </c>
      <c r="M11" s="80">
        <v>6245514.5039999727</v>
      </c>
      <c r="N11" s="80">
        <v>5073649.7260000044</v>
      </c>
      <c r="O11" s="80">
        <v>4664627.6429999694</v>
      </c>
      <c r="P11" s="80">
        <f>+SUM(D11:O11)</f>
        <v>64696838.926999889</v>
      </c>
      <c r="Q11" s="81">
        <f>+P11/$P$23</f>
        <v>3.6717144363571451E-2</v>
      </c>
      <c r="S11" s="82">
        <v>5116258.0750000542</v>
      </c>
      <c r="T11" s="17">
        <f>+U11</f>
        <v>-8.8273583032669828E-2</v>
      </c>
      <c r="U11" s="18">
        <f>IFERROR((O11-S11)/S11,0)</f>
        <v>-8.8273583032669828E-2</v>
      </c>
      <c r="W11" s="82">
        <v>61361229.928000011</v>
      </c>
      <c r="X11" s="17">
        <f>+Y11</f>
        <v>5.4360204365424436E-2</v>
      </c>
      <c r="Y11" s="18">
        <f>IFERROR((P11-W11)/W11,0)</f>
        <v>5.4360204365424436E-2</v>
      </c>
    </row>
    <row r="12" spans="1:25" s="64" customFormat="1">
      <c r="A12" s="6">
        <v>9</v>
      </c>
      <c r="B12" s="78" t="s">
        <v>7</v>
      </c>
      <c r="C12" s="73"/>
      <c r="D12" s="79">
        <v>3964126.0279999953</v>
      </c>
      <c r="E12" s="80">
        <v>2826102.7380000041</v>
      </c>
      <c r="F12" s="80">
        <v>2859932.6489999983</v>
      </c>
      <c r="G12" s="80">
        <v>3490956.1210000021</v>
      </c>
      <c r="H12" s="80">
        <v>3590009.975000002</v>
      </c>
      <c r="I12" s="80">
        <v>4117291.5010000016</v>
      </c>
      <c r="J12" s="80">
        <v>3642041.2499999958</v>
      </c>
      <c r="K12" s="80">
        <v>4483063.9860000061</v>
      </c>
      <c r="L12" s="80">
        <v>3756663.2649999997</v>
      </c>
      <c r="M12" s="80">
        <v>3811511.3040000061</v>
      </c>
      <c r="N12" s="80">
        <v>4442563.9790000087</v>
      </c>
      <c r="O12" s="80">
        <v>3083751.8490000083</v>
      </c>
      <c r="P12" s="80">
        <f>+SUM(D12:O12)</f>
        <v>44068014.645000026</v>
      </c>
      <c r="Q12" s="81">
        <f>+P12/$P$23</f>
        <v>2.500974827166071E-2</v>
      </c>
      <c r="S12" s="82">
        <v>3242728.8300000024</v>
      </c>
      <c r="T12" s="17">
        <f>+U12</f>
        <v>-4.9025678474630262E-2</v>
      </c>
      <c r="U12" s="18">
        <f>IFERROR((O12-S12)/S12,0)</f>
        <v>-4.9025678474630262E-2</v>
      </c>
      <c r="W12" s="82">
        <v>41700119.050000004</v>
      </c>
      <c r="X12" s="17">
        <f>+Y12</f>
        <v>5.6783904913096907E-2</v>
      </c>
      <c r="Y12" s="18">
        <f>IFERROR((P12-W12)/W12,0)</f>
        <v>5.6783904913096907E-2</v>
      </c>
    </row>
    <row r="13" spans="1:25" s="64" customFormat="1">
      <c r="A13" s="6">
        <v>10</v>
      </c>
      <c r="B13" s="78" t="s">
        <v>8</v>
      </c>
      <c r="C13" s="73"/>
      <c r="D13" s="79">
        <v>3498362.0170000023</v>
      </c>
      <c r="E13" s="80">
        <v>2851634.2020000056</v>
      </c>
      <c r="F13" s="80">
        <v>2781059.6539999996</v>
      </c>
      <c r="G13" s="80">
        <v>3039327.0659999987</v>
      </c>
      <c r="H13" s="80">
        <v>3067095.4490000051</v>
      </c>
      <c r="I13" s="80">
        <v>3426256.4980000006</v>
      </c>
      <c r="J13" s="80">
        <v>3253234.1580000068</v>
      </c>
      <c r="K13" s="80">
        <v>3576373.5859999801</v>
      </c>
      <c r="L13" s="80">
        <v>2999831.5049999892</v>
      </c>
      <c r="M13" s="80">
        <v>4247475.5329999952</v>
      </c>
      <c r="N13" s="80">
        <v>4006325.4069999983</v>
      </c>
      <c r="O13" s="80">
        <v>3167081.6559999976</v>
      </c>
      <c r="P13" s="80">
        <f>+SUM(D13:O13)</f>
        <v>39914056.730999976</v>
      </c>
      <c r="Q13" s="81">
        <f>+P13/$P$23</f>
        <v>2.2652268757388981E-2</v>
      </c>
      <c r="S13" s="82">
        <v>2666212.9990000003</v>
      </c>
      <c r="T13" s="17">
        <f>+U13</f>
        <v>0.18785770573763425</v>
      </c>
      <c r="U13" s="18">
        <f>IFERROR((O13-S13)/S13,0)</f>
        <v>0.18785770573763425</v>
      </c>
      <c r="W13" s="82">
        <v>37641172.972999975</v>
      </c>
      <c r="X13" s="17">
        <f>+Y13</f>
        <v>6.0382915262240676E-2</v>
      </c>
      <c r="Y13" s="18">
        <f>IFERROR((P13-W13)/W13,0)</f>
        <v>6.0382915262240676E-2</v>
      </c>
    </row>
    <row r="14" spans="1:25" s="64" customFormat="1">
      <c r="A14" s="6">
        <v>11</v>
      </c>
      <c r="B14" s="78" t="s">
        <v>3</v>
      </c>
      <c r="C14" s="73"/>
      <c r="D14" s="79">
        <v>3372459.6470000041</v>
      </c>
      <c r="E14" s="80">
        <v>3453304.2580000111</v>
      </c>
      <c r="F14" s="80">
        <v>2896614.7370000081</v>
      </c>
      <c r="G14" s="80">
        <v>2355146.8930000216</v>
      </c>
      <c r="H14" s="80">
        <v>2666664.1030000034</v>
      </c>
      <c r="I14" s="80">
        <v>2399430.261000012</v>
      </c>
      <c r="J14" s="80">
        <v>3165463.7219999982</v>
      </c>
      <c r="K14" s="80">
        <v>2841655.121999979</v>
      </c>
      <c r="L14" s="80">
        <v>2603387.6940000081</v>
      </c>
      <c r="M14" s="80">
        <v>3326576.8170000175</v>
      </c>
      <c r="N14" s="80">
        <v>2766611.7929999861</v>
      </c>
      <c r="O14" s="80">
        <v>2561551.8860000079</v>
      </c>
      <c r="P14" s="80">
        <f>+SUM(D14:O14)</f>
        <v>34408866.933000058</v>
      </c>
      <c r="Q14" s="81">
        <f>+P14/$P$23</f>
        <v>1.9527929888374054E-2</v>
      </c>
      <c r="S14" s="82">
        <v>2652099.7710000044</v>
      </c>
      <c r="T14" s="17">
        <f>+U14</f>
        <v>-3.4141960264886417E-2</v>
      </c>
      <c r="U14" s="18">
        <f>IFERROR((O14-S14)/S14,0)</f>
        <v>-3.4141960264886417E-2</v>
      </c>
      <c r="W14" s="82">
        <v>30825186.976000011</v>
      </c>
      <c r="X14" s="17">
        <f>+Y14</f>
        <v>0.11625817419340366</v>
      </c>
      <c r="Y14" s="18">
        <f>IFERROR((P14-W14)/W14,0)</f>
        <v>0.11625817419340366</v>
      </c>
    </row>
    <row r="15" spans="1:25" s="64" customFormat="1">
      <c r="A15" s="6">
        <v>12</v>
      </c>
      <c r="B15" s="78" t="s">
        <v>6</v>
      </c>
      <c r="C15" s="73"/>
      <c r="D15" s="79">
        <v>2912924.3900000006</v>
      </c>
      <c r="E15" s="80">
        <v>2059360.9740000051</v>
      </c>
      <c r="F15" s="80">
        <v>2811642.5280000046</v>
      </c>
      <c r="G15" s="80">
        <v>2435260.7759999949</v>
      </c>
      <c r="H15" s="80">
        <v>2367377.626000003</v>
      </c>
      <c r="I15" s="80">
        <v>2211743.3829999967</v>
      </c>
      <c r="J15" s="80">
        <v>3081876.2340000034</v>
      </c>
      <c r="K15" s="80">
        <v>2106232.5770000019</v>
      </c>
      <c r="L15" s="80">
        <v>2645161.708000001</v>
      </c>
      <c r="M15" s="80">
        <v>2871306.7220000015</v>
      </c>
      <c r="N15" s="80">
        <v>3243343.3620000049</v>
      </c>
      <c r="O15" s="80">
        <v>2268939.6629999983</v>
      </c>
      <c r="P15" s="80">
        <f>+SUM(D15:O15)</f>
        <v>31015169.943000019</v>
      </c>
      <c r="Q15" s="81">
        <f>+P15/$P$23</f>
        <v>1.7601918287580877E-2</v>
      </c>
      <c r="S15" s="82">
        <v>2746785.3080000053</v>
      </c>
      <c r="T15" s="17">
        <f>+U15</f>
        <v>-0.1739654146278862</v>
      </c>
      <c r="U15" s="18">
        <f>IFERROR((O15-S15)/S15,0)</f>
        <v>-0.1739654146278862</v>
      </c>
      <c r="W15" s="82">
        <v>31306440.098999992</v>
      </c>
      <c r="X15" s="17">
        <f>+Y15</f>
        <v>-9.303841480503474E-3</v>
      </c>
      <c r="Y15" s="18">
        <f>IFERROR((P15-W15)/W15,0)</f>
        <v>-9.303841480503474E-3</v>
      </c>
    </row>
    <row r="16" spans="1:25" s="64" customFormat="1">
      <c r="A16" s="6">
        <v>13</v>
      </c>
      <c r="B16" s="78" t="s">
        <v>2</v>
      </c>
      <c r="C16" s="73"/>
      <c r="D16" s="79">
        <v>2055746.072999991</v>
      </c>
      <c r="E16" s="80">
        <v>1778659.6700000032</v>
      </c>
      <c r="F16" s="80">
        <v>1820995.1789999933</v>
      </c>
      <c r="G16" s="80">
        <v>2024868.0599999956</v>
      </c>
      <c r="H16" s="80">
        <v>2297078.2069999985</v>
      </c>
      <c r="I16" s="80">
        <v>1798493.9020000016</v>
      </c>
      <c r="J16" s="80">
        <v>1776648.2420000001</v>
      </c>
      <c r="K16" s="80">
        <v>1896454.8870000029</v>
      </c>
      <c r="L16" s="80">
        <v>2032414.1399999992</v>
      </c>
      <c r="M16" s="80">
        <v>3119002.4450000096</v>
      </c>
      <c r="N16" s="80">
        <v>1796846.7860000029</v>
      </c>
      <c r="O16" s="80">
        <v>2374817.4420000012</v>
      </c>
      <c r="P16" s="80">
        <f>+SUM(D16:O16)</f>
        <v>24772025.033000004</v>
      </c>
      <c r="Q16" s="81">
        <f>+P16/$P$23</f>
        <v>1.405877063547044E-2</v>
      </c>
      <c r="S16" s="82">
        <v>2044005.5439999993</v>
      </c>
      <c r="T16" s="17">
        <f>+U16</f>
        <v>0.16184491229540521</v>
      </c>
      <c r="U16" s="18">
        <f>IFERROR((O16-S16)/S16,0)</f>
        <v>0.16184491229540521</v>
      </c>
      <c r="W16" s="82">
        <v>22026796.598000001</v>
      </c>
      <c r="X16" s="17">
        <f>+Y16</f>
        <v>0.12463130636296268</v>
      </c>
      <c r="Y16" s="18">
        <f>IFERROR((P16-W16)/W16,0)</f>
        <v>0.12463130636296268</v>
      </c>
    </row>
    <row r="17" spans="1:25" s="64" customFormat="1">
      <c r="A17" s="6">
        <v>14</v>
      </c>
      <c r="B17" s="78" t="s">
        <v>0</v>
      </c>
      <c r="C17" s="73"/>
      <c r="D17" s="79">
        <v>1416737.7629999984</v>
      </c>
      <c r="E17" s="80">
        <v>1333374.5290000001</v>
      </c>
      <c r="F17" s="80">
        <v>2198706.509999997</v>
      </c>
      <c r="G17" s="80">
        <v>1452679.75</v>
      </c>
      <c r="H17" s="80">
        <v>2154869.6769999964</v>
      </c>
      <c r="I17" s="80">
        <v>2121207.2560000042</v>
      </c>
      <c r="J17" s="80">
        <v>1578488.1670000043</v>
      </c>
      <c r="K17" s="80">
        <v>2225473.7609999897</v>
      </c>
      <c r="L17" s="80">
        <v>1282547.3929999946</v>
      </c>
      <c r="M17" s="80">
        <v>1622587.6079999977</v>
      </c>
      <c r="N17" s="80">
        <v>2039695.0299999968</v>
      </c>
      <c r="O17" s="80">
        <v>1338136.0710000044</v>
      </c>
      <c r="P17" s="80">
        <f>+SUM(D17:O17)</f>
        <v>20764503.514999989</v>
      </c>
      <c r="Q17" s="81">
        <f>+P17/$P$23</f>
        <v>1.1784397597205697E-2</v>
      </c>
      <c r="S17" s="82">
        <v>1519760.7290000001</v>
      </c>
      <c r="T17" s="17">
        <f>+U17</f>
        <v>-0.11950871905968011</v>
      </c>
      <c r="U17" s="18">
        <f>IFERROR((O17-S17)/S17,0)</f>
        <v>-0.11950871905968011</v>
      </c>
      <c r="W17" s="82">
        <v>18518842.916999999</v>
      </c>
      <c r="X17" s="17">
        <f>+Y17</f>
        <v>0.12126354805561365</v>
      </c>
      <c r="Y17" s="18">
        <f>IFERROR((P17-W17)/W17,0)</f>
        <v>0.12126354805561365</v>
      </c>
    </row>
    <row r="18" spans="1:25" s="64" customFormat="1">
      <c r="A18" s="6">
        <v>15</v>
      </c>
      <c r="B18" s="78" t="s">
        <v>10</v>
      </c>
      <c r="C18" s="73"/>
      <c r="D18" s="79">
        <v>1673405.2939999974</v>
      </c>
      <c r="E18" s="80">
        <v>1415833.724999998</v>
      </c>
      <c r="F18" s="80">
        <v>1338381.8679999989</v>
      </c>
      <c r="G18" s="80">
        <v>1287200.5069999984</v>
      </c>
      <c r="H18" s="80">
        <v>1267205.5729999985</v>
      </c>
      <c r="I18" s="80">
        <v>1359664.8570000001</v>
      </c>
      <c r="J18" s="80">
        <v>1518804.0089999952</v>
      </c>
      <c r="K18" s="80">
        <v>1590641.8249999948</v>
      </c>
      <c r="L18" s="80">
        <v>1571158.9699999993</v>
      </c>
      <c r="M18" s="80">
        <v>1447238.5889999995</v>
      </c>
      <c r="N18" s="80">
        <v>1223212.0980000033</v>
      </c>
      <c r="O18" s="80">
        <v>1340890.9420000031</v>
      </c>
      <c r="P18" s="80">
        <f>+SUM(D18:O18)</f>
        <v>17033638.256999984</v>
      </c>
      <c r="Q18" s="81">
        <f>+P18/$P$23</f>
        <v>9.6670342058723536E-3</v>
      </c>
      <c r="S18" s="82">
        <v>1470819.4319999965</v>
      </c>
      <c r="T18" s="17">
        <f>+U18</f>
        <v>-8.8337485331777821E-2</v>
      </c>
      <c r="U18" s="18">
        <f>IFERROR((O18-S18)/S18,0)</f>
        <v>-8.8337485331777821E-2</v>
      </c>
      <c r="W18" s="82">
        <v>16430698.263999991</v>
      </c>
      <c r="X18" s="17">
        <f>+Y18</f>
        <v>3.6695944585693453E-2</v>
      </c>
      <c r="Y18" s="18">
        <f>IFERROR((P18-W18)/W18,0)</f>
        <v>3.6695944585693453E-2</v>
      </c>
    </row>
    <row r="19" spans="1:25" s="64" customFormat="1">
      <c r="A19" s="6">
        <v>16</v>
      </c>
      <c r="B19" s="78" t="s">
        <v>13</v>
      </c>
      <c r="C19" s="73"/>
      <c r="D19" s="79">
        <v>1255163.8260000004</v>
      </c>
      <c r="E19" s="80">
        <v>848635.52900000033</v>
      </c>
      <c r="F19" s="80">
        <v>1119102.8849999993</v>
      </c>
      <c r="G19" s="80">
        <v>952931.12600000005</v>
      </c>
      <c r="H19" s="80">
        <v>935244.87799999968</v>
      </c>
      <c r="I19" s="80">
        <v>969299.80999999971</v>
      </c>
      <c r="J19" s="80">
        <v>663954.81700000085</v>
      </c>
      <c r="K19" s="80">
        <v>893089.31600000046</v>
      </c>
      <c r="L19" s="80">
        <v>894960.34100000106</v>
      </c>
      <c r="M19" s="80">
        <v>920933.22399999783</v>
      </c>
      <c r="N19" s="80">
        <v>1211068.8619999995</v>
      </c>
      <c r="O19" s="80">
        <v>1067346.0870000019</v>
      </c>
      <c r="P19" s="80">
        <f>+SUM(D19:O19)</f>
        <v>11731730.701000001</v>
      </c>
      <c r="Q19" s="81">
        <f>+P19/$P$23</f>
        <v>6.658063313869163E-3</v>
      </c>
      <c r="S19" s="82">
        <v>898772.1930000002</v>
      </c>
      <c r="T19" s="17">
        <f>+U19</f>
        <v>0.18756020192093514</v>
      </c>
      <c r="U19" s="18">
        <f>IFERROR((O19-S19)/S19,0)</f>
        <v>0.18756020192093514</v>
      </c>
      <c r="W19" s="82">
        <v>9616981.3730000053</v>
      </c>
      <c r="X19" s="17">
        <f>+Y19</f>
        <v>0.2198974133335877</v>
      </c>
      <c r="Y19" s="18">
        <f>IFERROR((P19-W19)/W19,0)</f>
        <v>0.2198974133335877</v>
      </c>
    </row>
    <row r="20" spans="1:25" s="64" customFormat="1">
      <c r="A20" s="6">
        <v>17</v>
      </c>
      <c r="B20" s="78" t="s">
        <v>11</v>
      </c>
      <c r="C20" s="73"/>
      <c r="D20" s="79">
        <v>1037638.3429999984</v>
      </c>
      <c r="E20" s="80">
        <v>1013409.0640000021</v>
      </c>
      <c r="F20" s="80">
        <v>828061.0839999991</v>
      </c>
      <c r="G20" s="80">
        <v>776375.103</v>
      </c>
      <c r="H20" s="80">
        <v>898453.4860000019</v>
      </c>
      <c r="I20" s="80">
        <v>886681.8049999997</v>
      </c>
      <c r="J20" s="80">
        <v>763306.22199999937</v>
      </c>
      <c r="K20" s="80">
        <v>781026.424</v>
      </c>
      <c r="L20" s="80">
        <v>1114532.877000001</v>
      </c>
      <c r="M20" s="80">
        <v>756234.48699999962</v>
      </c>
      <c r="N20" s="80">
        <v>930631.00600000087</v>
      </c>
      <c r="O20" s="80">
        <v>993617.17200000165</v>
      </c>
      <c r="P20" s="80">
        <f>+SUM(D20:O20)</f>
        <v>10779967.073000005</v>
      </c>
      <c r="Q20" s="81">
        <f>+P20/$P$23</f>
        <v>6.1179126185824358E-3</v>
      </c>
      <c r="S20" s="82">
        <v>981281.89100000076</v>
      </c>
      <c r="T20" s="17">
        <f>+U20</f>
        <v>1.2570578457766404E-2</v>
      </c>
      <c r="U20" s="18">
        <f>IFERROR((O20-S20)/S20,0)</f>
        <v>1.2570578457766404E-2</v>
      </c>
      <c r="W20" s="82">
        <v>9322823.0210000053</v>
      </c>
      <c r="X20" s="17">
        <f>+Y20</f>
        <v>0.15629858560199289</v>
      </c>
      <c r="Y20" s="18">
        <f>IFERROR((P20-W20)/W20,0)</f>
        <v>0.15629858560199289</v>
      </c>
    </row>
    <row r="21" spans="1:25" s="64" customFormat="1">
      <c r="A21" s="6">
        <v>18</v>
      </c>
      <c r="B21" s="83" t="s">
        <v>12</v>
      </c>
      <c r="C21" s="73"/>
      <c r="D21" s="84">
        <v>521685.90999999945</v>
      </c>
      <c r="E21" s="85">
        <v>468700.35599999951</v>
      </c>
      <c r="F21" s="85">
        <v>641374.02400000044</v>
      </c>
      <c r="G21" s="85">
        <v>570464.49600000051</v>
      </c>
      <c r="H21" s="85">
        <v>461722.26799999957</v>
      </c>
      <c r="I21" s="85">
        <v>525314.7359999998</v>
      </c>
      <c r="J21" s="85">
        <v>514266.14400000003</v>
      </c>
      <c r="K21" s="85">
        <v>729176.65399999998</v>
      </c>
      <c r="L21" s="85">
        <v>449166.8569999992</v>
      </c>
      <c r="M21" s="85">
        <v>391253.66099999991</v>
      </c>
      <c r="N21" s="85">
        <v>518984.92499999993</v>
      </c>
      <c r="O21" s="85">
        <v>525803.65499999968</v>
      </c>
      <c r="P21" s="85">
        <f>+SUM(D21:O21)</f>
        <v>6317913.685999997</v>
      </c>
      <c r="Q21" s="86">
        <f>+P21/$P$23</f>
        <v>3.5855808835914458E-3</v>
      </c>
      <c r="S21" s="87">
        <v>760804.15300000063</v>
      </c>
      <c r="T21" s="19">
        <f>+U21</f>
        <v>-0.30888435226509703</v>
      </c>
      <c r="U21" s="20">
        <f>IFERROR((O21-S21)/S21,0)</f>
        <v>-0.30888435226509703</v>
      </c>
      <c r="W21" s="87">
        <v>5912760.2749999994</v>
      </c>
      <c r="X21" s="19">
        <f>+Y21</f>
        <v>6.8521873398629807E-2</v>
      </c>
      <c r="Y21" s="20">
        <f>IFERROR((P21-W21)/W21,0)</f>
        <v>6.8521873398629807E-2</v>
      </c>
    </row>
    <row r="22" spans="1:25" ht="6" customHeight="1">
      <c r="B22" s="71"/>
      <c r="C22" s="4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9"/>
      <c r="U22" s="90"/>
      <c r="Y22" s="90"/>
    </row>
    <row r="23" spans="1:25" s="91" customFormat="1">
      <c r="B23" s="68" t="s">
        <v>1</v>
      </c>
      <c r="C23" s="92"/>
      <c r="D23" s="93">
        <f>SUM(D4:D21)</f>
        <v>142140143.27599961</v>
      </c>
      <c r="E23" s="94">
        <f t="shared" ref="E23:W23" si="0">SUM(E4:E21)</f>
        <v>122457248.46500002</v>
      </c>
      <c r="F23" s="94">
        <f t="shared" si="0"/>
        <v>143811207.41099969</v>
      </c>
      <c r="G23" s="94">
        <f t="shared" si="0"/>
        <v>139544192.92899972</v>
      </c>
      <c r="H23" s="94">
        <f t="shared" si="0"/>
        <v>156957720.41599962</v>
      </c>
      <c r="I23" s="94">
        <f t="shared" si="0"/>
        <v>149213735.87299979</v>
      </c>
      <c r="J23" s="94">
        <f t="shared" si="0"/>
        <v>145751748.04800016</v>
      </c>
      <c r="K23" s="94">
        <f t="shared" ref="K23:O23" si="1">SUM(K4:K21)</f>
        <v>168793514.36599979</v>
      </c>
      <c r="L23" s="94">
        <f t="shared" si="1"/>
        <v>157066907.09300011</v>
      </c>
      <c r="M23" s="94">
        <f t="shared" si="1"/>
        <v>162437462.49400008</v>
      </c>
      <c r="N23" s="94">
        <f t="shared" si="1"/>
        <v>146957757.61400011</v>
      </c>
      <c r="O23" s="94">
        <f t="shared" si="1"/>
        <v>126901876.56000012</v>
      </c>
      <c r="P23" s="94">
        <f>SUM(P4:P21)</f>
        <v>1762033514.5449986</v>
      </c>
      <c r="Q23" s="95">
        <f t="shared" si="0"/>
        <v>0.99999999999999989</v>
      </c>
      <c r="R23" s="91">
        <f t="shared" si="0"/>
        <v>0</v>
      </c>
      <c r="S23" s="93">
        <f t="shared" si="0"/>
        <v>140377140.42200023</v>
      </c>
      <c r="T23" s="21">
        <f t="shared" ref="T23" si="2">+U23</f>
        <v>-9.5993292223298721E-2</v>
      </c>
      <c r="U23" s="22">
        <f>IFERROR((O23-S23)/S23,0)</f>
        <v>-9.5993292223298721E-2</v>
      </c>
      <c r="V23" s="91">
        <f t="shared" si="0"/>
        <v>0</v>
      </c>
      <c r="W23" s="93">
        <f t="shared" si="0"/>
        <v>1605000837.835</v>
      </c>
      <c r="X23" s="21">
        <f>+Y23</f>
        <v>9.7839622888808819E-2</v>
      </c>
      <c r="Y23" s="22">
        <f>IFERROR((P23-W23)/W23,0)</f>
        <v>9.7839622888808819E-2</v>
      </c>
    </row>
    <row r="24" spans="1:25">
      <c r="B24" s="7" t="s">
        <v>25</v>
      </c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5" s="39" customFormat="1">
      <c r="A25" s="57"/>
      <c r="B25" s="7" t="s">
        <v>15</v>
      </c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7" spans="1:25">
      <c r="B27" s="2"/>
      <c r="C27" s="5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65"/>
      <c r="Y27" s="65"/>
    </row>
    <row r="28" spans="1:25"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</row>
    <row r="29" spans="1:25"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100"/>
      <c r="S29" s="99"/>
      <c r="T29" s="100"/>
      <c r="U29" s="100"/>
      <c r="V29" s="100"/>
      <c r="W29" s="99"/>
    </row>
  </sheetData>
  <autoFilter ref="B3:Y21">
    <sortState ref="B4:Y21">
      <sortCondition descending="1" ref="P3:P21"/>
    </sortState>
  </autoFilter>
  <sortState ref="B4:AB21">
    <sortCondition descending="1" ref="P4:P21"/>
  </sortState>
  <dataConsolidate>
    <dataRefs count="1">
      <dataRef ref="A4:G156" sheet="x" r:id="rId1"/>
    </dataRefs>
  </dataConsolidate>
  <mergeCells count="2">
    <mergeCell ref="T2:U2"/>
    <mergeCell ref="X2:Y2"/>
  </mergeCells>
  <conditionalFormatting sqref="Y4:Y21">
    <cfRule type="cellIs" dxfId="15" priority="11" operator="lessThan">
      <formula>0%</formula>
    </cfRule>
    <cfRule type="cellIs" dxfId="14" priority="12" operator="greaterThanOrEqual">
      <formula>1%</formula>
    </cfRule>
  </conditionalFormatting>
  <conditionalFormatting sqref="U4:U21">
    <cfRule type="cellIs" dxfId="13" priority="7" operator="lessThan">
      <formula>0%</formula>
    </cfRule>
    <cfRule type="cellIs" dxfId="12" priority="8" operator="greaterThanOrEqual">
      <formula>1%</formula>
    </cfRule>
  </conditionalFormatting>
  <conditionalFormatting sqref="Y23">
    <cfRule type="cellIs" dxfId="11" priority="5" operator="lessThan">
      <formula>0%</formula>
    </cfRule>
    <cfRule type="cellIs" dxfId="10" priority="6" operator="greaterThanOrEqual">
      <formula>1%</formula>
    </cfRule>
  </conditionalFormatting>
  <conditionalFormatting sqref="U23">
    <cfRule type="cellIs" dxfId="9" priority="1" operator="lessThan">
      <formula>0%</formula>
    </cfRule>
    <cfRule type="cellIs" dxfId="8" priority="2" operator="greaterThanOrEqual">
      <formula>1%</formula>
    </cfRule>
  </conditionalFormatting>
  <pageMargins left="1.1100000000000001" right="0.7" top="0.75" bottom="0.75" header="0.3" footer="0.3"/>
  <pageSetup paperSize="9" orientation="landscape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11BF96A-D414-42FD-AAB1-3AF9446FE4A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X4:X21</xm:sqref>
        </x14:conditionalFormatting>
        <x14:conditionalFormatting xmlns:xm="http://schemas.microsoft.com/office/excel/2006/main">
          <x14:cfRule type="iconSet" priority="9" id="{B2EA6C93-0F11-4024-835A-1D15284CFAE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T4:T21</xm:sqref>
        </x14:conditionalFormatting>
        <x14:conditionalFormatting xmlns:xm="http://schemas.microsoft.com/office/excel/2006/main">
          <x14:cfRule type="iconSet" priority="4" id="{BCF7175F-29CB-48EF-B4C6-A01DEEEA47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X23</xm:sqref>
        </x14:conditionalFormatting>
        <x14:conditionalFormatting xmlns:xm="http://schemas.microsoft.com/office/excel/2006/main">
          <x14:cfRule type="iconSet" priority="3" id="{F07DE24D-11A5-4794-AC8C-A47A981BB607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0"/>
  <sheetViews>
    <sheetView showGridLines="0" zoomScaleNormal="100" zoomScaleSheetLayoutView="80" workbookViewId="0">
      <pane xSplit="4" ySplit="3" topLeftCell="O142" activePane="bottomRight" state="frozen"/>
      <selection pane="topRight" activeCell="E1" sqref="E1"/>
      <selection pane="bottomLeft" activeCell="A4" sqref="A4"/>
      <selection pane="bottomRight" activeCell="P162" sqref="P162"/>
    </sheetView>
  </sheetViews>
  <sheetFormatPr baseColWidth="10" defaultColWidth="11.453125" defaultRowHeight="14.5"/>
  <cols>
    <col min="1" max="1" width="5" style="23" customWidth="1"/>
    <col min="2" max="2" width="18.453125" style="39" customWidth="1"/>
    <col min="3" max="3" width="25.26953125" style="23" customWidth="1"/>
    <col min="4" max="4" width="1.26953125" style="61" customWidth="1"/>
    <col min="5" max="12" width="12.90625" style="39" bestFit="1" customWidth="1"/>
    <col min="13" max="16" width="11.81640625" style="39" bestFit="1" customWidth="1"/>
    <col min="17" max="17" width="12.453125" style="59" bestFit="1" customWidth="1"/>
    <col min="18" max="18" width="12" style="59" bestFit="1" customWidth="1"/>
    <col min="19" max="19" width="1.26953125" style="61" customWidth="1"/>
    <col min="20" max="20" width="12.90625" style="39" bestFit="1" customWidth="1"/>
    <col min="21" max="21" width="5.54296875" style="39" customWidth="1"/>
    <col min="22" max="22" width="7.453125" style="39" bestFit="1" customWidth="1"/>
    <col min="23" max="23" width="1.26953125" style="61" customWidth="1"/>
    <col min="24" max="24" width="13.36328125" style="39" bestFit="1" customWidth="1"/>
    <col min="25" max="25" width="5.54296875" style="39" customWidth="1"/>
    <col min="26" max="26" width="6.81640625" style="39" bestFit="1" customWidth="1"/>
    <col min="27" max="47" width="11.453125" style="26"/>
    <col min="48" max="16384" width="11.453125" style="27"/>
  </cols>
  <sheetData>
    <row r="1" spans="1:47" ht="21">
      <c r="B1" s="98" t="s">
        <v>29</v>
      </c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  <c r="T1" s="24"/>
      <c r="U1" s="24"/>
      <c r="V1" s="24"/>
      <c r="W1" s="25"/>
      <c r="X1" s="24"/>
      <c r="Y1" s="24"/>
      <c r="Z1" s="24"/>
    </row>
    <row r="2" spans="1:47" s="23" customFormat="1" ht="29">
      <c r="B2" s="28" t="s">
        <v>18</v>
      </c>
      <c r="C2" s="29" t="s">
        <v>30</v>
      </c>
      <c r="D2" s="30"/>
      <c r="E2" s="31">
        <v>43101</v>
      </c>
      <c r="F2" s="32">
        <v>43132</v>
      </c>
      <c r="G2" s="32">
        <v>43160</v>
      </c>
      <c r="H2" s="32">
        <v>43191</v>
      </c>
      <c r="I2" s="32">
        <v>43221</v>
      </c>
      <c r="J2" s="32">
        <v>43252</v>
      </c>
      <c r="K2" s="32">
        <v>43282</v>
      </c>
      <c r="L2" s="32">
        <v>43313</v>
      </c>
      <c r="M2" s="32">
        <v>43344</v>
      </c>
      <c r="N2" s="32">
        <v>43374</v>
      </c>
      <c r="O2" s="32">
        <v>43405</v>
      </c>
      <c r="P2" s="32">
        <v>43435</v>
      </c>
      <c r="Q2" s="102" t="s">
        <v>35</v>
      </c>
      <c r="R2" s="103" t="s">
        <v>33</v>
      </c>
      <c r="S2" s="33"/>
      <c r="T2" s="34" t="s">
        <v>37</v>
      </c>
      <c r="U2" s="110" t="s">
        <v>31</v>
      </c>
      <c r="V2" s="111"/>
      <c r="W2" s="30"/>
      <c r="X2" s="35" t="s">
        <v>38</v>
      </c>
      <c r="Y2" s="110" t="s">
        <v>19</v>
      </c>
      <c r="Z2" s="111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1:47" s="39" customFormat="1" ht="6" customHeight="1">
      <c r="A3" s="37" t="s">
        <v>23</v>
      </c>
      <c r="B3" s="37" t="s">
        <v>24</v>
      </c>
      <c r="C3" s="37" t="s">
        <v>22</v>
      </c>
      <c r="D3" s="38"/>
      <c r="E3" s="37">
        <v>41640</v>
      </c>
      <c r="F3" s="37">
        <v>41671</v>
      </c>
      <c r="G3" s="37">
        <v>41699</v>
      </c>
      <c r="H3" s="37">
        <v>41730</v>
      </c>
      <c r="I3" s="37">
        <v>41760</v>
      </c>
      <c r="J3" s="37">
        <v>41791</v>
      </c>
      <c r="K3" s="37">
        <v>41821</v>
      </c>
      <c r="L3" s="37">
        <v>41821</v>
      </c>
      <c r="M3" s="37"/>
      <c r="N3" s="37"/>
      <c r="O3" s="37"/>
      <c r="P3" s="37"/>
      <c r="Q3" s="37">
        <v>7</v>
      </c>
      <c r="R3" s="37"/>
      <c r="S3" s="38"/>
      <c r="T3" s="37">
        <v>41821</v>
      </c>
      <c r="U3" s="37"/>
      <c r="V3" s="37"/>
      <c r="W3" s="38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s="45" customFormat="1">
      <c r="A4" s="14">
        <v>1</v>
      </c>
      <c r="B4" s="41">
        <v>4011800000</v>
      </c>
      <c r="C4" s="11" t="s">
        <v>28</v>
      </c>
      <c r="D4" s="42"/>
      <c r="E4" s="12">
        <v>9729964.6629999913</v>
      </c>
      <c r="F4" s="8">
        <v>13993529.655000007</v>
      </c>
      <c r="G4" s="8">
        <v>18909996.936000016</v>
      </c>
      <c r="H4" s="8">
        <v>15053860.270999994</v>
      </c>
      <c r="I4" s="8">
        <v>14248075.157999998</v>
      </c>
      <c r="J4" s="8">
        <v>18746847.333999984</v>
      </c>
      <c r="K4" s="8">
        <v>16920284.385000005</v>
      </c>
      <c r="L4" s="8">
        <v>18935199.273000021</v>
      </c>
      <c r="M4" s="8">
        <v>22135620.851</v>
      </c>
      <c r="N4" s="8">
        <v>17400449.039999992</v>
      </c>
      <c r="O4" s="8">
        <v>15824838.321</v>
      </c>
      <c r="P4" s="8">
        <v>11976968.881000003</v>
      </c>
      <c r="Q4" s="8">
        <f>SUM(E4:P4)</f>
        <v>193875634.76800004</v>
      </c>
      <c r="R4" s="43">
        <f t="shared" ref="R4:R35" si="0">+Q4/$Q$155</f>
        <v>0.11002948194096265</v>
      </c>
      <c r="S4" s="44"/>
      <c r="T4" s="12">
        <v>19988320.905999981</v>
      </c>
      <c r="U4" s="15">
        <f t="shared" ref="U4:U35" si="1">+V4</f>
        <v>-0.40080165125801914</v>
      </c>
      <c r="V4" s="16">
        <f>IFERROR((P4-T4)/T4,0)</f>
        <v>-0.40080165125801914</v>
      </c>
      <c r="W4" s="42"/>
      <c r="X4" s="12">
        <v>170915459.55500001</v>
      </c>
      <c r="Y4" s="15">
        <f t="shared" ref="Y4:Y35" si="2">+Z4</f>
        <v>0.13433644488789806</v>
      </c>
      <c r="Z4" s="16">
        <f>IFERROR((Q4-X4)/X4,0)</f>
        <v>0.13433644488789806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45" customFormat="1">
      <c r="A5" s="14">
        <v>2</v>
      </c>
      <c r="B5" s="46">
        <v>2710193800</v>
      </c>
      <c r="C5" s="13" t="s">
        <v>16</v>
      </c>
      <c r="D5" s="42"/>
      <c r="E5" s="10">
        <v>12906664.855999965</v>
      </c>
      <c r="F5" s="9">
        <v>10100164.218999999</v>
      </c>
      <c r="G5" s="9">
        <v>15005361.528000012</v>
      </c>
      <c r="H5" s="9">
        <v>14388422.245000025</v>
      </c>
      <c r="I5" s="9">
        <v>21403854.251000043</v>
      </c>
      <c r="J5" s="9">
        <v>14754033.460999997</v>
      </c>
      <c r="K5" s="9">
        <v>14766546.73299999</v>
      </c>
      <c r="L5" s="9">
        <v>17410651.375000015</v>
      </c>
      <c r="M5" s="9">
        <v>15546566.280000016</v>
      </c>
      <c r="N5" s="9">
        <v>17555359.338000003</v>
      </c>
      <c r="O5" s="9">
        <v>12210322.43100003</v>
      </c>
      <c r="P5" s="9">
        <v>9656744.7169999965</v>
      </c>
      <c r="Q5" s="9">
        <f t="shared" ref="Q5:Q68" si="3">SUM(E5:P5)</f>
        <v>175704691.4340001</v>
      </c>
      <c r="R5" s="47">
        <f t="shared" si="0"/>
        <v>9.9716997425767659E-2</v>
      </c>
      <c r="S5" s="44"/>
      <c r="T5" s="10">
        <v>12256624.229000017</v>
      </c>
      <c r="U5" s="17">
        <f t="shared" si="1"/>
        <v>-0.21212035740220594</v>
      </c>
      <c r="V5" s="18">
        <f t="shared" ref="V5:V68" si="4">IFERROR((P5-T5)/T5,0)</f>
        <v>-0.21212035740220594</v>
      </c>
      <c r="W5" s="42"/>
      <c r="X5" s="10">
        <v>150349769.94600004</v>
      </c>
      <c r="Y5" s="17">
        <f t="shared" si="2"/>
        <v>0.1686395762168881</v>
      </c>
      <c r="Z5" s="18">
        <f t="shared" ref="Z5:Z68" si="5">IFERROR((Q5-X5)/X5,0)</f>
        <v>0.1686395762168881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45" customFormat="1">
      <c r="A6" s="14">
        <v>3</v>
      </c>
      <c r="B6" s="46">
        <v>4011201000</v>
      </c>
      <c r="C6" s="13" t="s">
        <v>28</v>
      </c>
      <c r="D6" s="42"/>
      <c r="E6" s="10">
        <v>12795759.543000035</v>
      </c>
      <c r="F6" s="9">
        <v>9626560.1049999949</v>
      </c>
      <c r="G6" s="9">
        <v>8385952.192999999</v>
      </c>
      <c r="H6" s="9">
        <v>13079035.995999994</v>
      </c>
      <c r="I6" s="9">
        <v>12998753.613999987</v>
      </c>
      <c r="J6" s="9">
        <v>13884664.322999997</v>
      </c>
      <c r="K6" s="9">
        <v>11450874.537999982</v>
      </c>
      <c r="L6" s="9">
        <v>17295427.456</v>
      </c>
      <c r="M6" s="9">
        <v>12514004.643000023</v>
      </c>
      <c r="N6" s="9">
        <v>10682766.449999986</v>
      </c>
      <c r="O6" s="9">
        <v>10500111.276999997</v>
      </c>
      <c r="P6" s="9">
        <v>9007331.2739999928</v>
      </c>
      <c r="Q6" s="9">
        <f t="shared" si="3"/>
        <v>142221241.412</v>
      </c>
      <c r="R6" s="47">
        <f t="shared" si="0"/>
        <v>8.0714265783261782E-2</v>
      </c>
      <c r="S6" s="44"/>
      <c r="T6" s="10">
        <v>12860009.876000021</v>
      </c>
      <c r="U6" s="17">
        <f t="shared" si="1"/>
        <v>-0.29958597537238951</v>
      </c>
      <c r="V6" s="18">
        <f t="shared" si="4"/>
        <v>-0.29958597537238951</v>
      </c>
      <c r="W6" s="42"/>
      <c r="X6" s="10">
        <v>141550008.80800003</v>
      </c>
      <c r="Y6" s="17">
        <f t="shared" si="2"/>
        <v>4.7420173947882935E-3</v>
      </c>
      <c r="Z6" s="18">
        <f t="shared" si="5"/>
        <v>4.7420173947882935E-3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45" customFormat="1">
      <c r="A7" s="14">
        <v>4</v>
      </c>
      <c r="B7" s="46">
        <v>4011101000</v>
      </c>
      <c r="C7" s="13" t="s">
        <v>28</v>
      </c>
      <c r="D7" s="42"/>
      <c r="E7" s="10">
        <v>5179666.8870000076</v>
      </c>
      <c r="F7" s="9">
        <v>3809894.2100000051</v>
      </c>
      <c r="G7" s="9">
        <v>3916994.5919999988</v>
      </c>
      <c r="H7" s="9">
        <v>5295714.3120000018</v>
      </c>
      <c r="I7" s="9">
        <v>4628986.6269999994</v>
      </c>
      <c r="J7" s="9">
        <v>4329119.9939999953</v>
      </c>
      <c r="K7" s="9">
        <v>5785645.4589999896</v>
      </c>
      <c r="L7" s="9">
        <v>6022420.5660000173</v>
      </c>
      <c r="M7" s="9">
        <v>5017967.8010000018</v>
      </c>
      <c r="N7" s="9">
        <v>4512397.6220000004</v>
      </c>
      <c r="O7" s="9">
        <v>5124722.8839999847</v>
      </c>
      <c r="P7" s="9">
        <v>4888927.4140000036</v>
      </c>
      <c r="Q7" s="9">
        <f t="shared" si="3"/>
        <v>58512458.368000001</v>
      </c>
      <c r="R7" s="47">
        <f t="shared" si="0"/>
        <v>3.3207347014117004E-2</v>
      </c>
      <c r="S7" s="44"/>
      <c r="T7" s="10">
        <v>5184480.6040000031</v>
      </c>
      <c r="U7" s="17">
        <f t="shared" si="1"/>
        <v>-5.7007290136637821E-2</v>
      </c>
      <c r="V7" s="18">
        <f t="shared" si="4"/>
        <v>-5.7007290136637821E-2</v>
      </c>
      <c r="W7" s="42"/>
      <c r="X7" s="10">
        <v>53250721.489000008</v>
      </c>
      <c r="Y7" s="17">
        <f t="shared" si="2"/>
        <v>9.8810621375090835E-2</v>
      </c>
      <c r="Z7" s="18">
        <f t="shared" si="5"/>
        <v>9.8810621375090835E-2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 s="45" customFormat="1">
      <c r="A8" s="14">
        <v>5</v>
      </c>
      <c r="B8" s="46">
        <v>2710193500</v>
      </c>
      <c r="C8" s="13" t="s">
        <v>16</v>
      </c>
      <c r="D8" s="42"/>
      <c r="E8" s="10">
        <v>3881836.3370000008</v>
      </c>
      <c r="F8" s="9">
        <v>4322795.2990000006</v>
      </c>
      <c r="G8" s="9">
        <v>5945978.4949999992</v>
      </c>
      <c r="H8" s="9">
        <v>4989709.2570000002</v>
      </c>
      <c r="I8" s="9">
        <v>6466650.6659999983</v>
      </c>
      <c r="J8" s="9">
        <v>5121948.9260000018</v>
      </c>
      <c r="K8" s="9">
        <v>5595245.9800000032</v>
      </c>
      <c r="L8" s="9">
        <v>7052296.449000001</v>
      </c>
      <c r="M8" s="9">
        <v>4871581.7479999997</v>
      </c>
      <c r="N8" s="9">
        <v>6789972.368999999</v>
      </c>
      <c r="O8" s="9">
        <v>5063292.8120000018</v>
      </c>
      <c r="P8" s="9">
        <v>4340224.977</v>
      </c>
      <c r="Q8" s="9">
        <f t="shared" si="3"/>
        <v>64441533.315000005</v>
      </c>
      <c r="R8" s="47">
        <f t="shared" si="0"/>
        <v>3.6572251766528049E-2</v>
      </c>
      <c r="S8" s="44"/>
      <c r="T8" s="10">
        <v>5227935.7890000027</v>
      </c>
      <c r="U8" s="17">
        <f t="shared" si="1"/>
        <v>-0.16980139921913687</v>
      </c>
      <c r="V8" s="18">
        <f t="shared" si="4"/>
        <v>-0.16980139921913687</v>
      </c>
      <c r="W8" s="42"/>
      <c r="X8" s="10">
        <v>55654847.309999995</v>
      </c>
      <c r="Y8" s="17">
        <f t="shared" si="2"/>
        <v>0.15787818006323465</v>
      </c>
      <c r="Z8" s="18">
        <f t="shared" si="5"/>
        <v>0.15787818006323465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45" customFormat="1">
      <c r="A9" s="14">
        <v>6</v>
      </c>
      <c r="B9" s="46">
        <v>8507100000</v>
      </c>
      <c r="C9" s="13" t="s">
        <v>7</v>
      </c>
      <c r="D9" s="42"/>
      <c r="E9" s="10">
        <v>3964126.0279999953</v>
      </c>
      <c r="F9" s="9">
        <v>2826102.7380000041</v>
      </c>
      <c r="G9" s="9">
        <v>2859932.6489999983</v>
      </c>
      <c r="H9" s="9">
        <v>3490956.1210000021</v>
      </c>
      <c r="I9" s="9">
        <v>3590009.975000002</v>
      </c>
      <c r="J9" s="9">
        <v>4117291.5010000016</v>
      </c>
      <c r="K9" s="9">
        <v>3642041.2499999958</v>
      </c>
      <c r="L9" s="9">
        <v>4483063.9860000061</v>
      </c>
      <c r="M9" s="9">
        <v>3756663.2649999997</v>
      </c>
      <c r="N9" s="9">
        <v>3811511.3040000061</v>
      </c>
      <c r="O9" s="9">
        <v>4442563.9790000087</v>
      </c>
      <c r="P9" s="9">
        <v>3083751.8490000083</v>
      </c>
      <c r="Q9" s="9">
        <f t="shared" si="3"/>
        <v>44068014.645000026</v>
      </c>
      <c r="R9" s="47">
        <f t="shared" si="0"/>
        <v>2.5009748271660689E-2</v>
      </c>
      <c r="S9" s="44"/>
      <c r="T9" s="10">
        <v>3242728.8300000024</v>
      </c>
      <c r="U9" s="17">
        <f t="shared" si="1"/>
        <v>-4.9025678474630262E-2</v>
      </c>
      <c r="V9" s="18">
        <f t="shared" si="4"/>
        <v>-4.9025678474630262E-2</v>
      </c>
      <c r="W9" s="42"/>
      <c r="X9" s="10">
        <v>41700119.050000004</v>
      </c>
      <c r="Y9" s="17">
        <f t="shared" si="2"/>
        <v>5.6783904913096907E-2</v>
      </c>
      <c r="Z9" s="18">
        <f t="shared" si="5"/>
        <v>5.6783904913096907E-2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45" customFormat="1">
      <c r="A10" s="14">
        <v>7</v>
      </c>
      <c r="B10" s="46">
        <v>8421230000</v>
      </c>
      <c r="C10" s="13" t="s">
        <v>17</v>
      </c>
      <c r="D10" s="42"/>
      <c r="E10" s="10">
        <v>4311949.321000006</v>
      </c>
      <c r="F10" s="9">
        <v>2749481.8850000016</v>
      </c>
      <c r="G10" s="9">
        <v>3180454.5280000004</v>
      </c>
      <c r="H10" s="9">
        <v>2702333.4150000121</v>
      </c>
      <c r="I10" s="9">
        <v>3270654.5609999988</v>
      </c>
      <c r="J10" s="9">
        <v>3092437.1689999816</v>
      </c>
      <c r="K10" s="9">
        <v>3069869.2630000059</v>
      </c>
      <c r="L10" s="9">
        <v>3757480.6039999952</v>
      </c>
      <c r="M10" s="9">
        <v>3517639.0790000036</v>
      </c>
      <c r="N10" s="9">
        <v>4665243.9260000158</v>
      </c>
      <c r="O10" s="9">
        <v>3543295.9739999892</v>
      </c>
      <c r="P10" s="9">
        <v>3196959.1079999977</v>
      </c>
      <c r="Q10" s="9">
        <f t="shared" si="3"/>
        <v>41057798.833000004</v>
      </c>
      <c r="R10" s="47">
        <f t="shared" si="0"/>
        <v>2.3301372246374172E-2</v>
      </c>
      <c r="S10" s="44"/>
      <c r="T10" s="10">
        <v>3821199.291000009</v>
      </c>
      <c r="U10" s="17">
        <f t="shared" si="1"/>
        <v>-0.16336237276874599</v>
      </c>
      <c r="V10" s="18">
        <f t="shared" si="4"/>
        <v>-0.16336237276874599</v>
      </c>
      <c r="W10" s="42"/>
      <c r="X10" s="10">
        <v>39923204.191999957</v>
      </c>
      <c r="Y10" s="17">
        <f t="shared" si="2"/>
        <v>2.8419428349075349E-2</v>
      </c>
      <c r="Z10" s="18">
        <f t="shared" si="5"/>
        <v>2.8419428349075349E-2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45" customFormat="1">
      <c r="A11" s="14">
        <v>8</v>
      </c>
      <c r="B11" s="46">
        <v>8482100000</v>
      </c>
      <c r="C11" s="13" t="s">
        <v>27</v>
      </c>
      <c r="D11" s="42"/>
      <c r="E11" s="10">
        <v>2355065.1520000091</v>
      </c>
      <c r="F11" s="9">
        <v>2043743.789000001</v>
      </c>
      <c r="G11" s="9">
        <v>2689999.6900000055</v>
      </c>
      <c r="H11" s="9">
        <v>2201228.6730000093</v>
      </c>
      <c r="I11" s="9">
        <v>2839070.938000008</v>
      </c>
      <c r="J11" s="9">
        <v>2881513.8650000012</v>
      </c>
      <c r="K11" s="9">
        <v>3025539.4670000002</v>
      </c>
      <c r="L11" s="9">
        <v>2463085.9400000051</v>
      </c>
      <c r="M11" s="9">
        <v>2986456.9379999903</v>
      </c>
      <c r="N11" s="9">
        <v>3417415.8720000135</v>
      </c>
      <c r="O11" s="9">
        <v>3151818.6420000088</v>
      </c>
      <c r="P11" s="9">
        <v>2282516.9470000025</v>
      </c>
      <c r="Q11" s="9">
        <f t="shared" si="3"/>
        <v>32337455.913000055</v>
      </c>
      <c r="R11" s="47">
        <f t="shared" si="0"/>
        <v>1.8352350080781735E-2</v>
      </c>
      <c r="S11" s="44"/>
      <c r="T11" s="10">
        <v>2127554.1090000025</v>
      </c>
      <c r="U11" s="17">
        <f t="shared" si="1"/>
        <v>7.2836144258082325E-2</v>
      </c>
      <c r="V11" s="18">
        <f t="shared" si="4"/>
        <v>7.2836144258082325E-2</v>
      </c>
      <c r="W11" s="42"/>
      <c r="X11" s="10">
        <v>29161724.351999987</v>
      </c>
      <c r="Y11" s="17">
        <f t="shared" si="2"/>
        <v>0.10890067825437996</v>
      </c>
      <c r="Z11" s="18">
        <f t="shared" si="5"/>
        <v>0.10890067825437996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45" customFormat="1">
      <c r="A12" s="14">
        <v>9</v>
      </c>
      <c r="B12" s="46">
        <v>3403990000</v>
      </c>
      <c r="C12" s="13" t="s">
        <v>16</v>
      </c>
      <c r="D12" s="42"/>
      <c r="E12" s="10">
        <v>1749753.6250000002</v>
      </c>
      <c r="F12" s="9">
        <v>1977522.7449999985</v>
      </c>
      <c r="G12" s="9">
        <v>2061321.2450000001</v>
      </c>
      <c r="H12" s="9">
        <v>2584575.5730000003</v>
      </c>
      <c r="I12" s="9">
        <v>2838793.4669999979</v>
      </c>
      <c r="J12" s="9">
        <v>2682477.9040000001</v>
      </c>
      <c r="K12" s="9">
        <v>3036718.3010000009</v>
      </c>
      <c r="L12" s="9">
        <v>3434083.1439999999</v>
      </c>
      <c r="M12" s="9">
        <v>4438353.3379999986</v>
      </c>
      <c r="N12" s="9">
        <v>2829658.7259999998</v>
      </c>
      <c r="O12" s="9">
        <v>2993497.659</v>
      </c>
      <c r="P12" s="9">
        <v>2297154.1610000008</v>
      </c>
      <c r="Q12" s="9">
        <f t="shared" si="3"/>
        <v>32923909.888</v>
      </c>
      <c r="R12" s="47">
        <f t="shared" si="0"/>
        <v>1.8685178015187615E-2</v>
      </c>
      <c r="S12" s="44"/>
      <c r="T12" s="10">
        <v>1626695.9760000003</v>
      </c>
      <c r="U12" s="17">
        <f t="shared" si="1"/>
        <v>0.41215949070498004</v>
      </c>
      <c r="V12" s="18">
        <f t="shared" si="4"/>
        <v>0.41215949070498004</v>
      </c>
      <c r="W12" s="42"/>
      <c r="X12" s="10">
        <v>20090007.848999999</v>
      </c>
      <c r="Y12" s="17">
        <f t="shared" si="2"/>
        <v>0.63882016052267598</v>
      </c>
      <c r="Z12" s="18">
        <f t="shared" si="5"/>
        <v>0.63882016052267598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45" customFormat="1">
      <c r="A13" s="14">
        <v>10</v>
      </c>
      <c r="B13" s="46">
        <v>8409993000</v>
      </c>
      <c r="C13" s="13" t="s">
        <v>4</v>
      </c>
      <c r="D13" s="42"/>
      <c r="E13" s="10">
        <v>2959502.7639999902</v>
      </c>
      <c r="F13" s="9">
        <v>1950702.9480000029</v>
      </c>
      <c r="G13" s="9">
        <v>3431522.8840000029</v>
      </c>
      <c r="H13" s="9">
        <v>2472512.3639999987</v>
      </c>
      <c r="I13" s="9">
        <v>2765918.5930000017</v>
      </c>
      <c r="J13" s="9">
        <v>2305274.8619999932</v>
      </c>
      <c r="K13" s="9">
        <v>2501549.2680000016</v>
      </c>
      <c r="L13" s="9">
        <v>2363410.0530000012</v>
      </c>
      <c r="M13" s="9">
        <v>2827988.057000001</v>
      </c>
      <c r="N13" s="9">
        <v>2744282.8619999974</v>
      </c>
      <c r="O13" s="9">
        <v>2949809.549000002</v>
      </c>
      <c r="P13" s="9">
        <v>2295307.4829999991</v>
      </c>
      <c r="Q13" s="9">
        <f t="shared" si="3"/>
        <v>31567781.686999992</v>
      </c>
      <c r="R13" s="47">
        <f t="shared" si="0"/>
        <v>1.7915539872776803E-2</v>
      </c>
      <c r="S13" s="44"/>
      <c r="T13" s="10">
        <v>1717204.2880000034</v>
      </c>
      <c r="U13" s="17">
        <f t="shared" si="1"/>
        <v>0.33665371035923858</v>
      </c>
      <c r="V13" s="18">
        <f t="shared" si="4"/>
        <v>0.33665371035923858</v>
      </c>
      <c r="W13" s="42"/>
      <c r="X13" s="10">
        <v>28015281.550000012</v>
      </c>
      <c r="Y13" s="17">
        <f t="shared" si="2"/>
        <v>0.12680579813769455</v>
      </c>
      <c r="Z13" s="18">
        <f t="shared" si="5"/>
        <v>0.12680579813769455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45" customFormat="1">
      <c r="A14" s="14">
        <v>11</v>
      </c>
      <c r="B14" s="46">
        <v>2710193600</v>
      </c>
      <c r="C14" s="13" t="s">
        <v>16</v>
      </c>
      <c r="D14" s="42"/>
      <c r="E14" s="10">
        <v>1725369.4339999994</v>
      </c>
      <c r="F14" s="9">
        <v>1423495.077</v>
      </c>
      <c r="G14" s="9">
        <v>2316584.0400000005</v>
      </c>
      <c r="H14" s="9">
        <v>2094706.4130000004</v>
      </c>
      <c r="I14" s="9">
        <v>4020951.7339999988</v>
      </c>
      <c r="J14" s="9">
        <v>2680121.1410000031</v>
      </c>
      <c r="K14" s="9">
        <v>1891950.2859999991</v>
      </c>
      <c r="L14" s="9">
        <v>2700684.3599999971</v>
      </c>
      <c r="M14" s="9">
        <v>3157858.7350000036</v>
      </c>
      <c r="N14" s="9">
        <v>2505153.6190000018</v>
      </c>
      <c r="O14" s="9">
        <v>2649056.7580000027</v>
      </c>
      <c r="P14" s="9">
        <v>1333128.18</v>
      </c>
      <c r="Q14" s="9">
        <f t="shared" si="3"/>
        <v>28499059.777000003</v>
      </c>
      <c r="R14" s="47">
        <f t="shared" si="0"/>
        <v>1.6173960110151001E-2</v>
      </c>
      <c r="S14" s="44"/>
      <c r="T14" s="10">
        <v>1641060.6180000005</v>
      </c>
      <c r="U14" s="17">
        <f t="shared" si="1"/>
        <v>-0.1876423299800376</v>
      </c>
      <c r="V14" s="18">
        <f t="shared" si="4"/>
        <v>-0.1876423299800376</v>
      </c>
      <c r="W14" s="42"/>
      <c r="X14" s="10">
        <v>24095347.016999997</v>
      </c>
      <c r="Y14" s="17">
        <f t="shared" si="2"/>
        <v>0.18276195635999981</v>
      </c>
      <c r="Z14" s="18">
        <f t="shared" si="5"/>
        <v>0.18276195635999981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s="45" customFormat="1">
      <c r="A15" s="14">
        <v>12</v>
      </c>
      <c r="B15" s="46">
        <v>8708939100</v>
      </c>
      <c r="C15" s="13" t="s">
        <v>9</v>
      </c>
      <c r="D15" s="42"/>
      <c r="E15" s="10">
        <v>2067816.6270000036</v>
      </c>
      <c r="F15" s="9">
        <v>1853342.5589999966</v>
      </c>
      <c r="G15" s="9">
        <v>1723088.9100000004</v>
      </c>
      <c r="H15" s="9">
        <v>2219602.856999998</v>
      </c>
      <c r="I15" s="9">
        <v>2268835.5669999951</v>
      </c>
      <c r="J15" s="9">
        <v>1717823.2370000002</v>
      </c>
      <c r="K15" s="9">
        <v>1919381.3619999988</v>
      </c>
      <c r="L15" s="9">
        <v>1809537.738999998</v>
      </c>
      <c r="M15" s="9">
        <v>1538250.0049999987</v>
      </c>
      <c r="N15" s="9">
        <v>2320458.6180000077</v>
      </c>
      <c r="O15" s="9">
        <v>2260986.6989999902</v>
      </c>
      <c r="P15" s="9">
        <v>1650977.6910000017</v>
      </c>
      <c r="Q15" s="9">
        <f t="shared" si="3"/>
        <v>23350101.870999988</v>
      </c>
      <c r="R15" s="47">
        <f t="shared" si="0"/>
        <v>1.3251792135763975E-2</v>
      </c>
      <c r="S15" s="44"/>
      <c r="T15" s="10">
        <v>1369964.659</v>
      </c>
      <c r="U15" s="17">
        <f t="shared" si="1"/>
        <v>0.20512429291798379</v>
      </c>
      <c r="V15" s="18">
        <f t="shared" si="4"/>
        <v>0.20512429291798379</v>
      </c>
      <c r="W15" s="42"/>
      <c r="X15" s="10">
        <v>20347500.332000017</v>
      </c>
      <c r="Y15" s="17">
        <f t="shared" si="2"/>
        <v>0.14756611328212405</v>
      </c>
      <c r="Z15" s="18">
        <f t="shared" si="5"/>
        <v>0.14756611328212405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</row>
    <row r="16" spans="1:47" s="45" customFormat="1">
      <c r="A16" s="14">
        <v>13</v>
      </c>
      <c r="B16" s="46">
        <v>4016930000</v>
      </c>
      <c r="C16" s="13" t="s">
        <v>4</v>
      </c>
      <c r="D16" s="42"/>
      <c r="E16" s="10">
        <v>2149682.9530000133</v>
      </c>
      <c r="F16" s="9">
        <v>2054303.7640000011</v>
      </c>
      <c r="G16" s="9">
        <v>2033403.2719999985</v>
      </c>
      <c r="H16" s="9">
        <v>2019659.2419999898</v>
      </c>
      <c r="I16" s="9">
        <v>2117141.1770000048</v>
      </c>
      <c r="J16" s="9">
        <v>2121105.0710000065</v>
      </c>
      <c r="K16" s="9">
        <v>2246450.3379999897</v>
      </c>
      <c r="L16" s="9">
        <v>2424008.9420000059</v>
      </c>
      <c r="M16" s="9">
        <v>2001793.198999994</v>
      </c>
      <c r="N16" s="9">
        <v>2561313.6089999969</v>
      </c>
      <c r="O16" s="9">
        <v>2231594.7700000308</v>
      </c>
      <c r="P16" s="9">
        <v>2147328.0189999929</v>
      </c>
      <c r="Q16" s="9">
        <f t="shared" si="3"/>
        <v>26107784.356000025</v>
      </c>
      <c r="R16" s="47">
        <f t="shared" si="0"/>
        <v>1.4816848908087705E-2</v>
      </c>
      <c r="S16" s="44"/>
      <c r="T16" s="10">
        <v>1979974.2529999996</v>
      </c>
      <c r="U16" s="17">
        <f t="shared" si="1"/>
        <v>8.4523203140860911E-2</v>
      </c>
      <c r="V16" s="18">
        <f t="shared" si="4"/>
        <v>8.4523203140860911E-2</v>
      </c>
      <c r="W16" s="42"/>
      <c r="X16" s="10">
        <v>23951293.026000012</v>
      </c>
      <c r="Y16" s="17">
        <f t="shared" si="2"/>
        <v>9.0036530706674681E-2</v>
      </c>
      <c r="Z16" s="18">
        <f t="shared" si="5"/>
        <v>9.0036530706674681E-2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45" customFormat="1">
      <c r="A17" s="14">
        <v>14</v>
      </c>
      <c r="B17" s="46">
        <v>8483500000</v>
      </c>
      <c r="C17" s="13" t="s">
        <v>9</v>
      </c>
      <c r="D17" s="42"/>
      <c r="E17" s="10">
        <v>1006446.3030000004</v>
      </c>
      <c r="F17" s="9">
        <v>1304333.6440000013</v>
      </c>
      <c r="G17" s="9">
        <v>1608968.1149999998</v>
      </c>
      <c r="H17" s="9">
        <v>857486.52000000153</v>
      </c>
      <c r="I17" s="9">
        <v>1271372.1260000016</v>
      </c>
      <c r="J17" s="9">
        <v>942707.81000000075</v>
      </c>
      <c r="K17" s="9">
        <v>864054.73200000089</v>
      </c>
      <c r="L17" s="9">
        <v>1069497.9130000006</v>
      </c>
      <c r="M17" s="9">
        <v>1068712.3260000006</v>
      </c>
      <c r="N17" s="9">
        <v>1649411.2879999992</v>
      </c>
      <c r="O17" s="9">
        <v>2170631.3169999989</v>
      </c>
      <c r="P17" s="9">
        <v>781693.03999999899</v>
      </c>
      <c r="Q17" s="9">
        <f t="shared" si="3"/>
        <v>14595315.134000003</v>
      </c>
      <c r="R17" s="47">
        <f t="shared" si="0"/>
        <v>8.2832222052080934E-3</v>
      </c>
      <c r="S17" s="44"/>
      <c r="T17" s="10">
        <v>1755034.6259999948</v>
      </c>
      <c r="U17" s="17">
        <f t="shared" si="1"/>
        <v>-0.55459964810973406</v>
      </c>
      <c r="V17" s="18">
        <f t="shared" si="4"/>
        <v>-0.55459964810973406</v>
      </c>
      <c r="W17" s="42"/>
      <c r="X17" s="10">
        <v>12333578.372999988</v>
      </c>
      <c r="Y17" s="17">
        <f t="shared" si="2"/>
        <v>0.18338041828568488</v>
      </c>
      <c r="Z17" s="18">
        <f t="shared" si="5"/>
        <v>0.18338041828568488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45" customFormat="1">
      <c r="A18" s="14">
        <v>15</v>
      </c>
      <c r="B18" s="46">
        <v>8421991000</v>
      </c>
      <c r="C18" s="13" t="s">
        <v>17</v>
      </c>
      <c r="D18" s="42"/>
      <c r="E18" s="10">
        <v>2123059.5220000041</v>
      </c>
      <c r="F18" s="9">
        <v>1754034.1420000033</v>
      </c>
      <c r="G18" s="9">
        <v>1697264.936999999</v>
      </c>
      <c r="H18" s="9">
        <v>1759983.4849999994</v>
      </c>
      <c r="I18" s="9">
        <v>2038747.7899999986</v>
      </c>
      <c r="J18" s="9">
        <v>2100408.8609999982</v>
      </c>
      <c r="K18" s="9">
        <v>1773888.9930000005</v>
      </c>
      <c r="L18" s="9">
        <v>2062498.8969999929</v>
      </c>
      <c r="M18" s="9">
        <v>2364562.6380000068</v>
      </c>
      <c r="N18" s="9">
        <v>2809872.1329999934</v>
      </c>
      <c r="O18" s="9">
        <v>2155831.3869999964</v>
      </c>
      <c r="P18" s="9">
        <v>1851357.2649999969</v>
      </c>
      <c r="Q18" s="9">
        <f t="shared" si="3"/>
        <v>24491510.049999986</v>
      </c>
      <c r="R18" s="47">
        <f t="shared" si="0"/>
        <v>1.3899571062542639E-2</v>
      </c>
      <c r="S18" s="44"/>
      <c r="T18" s="10">
        <v>1748406.7760000008</v>
      </c>
      <c r="U18" s="17">
        <f t="shared" si="1"/>
        <v>5.8882458254666509E-2</v>
      </c>
      <c r="V18" s="18">
        <f t="shared" si="4"/>
        <v>5.8882458254666509E-2</v>
      </c>
      <c r="W18" s="42"/>
      <c r="X18" s="10">
        <v>24972308.730999999</v>
      </c>
      <c r="Y18" s="17">
        <f t="shared" si="2"/>
        <v>-1.9253273142629437E-2</v>
      </c>
      <c r="Z18" s="18">
        <f t="shared" si="5"/>
        <v>-1.9253273142629437E-2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45" customFormat="1">
      <c r="A19" s="14">
        <v>16</v>
      </c>
      <c r="B19" s="46">
        <v>8482200000</v>
      </c>
      <c r="C19" s="13" t="s">
        <v>27</v>
      </c>
      <c r="D19" s="42"/>
      <c r="E19" s="10">
        <v>1222584.909</v>
      </c>
      <c r="F19" s="9">
        <v>1899116.4279999989</v>
      </c>
      <c r="G19" s="9">
        <v>1850769.6960000005</v>
      </c>
      <c r="H19" s="9">
        <v>1672324.443999998</v>
      </c>
      <c r="I19" s="9">
        <v>1789311.434999994</v>
      </c>
      <c r="J19" s="9">
        <v>1846658.9890000033</v>
      </c>
      <c r="K19" s="9">
        <v>1736665.5459999987</v>
      </c>
      <c r="L19" s="9">
        <v>1704752.2700000009</v>
      </c>
      <c r="M19" s="9">
        <v>1558222.8300000005</v>
      </c>
      <c r="N19" s="9">
        <v>1592819.1540000062</v>
      </c>
      <c r="O19" s="9">
        <v>2142340.3630000004</v>
      </c>
      <c r="P19" s="9">
        <v>1875585.6230000004</v>
      </c>
      <c r="Q19" s="9">
        <f t="shared" si="3"/>
        <v>20891151.687000003</v>
      </c>
      <c r="R19" s="47">
        <f t="shared" si="0"/>
        <v>1.1856273739716356E-2</v>
      </c>
      <c r="S19" s="44"/>
      <c r="T19" s="10">
        <v>955707.1749999997</v>
      </c>
      <c r="U19" s="17">
        <f t="shared" si="1"/>
        <v>0.9625107690543403</v>
      </c>
      <c r="V19" s="18">
        <f t="shared" si="4"/>
        <v>0.9625107690543403</v>
      </c>
      <c r="W19" s="42"/>
      <c r="X19" s="10">
        <v>16905305.492999997</v>
      </c>
      <c r="Y19" s="17">
        <f t="shared" si="2"/>
        <v>0.23577486935390968</v>
      </c>
      <c r="Z19" s="18">
        <f t="shared" si="5"/>
        <v>0.23577486935390968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</row>
    <row r="20" spans="1:47" s="45" customFormat="1">
      <c r="A20" s="14">
        <v>17</v>
      </c>
      <c r="B20" s="46">
        <v>8421299000</v>
      </c>
      <c r="C20" s="13" t="s">
        <v>17</v>
      </c>
      <c r="D20" s="42"/>
      <c r="E20" s="10">
        <v>1443293.5000000009</v>
      </c>
      <c r="F20" s="9">
        <v>1209823.2330000007</v>
      </c>
      <c r="G20" s="9">
        <v>1134120.4050000003</v>
      </c>
      <c r="H20" s="9">
        <v>1059602.5329999989</v>
      </c>
      <c r="I20" s="9">
        <v>1882974.3849999986</v>
      </c>
      <c r="J20" s="9">
        <v>1821728.7239999999</v>
      </c>
      <c r="K20" s="9">
        <v>1213125.4399999983</v>
      </c>
      <c r="L20" s="9">
        <v>1516751.4580000001</v>
      </c>
      <c r="M20" s="9">
        <v>1552015.0119999992</v>
      </c>
      <c r="N20" s="9">
        <v>1504754.667000002</v>
      </c>
      <c r="O20" s="9">
        <v>2064525.3589999992</v>
      </c>
      <c r="P20" s="9">
        <v>1577649.931000002</v>
      </c>
      <c r="Q20" s="9">
        <f t="shared" si="3"/>
        <v>17980364.647</v>
      </c>
      <c r="R20" s="47">
        <f t="shared" si="0"/>
        <v>1.0204326137146698E-2</v>
      </c>
      <c r="S20" s="44"/>
      <c r="T20" s="10">
        <v>1110624.8099999989</v>
      </c>
      <c r="U20" s="17">
        <f t="shared" si="1"/>
        <v>0.42050665246709512</v>
      </c>
      <c r="V20" s="18">
        <f t="shared" si="4"/>
        <v>0.42050665246709512</v>
      </c>
      <c r="W20" s="42"/>
      <c r="X20" s="10">
        <v>23852630.362999994</v>
      </c>
      <c r="Y20" s="17">
        <f t="shared" si="2"/>
        <v>-0.24618944018471881</v>
      </c>
      <c r="Z20" s="18">
        <f t="shared" si="5"/>
        <v>-0.24618944018471881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45" customFormat="1">
      <c r="A21" s="14">
        <v>18</v>
      </c>
      <c r="B21" s="46">
        <v>8708701000</v>
      </c>
      <c r="C21" s="13" t="s">
        <v>0</v>
      </c>
      <c r="D21" s="42"/>
      <c r="E21" s="10">
        <v>1416737.7629999984</v>
      </c>
      <c r="F21" s="9">
        <v>1333374.5290000001</v>
      </c>
      <c r="G21" s="9">
        <v>2198706.509999997</v>
      </c>
      <c r="H21" s="9">
        <v>1452679.75</v>
      </c>
      <c r="I21" s="9">
        <v>2154869.6769999964</v>
      </c>
      <c r="J21" s="9">
        <v>2121207.2560000042</v>
      </c>
      <c r="K21" s="9">
        <v>1578488.1670000043</v>
      </c>
      <c r="L21" s="9">
        <v>2225473.7609999897</v>
      </c>
      <c r="M21" s="9">
        <v>1282547.3929999946</v>
      </c>
      <c r="N21" s="9">
        <v>1622587.6079999977</v>
      </c>
      <c r="O21" s="9">
        <v>2039695.0299999968</v>
      </c>
      <c r="P21" s="9">
        <v>1338136.0710000044</v>
      </c>
      <c r="Q21" s="9">
        <f t="shared" si="3"/>
        <v>20764503.514999989</v>
      </c>
      <c r="R21" s="47">
        <f t="shared" si="0"/>
        <v>1.1784397597205686E-2</v>
      </c>
      <c r="S21" s="44"/>
      <c r="T21" s="10">
        <v>1519760.7290000001</v>
      </c>
      <c r="U21" s="17">
        <f t="shared" si="1"/>
        <v>-0.11950871905968011</v>
      </c>
      <c r="V21" s="18">
        <f t="shared" si="4"/>
        <v>-0.11950871905968011</v>
      </c>
      <c r="W21" s="42"/>
      <c r="X21" s="10">
        <v>18518842.916999999</v>
      </c>
      <c r="Y21" s="17">
        <f t="shared" si="2"/>
        <v>0.12126354805561365</v>
      </c>
      <c r="Z21" s="18">
        <f t="shared" si="5"/>
        <v>0.12126354805561365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</row>
    <row r="22" spans="1:47" s="45" customFormat="1">
      <c r="A22" s="14">
        <v>19</v>
      </c>
      <c r="B22" s="46">
        <v>8414801000</v>
      </c>
      <c r="C22" s="13" t="s">
        <v>4</v>
      </c>
      <c r="D22" s="42"/>
      <c r="E22" s="10">
        <v>1383895.1369999994</v>
      </c>
      <c r="F22" s="9">
        <v>987161.67600000009</v>
      </c>
      <c r="G22" s="9">
        <v>1928820.1939999992</v>
      </c>
      <c r="H22" s="9">
        <v>1471509.632</v>
      </c>
      <c r="I22" s="9">
        <v>1751663.1409999994</v>
      </c>
      <c r="J22" s="9">
        <v>1905904.4640000006</v>
      </c>
      <c r="K22" s="9">
        <v>1781817.6590000016</v>
      </c>
      <c r="L22" s="9">
        <v>1846258.5109999992</v>
      </c>
      <c r="M22" s="9">
        <v>2103582.75</v>
      </c>
      <c r="N22" s="9">
        <v>1782949.6420000014</v>
      </c>
      <c r="O22" s="9">
        <v>1936321.0590000004</v>
      </c>
      <c r="P22" s="9">
        <v>1120557.17</v>
      </c>
      <c r="Q22" s="9">
        <f t="shared" si="3"/>
        <v>20000441.035000004</v>
      </c>
      <c r="R22" s="47">
        <f t="shared" si="0"/>
        <v>1.1350772201495047E-2</v>
      </c>
      <c r="S22" s="44"/>
      <c r="T22" s="10">
        <v>1288983.294</v>
      </c>
      <c r="U22" s="17">
        <f t="shared" si="1"/>
        <v>-0.13066587036775054</v>
      </c>
      <c r="V22" s="18">
        <f t="shared" si="4"/>
        <v>-0.13066587036775054</v>
      </c>
      <c r="W22" s="42"/>
      <c r="X22" s="10">
        <v>16238281.771000007</v>
      </c>
      <c r="Y22" s="17">
        <f t="shared" si="2"/>
        <v>0.23168456595690115</v>
      </c>
      <c r="Z22" s="18">
        <f t="shared" si="5"/>
        <v>0.23168456595690115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</row>
    <row r="23" spans="1:47" s="45" customFormat="1">
      <c r="A23" s="14">
        <v>20</v>
      </c>
      <c r="B23" s="46">
        <v>8708802000</v>
      </c>
      <c r="C23" s="13" t="s">
        <v>3</v>
      </c>
      <c r="D23" s="42"/>
      <c r="E23" s="10">
        <v>1983615.2910000065</v>
      </c>
      <c r="F23" s="9">
        <v>1974294.4880000048</v>
      </c>
      <c r="G23" s="9">
        <v>1619786.4639999983</v>
      </c>
      <c r="H23" s="9">
        <v>1318662.1410000084</v>
      </c>
      <c r="I23" s="9">
        <v>1510066.6459999983</v>
      </c>
      <c r="J23" s="9">
        <v>1219876.6919999942</v>
      </c>
      <c r="K23" s="9">
        <v>1972174.7719999938</v>
      </c>
      <c r="L23" s="9">
        <v>1749538.6299999985</v>
      </c>
      <c r="M23" s="9">
        <v>1831014.3810000001</v>
      </c>
      <c r="N23" s="9">
        <v>2117300.7349999882</v>
      </c>
      <c r="O23" s="9">
        <v>1855100.7489999991</v>
      </c>
      <c r="P23" s="9">
        <v>1740284.1770000025</v>
      </c>
      <c r="Q23" s="9">
        <f t="shared" si="3"/>
        <v>20891715.16599999</v>
      </c>
      <c r="R23" s="47">
        <f t="shared" si="0"/>
        <v>1.1856593528752908E-2</v>
      </c>
      <c r="S23" s="44"/>
      <c r="T23" s="10">
        <v>1786897.4060000004</v>
      </c>
      <c r="U23" s="17">
        <f t="shared" si="1"/>
        <v>-2.6086124946782727E-2</v>
      </c>
      <c r="V23" s="18">
        <f t="shared" si="4"/>
        <v>-2.6086124946782727E-2</v>
      </c>
      <c r="W23" s="42"/>
      <c r="X23" s="10">
        <v>18873467.643000014</v>
      </c>
      <c r="Y23" s="17">
        <f t="shared" si="2"/>
        <v>0.10693570260516086</v>
      </c>
      <c r="Z23" s="18">
        <f t="shared" si="5"/>
        <v>0.10693570260516086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45" customFormat="1">
      <c r="A24" s="14">
        <v>21</v>
      </c>
      <c r="B24" s="46">
        <v>8409999900</v>
      </c>
      <c r="C24" s="13" t="s">
        <v>4</v>
      </c>
      <c r="D24" s="42"/>
      <c r="E24" s="10">
        <v>1787627.5549999995</v>
      </c>
      <c r="F24" s="9">
        <v>1589881.8079999993</v>
      </c>
      <c r="G24" s="9">
        <v>1583036.531000003</v>
      </c>
      <c r="H24" s="9">
        <v>1815593.8079999972</v>
      </c>
      <c r="I24" s="9">
        <v>2157852.7209999999</v>
      </c>
      <c r="J24" s="9">
        <v>1841701.2239999997</v>
      </c>
      <c r="K24" s="9">
        <v>1741624.8909999977</v>
      </c>
      <c r="L24" s="9">
        <v>2141159.2699999986</v>
      </c>
      <c r="M24" s="9">
        <v>1665105.0579999972</v>
      </c>
      <c r="N24" s="9">
        <v>2125093.9689999996</v>
      </c>
      <c r="O24" s="9">
        <v>1765497.6570000001</v>
      </c>
      <c r="P24" s="9">
        <v>1596727.0650000013</v>
      </c>
      <c r="Q24" s="9">
        <f t="shared" si="3"/>
        <v>21810901.556999993</v>
      </c>
      <c r="R24" s="47">
        <f t="shared" si="0"/>
        <v>1.2378255791934864E-2</v>
      </c>
      <c r="S24" s="44"/>
      <c r="T24" s="10">
        <v>1368009.0470000026</v>
      </c>
      <c r="U24" s="17">
        <f t="shared" si="1"/>
        <v>0.16719042794458824</v>
      </c>
      <c r="V24" s="18">
        <f t="shared" si="4"/>
        <v>0.16719042794458824</v>
      </c>
      <c r="W24" s="42"/>
      <c r="X24" s="10">
        <v>17545846.427999996</v>
      </c>
      <c r="Y24" s="17">
        <f t="shared" si="2"/>
        <v>0.24308061434948733</v>
      </c>
      <c r="Z24" s="18">
        <f t="shared" si="5"/>
        <v>0.24308061434948733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</row>
    <row r="25" spans="1:47" s="45" customFormat="1">
      <c r="A25" s="14">
        <v>22</v>
      </c>
      <c r="B25" s="46">
        <v>8708302900</v>
      </c>
      <c r="C25" s="13" t="s">
        <v>8</v>
      </c>
      <c r="D25" s="42"/>
      <c r="E25" s="10">
        <v>1163101.8180000002</v>
      </c>
      <c r="F25" s="9">
        <v>1401134.9879999969</v>
      </c>
      <c r="G25" s="9">
        <v>1302662.3349999967</v>
      </c>
      <c r="H25" s="9">
        <v>1582599.8480000079</v>
      </c>
      <c r="I25" s="9">
        <v>1257117.744000002</v>
      </c>
      <c r="J25" s="9">
        <v>2077636.5269999974</v>
      </c>
      <c r="K25" s="9">
        <v>1449255.3959999983</v>
      </c>
      <c r="L25" s="9">
        <v>1918126.7070000072</v>
      </c>
      <c r="M25" s="9">
        <v>1245877.3549999972</v>
      </c>
      <c r="N25" s="9">
        <v>2121333.6970000151</v>
      </c>
      <c r="O25" s="9">
        <v>1729327.5229999977</v>
      </c>
      <c r="P25" s="9">
        <v>2102257.3570000012</v>
      </c>
      <c r="Q25" s="9">
        <f t="shared" si="3"/>
        <v>19350431.295000017</v>
      </c>
      <c r="R25" s="47">
        <f t="shared" si="0"/>
        <v>1.0981874711955617E-2</v>
      </c>
      <c r="S25" s="44"/>
      <c r="T25" s="10">
        <v>1478932.089000005</v>
      </c>
      <c r="U25" s="17">
        <f t="shared" si="1"/>
        <v>0.42146983802445176</v>
      </c>
      <c r="V25" s="18">
        <f t="shared" si="4"/>
        <v>0.42146983802445176</v>
      </c>
      <c r="W25" s="42"/>
      <c r="X25" s="10">
        <v>17316959.040000003</v>
      </c>
      <c r="Y25" s="17">
        <f t="shared" si="2"/>
        <v>0.1174266365302908</v>
      </c>
      <c r="Z25" s="18">
        <f t="shared" si="5"/>
        <v>0.1174266365302908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45" customFormat="1">
      <c r="A26" s="14">
        <v>23</v>
      </c>
      <c r="B26" s="46">
        <v>4011400000</v>
      </c>
      <c r="C26" s="13" t="s">
        <v>28</v>
      </c>
      <c r="D26" s="42"/>
      <c r="E26" s="10">
        <v>2384766.3790000034</v>
      </c>
      <c r="F26" s="9">
        <v>1844165.7349999992</v>
      </c>
      <c r="G26" s="9">
        <v>1800189.9619999989</v>
      </c>
      <c r="H26" s="9">
        <v>1761146.0339999991</v>
      </c>
      <c r="I26" s="9">
        <v>1870238.9790000119</v>
      </c>
      <c r="J26" s="9">
        <v>2002943.5740000317</v>
      </c>
      <c r="K26" s="9">
        <v>1537465.4889999994</v>
      </c>
      <c r="L26" s="9">
        <v>2225610.7979999995</v>
      </c>
      <c r="M26" s="9">
        <v>2375949.7769999974</v>
      </c>
      <c r="N26" s="9">
        <v>2138908.776000001</v>
      </c>
      <c r="O26" s="9">
        <v>1672978.2469999981</v>
      </c>
      <c r="P26" s="9">
        <v>1886813.613000016</v>
      </c>
      <c r="Q26" s="9">
        <f t="shared" si="3"/>
        <v>23501177.363000058</v>
      </c>
      <c r="R26" s="47">
        <f t="shared" si="0"/>
        <v>1.3337531419808797E-2</v>
      </c>
      <c r="S26" s="44"/>
      <c r="T26" s="10">
        <v>2511427.1080000019</v>
      </c>
      <c r="U26" s="17">
        <f t="shared" si="1"/>
        <v>-0.24870859003246271</v>
      </c>
      <c r="V26" s="18">
        <f t="shared" si="4"/>
        <v>-0.24870859003246271</v>
      </c>
      <c r="W26" s="42"/>
      <c r="X26" s="10">
        <v>24710907.528000001</v>
      </c>
      <c r="Y26" s="17">
        <f t="shared" si="2"/>
        <v>-4.895531107585565E-2</v>
      </c>
      <c r="Z26" s="18">
        <f t="shared" si="5"/>
        <v>-4.895531107585565E-2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</row>
    <row r="27" spans="1:47" s="45" customFormat="1">
      <c r="A27" s="14">
        <v>24</v>
      </c>
      <c r="B27" s="46">
        <v>8421399000</v>
      </c>
      <c r="C27" s="13" t="s">
        <v>17</v>
      </c>
      <c r="D27" s="42"/>
      <c r="E27" s="10">
        <v>2765806.6359999962</v>
      </c>
      <c r="F27" s="9">
        <v>1147428.8629999987</v>
      </c>
      <c r="G27" s="9">
        <v>2393952.1569999997</v>
      </c>
      <c r="H27" s="9">
        <v>2206560.7289999966</v>
      </c>
      <c r="I27" s="9">
        <v>2275743.1740000034</v>
      </c>
      <c r="J27" s="9">
        <v>1697205.1090000016</v>
      </c>
      <c r="K27" s="9">
        <v>2312367.0460000001</v>
      </c>
      <c r="L27" s="9">
        <v>2267305.0040000062</v>
      </c>
      <c r="M27" s="9">
        <v>1912851.1080000002</v>
      </c>
      <c r="N27" s="9">
        <v>1871943.3159999978</v>
      </c>
      <c r="O27" s="9">
        <v>1669342.2390000003</v>
      </c>
      <c r="P27" s="9">
        <v>2357536.3739999984</v>
      </c>
      <c r="Q27" s="9">
        <f t="shared" si="3"/>
        <v>24878041.754999995</v>
      </c>
      <c r="R27" s="47">
        <f t="shared" si="0"/>
        <v>1.4118937891725693E-2</v>
      </c>
      <c r="S27" s="44"/>
      <c r="T27" s="10">
        <v>1512731.1880000001</v>
      </c>
      <c r="U27" s="17">
        <f t="shared" si="1"/>
        <v>0.55846352127963017</v>
      </c>
      <c r="V27" s="18">
        <f t="shared" si="4"/>
        <v>0.55846352127963017</v>
      </c>
      <c r="W27" s="42"/>
      <c r="X27" s="10">
        <v>25771518.719000012</v>
      </c>
      <c r="Y27" s="17">
        <f t="shared" si="2"/>
        <v>-3.4669162253961459E-2</v>
      </c>
      <c r="Z27" s="18">
        <f t="shared" si="5"/>
        <v>-3.4669162253961459E-2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45" customFormat="1">
      <c r="A28" s="14">
        <v>25</v>
      </c>
      <c r="B28" s="46">
        <v>7315120000</v>
      </c>
      <c r="C28" s="13" t="s">
        <v>4</v>
      </c>
      <c r="D28" s="42"/>
      <c r="E28" s="10">
        <v>991581.89299999899</v>
      </c>
      <c r="F28" s="9">
        <v>1138741.9860000003</v>
      </c>
      <c r="G28" s="9">
        <v>1522389.9550000003</v>
      </c>
      <c r="H28" s="9">
        <v>1169694.3860000002</v>
      </c>
      <c r="I28" s="9">
        <v>961400.22600000049</v>
      </c>
      <c r="J28" s="9">
        <v>1227704.9179999996</v>
      </c>
      <c r="K28" s="9">
        <v>649166.22000000044</v>
      </c>
      <c r="L28" s="9">
        <v>873806.80000000051</v>
      </c>
      <c r="M28" s="9">
        <v>1646612.4660000007</v>
      </c>
      <c r="N28" s="9">
        <v>949185.5920000003</v>
      </c>
      <c r="O28" s="9">
        <v>1603365.8619999995</v>
      </c>
      <c r="P28" s="9">
        <v>2487334.7080000001</v>
      </c>
      <c r="Q28" s="9">
        <f t="shared" si="3"/>
        <v>15220985.012000002</v>
      </c>
      <c r="R28" s="47">
        <f t="shared" si="0"/>
        <v>8.6383061879106368E-3</v>
      </c>
      <c r="S28" s="44"/>
      <c r="T28" s="10">
        <v>1115441.7900000003</v>
      </c>
      <c r="U28" s="17">
        <f t="shared" si="1"/>
        <v>1.2299099157832338</v>
      </c>
      <c r="V28" s="18">
        <f t="shared" si="4"/>
        <v>1.2299099157832338</v>
      </c>
      <c r="W28" s="42"/>
      <c r="X28" s="10">
        <v>14493719.007000009</v>
      </c>
      <c r="Y28" s="17">
        <f t="shared" si="2"/>
        <v>5.017801191321198E-2</v>
      </c>
      <c r="Z28" s="18">
        <f t="shared" si="5"/>
        <v>5.017801191321198E-2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</row>
    <row r="29" spans="1:47" s="45" customFormat="1">
      <c r="A29" s="14">
        <v>26</v>
      </c>
      <c r="B29" s="46">
        <v>8421310000</v>
      </c>
      <c r="C29" s="13" t="s">
        <v>17</v>
      </c>
      <c r="D29" s="42"/>
      <c r="E29" s="10">
        <v>1661008.8010000035</v>
      </c>
      <c r="F29" s="9">
        <v>1377249.4139999982</v>
      </c>
      <c r="G29" s="9">
        <v>1629470.855000003</v>
      </c>
      <c r="H29" s="9">
        <v>1644690.5989999988</v>
      </c>
      <c r="I29" s="9">
        <v>1605728.6689999923</v>
      </c>
      <c r="J29" s="9">
        <v>1562844.1070000092</v>
      </c>
      <c r="K29" s="9">
        <v>1763323.9460000084</v>
      </c>
      <c r="L29" s="9">
        <v>2005852.6490000035</v>
      </c>
      <c r="M29" s="9">
        <v>1722247.9349999942</v>
      </c>
      <c r="N29" s="9">
        <v>2031893.6230000101</v>
      </c>
      <c r="O29" s="9">
        <v>1519050.1199999887</v>
      </c>
      <c r="P29" s="9">
        <v>1613702.6630000034</v>
      </c>
      <c r="Q29" s="9">
        <f t="shared" si="3"/>
        <v>20137063.381000012</v>
      </c>
      <c r="R29" s="47">
        <f t="shared" si="0"/>
        <v>1.1428308948028092E-2</v>
      </c>
      <c r="S29" s="44"/>
      <c r="T29" s="10">
        <v>2032517.7650000036</v>
      </c>
      <c r="U29" s="17">
        <f t="shared" si="1"/>
        <v>-0.20605728973788304</v>
      </c>
      <c r="V29" s="18">
        <f t="shared" si="4"/>
        <v>-0.20605728973788304</v>
      </c>
      <c r="W29" s="42"/>
      <c r="X29" s="10">
        <v>20898759.954</v>
      </c>
      <c r="Y29" s="17">
        <f t="shared" si="2"/>
        <v>-3.6446974589714826E-2</v>
      </c>
      <c r="Z29" s="18">
        <f t="shared" si="5"/>
        <v>-3.6446974589714826E-2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45" customFormat="1">
      <c r="A30" s="14">
        <v>27</v>
      </c>
      <c r="B30" s="46">
        <v>8487902000</v>
      </c>
      <c r="C30" s="13" t="s">
        <v>4</v>
      </c>
      <c r="D30" s="42"/>
      <c r="E30" s="10">
        <v>1388792.282000005</v>
      </c>
      <c r="F30" s="9">
        <v>1596715.4060000102</v>
      </c>
      <c r="G30" s="9">
        <v>1240729.1839999973</v>
      </c>
      <c r="H30" s="9">
        <v>1673766.7929999935</v>
      </c>
      <c r="I30" s="9">
        <v>1890814.2529999958</v>
      </c>
      <c r="J30" s="9">
        <v>1606020.3239999965</v>
      </c>
      <c r="K30" s="9">
        <v>1632220.226999993</v>
      </c>
      <c r="L30" s="9">
        <v>2390259.8110000012</v>
      </c>
      <c r="M30" s="9">
        <v>1538065.649999992</v>
      </c>
      <c r="N30" s="9">
        <v>1632953.1599999899</v>
      </c>
      <c r="O30" s="9">
        <v>1517523.9299999967</v>
      </c>
      <c r="P30" s="9">
        <v>1206013.9330000007</v>
      </c>
      <c r="Q30" s="9">
        <f t="shared" si="3"/>
        <v>19313874.952999972</v>
      </c>
      <c r="R30" s="47">
        <f t="shared" si="0"/>
        <v>1.0961128033928052E-2</v>
      </c>
      <c r="S30" s="44"/>
      <c r="T30" s="10">
        <v>1303530.9340000041</v>
      </c>
      <c r="U30" s="17">
        <f t="shared" si="1"/>
        <v>-7.480988632986528E-2</v>
      </c>
      <c r="V30" s="18">
        <f t="shared" si="4"/>
        <v>-7.480988632986528E-2</v>
      </c>
      <c r="W30" s="42"/>
      <c r="X30" s="10">
        <v>17135310.229000047</v>
      </c>
      <c r="Y30" s="17">
        <f t="shared" si="2"/>
        <v>0.1271389134416073</v>
      </c>
      <c r="Z30" s="18">
        <f t="shared" si="5"/>
        <v>0.1271389134416073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45" customFormat="1">
      <c r="A31" s="14">
        <v>28</v>
      </c>
      <c r="B31" s="46">
        <v>8482990000</v>
      </c>
      <c r="C31" s="13" t="s">
        <v>27</v>
      </c>
      <c r="D31" s="42"/>
      <c r="E31" s="10">
        <v>611895.04300000065</v>
      </c>
      <c r="F31" s="9">
        <v>575125.44700000086</v>
      </c>
      <c r="G31" s="9">
        <v>691916.52599999995</v>
      </c>
      <c r="H31" s="9">
        <v>770641.92799999914</v>
      </c>
      <c r="I31" s="9">
        <v>852001.1310000011</v>
      </c>
      <c r="J31" s="9">
        <v>710623.40800000064</v>
      </c>
      <c r="K31" s="9">
        <v>744813.53799999983</v>
      </c>
      <c r="L31" s="9">
        <v>1082081.4340000011</v>
      </c>
      <c r="M31" s="9">
        <v>773858.59600000037</v>
      </c>
      <c r="N31" s="9">
        <v>867453.63900000043</v>
      </c>
      <c r="O31" s="9">
        <v>1480742.9979999999</v>
      </c>
      <c r="P31" s="9">
        <v>1208916.5690000001</v>
      </c>
      <c r="Q31" s="9">
        <f t="shared" si="3"/>
        <v>10370070.257000005</v>
      </c>
      <c r="R31" s="47">
        <f t="shared" si="0"/>
        <v>5.8852854791912454E-3</v>
      </c>
      <c r="S31" s="44"/>
      <c r="T31" s="10">
        <v>718205.97600000096</v>
      </c>
      <c r="U31" s="17">
        <f t="shared" si="1"/>
        <v>0.68324493167402789</v>
      </c>
      <c r="V31" s="18">
        <f t="shared" si="4"/>
        <v>0.68324493167402789</v>
      </c>
      <c r="W31" s="42"/>
      <c r="X31" s="10">
        <v>8202098.9200000037</v>
      </c>
      <c r="Y31" s="17">
        <f t="shared" si="2"/>
        <v>0.26431909175267543</v>
      </c>
      <c r="Z31" s="18">
        <f t="shared" si="5"/>
        <v>0.26431909175267543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45" customFormat="1">
      <c r="A32" s="14">
        <v>29</v>
      </c>
      <c r="B32" s="46">
        <v>8518290000</v>
      </c>
      <c r="C32" s="13" t="s">
        <v>6</v>
      </c>
      <c r="D32" s="42"/>
      <c r="E32" s="10">
        <v>797379.85699999938</v>
      </c>
      <c r="F32" s="9">
        <v>722940.7930000003</v>
      </c>
      <c r="G32" s="9">
        <v>1125090.1679999989</v>
      </c>
      <c r="H32" s="9">
        <v>1283902.3990000014</v>
      </c>
      <c r="I32" s="9">
        <v>1042213.4890000001</v>
      </c>
      <c r="J32" s="9">
        <v>768397.09299999964</v>
      </c>
      <c r="K32" s="9">
        <v>1239069.7769999993</v>
      </c>
      <c r="L32" s="9">
        <v>792461.11900000006</v>
      </c>
      <c r="M32" s="9">
        <v>1197433.0470000007</v>
      </c>
      <c r="N32" s="9">
        <v>1282611.4999999998</v>
      </c>
      <c r="O32" s="9">
        <v>1363664.716999999</v>
      </c>
      <c r="P32" s="9">
        <v>751169.3330000001</v>
      </c>
      <c r="Q32" s="9">
        <f t="shared" si="3"/>
        <v>12366333.291999999</v>
      </c>
      <c r="R32" s="47">
        <f t="shared" si="0"/>
        <v>7.0182168442995182E-3</v>
      </c>
      <c r="S32" s="44"/>
      <c r="T32" s="10">
        <v>910653.83899999992</v>
      </c>
      <c r="U32" s="17">
        <f t="shared" si="1"/>
        <v>-0.17513186588564947</v>
      </c>
      <c r="V32" s="18">
        <f t="shared" si="4"/>
        <v>-0.17513186588564947</v>
      </c>
      <c r="W32" s="42"/>
      <c r="X32" s="10">
        <v>10841424.084000003</v>
      </c>
      <c r="Y32" s="17">
        <f t="shared" si="2"/>
        <v>0.14065580279720719</v>
      </c>
      <c r="Z32" s="18">
        <f t="shared" si="5"/>
        <v>0.14065580279720719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</row>
    <row r="33" spans="1:47" s="45" customFormat="1">
      <c r="A33" s="14">
        <v>30</v>
      </c>
      <c r="B33" s="46">
        <v>8708301000</v>
      </c>
      <c r="C33" s="13" t="s">
        <v>8</v>
      </c>
      <c r="D33" s="42"/>
      <c r="E33" s="10">
        <v>1598167.934000002</v>
      </c>
      <c r="F33" s="9">
        <v>709584.59499999823</v>
      </c>
      <c r="G33" s="9">
        <v>731680.97399999888</v>
      </c>
      <c r="H33" s="9">
        <v>831678.08199999982</v>
      </c>
      <c r="I33" s="9">
        <v>1071508.6790000005</v>
      </c>
      <c r="J33" s="9">
        <v>738140.01600000053</v>
      </c>
      <c r="K33" s="9">
        <v>1063714.3999999999</v>
      </c>
      <c r="L33" s="9">
        <v>660358.33199999982</v>
      </c>
      <c r="M33" s="9">
        <v>970225.07799999998</v>
      </c>
      <c r="N33" s="9">
        <v>1124038.8220000002</v>
      </c>
      <c r="O33" s="9">
        <v>1296965.453999999</v>
      </c>
      <c r="P33" s="9">
        <v>472520.05200000078</v>
      </c>
      <c r="Q33" s="9">
        <f t="shared" si="3"/>
        <v>11268582.417999998</v>
      </c>
      <c r="R33" s="47">
        <f t="shared" si="0"/>
        <v>6.3952145773514529E-3</v>
      </c>
      <c r="S33" s="44"/>
      <c r="T33" s="10">
        <v>465773.56699999992</v>
      </c>
      <c r="U33" s="17">
        <f t="shared" si="1"/>
        <v>1.4484473740006934E-2</v>
      </c>
      <c r="V33" s="18">
        <f t="shared" si="4"/>
        <v>1.4484473740006934E-2</v>
      </c>
      <c r="W33" s="42"/>
      <c r="X33" s="10">
        <v>12221924.432999982</v>
      </c>
      <c r="Y33" s="17">
        <f t="shared" si="2"/>
        <v>-7.800261081846481E-2</v>
      </c>
      <c r="Z33" s="18">
        <f t="shared" si="5"/>
        <v>-7.800261081846481E-2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</row>
    <row r="34" spans="1:47" s="45" customFormat="1">
      <c r="A34" s="14">
        <v>31</v>
      </c>
      <c r="B34" s="46">
        <v>2710193400</v>
      </c>
      <c r="C34" s="13" t="s">
        <v>16</v>
      </c>
      <c r="D34" s="42"/>
      <c r="E34" s="10">
        <v>2117402.3540000012</v>
      </c>
      <c r="F34" s="9">
        <v>1646098.1319999991</v>
      </c>
      <c r="G34" s="9">
        <v>1918570.638</v>
      </c>
      <c r="H34" s="9">
        <v>1660841.149</v>
      </c>
      <c r="I34" s="9">
        <v>2139950.8970000003</v>
      </c>
      <c r="J34" s="9">
        <v>2075295.4649999994</v>
      </c>
      <c r="K34" s="9">
        <v>2027669.3979999989</v>
      </c>
      <c r="L34" s="9">
        <v>2478183.1860000002</v>
      </c>
      <c r="M34" s="9">
        <v>2256413.9319999996</v>
      </c>
      <c r="N34" s="9">
        <v>1946400.0320000015</v>
      </c>
      <c r="O34" s="9">
        <v>1248242.8520000007</v>
      </c>
      <c r="P34" s="9">
        <v>1729788.3559999999</v>
      </c>
      <c r="Q34" s="9">
        <f t="shared" si="3"/>
        <v>23244856.391000003</v>
      </c>
      <c r="R34" s="47">
        <f t="shared" si="0"/>
        <v>1.3192062579469374E-2</v>
      </c>
      <c r="S34" s="44"/>
      <c r="T34" s="10">
        <v>1494684.2280000011</v>
      </c>
      <c r="U34" s="17">
        <f t="shared" si="1"/>
        <v>0.15729350962282229</v>
      </c>
      <c r="V34" s="18">
        <f t="shared" si="4"/>
        <v>0.15729350962282229</v>
      </c>
      <c r="W34" s="42"/>
      <c r="X34" s="10">
        <v>20009102.016000003</v>
      </c>
      <c r="Y34" s="17">
        <f t="shared" si="2"/>
        <v>0.16171412252346826</v>
      </c>
      <c r="Z34" s="18">
        <f t="shared" si="5"/>
        <v>0.16171412252346826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</row>
    <row r="35" spans="1:47" s="45" customFormat="1">
      <c r="A35" s="14">
        <v>32</v>
      </c>
      <c r="B35" s="46">
        <v>8484900000</v>
      </c>
      <c r="C35" s="13" t="s">
        <v>4</v>
      </c>
      <c r="D35" s="42"/>
      <c r="E35" s="10">
        <v>1815967.5689999983</v>
      </c>
      <c r="F35" s="9">
        <v>1316386.4860000028</v>
      </c>
      <c r="G35" s="9">
        <v>1209439.2359999991</v>
      </c>
      <c r="H35" s="9">
        <v>1223424.2529999993</v>
      </c>
      <c r="I35" s="9">
        <v>1480776.7860000015</v>
      </c>
      <c r="J35" s="9">
        <v>1317212.2890000024</v>
      </c>
      <c r="K35" s="9">
        <v>1424607.0800000031</v>
      </c>
      <c r="L35" s="9">
        <v>1455931.4489999972</v>
      </c>
      <c r="M35" s="9">
        <v>1256968.553999996</v>
      </c>
      <c r="N35" s="9">
        <v>1560360.2640000004</v>
      </c>
      <c r="O35" s="9">
        <v>1232787.7289999987</v>
      </c>
      <c r="P35" s="9">
        <v>927722.69500000076</v>
      </c>
      <c r="Q35" s="9">
        <f t="shared" si="3"/>
        <v>16221584.389999999</v>
      </c>
      <c r="R35" s="47">
        <f t="shared" si="0"/>
        <v>9.2061724456976666E-3</v>
      </c>
      <c r="S35" s="44"/>
      <c r="T35" s="10">
        <v>1107407.3679999993</v>
      </c>
      <c r="U35" s="17">
        <f t="shared" si="1"/>
        <v>-0.16225706834921352</v>
      </c>
      <c r="V35" s="18">
        <f t="shared" si="4"/>
        <v>-0.16225706834921352</v>
      </c>
      <c r="W35" s="42"/>
      <c r="X35" s="10">
        <v>15236405.755999994</v>
      </c>
      <c r="Y35" s="17">
        <f t="shared" si="2"/>
        <v>6.4659516803170489E-2</v>
      </c>
      <c r="Z35" s="18">
        <f t="shared" si="5"/>
        <v>6.4659516803170489E-2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45" customFormat="1">
      <c r="A36" s="14">
        <v>33</v>
      </c>
      <c r="B36" s="46">
        <v>8415900000</v>
      </c>
      <c r="C36" s="13" t="s">
        <v>4</v>
      </c>
      <c r="D36" s="42"/>
      <c r="E36" s="10">
        <v>2634584.1889999975</v>
      </c>
      <c r="F36" s="9">
        <v>1485382.3909999991</v>
      </c>
      <c r="G36" s="9">
        <v>1806576.0030000007</v>
      </c>
      <c r="H36" s="9">
        <v>864618.56500000064</v>
      </c>
      <c r="I36" s="9">
        <v>793128.42700000014</v>
      </c>
      <c r="J36" s="9">
        <v>2817124.4470000076</v>
      </c>
      <c r="K36" s="9">
        <v>1032832.1630000009</v>
      </c>
      <c r="L36" s="9">
        <v>776666.42400000046</v>
      </c>
      <c r="M36" s="9">
        <v>889649.4510000007</v>
      </c>
      <c r="N36" s="9">
        <v>788275.24299999897</v>
      </c>
      <c r="O36" s="9">
        <v>1219404.2769999991</v>
      </c>
      <c r="P36" s="9">
        <v>2076382.5859999994</v>
      </c>
      <c r="Q36" s="9">
        <f t="shared" si="3"/>
        <v>17184624.166000005</v>
      </c>
      <c r="R36" s="47">
        <f t="shared" ref="R36:R67" si="6">+Q36/$Q$155</f>
        <v>9.7527226492269605E-3</v>
      </c>
      <c r="S36" s="44"/>
      <c r="T36" s="10">
        <v>2117816.543999996</v>
      </c>
      <c r="U36" s="17">
        <f t="shared" ref="U36:U67" si="7">+V36</f>
        <v>-1.9564469886394788E-2</v>
      </c>
      <c r="V36" s="18">
        <f t="shared" si="4"/>
        <v>-1.9564469886394788E-2</v>
      </c>
      <c r="W36" s="42"/>
      <c r="X36" s="10">
        <v>15803434.17199998</v>
      </c>
      <c r="Y36" s="17">
        <f t="shared" ref="Y36:Y67" si="8">+Z36</f>
        <v>8.7398092020225165E-2</v>
      </c>
      <c r="Z36" s="18">
        <f t="shared" si="5"/>
        <v>8.7398092020225165E-2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</row>
    <row r="37" spans="1:47" s="45" customFormat="1">
      <c r="A37" s="14">
        <v>34</v>
      </c>
      <c r="B37" s="46">
        <v>8512201000</v>
      </c>
      <c r="C37" s="13" t="s">
        <v>5</v>
      </c>
      <c r="D37" s="42"/>
      <c r="E37" s="10">
        <v>1569399.9619999973</v>
      </c>
      <c r="F37" s="9">
        <v>964728.80899999919</v>
      </c>
      <c r="G37" s="9">
        <v>1035004.5760000007</v>
      </c>
      <c r="H37" s="9">
        <v>1202649.0129999958</v>
      </c>
      <c r="I37" s="9">
        <v>1337353.0209999969</v>
      </c>
      <c r="J37" s="9">
        <v>1129899.1579999996</v>
      </c>
      <c r="K37" s="9">
        <v>1117381.2229999974</v>
      </c>
      <c r="L37" s="9">
        <v>1279991.139</v>
      </c>
      <c r="M37" s="9">
        <v>1151840.8510000014</v>
      </c>
      <c r="N37" s="9">
        <v>1454191.8210000014</v>
      </c>
      <c r="O37" s="9">
        <v>1191738.5590000036</v>
      </c>
      <c r="P37" s="9">
        <v>987106.59099999885</v>
      </c>
      <c r="Q37" s="9">
        <f t="shared" si="3"/>
        <v>14421284.722999994</v>
      </c>
      <c r="R37" s="47">
        <f t="shared" si="6"/>
        <v>8.1844554056191825E-3</v>
      </c>
      <c r="S37" s="44"/>
      <c r="T37" s="10">
        <v>1517398.0499999966</v>
      </c>
      <c r="U37" s="17">
        <f t="shared" si="7"/>
        <v>-0.34947419301085758</v>
      </c>
      <c r="V37" s="18">
        <f t="shared" si="4"/>
        <v>-0.34947419301085758</v>
      </c>
      <c r="W37" s="42"/>
      <c r="X37" s="10">
        <v>14857222.180000007</v>
      </c>
      <c r="Y37" s="17">
        <f t="shared" si="8"/>
        <v>-2.9341787564222403E-2</v>
      </c>
      <c r="Z37" s="18">
        <f t="shared" si="5"/>
        <v>-2.9341787564222403E-2</v>
      </c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45" customFormat="1">
      <c r="A38" s="14">
        <v>35</v>
      </c>
      <c r="B38" s="46">
        <v>8708299000</v>
      </c>
      <c r="C38" s="13" t="s">
        <v>14</v>
      </c>
      <c r="D38" s="42"/>
      <c r="E38" s="10">
        <v>1103413.3880000033</v>
      </c>
      <c r="F38" s="9">
        <v>824527.46200000006</v>
      </c>
      <c r="G38" s="9">
        <v>996874.00900000264</v>
      </c>
      <c r="H38" s="9">
        <v>1190898.0920000048</v>
      </c>
      <c r="I38" s="9">
        <v>1203472.3100000003</v>
      </c>
      <c r="J38" s="9">
        <v>1955476.973000003</v>
      </c>
      <c r="K38" s="9">
        <v>1121336.4569999992</v>
      </c>
      <c r="L38" s="9">
        <v>1610143.6970000113</v>
      </c>
      <c r="M38" s="9">
        <v>1318242.8169999989</v>
      </c>
      <c r="N38" s="9">
        <v>1320925.9209999982</v>
      </c>
      <c r="O38" s="9">
        <v>1137278.8030000022</v>
      </c>
      <c r="P38" s="9">
        <v>1119990.9960000031</v>
      </c>
      <c r="Q38" s="9">
        <f t="shared" si="3"/>
        <v>14902580.925000027</v>
      </c>
      <c r="R38" s="47">
        <f t="shared" si="6"/>
        <v>8.4576035597417314E-3</v>
      </c>
      <c r="S38" s="44"/>
      <c r="T38" s="10">
        <v>1044596.0859999981</v>
      </c>
      <c r="U38" s="17">
        <f t="shared" si="7"/>
        <v>7.2176136796289939E-2</v>
      </c>
      <c r="V38" s="18">
        <f t="shared" si="4"/>
        <v>7.2176136796289939E-2</v>
      </c>
      <c r="W38" s="42"/>
      <c r="X38" s="10">
        <v>13629939.037000012</v>
      </c>
      <c r="Y38" s="17">
        <f t="shared" si="8"/>
        <v>9.3371062375648545E-2</v>
      </c>
      <c r="Z38" s="18">
        <f t="shared" si="5"/>
        <v>9.3371062375648545E-2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</row>
    <row r="39" spans="1:47" s="45" customFormat="1">
      <c r="A39" s="14">
        <v>36</v>
      </c>
      <c r="B39" s="46">
        <v>8512209000</v>
      </c>
      <c r="C39" s="13" t="s">
        <v>5</v>
      </c>
      <c r="D39" s="42"/>
      <c r="E39" s="10">
        <v>1153632.642</v>
      </c>
      <c r="F39" s="9">
        <v>1175401.4270000015</v>
      </c>
      <c r="G39" s="9">
        <v>1352450.1670000022</v>
      </c>
      <c r="H39" s="9">
        <v>904409.11</v>
      </c>
      <c r="I39" s="9">
        <v>973175.44299999834</v>
      </c>
      <c r="J39" s="9">
        <v>948799.21700000053</v>
      </c>
      <c r="K39" s="9">
        <v>1288920.860000001</v>
      </c>
      <c r="L39" s="9">
        <v>1251113.8350000035</v>
      </c>
      <c r="M39" s="9">
        <v>1409483.6640000045</v>
      </c>
      <c r="N39" s="9">
        <v>1464256.6770000013</v>
      </c>
      <c r="O39" s="9">
        <v>1099297.7849999988</v>
      </c>
      <c r="P39" s="9">
        <v>1242717.441000001</v>
      </c>
      <c r="Q39" s="9">
        <f t="shared" si="3"/>
        <v>14263658.268000012</v>
      </c>
      <c r="R39" s="47">
        <f t="shared" si="6"/>
        <v>8.0949982791236729E-3</v>
      </c>
      <c r="S39" s="44"/>
      <c r="T39" s="10">
        <v>1052732.828</v>
      </c>
      <c r="U39" s="17">
        <f t="shared" si="7"/>
        <v>0.18046802374438831</v>
      </c>
      <c r="V39" s="18">
        <f t="shared" si="4"/>
        <v>0.18046802374438831</v>
      </c>
      <c r="W39" s="42"/>
      <c r="X39" s="10">
        <v>12971689.092</v>
      </c>
      <c r="Y39" s="17">
        <f t="shared" si="8"/>
        <v>9.9599147561808682E-2</v>
      </c>
      <c r="Z39" s="18">
        <f t="shared" si="5"/>
        <v>9.9599147561808682E-2</v>
      </c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s="45" customFormat="1">
      <c r="A40" s="14">
        <v>37</v>
      </c>
      <c r="B40" s="46">
        <v>8708992900</v>
      </c>
      <c r="C40" s="13" t="s">
        <v>13</v>
      </c>
      <c r="D40" s="42"/>
      <c r="E40" s="10">
        <v>1155972.3059999999</v>
      </c>
      <c r="F40" s="9">
        <v>700406.94500000018</v>
      </c>
      <c r="G40" s="9">
        <v>1044970.3250000001</v>
      </c>
      <c r="H40" s="9">
        <v>823549.9329999995</v>
      </c>
      <c r="I40" s="9">
        <v>834311.1730000003</v>
      </c>
      <c r="J40" s="9">
        <v>823226.32899999968</v>
      </c>
      <c r="K40" s="9">
        <v>577519.36400000053</v>
      </c>
      <c r="L40" s="9">
        <v>803568.23400000005</v>
      </c>
      <c r="M40" s="9">
        <v>825746.05500000052</v>
      </c>
      <c r="N40" s="9">
        <v>772829.56999999832</v>
      </c>
      <c r="O40" s="9">
        <v>1079677.4490000003</v>
      </c>
      <c r="P40" s="9">
        <v>955496.22000000102</v>
      </c>
      <c r="Q40" s="9">
        <f t="shared" si="3"/>
        <v>10397273.903000001</v>
      </c>
      <c r="R40" s="47">
        <f t="shared" si="6"/>
        <v>5.9007242581789543E-3</v>
      </c>
      <c r="S40" s="44"/>
      <c r="T40" s="10">
        <v>827406.59400000027</v>
      </c>
      <c r="U40" s="17">
        <f t="shared" si="7"/>
        <v>0.15480856320079159</v>
      </c>
      <c r="V40" s="18">
        <f t="shared" si="4"/>
        <v>0.15480856320079159</v>
      </c>
      <c r="W40" s="42"/>
      <c r="X40" s="10">
        <v>8551269.0180000048</v>
      </c>
      <c r="Y40" s="17">
        <f t="shared" si="8"/>
        <v>0.21587496324981073</v>
      </c>
      <c r="Z40" s="18">
        <f t="shared" si="5"/>
        <v>0.21587496324981073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 s="45" customFormat="1">
      <c r="A41" s="14">
        <v>38</v>
      </c>
      <c r="B41" s="46">
        <v>8409994000</v>
      </c>
      <c r="C41" s="13" t="s">
        <v>4</v>
      </c>
      <c r="D41" s="42"/>
      <c r="E41" s="10">
        <v>1235333.9460000007</v>
      </c>
      <c r="F41" s="9">
        <v>1090541.979000001</v>
      </c>
      <c r="G41" s="9">
        <v>1380445.6800000002</v>
      </c>
      <c r="H41" s="9">
        <v>1024521.8789999993</v>
      </c>
      <c r="I41" s="9">
        <v>1157905.8669999982</v>
      </c>
      <c r="J41" s="9">
        <v>1563433.1450000019</v>
      </c>
      <c r="K41" s="9">
        <v>875933.196</v>
      </c>
      <c r="L41" s="9">
        <v>1393664.4940000009</v>
      </c>
      <c r="M41" s="9">
        <v>1544716.6060000004</v>
      </c>
      <c r="N41" s="9">
        <v>944242.42199999979</v>
      </c>
      <c r="O41" s="9">
        <v>1051818.030999999</v>
      </c>
      <c r="P41" s="9">
        <v>1167396.9750000008</v>
      </c>
      <c r="Q41" s="9">
        <f t="shared" si="3"/>
        <v>14429954.220000004</v>
      </c>
      <c r="R41" s="47">
        <f t="shared" si="6"/>
        <v>8.189375571398351E-3</v>
      </c>
      <c r="S41" s="44"/>
      <c r="T41" s="10">
        <v>1049611.7469999997</v>
      </c>
      <c r="U41" s="17">
        <f t="shared" si="7"/>
        <v>0.11221790184480575</v>
      </c>
      <c r="V41" s="18">
        <f t="shared" si="4"/>
        <v>0.11221790184480575</v>
      </c>
      <c r="W41" s="42"/>
      <c r="X41" s="10">
        <v>12020203.506000003</v>
      </c>
      <c r="Y41" s="17">
        <f t="shared" si="8"/>
        <v>0.20047503461960114</v>
      </c>
      <c r="Z41" s="18">
        <f t="shared" si="5"/>
        <v>0.20047503461960114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</row>
    <row r="42" spans="1:47" s="45" customFormat="1">
      <c r="A42" s="14">
        <v>39</v>
      </c>
      <c r="B42" s="46">
        <v>8409914000</v>
      </c>
      <c r="C42" s="13" t="s">
        <v>4</v>
      </c>
      <c r="D42" s="42"/>
      <c r="E42" s="10">
        <v>544147.78899999976</v>
      </c>
      <c r="F42" s="9">
        <v>433001.61600000109</v>
      </c>
      <c r="G42" s="9">
        <v>574444.50300000072</v>
      </c>
      <c r="H42" s="9">
        <v>783145.26600000414</v>
      </c>
      <c r="I42" s="9">
        <v>689335.71000000148</v>
      </c>
      <c r="J42" s="9">
        <v>621549.91099999985</v>
      </c>
      <c r="K42" s="9">
        <v>733546.04999999923</v>
      </c>
      <c r="L42" s="9">
        <v>604315.85199999867</v>
      </c>
      <c r="M42" s="9">
        <v>807477.77700000012</v>
      </c>
      <c r="N42" s="9">
        <v>868594.10299999849</v>
      </c>
      <c r="O42" s="9">
        <v>1013815.7779999992</v>
      </c>
      <c r="P42" s="9">
        <v>623677.82200000039</v>
      </c>
      <c r="Q42" s="9">
        <f t="shared" si="3"/>
        <v>8297052.1770000029</v>
      </c>
      <c r="R42" s="47">
        <f t="shared" si="6"/>
        <v>4.7087936231125001E-3</v>
      </c>
      <c r="S42" s="44"/>
      <c r="T42" s="10">
        <v>772720.81599999894</v>
      </c>
      <c r="U42" s="17">
        <f t="shared" si="7"/>
        <v>-0.19288078037229781</v>
      </c>
      <c r="V42" s="18">
        <f t="shared" si="4"/>
        <v>-0.19288078037229781</v>
      </c>
      <c r="W42" s="42"/>
      <c r="X42" s="10">
        <v>7709581.4009999987</v>
      </c>
      <c r="Y42" s="17">
        <f t="shared" si="8"/>
        <v>7.6200087325597771E-2</v>
      </c>
      <c r="Z42" s="18">
        <f t="shared" si="5"/>
        <v>7.6200087325597771E-2</v>
      </c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</row>
    <row r="43" spans="1:47" s="45" customFormat="1">
      <c r="A43" s="14">
        <v>40</v>
      </c>
      <c r="B43" s="46">
        <v>8708409000</v>
      </c>
      <c r="C43" s="13" t="s">
        <v>9</v>
      </c>
      <c r="D43" s="42"/>
      <c r="E43" s="10">
        <v>917773.2289999997</v>
      </c>
      <c r="F43" s="9">
        <v>1802476.5070000021</v>
      </c>
      <c r="G43" s="9">
        <v>1264365.7340000048</v>
      </c>
      <c r="H43" s="9">
        <v>1765514.1190000006</v>
      </c>
      <c r="I43" s="9">
        <v>1676156.9219999993</v>
      </c>
      <c r="J43" s="9">
        <v>1328842.6120000014</v>
      </c>
      <c r="K43" s="9">
        <v>1021161.4679999991</v>
      </c>
      <c r="L43" s="9">
        <v>2244563.4719999991</v>
      </c>
      <c r="M43" s="9">
        <v>935946.4650000009</v>
      </c>
      <c r="N43" s="9">
        <v>3252043.1030000015</v>
      </c>
      <c r="O43" s="9">
        <v>987915.13599999819</v>
      </c>
      <c r="P43" s="9">
        <v>1712807.7369999981</v>
      </c>
      <c r="Q43" s="9">
        <f t="shared" si="3"/>
        <v>18909566.504000008</v>
      </c>
      <c r="R43" s="47">
        <f t="shared" si="6"/>
        <v>1.0731672438638557E-2</v>
      </c>
      <c r="S43" s="44"/>
      <c r="T43" s="10">
        <v>1145229.5780000025</v>
      </c>
      <c r="U43" s="17">
        <f t="shared" si="7"/>
        <v>0.49560207831096931</v>
      </c>
      <c r="V43" s="18">
        <f t="shared" si="4"/>
        <v>0.49560207831096931</v>
      </c>
      <c r="W43" s="42"/>
      <c r="X43" s="10">
        <v>10154326.772000007</v>
      </c>
      <c r="Y43" s="17">
        <f t="shared" si="8"/>
        <v>0.86221764658412303</v>
      </c>
      <c r="Z43" s="18">
        <f t="shared" si="5"/>
        <v>0.86221764658412303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45" customFormat="1">
      <c r="A44" s="14">
        <v>41</v>
      </c>
      <c r="B44" s="46">
        <v>8511109000</v>
      </c>
      <c r="C44" s="13" t="s">
        <v>27</v>
      </c>
      <c r="D44" s="42"/>
      <c r="E44" s="10">
        <v>1019777.4149999988</v>
      </c>
      <c r="F44" s="9">
        <v>906255.56099999952</v>
      </c>
      <c r="G44" s="9">
        <v>1127823.0650000009</v>
      </c>
      <c r="H44" s="9">
        <v>902939.4659999999</v>
      </c>
      <c r="I44" s="9">
        <v>1141913.1509999982</v>
      </c>
      <c r="J44" s="9">
        <v>755607.62100000051</v>
      </c>
      <c r="K44" s="9">
        <v>800758.3949999999</v>
      </c>
      <c r="L44" s="9">
        <v>1030218.284000001</v>
      </c>
      <c r="M44" s="9">
        <v>1102692.8940000006</v>
      </c>
      <c r="N44" s="9">
        <v>999255.33400000026</v>
      </c>
      <c r="O44" s="9">
        <v>962877.2369999974</v>
      </c>
      <c r="P44" s="9">
        <v>383904.34900000022</v>
      </c>
      <c r="Q44" s="9">
        <f t="shared" si="3"/>
        <v>11134022.771999998</v>
      </c>
      <c r="R44" s="47">
        <f t="shared" si="6"/>
        <v>6.3188484668948389E-3</v>
      </c>
      <c r="S44" s="44"/>
      <c r="T44" s="10">
        <v>805100.49900000019</v>
      </c>
      <c r="U44" s="17">
        <f t="shared" si="7"/>
        <v>-0.52315971797702221</v>
      </c>
      <c r="V44" s="18">
        <f t="shared" si="4"/>
        <v>-0.52315971797702221</v>
      </c>
      <c r="W44" s="42"/>
      <c r="X44" s="10">
        <v>10272177.954000005</v>
      </c>
      <c r="Y44" s="17">
        <f t="shared" si="8"/>
        <v>8.390088468671715E-2</v>
      </c>
      <c r="Z44" s="18">
        <f t="shared" si="5"/>
        <v>8.390088468671715E-2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</row>
    <row r="45" spans="1:47" s="45" customFormat="1">
      <c r="A45" s="14">
        <v>42</v>
      </c>
      <c r="B45" s="46">
        <v>8708910000</v>
      </c>
      <c r="C45" s="13" t="s">
        <v>11</v>
      </c>
      <c r="D45" s="42"/>
      <c r="E45" s="10">
        <v>1037638.3429999984</v>
      </c>
      <c r="F45" s="9">
        <v>1013409.0640000021</v>
      </c>
      <c r="G45" s="9">
        <v>828061.0839999991</v>
      </c>
      <c r="H45" s="9">
        <v>776375.103</v>
      </c>
      <c r="I45" s="9">
        <v>898453.4860000019</v>
      </c>
      <c r="J45" s="9">
        <v>886681.8049999997</v>
      </c>
      <c r="K45" s="9">
        <v>763306.22199999937</v>
      </c>
      <c r="L45" s="9">
        <v>781026.424</v>
      </c>
      <c r="M45" s="9">
        <v>1114532.877000001</v>
      </c>
      <c r="N45" s="9">
        <v>756234.48699999962</v>
      </c>
      <c r="O45" s="9">
        <v>930631.00600000087</v>
      </c>
      <c r="P45" s="9">
        <v>993617.17200000165</v>
      </c>
      <c r="Q45" s="9">
        <f t="shared" si="3"/>
        <v>10779967.073000005</v>
      </c>
      <c r="R45" s="47">
        <f t="shared" si="6"/>
        <v>6.1179126185824306E-3</v>
      </c>
      <c r="S45" s="44"/>
      <c r="T45" s="10">
        <v>981281.89100000076</v>
      </c>
      <c r="U45" s="17">
        <f t="shared" si="7"/>
        <v>1.2570578457766404E-2</v>
      </c>
      <c r="V45" s="18">
        <f t="shared" si="4"/>
        <v>1.2570578457766404E-2</v>
      </c>
      <c r="W45" s="42"/>
      <c r="X45" s="10">
        <v>9322823.0210000053</v>
      </c>
      <c r="Y45" s="17">
        <f t="shared" si="8"/>
        <v>0.15629858560199289</v>
      </c>
      <c r="Z45" s="18">
        <f t="shared" si="5"/>
        <v>0.15629858560199289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</row>
    <row r="46" spans="1:47" s="45" customFormat="1">
      <c r="A46" s="14">
        <v>43</v>
      </c>
      <c r="B46" s="46">
        <v>8708302500</v>
      </c>
      <c r="C46" s="13" t="s">
        <v>8</v>
      </c>
      <c r="D46" s="42"/>
      <c r="E46" s="10">
        <v>585934.37100000028</v>
      </c>
      <c r="F46" s="9">
        <v>672338.89800000004</v>
      </c>
      <c r="G46" s="9">
        <v>619257.61200000008</v>
      </c>
      <c r="H46" s="9">
        <v>578852.71000000031</v>
      </c>
      <c r="I46" s="9">
        <v>590744.56299999915</v>
      </c>
      <c r="J46" s="9">
        <v>541881.5629999995</v>
      </c>
      <c r="K46" s="9">
        <v>600960.78000000038</v>
      </c>
      <c r="L46" s="9">
        <v>925127.95500000147</v>
      </c>
      <c r="M46" s="9">
        <v>679379.56899999874</v>
      </c>
      <c r="N46" s="9">
        <v>900525.9529999994</v>
      </c>
      <c r="O46" s="9">
        <v>847161.92099999974</v>
      </c>
      <c r="P46" s="9">
        <v>553277.7290000011</v>
      </c>
      <c r="Q46" s="9">
        <f t="shared" si="3"/>
        <v>8095443.6240000008</v>
      </c>
      <c r="R46" s="47">
        <f t="shared" si="6"/>
        <v>4.5943755082833602E-3</v>
      </c>
      <c r="S46" s="44"/>
      <c r="T46" s="10">
        <v>418984.72899999988</v>
      </c>
      <c r="U46" s="17">
        <f t="shared" si="7"/>
        <v>0.32052003499154086</v>
      </c>
      <c r="V46" s="18">
        <f t="shared" si="4"/>
        <v>0.32052003499154086</v>
      </c>
      <c r="W46" s="42"/>
      <c r="X46" s="10">
        <v>6203423.276999996</v>
      </c>
      <c r="Y46" s="17">
        <f t="shared" si="8"/>
        <v>0.30499617106814519</v>
      </c>
      <c r="Z46" s="18">
        <f t="shared" si="5"/>
        <v>0.30499617106814519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</row>
    <row r="47" spans="1:47" s="45" customFormat="1">
      <c r="A47" s="14">
        <v>44</v>
      </c>
      <c r="B47" s="46">
        <v>8413309900</v>
      </c>
      <c r="C47" s="13" t="s">
        <v>4</v>
      </c>
      <c r="D47" s="42"/>
      <c r="E47" s="10">
        <v>966014.00900000043</v>
      </c>
      <c r="F47" s="9">
        <v>732745.23600000155</v>
      </c>
      <c r="G47" s="9">
        <v>611374.40600000008</v>
      </c>
      <c r="H47" s="9">
        <v>808576.30099999986</v>
      </c>
      <c r="I47" s="9">
        <v>960577.09300000069</v>
      </c>
      <c r="J47" s="9">
        <v>772171.59999999963</v>
      </c>
      <c r="K47" s="9">
        <v>592610.62200000032</v>
      </c>
      <c r="L47" s="9">
        <v>741328.94399999885</v>
      </c>
      <c r="M47" s="9">
        <v>845773.62800000014</v>
      </c>
      <c r="N47" s="9">
        <v>854228.6939999992</v>
      </c>
      <c r="O47" s="9">
        <v>835658.96600000048</v>
      </c>
      <c r="P47" s="9">
        <v>600000.63799999992</v>
      </c>
      <c r="Q47" s="9">
        <f t="shared" si="3"/>
        <v>9321060.137000002</v>
      </c>
      <c r="R47" s="47">
        <f t="shared" si="6"/>
        <v>5.2899448620345492E-3</v>
      </c>
      <c r="S47" s="44"/>
      <c r="T47" s="10">
        <v>629365.57299999963</v>
      </c>
      <c r="U47" s="17">
        <f t="shared" si="7"/>
        <v>-4.6657993795284576E-2</v>
      </c>
      <c r="V47" s="18">
        <f t="shared" si="4"/>
        <v>-4.6657993795284576E-2</v>
      </c>
      <c r="W47" s="42"/>
      <c r="X47" s="10">
        <v>7556999.9310000027</v>
      </c>
      <c r="Y47" s="17">
        <f t="shared" si="8"/>
        <v>0.23343393173308721</v>
      </c>
      <c r="Z47" s="18">
        <f t="shared" si="5"/>
        <v>0.23343393173308721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</row>
    <row r="48" spans="1:47" s="45" customFormat="1">
      <c r="A48" s="14">
        <v>45</v>
      </c>
      <c r="B48" s="46">
        <v>8708100000</v>
      </c>
      <c r="C48" s="13" t="s">
        <v>14</v>
      </c>
      <c r="D48" s="42"/>
      <c r="E48" s="10">
        <v>1080105.482000001</v>
      </c>
      <c r="F48" s="9">
        <v>672490.52300000342</v>
      </c>
      <c r="G48" s="9">
        <v>903034.49000000174</v>
      </c>
      <c r="H48" s="9">
        <v>826877.21700000437</v>
      </c>
      <c r="I48" s="9">
        <v>1039317.2660000052</v>
      </c>
      <c r="J48" s="9">
        <v>748983.95799999998</v>
      </c>
      <c r="K48" s="9">
        <v>915219.4959999969</v>
      </c>
      <c r="L48" s="9">
        <v>967789.63599999691</v>
      </c>
      <c r="M48" s="9">
        <v>709102.27599999984</v>
      </c>
      <c r="N48" s="9">
        <v>990418.83000000101</v>
      </c>
      <c r="O48" s="9">
        <v>802314.67399999977</v>
      </c>
      <c r="P48" s="9">
        <v>687680.52400000009</v>
      </c>
      <c r="Q48" s="9">
        <f t="shared" si="3"/>
        <v>10343334.372000011</v>
      </c>
      <c r="R48" s="47">
        <f t="shared" si="6"/>
        <v>5.8701121667773222E-3</v>
      </c>
      <c r="S48" s="44"/>
      <c r="T48" s="10">
        <v>922779.55399999488</v>
      </c>
      <c r="U48" s="17">
        <f t="shared" si="7"/>
        <v>-0.25477269081321247</v>
      </c>
      <c r="V48" s="18">
        <f t="shared" si="4"/>
        <v>-0.25477269081321247</v>
      </c>
      <c r="W48" s="42"/>
      <c r="X48" s="10">
        <v>9723069.8919999972</v>
      </c>
      <c r="Y48" s="17">
        <f t="shared" si="8"/>
        <v>6.3793070181502889E-2</v>
      </c>
      <c r="Z48" s="18">
        <f t="shared" si="5"/>
        <v>6.3793070181502889E-2</v>
      </c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</row>
    <row r="49" spans="1:47" s="45" customFormat="1">
      <c r="A49" s="14">
        <v>46</v>
      </c>
      <c r="B49" s="46">
        <v>8409919100</v>
      </c>
      <c r="C49" s="13" t="s">
        <v>4</v>
      </c>
      <c r="D49" s="42"/>
      <c r="E49" s="10">
        <v>783468.05400000024</v>
      </c>
      <c r="F49" s="9">
        <v>615188.59199999983</v>
      </c>
      <c r="G49" s="9">
        <v>380332.28399999993</v>
      </c>
      <c r="H49" s="9">
        <v>781117.58299999975</v>
      </c>
      <c r="I49" s="9">
        <v>701577.45900000003</v>
      </c>
      <c r="J49" s="9">
        <v>468750.82899999997</v>
      </c>
      <c r="K49" s="9">
        <v>684422.7690000002</v>
      </c>
      <c r="L49" s="9">
        <v>870788.62599999993</v>
      </c>
      <c r="M49" s="9">
        <v>626323.22499999998</v>
      </c>
      <c r="N49" s="9">
        <v>316249.1650000001</v>
      </c>
      <c r="O49" s="9">
        <v>791415.94700000016</v>
      </c>
      <c r="P49" s="9">
        <v>123323.334</v>
      </c>
      <c r="Q49" s="9">
        <f t="shared" si="3"/>
        <v>7142957.8669999996</v>
      </c>
      <c r="R49" s="47">
        <f t="shared" si="6"/>
        <v>4.0538149859450801E-3</v>
      </c>
      <c r="S49" s="44"/>
      <c r="T49" s="10">
        <v>399781.70999999996</v>
      </c>
      <c r="U49" s="17">
        <f t="shared" si="7"/>
        <v>-0.69152332156466079</v>
      </c>
      <c r="V49" s="18">
        <f t="shared" si="4"/>
        <v>-0.69152332156466079</v>
      </c>
      <c r="W49" s="42"/>
      <c r="X49" s="10">
        <v>7904471.2060000012</v>
      </c>
      <c r="Y49" s="17">
        <f t="shared" si="8"/>
        <v>-9.633956771478451E-2</v>
      </c>
      <c r="Z49" s="18">
        <f t="shared" si="5"/>
        <v>-9.633956771478451E-2</v>
      </c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</row>
    <row r="50" spans="1:47" s="45" customFormat="1">
      <c r="A50" s="14">
        <v>47</v>
      </c>
      <c r="B50" s="46">
        <v>4009310000</v>
      </c>
      <c r="C50" s="13" t="s">
        <v>2</v>
      </c>
      <c r="D50" s="42"/>
      <c r="E50" s="10">
        <v>760304.6059999991</v>
      </c>
      <c r="F50" s="9">
        <v>766838.8030000017</v>
      </c>
      <c r="G50" s="9">
        <v>752807.78099999961</v>
      </c>
      <c r="H50" s="9">
        <v>871451.92299999984</v>
      </c>
      <c r="I50" s="9">
        <v>818193.71499999985</v>
      </c>
      <c r="J50" s="9">
        <v>561098.51099999982</v>
      </c>
      <c r="K50" s="9">
        <v>752427.01099999878</v>
      </c>
      <c r="L50" s="9">
        <v>778922.89499999804</v>
      </c>
      <c r="M50" s="9">
        <v>845833.67400000046</v>
      </c>
      <c r="N50" s="9">
        <v>749296.86299999943</v>
      </c>
      <c r="O50" s="9">
        <v>733199.25199999975</v>
      </c>
      <c r="P50" s="9">
        <v>1005824.4259999995</v>
      </c>
      <c r="Q50" s="9">
        <f t="shared" si="3"/>
        <v>9396199.4599999953</v>
      </c>
      <c r="R50" s="47">
        <f t="shared" si="6"/>
        <v>5.332588388607536E-3</v>
      </c>
      <c r="S50" s="44"/>
      <c r="T50" s="10">
        <v>677223.87499999837</v>
      </c>
      <c r="U50" s="17">
        <f t="shared" si="7"/>
        <v>0.48521702073779066</v>
      </c>
      <c r="V50" s="18">
        <f t="shared" si="4"/>
        <v>0.48521702073779066</v>
      </c>
      <c r="W50" s="42"/>
      <c r="X50" s="10">
        <v>8488523.4830000047</v>
      </c>
      <c r="Y50" s="17">
        <f t="shared" si="8"/>
        <v>0.10692978335016642</v>
      </c>
      <c r="Z50" s="18">
        <f t="shared" si="5"/>
        <v>0.10692978335016642</v>
      </c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45" customFormat="1">
      <c r="A51" s="14">
        <v>48</v>
      </c>
      <c r="B51" s="46">
        <v>8482300000</v>
      </c>
      <c r="C51" s="13" t="s">
        <v>27</v>
      </c>
      <c r="D51" s="42"/>
      <c r="E51" s="10">
        <v>688300.37799999991</v>
      </c>
      <c r="F51" s="9">
        <v>360316.67400000012</v>
      </c>
      <c r="G51" s="9">
        <v>739793.0209999989</v>
      </c>
      <c r="H51" s="9">
        <v>699137.62899999972</v>
      </c>
      <c r="I51" s="9">
        <v>767580.73800000013</v>
      </c>
      <c r="J51" s="9">
        <v>936683.63599999994</v>
      </c>
      <c r="K51" s="9">
        <v>723939.42499999946</v>
      </c>
      <c r="L51" s="9">
        <v>543765.2139999998</v>
      </c>
      <c r="M51" s="9">
        <v>633007.66799999995</v>
      </c>
      <c r="N51" s="9">
        <v>674500.28300000052</v>
      </c>
      <c r="O51" s="9">
        <v>714382.08499999996</v>
      </c>
      <c r="P51" s="9">
        <v>826497.13500000036</v>
      </c>
      <c r="Q51" s="9">
        <f t="shared" si="3"/>
        <v>8307903.885999999</v>
      </c>
      <c r="R51" s="47">
        <f t="shared" si="6"/>
        <v>4.714952251146768E-3</v>
      </c>
      <c r="S51" s="44"/>
      <c r="T51" s="10">
        <v>1032969.2680000009</v>
      </c>
      <c r="U51" s="17">
        <f t="shared" si="7"/>
        <v>-0.19988216435496156</v>
      </c>
      <c r="V51" s="18">
        <f t="shared" si="4"/>
        <v>-0.19988216435496156</v>
      </c>
      <c r="W51" s="42"/>
      <c r="X51" s="10">
        <v>8256002.1840000022</v>
      </c>
      <c r="Y51" s="17">
        <f t="shared" si="8"/>
        <v>6.2865416993931325E-3</v>
      </c>
      <c r="Z51" s="18">
        <f t="shared" si="5"/>
        <v>6.2865416993931325E-3</v>
      </c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 s="45" customFormat="1">
      <c r="A52" s="14">
        <v>49</v>
      </c>
      <c r="B52" s="46">
        <v>8409991000</v>
      </c>
      <c r="C52" s="13" t="s">
        <v>4</v>
      </c>
      <c r="D52" s="42"/>
      <c r="E52" s="10">
        <v>1240925.6809999994</v>
      </c>
      <c r="F52" s="9">
        <v>982406.68099999882</v>
      </c>
      <c r="G52" s="9">
        <v>827482.826</v>
      </c>
      <c r="H52" s="9">
        <v>668942.2560000004</v>
      </c>
      <c r="I52" s="9">
        <v>953790.5689999992</v>
      </c>
      <c r="J52" s="9">
        <v>887567.99799999967</v>
      </c>
      <c r="K52" s="9">
        <v>906935.53199999931</v>
      </c>
      <c r="L52" s="9">
        <v>863895.96999999811</v>
      </c>
      <c r="M52" s="9">
        <v>600684.7019999997</v>
      </c>
      <c r="N52" s="9">
        <v>927340.60099999886</v>
      </c>
      <c r="O52" s="9">
        <v>703904.84099999873</v>
      </c>
      <c r="P52" s="9">
        <v>603705.65400000033</v>
      </c>
      <c r="Q52" s="9">
        <f t="shared" si="3"/>
        <v>10167583.310999993</v>
      </c>
      <c r="R52" s="47">
        <f t="shared" si="6"/>
        <v>5.7703688534128201E-3</v>
      </c>
      <c r="S52" s="44"/>
      <c r="T52" s="10">
        <v>679801.95200000075</v>
      </c>
      <c r="U52" s="17">
        <f t="shared" si="7"/>
        <v>-0.11193892247017309</v>
      </c>
      <c r="V52" s="18">
        <f t="shared" si="4"/>
        <v>-0.11193892247017309</v>
      </c>
      <c r="W52" s="42"/>
      <c r="X52" s="10">
        <v>9033227.4469999969</v>
      </c>
      <c r="Y52" s="17">
        <f t="shared" si="8"/>
        <v>0.1255759218568912</v>
      </c>
      <c r="Z52" s="18">
        <f t="shared" si="5"/>
        <v>0.1255759218568912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s="45" customFormat="1">
      <c r="A53" s="14">
        <v>50</v>
      </c>
      <c r="B53" s="46">
        <v>8708939900</v>
      </c>
      <c r="C53" s="13" t="s">
        <v>9</v>
      </c>
      <c r="D53" s="42"/>
      <c r="E53" s="10">
        <v>1082756.7400000016</v>
      </c>
      <c r="F53" s="9">
        <v>748282.87900000031</v>
      </c>
      <c r="G53" s="9">
        <v>623404.89900000009</v>
      </c>
      <c r="H53" s="9">
        <v>555545.93300000089</v>
      </c>
      <c r="I53" s="9">
        <v>786467.66100000078</v>
      </c>
      <c r="J53" s="9">
        <v>633263.82800000173</v>
      </c>
      <c r="K53" s="9">
        <v>886576.52699999884</v>
      </c>
      <c r="L53" s="9">
        <v>947527.69400000037</v>
      </c>
      <c r="M53" s="9">
        <v>758749.93199999921</v>
      </c>
      <c r="N53" s="9">
        <v>1091354.3070000007</v>
      </c>
      <c r="O53" s="9">
        <v>682000.6230000013</v>
      </c>
      <c r="P53" s="9">
        <v>725988.99199999939</v>
      </c>
      <c r="Q53" s="9">
        <f t="shared" si="3"/>
        <v>9521920.0150000043</v>
      </c>
      <c r="R53" s="47">
        <f t="shared" si="6"/>
        <v>5.4039380842644162E-3</v>
      </c>
      <c r="S53" s="44"/>
      <c r="T53" s="10">
        <v>670437.12099999969</v>
      </c>
      <c r="U53" s="17">
        <f t="shared" si="7"/>
        <v>8.2859181360871753E-2</v>
      </c>
      <c r="V53" s="18">
        <f t="shared" si="4"/>
        <v>8.2859181360871753E-2</v>
      </c>
      <c r="W53" s="42"/>
      <c r="X53" s="10">
        <v>8914159.1070000026</v>
      </c>
      <c r="Y53" s="17">
        <f t="shared" si="8"/>
        <v>6.8179275319726632E-2</v>
      </c>
      <c r="Z53" s="18">
        <f t="shared" si="5"/>
        <v>6.8179275319726632E-2</v>
      </c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</row>
    <row r="54" spans="1:47" s="45" customFormat="1">
      <c r="A54" s="14">
        <v>51</v>
      </c>
      <c r="B54" s="46">
        <v>8708292000</v>
      </c>
      <c r="C54" s="13" t="s">
        <v>14</v>
      </c>
      <c r="D54" s="42"/>
      <c r="E54" s="10">
        <v>804558.92800000391</v>
      </c>
      <c r="F54" s="9">
        <v>675524.30300000135</v>
      </c>
      <c r="G54" s="9">
        <v>738502.92700000037</v>
      </c>
      <c r="H54" s="9">
        <v>630698.99900000275</v>
      </c>
      <c r="I54" s="9">
        <v>709656.73399999866</v>
      </c>
      <c r="J54" s="9">
        <v>754725.5689999999</v>
      </c>
      <c r="K54" s="9">
        <v>637573.80999999889</v>
      </c>
      <c r="L54" s="9">
        <v>977824.70799999847</v>
      </c>
      <c r="M54" s="9">
        <v>620604.41599999915</v>
      </c>
      <c r="N54" s="9">
        <v>872005.3349999981</v>
      </c>
      <c r="O54" s="9">
        <v>667866.99500000011</v>
      </c>
      <c r="P54" s="9">
        <v>583943.16600000102</v>
      </c>
      <c r="Q54" s="9">
        <f t="shared" si="3"/>
        <v>8673485.8900000025</v>
      </c>
      <c r="R54" s="47">
        <f t="shared" si="6"/>
        <v>4.9224295783271222E-3</v>
      </c>
      <c r="S54" s="44"/>
      <c r="T54" s="10">
        <v>806241.74799999921</v>
      </c>
      <c r="U54" s="17">
        <f t="shared" si="7"/>
        <v>-0.27572199349815657</v>
      </c>
      <c r="V54" s="18">
        <f t="shared" si="4"/>
        <v>-0.27572199349815657</v>
      </c>
      <c r="W54" s="42"/>
      <c r="X54" s="10">
        <v>8872775.1380000096</v>
      </c>
      <c r="Y54" s="17">
        <f t="shared" si="8"/>
        <v>-2.2460757192695906E-2</v>
      </c>
      <c r="Z54" s="18">
        <f t="shared" si="5"/>
        <v>-2.2460757192695906E-2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s="45" customFormat="1">
      <c r="A55" s="14">
        <v>52</v>
      </c>
      <c r="B55" s="46">
        <v>8511309200</v>
      </c>
      <c r="C55" s="13" t="s">
        <v>5</v>
      </c>
      <c r="D55" s="42"/>
      <c r="E55" s="10">
        <v>298346.12999999983</v>
      </c>
      <c r="F55" s="9">
        <v>290226.81899999984</v>
      </c>
      <c r="G55" s="9">
        <v>230257.48300000018</v>
      </c>
      <c r="H55" s="9">
        <v>362357.61700000014</v>
      </c>
      <c r="I55" s="9">
        <v>296057.50700000022</v>
      </c>
      <c r="J55" s="9">
        <v>320260.22800000029</v>
      </c>
      <c r="K55" s="9">
        <v>288559.37800000061</v>
      </c>
      <c r="L55" s="9">
        <v>272365.60599999968</v>
      </c>
      <c r="M55" s="9">
        <v>342226.50800000038</v>
      </c>
      <c r="N55" s="9">
        <v>282222.13299999991</v>
      </c>
      <c r="O55" s="9">
        <v>665811.23200000008</v>
      </c>
      <c r="P55" s="9">
        <v>247750.8260000002</v>
      </c>
      <c r="Q55" s="9">
        <f t="shared" si="3"/>
        <v>3896441.4670000011</v>
      </c>
      <c r="R55" s="47">
        <f t="shared" si="6"/>
        <v>2.2113322106737322E-3</v>
      </c>
      <c r="S55" s="44"/>
      <c r="T55" s="10">
        <v>393738.13000000018</v>
      </c>
      <c r="U55" s="17">
        <f t="shared" si="7"/>
        <v>-0.37077258430622378</v>
      </c>
      <c r="V55" s="18">
        <f t="shared" si="4"/>
        <v>-0.37077258430622378</v>
      </c>
      <c r="W55" s="42"/>
      <c r="X55" s="10">
        <v>3177574.7510000006</v>
      </c>
      <c r="Y55" s="17">
        <f t="shared" si="8"/>
        <v>0.22623125255315207</v>
      </c>
      <c r="Z55" s="18">
        <f t="shared" si="5"/>
        <v>0.22623125255315207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</row>
    <row r="56" spans="1:47" s="45" customFormat="1">
      <c r="A56" s="14">
        <v>53</v>
      </c>
      <c r="B56" s="46">
        <v>4011209000</v>
      </c>
      <c r="C56" s="13" t="s">
        <v>28</v>
      </c>
      <c r="D56" s="42"/>
      <c r="E56" s="10">
        <v>307210.88399999996</v>
      </c>
      <c r="F56" s="9">
        <v>578409.42699999991</v>
      </c>
      <c r="G56" s="9">
        <v>865998.04000000015</v>
      </c>
      <c r="H56" s="9">
        <v>708845.60999999987</v>
      </c>
      <c r="I56" s="9">
        <v>310082.04300000001</v>
      </c>
      <c r="J56" s="9">
        <v>370226.91700000013</v>
      </c>
      <c r="K56" s="9">
        <v>1003526.8369999998</v>
      </c>
      <c r="L56" s="9">
        <v>1263811.2029999997</v>
      </c>
      <c r="M56" s="9">
        <v>600935.77299999993</v>
      </c>
      <c r="N56" s="9">
        <v>885427.69199999992</v>
      </c>
      <c r="O56" s="9">
        <v>664824.17599999986</v>
      </c>
      <c r="P56" s="9">
        <v>942407.20400000003</v>
      </c>
      <c r="Q56" s="9">
        <f t="shared" si="3"/>
        <v>8501705.8059999999</v>
      </c>
      <c r="R56" s="47">
        <f t="shared" si="6"/>
        <v>4.8249398980332939E-3</v>
      </c>
      <c r="S56" s="44"/>
      <c r="T56" s="10">
        <v>737575.01899999997</v>
      </c>
      <c r="U56" s="17">
        <f t="shared" si="7"/>
        <v>0.27771030705149202</v>
      </c>
      <c r="V56" s="18">
        <f t="shared" si="4"/>
        <v>0.27771030705149202</v>
      </c>
      <c r="W56" s="42"/>
      <c r="X56" s="10">
        <v>8972670.7700000014</v>
      </c>
      <c r="Y56" s="17">
        <f t="shared" si="8"/>
        <v>-5.2488827025133508E-2</v>
      </c>
      <c r="Z56" s="18">
        <f t="shared" si="5"/>
        <v>-5.2488827025133508E-2</v>
      </c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45" customFormat="1">
      <c r="A57" s="14">
        <v>54</v>
      </c>
      <c r="B57" s="46">
        <v>8544300000</v>
      </c>
      <c r="C57" s="13" t="s">
        <v>5</v>
      </c>
      <c r="D57" s="42"/>
      <c r="E57" s="10">
        <v>776887.73299999977</v>
      </c>
      <c r="F57" s="9">
        <v>781092.81099999952</v>
      </c>
      <c r="G57" s="9">
        <v>716757.98099999863</v>
      </c>
      <c r="H57" s="9">
        <v>557294.12799999909</v>
      </c>
      <c r="I57" s="9">
        <v>573683.67299999972</v>
      </c>
      <c r="J57" s="9">
        <v>535596.55399999907</v>
      </c>
      <c r="K57" s="9">
        <v>691212.96799999895</v>
      </c>
      <c r="L57" s="9">
        <v>859170.60299999919</v>
      </c>
      <c r="M57" s="9">
        <v>501049.74100000079</v>
      </c>
      <c r="N57" s="9">
        <v>899835.20699999924</v>
      </c>
      <c r="O57" s="9">
        <v>647888.91899999988</v>
      </c>
      <c r="P57" s="9">
        <v>496227.25599999964</v>
      </c>
      <c r="Q57" s="9">
        <f t="shared" si="3"/>
        <v>8036697.5739999935</v>
      </c>
      <c r="R57" s="47">
        <f t="shared" si="6"/>
        <v>4.5610355919224752E-3</v>
      </c>
      <c r="S57" s="44"/>
      <c r="T57" s="10">
        <v>593557.80399999989</v>
      </c>
      <c r="U57" s="17">
        <f t="shared" si="7"/>
        <v>-0.16397821297957405</v>
      </c>
      <c r="V57" s="18">
        <f t="shared" si="4"/>
        <v>-0.16397821297957405</v>
      </c>
      <c r="W57" s="42"/>
      <c r="X57" s="10">
        <v>7294068.656999995</v>
      </c>
      <c r="Y57" s="17">
        <f t="shared" si="8"/>
        <v>0.10181271275631743</v>
      </c>
      <c r="Z57" s="18">
        <f t="shared" si="5"/>
        <v>0.10181271275631743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45" customFormat="1">
      <c r="A58" s="14">
        <v>55</v>
      </c>
      <c r="B58" s="46">
        <v>8413309200</v>
      </c>
      <c r="C58" s="13" t="s">
        <v>4</v>
      </c>
      <c r="D58" s="42"/>
      <c r="E58" s="10">
        <v>625257.53900000069</v>
      </c>
      <c r="F58" s="9">
        <v>560510.19100000034</v>
      </c>
      <c r="G58" s="9">
        <v>590548.58100000001</v>
      </c>
      <c r="H58" s="9">
        <v>602930.52200000035</v>
      </c>
      <c r="I58" s="9">
        <v>487627.34900000045</v>
      </c>
      <c r="J58" s="9">
        <v>642046.69200000097</v>
      </c>
      <c r="K58" s="9">
        <v>663004.01199999976</v>
      </c>
      <c r="L58" s="9">
        <v>531949.20100000082</v>
      </c>
      <c r="M58" s="9">
        <v>618968.79899999977</v>
      </c>
      <c r="N58" s="9">
        <v>629501.48100000026</v>
      </c>
      <c r="O58" s="9">
        <v>629803.09399999946</v>
      </c>
      <c r="P58" s="9">
        <v>516976.20100000018</v>
      </c>
      <c r="Q58" s="9">
        <f t="shared" si="3"/>
        <v>7099123.6620000033</v>
      </c>
      <c r="R58" s="47">
        <f t="shared" si="6"/>
        <v>4.0289379307482526E-3</v>
      </c>
      <c r="S58" s="44"/>
      <c r="T58" s="10">
        <v>443914.89400000003</v>
      </c>
      <c r="U58" s="17">
        <f t="shared" si="7"/>
        <v>0.16458404074182773</v>
      </c>
      <c r="V58" s="18">
        <f t="shared" si="4"/>
        <v>0.16458404074182773</v>
      </c>
      <c r="W58" s="42"/>
      <c r="X58" s="10">
        <v>7131381.5609999998</v>
      </c>
      <c r="Y58" s="17">
        <f t="shared" si="8"/>
        <v>-4.5233730272417382E-3</v>
      </c>
      <c r="Z58" s="18">
        <f t="shared" si="5"/>
        <v>-4.5233730272417382E-3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45" customFormat="1">
      <c r="A59" s="14">
        <v>56</v>
      </c>
      <c r="B59" s="46">
        <v>8482500000</v>
      </c>
      <c r="C59" s="13" t="s">
        <v>27</v>
      </c>
      <c r="D59" s="42"/>
      <c r="E59" s="10">
        <v>579031.22700000007</v>
      </c>
      <c r="F59" s="9">
        <v>563731.64799999923</v>
      </c>
      <c r="G59" s="9">
        <v>503565.28699999984</v>
      </c>
      <c r="H59" s="9">
        <v>706724.15399999951</v>
      </c>
      <c r="I59" s="9">
        <v>650255.81200000015</v>
      </c>
      <c r="J59" s="9">
        <v>717834.44800000137</v>
      </c>
      <c r="K59" s="9">
        <v>512422.77499999991</v>
      </c>
      <c r="L59" s="9">
        <v>629885.04299999983</v>
      </c>
      <c r="M59" s="9">
        <v>807116.15900000057</v>
      </c>
      <c r="N59" s="9">
        <v>1125060.7419999989</v>
      </c>
      <c r="O59" s="9">
        <v>608459.97599999933</v>
      </c>
      <c r="P59" s="9">
        <v>720966.23700000031</v>
      </c>
      <c r="Q59" s="9">
        <f t="shared" si="3"/>
        <v>8125053.5079999985</v>
      </c>
      <c r="R59" s="47">
        <f t="shared" si="6"/>
        <v>4.6111798901271664E-3</v>
      </c>
      <c r="S59" s="44"/>
      <c r="T59" s="10">
        <v>455100.93500000017</v>
      </c>
      <c r="U59" s="17">
        <f t="shared" si="7"/>
        <v>0.58418975122518713</v>
      </c>
      <c r="V59" s="18">
        <f t="shared" si="4"/>
        <v>0.58418975122518713</v>
      </c>
      <c r="W59" s="42"/>
      <c r="X59" s="10">
        <v>6248695.450000003</v>
      </c>
      <c r="Y59" s="17">
        <f t="shared" si="8"/>
        <v>0.30027996611676677</v>
      </c>
      <c r="Z59" s="18">
        <f t="shared" si="5"/>
        <v>0.30027996611676677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s="45" customFormat="1">
      <c r="A60" s="14">
        <v>57</v>
      </c>
      <c r="B60" s="46">
        <v>8482800000</v>
      </c>
      <c r="C60" s="13" t="s">
        <v>27</v>
      </c>
      <c r="D60" s="42"/>
      <c r="E60" s="10">
        <v>426272.45699999988</v>
      </c>
      <c r="F60" s="9">
        <v>385930.56600000005</v>
      </c>
      <c r="G60" s="9">
        <v>606187.74100000039</v>
      </c>
      <c r="H60" s="9">
        <v>597931.76700000034</v>
      </c>
      <c r="I60" s="9">
        <v>664070.4990000003</v>
      </c>
      <c r="J60" s="9">
        <v>360936.12099999981</v>
      </c>
      <c r="K60" s="9">
        <v>493753.49100000033</v>
      </c>
      <c r="L60" s="9">
        <v>467264.47700000019</v>
      </c>
      <c r="M60" s="9">
        <v>558073.39899999974</v>
      </c>
      <c r="N60" s="9">
        <v>749429.91800000065</v>
      </c>
      <c r="O60" s="9">
        <v>576565.01400000043</v>
      </c>
      <c r="P60" s="9">
        <v>510714.65500000009</v>
      </c>
      <c r="Q60" s="9">
        <f t="shared" si="3"/>
        <v>6397130.1050000023</v>
      </c>
      <c r="R60" s="47">
        <f t="shared" si="6"/>
        <v>3.6305382685367918E-3</v>
      </c>
      <c r="S60" s="44"/>
      <c r="T60" s="10">
        <v>466158.48599999992</v>
      </c>
      <c r="U60" s="17">
        <f t="shared" si="7"/>
        <v>9.5581589391038516E-2</v>
      </c>
      <c r="V60" s="18">
        <f t="shared" si="4"/>
        <v>9.5581589391038516E-2</v>
      </c>
      <c r="W60" s="42"/>
      <c r="X60" s="10">
        <v>5373832.8939999985</v>
      </c>
      <c r="Y60" s="17">
        <f t="shared" si="8"/>
        <v>0.1904222239851443</v>
      </c>
      <c r="Z60" s="18">
        <f t="shared" si="5"/>
        <v>0.1904222239851443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</row>
    <row r="61" spans="1:47" s="45" customFormat="1">
      <c r="A61" s="14">
        <v>58</v>
      </c>
      <c r="B61" s="46">
        <v>4013900000</v>
      </c>
      <c r="C61" s="13" t="s">
        <v>28</v>
      </c>
      <c r="D61" s="42"/>
      <c r="E61" s="10">
        <v>747877.37899999996</v>
      </c>
      <c r="F61" s="9">
        <v>301991.86800000002</v>
      </c>
      <c r="G61" s="9">
        <v>441141.69200000004</v>
      </c>
      <c r="H61" s="9">
        <v>494653.01199999999</v>
      </c>
      <c r="I61" s="9">
        <v>460589.92799999978</v>
      </c>
      <c r="J61" s="9">
        <v>725344.98599999992</v>
      </c>
      <c r="K61" s="9">
        <v>419451.76400000014</v>
      </c>
      <c r="L61" s="9">
        <v>503835.62599999993</v>
      </c>
      <c r="M61" s="9">
        <v>679244.06399999978</v>
      </c>
      <c r="N61" s="9">
        <v>630242.08800000011</v>
      </c>
      <c r="O61" s="9">
        <v>561343.14500000014</v>
      </c>
      <c r="P61" s="9">
        <v>532006.51199999999</v>
      </c>
      <c r="Q61" s="9">
        <f t="shared" si="3"/>
        <v>6497722.0640000012</v>
      </c>
      <c r="R61" s="47">
        <f t="shared" si="6"/>
        <v>3.687626830229657E-3</v>
      </c>
      <c r="S61" s="44"/>
      <c r="T61" s="10">
        <v>606871.34000000008</v>
      </c>
      <c r="U61" s="17">
        <f t="shared" si="7"/>
        <v>-0.12336194357110369</v>
      </c>
      <c r="V61" s="18">
        <f t="shared" si="4"/>
        <v>-0.12336194357110369</v>
      </c>
      <c r="W61" s="42"/>
      <c r="X61" s="10">
        <v>6520273.375</v>
      </c>
      <c r="Y61" s="17">
        <f t="shared" si="8"/>
        <v>-3.4586450142512349E-3</v>
      </c>
      <c r="Z61" s="18">
        <f t="shared" si="5"/>
        <v>-3.4586450142512349E-3</v>
      </c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45" customFormat="1">
      <c r="A62" s="14">
        <v>59</v>
      </c>
      <c r="B62" s="46">
        <v>7320209000</v>
      </c>
      <c r="C62" s="13" t="s">
        <v>3</v>
      </c>
      <c r="D62" s="42"/>
      <c r="E62" s="10">
        <v>671510.92000000074</v>
      </c>
      <c r="F62" s="9">
        <v>1239926.1730000004</v>
      </c>
      <c r="G62" s="9">
        <v>863409.72499999765</v>
      </c>
      <c r="H62" s="9">
        <v>523611.44600000023</v>
      </c>
      <c r="I62" s="9">
        <v>732983.65100000077</v>
      </c>
      <c r="J62" s="9">
        <v>634023.76200000069</v>
      </c>
      <c r="K62" s="9">
        <v>506711.28299999912</v>
      </c>
      <c r="L62" s="9">
        <v>609933.34300000162</v>
      </c>
      <c r="M62" s="9">
        <v>405717.11899999983</v>
      </c>
      <c r="N62" s="9">
        <v>557588.12100000074</v>
      </c>
      <c r="O62" s="9">
        <v>561067.95199999935</v>
      </c>
      <c r="P62" s="9">
        <v>437301.09699999919</v>
      </c>
      <c r="Q62" s="9">
        <f t="shared" si="3"/>
        <v>7743784.5920000002</v>
      </c>
      <c r="R62" s="47">
        <f t="shared" si="6"/>
        <v>4.3947998310347883E-3</v>
      </c>
      <c r="S62" s="44"/>
      <c r="T62" s="10">
        <v>515742.55300000019</v>
      </c>
      <c r="U62" s="17">
        <f t="shared" si="7"/>
        <v>-0.15209420968605042</v>
      </c>
      <c r="V62" s="18">
        <f t="shared" si="4"/>
        <v>-0.15209420968605042</v>
      </c>
      <c r="W62" s="42"/>
      <c r="X62" s="10">
        <v>6113893.7530000005</v>
      </c>
      <c r="Y62" s="17">
        <f t="shared" si="8"/>
        <v>0.26658802145526905</v>
      </c>
      <c r="Z62" s="18">
        <f t="shared" si="5"/>
        <v>0.26658802145526905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 s="45" customFormat="1">
      <c r="A63" s="14">
        <v>60</v>
      </c>
      <c r="B63" s="46">
        <v>8531100000</v>
      </c>
      <c r="C63" s="13" t="s">
        <v>6</v>
      </c>
      <c r="D63" s="42"/>
      <c r="E63" s="10">
        <v>999004.59000000055</v>
      </c>
      <c r="F63" s="9">
        <v>417143.875</v>
      </c>
      <c r="G63" s="9">
        <v>764026.84900000005</v>
      </c>
      <c r="H63" s="9">
        <v>290207.59500000026</v>
      </c>
      <c r="I63" s="9">
        <v>431417.60200000013</v>
      </c>
      <c r="J63" s="9">
        <v>642581.56399999966</v>
      </c>
      <c r="K63" s="9">
        <v>693431.96699999995</v>
      </c>
      <c r="L63" s="9">
        <v>351713.50599999994</v>
      </c>
      <c r="M63" s="9">
        <v>502488.08300000004</v>
      </c>
      <c r="N63" s="9">
        <v>662406.7350000001</v>
      </c>
      <c r="O63" s="9">
        <v>558917.75199999975</v>
      </c>
      <c r="P63" s="9">
        <v>482368.66900000011</v>
      </c>
      <c r="Q63" s="9">
        <f t="shared" si="3"/>
        <v>6795708.7869999995</v>
      </c>
      <c r="R63" s="47">
        <f t="shared" si="6"/>
        <v>3.856742071534784E-3</v>
      </c>
      <c r="S63" s="44"/>
      <c r="T63" s="10">
        <v>706419.78</v>
      </c>
      <c r="U63" s="17">
        <f t="shared" si="7"/>
        <v>-0.31716426598360525</v>
      </c>
      <c r="V63" s="18">
        <f t="shared" si="4"/>
        <v>-0.31716426598360525</v>
      </c>
      <c r="W63" s="42"/>
      <c r="X63" s="10">
        <v>9359837.5879999977</v>
      </c>
      <c r="Y63" s="17">
        <f t="shared" si="8"/>
        <v>-0.27395013822541114</v>
      </c>
      <c r="Z63" s="18">
        <f t="shared" si="5"/>
        <v>-0.27395013822541114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45" customFormat="1">
      <c r="A64" s="14">
        <v>61</v>
      </c>
      <c r="B64" s="46">
        <v>8409919900</v>
      </c>
      <c r="C64" s="13" t="s">
        <v>4</v>
      </c>
      <c r="D64" s="42"/>
      <c r="E64" s="10">
        <v>514279.49899999931</v>
      </c>
      <c r="F64" s="9">
        <v>344291.7769999993</v>
      </c>
      <c r="G64" s="9">
        <v>449287.19199999986</v>
      </c>
      <c r="H64" s="9">
        <v>332662.24200000014</v>
      </c>
      <c r="I64" s="9">
        <v>489120.59900000115</v>
      </c>
      <c r="J64" s="9">
        <v>475365.97499999998</v>
      </c>
      <c r="K64" s="9">
        <v>637751.67100000021</v>
      </c>
      <c r="L64" s="9">
        <v>707735.58800000057</v>
      </c>
      <c r="M64" s="9">
        <v>548946.40200000023</v>
      </c>
      <c r="N64" s="9">
        <v>645847.11299999943</v>
      </c>
      <c r="O64" s="9">
        <v>550697.01199999987</v>
      </c>
      <c r="P64" s="9">
        <v>451729.98600000032</v>
      </c>
      <c r="Q64" s="9">
        <f t="shared" si="3"/>
        <v>6147715.0560000008</v>
      </c>
      <c r="R64" s="47">
        <f t="shared" si="6"/>
        <v>3.4889887197108679E-3</v>
      </c>
      <c r="S64" s="44"/>
      <c r="T64" s="10">
        <v>228390.46199999924</v>
      </c>
      <c r="U64" s="17">
        <f t="shared" si="7"/>
        <v>0.97788463688121019</v>
      </c>
      <c r="V64" s="18">
        <f t="shared" si="4"/>
        <v>0.97788463688121019</v>
      </c>
      <c r="W64" s="42"/>
      <c r="X64" s="10">
        <v>4404214.6949999984</v>
      </c>
      <c r="Y64" s="17">
        <f t="shared" si="8"/>
        <v>0.39587088317455493</v>
      </c>
      <c r="Z64" s="18">
        <f t="shared" si="5"/>
        <v>0.39587088317455493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</row>
    <row r="65" spans="1:47" s="45" customFormat="1">
      <c r="A65" s="14">
        <v>62</v>
      </c>
      <c r="B65" s="46">
        <v>8708993900</v>
      </c>
      <c r="C65" s="13" t="s">
        <v>10</v>
      </c>
      <c r="D65" s="42"/>
      <c r="E65" s="10">
        <v>955107.22999999986</v>
      </c>
      <c r="F65" s="9">
        <v>742877.97199999995</v>
      </c>
      <c r="G65" s="9">
        <v>635640.96300000127</v>
      </c>
      <c r="H65" s="9">
        <v>689622.27600000007</v>
      </c>
      <c r="I65" s="9">
        <v>713006.72700000007</v>
      </c>
      <c r="J65" s="9">
        <v>628122.32400000014</v>
      </c>
      <c r="K65" s="9">
        <v>631637.31399999966</v>
      </c>
      <c r="L65" s="9">
        <v>647534.16400000057</v>
      </c>
      <c r="M65" s="9">
        <v>866762.37900000089</v>
      </c>
      <c r="N65" s="9">
        <v>581600.01799999946</v>
      </c>
      <c r="O65" s="9">
        <v>542067.86700000009</v>
      </c>
      <c r="P65" s="9">
        <v>548319.87900000019</v>
      </c>
      <c r="Q65" s="9">
        <f t="shared" si="3"/>
        <v>8182299.1130000018</v>
      </c>
      <c r="R65" s="47">
        <f t="shared" si="6"/>
        <v>4.6436682647962406E-3</v>
      </c>
      <c r="S65" s="44"/>
      <c r="T65" s="10">
        <v>662631.49699999997</v>
      </c>
      <c r="U65" s="17">
        <f t="shared" si="7"/>
        <v>-0.1725115973471448</v>
      </c>
      <c r="V65" s="18">
        <f t="shared" si="4"/>
        <v>-0.1725115973471448</v>
      </c>
      <c r="W65" s="42"/>
      <c r="X65" s="10">
        <v>8935505.2019999921</v>
      </c>
      <c r="Y65" s="17">
        <f t="shared" si="8"/>
        <v>-8.4293621006611225E-2</v>
      </c>
      <c r="Z65" s="18">
        <f t="shared" si="5"/>
        <v>-8.4293621006611225E-2</v>
      </c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</row>
    <row r="66" spans="1:47" s="45" customFormat="1">
      <c r="A66" s="14">
        <v>63</v>
      </c>
      <c r="B66" s="46">
        <v>3820000000</v>
      </c>
      <c r="C66" s="13" t="s">
        <v>27</v>
      </c>
      <c r="D66" s="42"/>
      <c r="E66" s="10">
        <v>787894.22099999967</v>
      </c>
      <c r="F66" s="9">
        <v>799586.37900000007</v>
      </c>
      <c r="G66" s="9">
        <v>366529.17699999973</v>
      </c>
      <c r="H66" s="9">
        <v>495332.39299999975</v>
      </c>
      <c r="I66" s="9">
        <v>533792.25800000026</v>
      </c>
      <c r="J66" s="9">
        <v>715164.19200000027</v>
      </c>
      <c r="K66" s="9">
        <v>623535.88699999987</v>
      </c>
      <c r="L66" s="9">
        <v>592095.15699999977</v>
      </c>
      <c r="M66" s="9">
        <v>709479.37700000044</v>
      </c>
      <c r="N66" s="9">
        <v>690732.12800000003</v>
      </c>
      <c r="O66" s="9">
        <v>528704.97599999944</v>
      </c>
      <c r="P66" s="9">
        <v>571028.24999999953</v>
      </c>
      <c r="Q66" s="9">
        <f t="shared" si="3"/>
        <v>7413874.3949999996</v>
      </c>
      <c r="R66" s="47">
        <f t="shared" si="6"/>
        <v>4.2075671851874181E-3</v>
      </c>
      <c r="S66" s="44"/>
      <c r="T66" s="10">
        <v>1008407.8129999989</v>
      </c>
      <c r="U66" s="17">
        <f t="shared" si="7"/>
        <v>-0.43373281856950452</v>
      </c>
      <c r="V66" s="18">
        <f t="shared" si="4"/>
        <v>-0.43373281856950452</v>
      </c>
      <c r="W66" s="42"/>
      <c r="X66" s="10">
        <v>8499013.8310000002</v>
      </c>
      <c r="Y66" s="17">
        <f t="shared" si="8"/>
        <v>-0.12767827627741635</v>
      </c>
      <c r="Z66" s="18">
        <f t="shared" si="5"/>
        <v>-0.12767827627741635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</row>
    <row r="67" spans="1:47" s="45" customFormat="1">
      <c r="A67" s="14">
        <v>64</v>
      </c>
      <c r="B67" s="46">
        <v>8708920000</v>
      </c>
      <c r="C67" s="13" t="s">
        <v>12</v>
      </c>
      <c r="D67" s="42"/>
      <c r="E67" s="10">
        <v>521685.90999999945</v>
      </c>
      <c r="F67" s="9">
        <v>468700.35599999951</v>
      </c>
      <c r="G67" s="9">
        <v>641374.02400000044</v>
      </c>
      <c r="H67" s="9">
        <v>570464.49600000051</v>
      </c>
      <c r="I67" s="9">
        <v>461722.26799999957</v>
      </c>
      <c r="J67" s="9">
        <v>525314.7359999998</v>
      </c>
      <c r="K67" s="9">
        <v>514266.14400000003</v>
      </c>
      <c r="L67" s="9">
        <v>729176.65399999998</v>
      </c>
      <c r="M67" s="9">
        <v>449166.8569999992</v>
      </c>
      <c r="N67" s="9">
        <v>391253.66099999991</v>
      </c>
      <c r="O67" s="9">
        <v>518984.92499999993</v>
      </c>
      <c r="P67" s="9">
        <v>525803.65499999968</v>
      </c>
      <c r="Q67" s="9">
        <f t="shared" si="3"/>
        <v>6317913.685999997</v>
      </c>
      <c r="R67" s="47">
        <f t="shared" si="6"/>
        <v>3.5855808835914427E-3</v>
      </c>
      <c r="S67" s="44"/>
      <c r="T67" s="10">
        <v>760804.15300000063</v>
      </c>
      <c r="U67" s="17">
        <f t="shared" si="7"/>
        <v>-0.30888435226509703</v>
      </c>
      <c r="V67" s="18">
        <f t="shared" si="4"/>
        <v>-0.30888435226509703</v>
      </c>
      <c r="W67" s="42"/>
      <c r="X67" s="10">
        <v>5912760.2749999994</v>
      </c>
      <c r="Y67" s="17">
        <f t="shared" si="8"/>
        <v>6.8521873398629807E-2</v>
      </c>
      <c r="Z67" s="18">
        <f t="shared" si="5"/>
        <v>6.8521873398629807E-2</v>
      </c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</row>
    <row r="68" spans="1:47" s="45" customFormat="1">
      <c r="A68" s="14">
        <v>65</v>
      </c>
      <c r="B68" s="46">
        <v>8708931000</v>
      </c>
      <c r="C68" s="13" t="s">
        <v>9</v>
      </c>
      <c r="D68" s="42"/>
      <c r="E68" s="10">
        <v>498319.02000000025</v>
      </c>
      <c r="F68" s="9">
        <v>238677.51000000004</v>
      </c>
      <c r="G68" s="9">
        <v>400651.91399999999</v>
      </c>
      <c r="H68" s="9">
        <v>811796.26500000141</v>
      </c>
      <c r="I68" s="9">
        <v>433581.77100000001</v>
      </c>
      <c r="J68" s="9">
        <v>303192.17900000012</v>
      </c>
      <c r="K68" s="9">
        <v>469907.81799999985</v>
      </c>
      <c r="L68" s="9">
        <v>713134.56000000075</v>
      </c>
      <c r="M68" s="9">
        <v>510127.38299999997</v>
      </c>
      <c r="N68" s="9">
        <v>396087.05700000038</v>
      </c>
      <c r="O68" s="9">
        <v>516659.18600000039</v>
      </c>
      <c r="P68" s="9">
        <v>382218.23299999966</v>
      </c>
      <c r="Q68" s="9">
        <f t="shared" si="3"/>
        <v>5674352.8960000034</v>
      </c>
      <c r="R68" s="47">
        <f t="shared" ref="R68:R99" si="9">+Q68/$Q$155</f>
        <v>3.2203433414632067E-3</v>
      </c>
      <c r="S68" s="44"/>
      <c r="T68" s="10">
        <v>431516.46099999925</v>
      </c>
      <c r="U68" s="17">
        <f t="shared" ref="U68:U99" si="10">+V68</f>
        <v>-0.11424414235729395</v>
      </c>
      <c r="V68" s="18">
        <f t="shared" si="4"/>
        <v>-0.11424414235729395</v>
      </c>
      <c r="W68" s="42"/>
      <c r="X68" s="10">
        <v>3730577.879999999</v>
      </c>
      <c r="Y68" s="17">
        <f t="shared" ref="Y68:Y99" si="11">+Z68</f>
        <v>0.52103858397402092</v>
      </c>
      <c r="Z68" s="18">
        <f t="shared" si="5"/>
        <v>0.52103858397402092</v>
      </c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</row>
    <row r="69" spans="1:47" s="45" customFormat="1">
      <c r="A69" s="14">
        <v>66</v>
      </c>
      <c r="B69" s="46">
        <v>4011700000</v>
      </c>
      <c r="C69" s="13" t="s">
        <v>28</v>
      </c>
      <c r="D69" s="42"/>
      <c r="E69" s="10">
        <v>458277.78299999976</v>
      </c>
      <c r="F69" s="9">
        <v>202322.15700000004</v>
      </c>
      <c r="G69" s="9">
        <v>669318.72499999998</v>
      </c>
      <c r="H69" s="9">
        <v>345164.28499999997</v>
      </c>
      <c r="I69" s="9">
        <v>478923.87900000002</v>
      </c>
      <c r="J69" s="9">
        <v>332939.83800000016</v>
      </c>
      <c r="K69" s="9">
        <v>629714.5689999999</v>
      </c>
      <c r="L69" s="9">
        <v>523534.3490000001</v>
      </c>
      <c r="M69" s="9">
        <v>472259.75500000012</v>
      </c>
      <c r="N69" s="9">
        <v>291977.93499999988</v>
      </c>
      <c r="O69" s="9">
        <v>515541.7190000001</v>
      </c>
      <c r="P69" s="9">
        <v>213823.50400000002</v>
      </c>
      <c r="Q69" s="9">
        <f t="shared" ref="Q69:Q132" si="12">SUM(E69:P69)</f>
        <v>5133798.4979999997</v>
      </c>
      <c r="R69" s="47">
        <f t="shared" si="9"/>
        <v>2.913564614760277E-3</v>
      </c>
      <c r="S69" s="44"/>
      <c r="T69" s="10">
        <v>374349.21299999981</v>
      </c>
      <c r="U69" s="17">
        <f t="shared" si="10"/>
        <v>-0.42881273267161879</v>
      </c>
      <c r="V69" s="18">
        <f t="shared" ref="V69:V132" si="13">IFERROR((P69-T69)/T69,0)</f>
        <v>-0.42881273267161879</v>
      </c>
      <c r="W69" s="42"/>
      <c r="X69" s="10">
        <v>3850488.8539999989</v>
      </c>
      <c r="Y69" s="17">
        <f t="shared" si="11"/>
        <v>0.33328486139282332</v>
      </c>
      <c r="Z69" s="18">
        <f t="shared" ref="Z69:Z132" si="14">IFERROR((Q69-X69)/X69,0)</f>
        <v>0.33328486139282332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</row>
    <row r="70" spans="1:47" s="45" customFormat="1">
      <c r="A70" s="14">
        <v>67</v>
      </c>
      <c r="B70" s="46">
        <v>8536501100</v>
      </c>
      <c r="C70" s="13" t="s">
        <v>5</v>
      </c>
      <c r="D70" s="42"/>
      <c r="E70" s="10">
        <v>439155.0229999994</v>
      </c>
      <c r="F70" s="9">
        <v>432901.64599999937</v>
      </c>
      <c r="G70" s="9">
        <v>402323.87399999978</v>
      </c>
      <c r="H70" s="9">
        <v>434612.44000000018</v>
      </c>
      <c r="I70" s="9">
        <v>378621.20100000018</v>
      </c>
      <c r="J70" s="9">
        <v>328750.12199999992</v>
      </c>
      <c r="K70" s="9">
        <v>399614.92800000042</v>
      </c>
      <c r="L70" s="9">
        <v>516574.74300000037</v>
      </c>
      <c r="M70" s="9">
        <v>420133.26300000009</v>
      </c>
      <c r="N70" s="9">
        <v>474159.83699999982</v>
      </c>
      <c r="O70" s="9">
        <v>514249.6720000013</v>
      </c>
      <c r="P70" s="9">
        <v>431261.4290000007</v>
      </c>
      <c r="Q70" s="9">
        <f t="shared" si="12"/>
        <v>5172358.1780000012</v>
      </c>
      <c r="R70" s="47">
        <f t="shared" si="9"/>
        <v>2.9354482393801856E-3</v>
      </c>
      <c r="S70" s="44"/>
      <c r="T70" s="10">
        <v>480551.2519999998</v>
      </c>
      <c r="U70" s="17">
        <f t="shared" si="10"/>
        <v>-0.10256933635041102</v>
      </c>
      <c r="V70" s="18">
        <f t="shared" si="13"/>
        <v>-0.10256933635041102</v>
      </c>
      <c r="W70" s="42"/>
      <c r="X70" s="10">
        <v>4697033.8810000001</v>
      </c>
      <c r="Y70" s="17">
        <f t="shared" si="11"/>
        <v>0.10119669328397617</v>
      </c>
      <c r="Z70" s="18">
        <f t="shared" si="14"/>
        <v>0.10119669328397617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</row>
    <row r="71" spans="1:47" s="45" customFormat="1">
      <c r="A71" s="14">
        <v>68</v>
      </c>
      <c r="B71" s="46">
        <v>8511409000</v>
      </c>
      <c r="C71" s="13" t="s">
        <v>5</v>
      </c>
      <c r="D71" s="42"/>
      <c r="E71" s="10">
        <v>463138.2379999999</v>
      </c>
      <c r="F71" s="9">
        <v>471962.0400000001</v>
      </c>
      <c r="G71" s="9">
        <v>610563.42599999951</v>
      </c>
      <c r="H71" s="9">
        <v>504420.53099999926</v>
      </c>
      <c r="I71" s="9">
        <v>563713.13600000087</v>
      </c>
      <c r="J71" s="9">
        <v>531632.25900000136</v>
      </c>
      <c r="K71" s="9">
        <v>542048.13500000024</v>
      </c>
      <c r="L71" s="9">
        <v>649704.25900000008</v>
      </c>
      <c r="M71" s="9">
        <v>541504.67100000032</v>
      </c>
      <c r="N71" s="9">
        <v>445558.33000000031</v>
      </c>
      <c r="O71" s="9">
        <v>487415.9420000001</v>
      </c>
      <c r="P71" s="9">
        <v>495653.91999999975</v>
      </c>
      <c r="Q71" s="9">
        <f t="shared" si="12"/>
        <v>6307314.887000001</v>
      </c>
      <c r="R71" s="47">
        <f t="shared" si="9"/>
        <v>3.5795657885818949E-3</v>
      </c>
      <c r="S71" s="44"/>
      <c r="T71" s="10">
        <v>492442.21900000086</v>
      </c>
      <c r="U71" s="17">
        <f t="shared" si="10"/>
        <v>6.5219854758206451E-3</v>
      </c>
      <c r="V71" s="18">
        <f t="shared" si="13"/>
        <v>6.5219854758206451E-3</v>
      </c>
      <c r="W71" s="42"/>
      <c r="X71" s="10">
        <v>6389104.7790000038</v>
      </c>
      <c r="Y71" s="17">
        <f t="shared" si="11"/>
        <v>-1.2801463558530684E-2</v>
      </c>
      <c r="Z71" s="18">
        <f t="shared" si="14"/>
        <v>-1.2801463558530684E-2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</row>
    <row r="72" spans="1:47" s="45" customFormat="1">
      <c r="A72" s="14">
        <v>69</v>
      </c>
      <c r="B72" s="46">
        <v>7009100000</v>
      </c>
      <c r="C72" s="13" t="s">
        <v>14</v>
      </c>
      <c r="D72" s="42"/>
      <c r="E72" s="10">
        <v>478298.95099999924</v>
      </c>
      <c r="F72" s="9">
        <v>296967.28799999953</v>
      </c>
      <c r="G72" s="9">
        <v>444231.7589999988</v>
      </c>
      <c r="H72" s="9">
        <v>433782.65399999922</v>
      </c>
      <c r="I72" s="9">
        <v>466679.61899999937</v>
      </c>
      <c r="J72" s="9">
        <v>294876.48599999951</v>
      </c>
      <c r="K72" s="9">
        <v>502286.8029999992</v>
      </c>
      <c r="L72" s="9">
        <v>364363.76899999945</v>
      </c>
      <c r="M72" s="9">
        <v>426335.90800000017</v>
      </c>
      <c r="N72" s="9">
        <v>450387.29100000014</v>
      </c>
      <c r="O72" s="9">
        <v>468786.17100000044</v>
      </c>
      <c r="P72" s="9">
        <v>304577.45200000034</v>
      </c>
      <c r="Q72" s="9">
        <f t="shared" si="12"/>
        <v>4931574.1509999959</v>
      </c>
      <c r="R72" s="47">
        <f t="shared" si="9"/>
        <v>2.7987970207669112E-3</v>
      </c>
      <c r="S72" s="44"/>
      <c r="T72" s="10">
        <v>428999.84300000075</v>
      </c>
      <c r="U72" s="17">
        <f t="shared" si="10"/>
        <v>-0.2900289895910293</v>
      </c>
      <c r="V72" s="18">
        <f t="shared" si="13"/>
        <v>-0.2900289895910293</v>
      </c>
      <c r="W72" s="42"/>
      <c r="X72" s="10">
        <v>4596148.057000001</v>
      </c>
      <c r="Y72" s="17">
        <f t="shared" si="11"/>
        <v>7.2979827855879462E-2</v>
      </c>
      <c r="Z72" s="18">
        <f t="shared" si="14"/>
        <v>7.2979827855879462E-2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s="45" customFormat="1">
      <c r="A73" s="14">
        <v>70</v>
      </c>
      <c r="B73" s="46">
        <v>8539291000</v>
      </c>
      <c r="C73" s="13" t="s">
        <v>5</v>
      </c>
      <c r="D73" s="42"/>
      <c r="E73" s="10">
        <v>302072.3420000003</v>
      </c>
      <c r="F73" s="9">
        <v>826754.61800000025</v>
      </c>
      <c r="G73" s="9">
        <v>55002.658000000003</v>
      </c>
      <c r="H73" s="9">
        <v>128671.23000000039</v>
      </c>
      <c r="I73" s="9">
        <v>760715.0409999995</v>
      </c>
      <c r="J73" s="9">
        <v>135070.79800000004</v>
      </c>
      <c r="K73" s="9">
        <v>50836.793999999987</v>
      </c>
      <c r="L73" s="9">
        <v>594739.58100000035</v>
      </c>
      <c r="M73" s="9">
        <v>67614.845000000074</v>
      </c>
      <c r="N73" s="9">
        <v>769334.42799999937</v>
      </c>
      <c r="O73" s="9">
        <v>468198.5280000004</v>
      </c>
      <c r="P73" s="9">
        <v>58783.537999999971</v>
      </c>
      <c r="Q73" s="9">
        <f t="shared" si="12"/>
        <v>4217794.4010000005</v>
      </c>
      <c r="R73" s="47">
        <f t="shared" si="9"/>
        <v>2.3937083864657011E-3</v>
      </c>
      <c r="S73" s="44"/>
      <c r="T73" s="10">
        <v>366820.67299999989</v>
      </c>
      <c r="U73" s="17">
        <f t="shared" si="10"/>
        <v>-0.83974856836926415</v>
      </c>
      <c r="V73" s="18">
        <f t="shared" si="13"/>
        <v>-0.83974856836926415</v>
      </c>
      <c r="W73" s="42"/>
      <c r="X73" s="10">
        <v>4125798.2399999965</v>
      </c>
      <c r="Y73" s="17">
        <f t="shared" si="11"/>
        <v>2.2297784731229155E-2</v>
      </c>
      <c r="Z73" s="18">
        <f t="shared" si="14"/>
        <v>2.2297784731229155E-2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s="45" customFormat="1">
      <c r="A74" s="14">
        <v>71</v>
      </c>
      <c r="B74" s="46">
        <v>8483109100</v>
      </c>
      <c r="C74" s="13" t="s">
        <v>4</v>
      </c>
      <c r="D74" s="42"/>
      <c r="E74" s="10">
        <v>549278.58000000054</v>
      </c>
      <c r="F74" s="9">
        <v>350982.02100000018</v>
      </c>
      <c r="G74" s="9">
        <v>617820.4709999992</v>
      </c>
      <c r="H74" s="9">
        <v>731254.58299999975</v>
      </c>
      <c r="I74" s="9">
        <v>494918.14600000018</v>
      </c>
      <c r="J74" s="9">
        <v>510961.71000000014</v>
      </c>
      <c r="K74" s="9">
        <v>455418.1610000002</v>
      </c>
      <c r="L74" s="9">
        <v>520202.33899999986</v>
      </c>
      <c r="M74" s="9">
        <v>619658.12999999954</v>
      </c>
      <c r="N74" s="9">
        <v>443541.2379999999</v>
      </c>
      <c r="O74" s="9">
        <v>452414.12199999974</v>
      </c>
      <c r="P74" s="9">
        <v>589400.14299999981</v>
      </c>
      <c r="Q74" s="9">
        <f t="shared" si="12"/>
        <v>6335849.6439999994</v>
      </c>
      <c r="R74" s="47">
        <f t="shared" si="9"/>
        <v>3.5957600077976214E-3</v>
      </c>
      <c r="S74" s="44"/>
      <c r="T74" s="10">
        <v>484601.32300000329</v>
      </c>
      <c r="U74" s="17">
        <f t="shared" si="10"/>
        <v>0.21625780827675495</v>
      </c>
      <c r="V74" s="18">
        <f t="shared" si="13"/>
        <v>0.21625780827675495</v>
      </c>
      <c r="W74" s="42"/>
      <c r="X74" s="10">
        <v>6243948.8560000034</v>
      </c>
      <c r="Y74" s="17">
        <f t="shared" si="11"/>
        <v>1.4718376162175908E-2</v>
      </c>
      <c r="Z74" s="18">
        <f t="shared" si="14"/>
        <v>1.4718376162175908E-2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s="45" customFormat="1">
      <c r="A75" s="14">
        <v>72</v>
      </c>
      <c r="B75" s="46">
        <v>8409917000</v>
      </c>
      <c r="C75" s="13" t="s">
        <v>4</v>
      </c>
      <c r="D75" s="42"/>
      <c r="E75" s="10">
        <v>232981.28999999978</v>
      </c>
      <c r="F75" s="9">
        <v>137743.99299999984</v>
      </c>
      <c r="G75" s="9">
        <v>276073.54299999989</v>
      </c>
      <c r="H75" s="9">
        <v>131818.53000000014</v>
      </c>
      <c r="I75" s="9">
        <v>317585.0230000001</v>
      </c>
      <c r="J75" s="9">
        <v>259912.94199999984</v>
      </c>
      <c r="K75" s="9">
        <v>223488.28999999986</v>
      </c>
      <c r="L75" s="9">
        <v>363447.57500000048</v>
      </c>
      <c r="M75" s="9">
        <v>346022.04400000063</v>
      </c>
      <c r="N75" s="9">
        <v>404638.39400000044</v>
      </c>
      <c r="O75" s="9">
        <v>448920.35100000101</v>
      </c>
      <c r="P75" s="9">
        <v>385124.63000000047</v>
      </c>
      <c r="Q75" s="9">
        <f t="shared" si="12"/>
        <v>3527756.6050000023</v>
      </c>
      <c r="R75" s="47">
        <f t="shared" si="9"/>
        <v>2.0020939306088937E-3</v>
      </c>
      <c r="S75" s="44"/>
      <c r="T75" s="10">
        <v>339312.24200000049</v>
      </c>
      <c r="U75" s="17">
        <f t="shared" si="10"/>
        <v>0.13501542923995036</v>
      </c>
      <c r="V75" s="18">
        <f t="shared" si="13"/>
        <v>0.13501542923995036</v>
      </c>
      <c r="W75" s="42"/>
      <c r="X75" s="10">
        <v>3767633.8780000005</v>
      </c>
      <c r="Y75" s="17">
        <f t="shared" si="11"/>
        <v>-6.366788301822307E-2</v>
      </c>
      <c r="Z75" s="18">
        <f t="shared" si="14"/>
        <v>-6.366788301822307E-2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</row>
    <row r="76" spans="1:47" s="45" customFormat="1">
      <c r="A76" s="14">
        <v>73</v>
      </c>
      <c r="B76" s="46">
        <v>8484100000</v>
      </c>
      <c r="C76" s="13" t="s">
        <v>4</v>
      </c>
      <c r="D76" s="42"/>
      <c r="E76" s="10">
        <v>547045.21499999799</v>
      </c>
      <c r="F76" s="9">
        <v>610240.51099999982</v>
      </c>
      <c r="G76" s="9">
        <v>456591.67400000006</v>
      </c>
      <c r="H76" s="9">
        <v>379763.23399999959</v>
      </c>
      <c r="I76" s="9">
        <v>512171.45899999904</v>
      </c>
      <c r="J76" s="9">
        <v>464918.05800000031</v>
      </c>
      <c r="K76" s="9">
        <v>492833.66299999988</v>
      </c>
      <c r="L76" s="9">
        <v>678149.66799999995</v>
      </c>
      <c r="M76" s="9">
        <v>523118.41900000005</v>
      </c>
      <c r="N76" s="9">
        <v>820594.07199999806</v>
      </c>
      <c r="O76" s="9">
        <v>433735.71600000036</v>
      </c>
      <c r="P76" s="9">
        <v>642716.5640000006</v>
      </c>
      <c r="Q76" s="9">
        <f t="shared" si="12"/>
        <v>6561878.2529999949</v>
      </c>
      <c r="R76" s="47">
        <f t="shared" si="9"/>
        <v>3.7240371416513217E-3</v>
      </c>
      <c r="S76" s="44"/>
      <c r="T76" s="10">
        <v>501214.88499999943</v>
      </c>
      <c r="U76" s="17">
        <f t="shared" si="10"/>
        <v>0.28231739167124165</v>
      </c>
      <c r="V76" s="18">
        <f t="shared" si="13"/>
        <v>0.28231739167124165</v>
      </c>
      <c r="W76" s="42"/>
      <c r="X76" s="10">
        <v>6639250.7020000014</v>
      </c>
      <c r="Y76" s="17">
        <f t="shared" si="11"/>
        <v>-1.1653792343870813E-2</v>
      </c>
      <c r="Z76" s="18">
        <f t="shared" si="14"/>
        <v>-1.1653792343870813E-2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45" customFormat="1">
      <c r="A77" s="14">
        <v>74</v>
      </c>
      <c r="B77" s="46">
        <v>8413309100</v>
      </c>
      <c r="C77" s="13" t="s">
        <v>4</v>
      </c>
      <c r="D77" s="42"/>
      <c r="E77" s="10">
        <v>425288.71199999988</v>
      </c>
      <c r="F77" s="9">
        <v>231217.37099999969</v>
      </c>
      <c r="G77" s="9">
        <v>440957.92499999999</v>
      </c>
      <c r="H77" s="9">
        <v>343484.18499999965</v>
      </c>
      <c r="I77" s="9">
        <v>325148.5349999998</v>
      </c>
      <c r="J77" s="9">
        <v>318810.48600000009</v>
      </c>
      <c r="K77" s="9">
        <v>319727.04299999989</v>
      </c>
      <c r="L77" s="9">
        <v>246866.58099999983</v>
      </c>
      <c r="M77" s="9">
        <v>297520.0039999999</v>
      </c>
      <c r="N77" s="9">
        <v>336076.89299999981</v>
      </c>
      <c r="O77" s="9">
        <v>423006.85299999942</v>
      </c>
      <c r="P77" s="9">
        <v>322385.3879999998</v>
      </c>
      <c r="Q77" s="9">
        <f t="shared" si="12"/>
        <v>4030489.9759999975</v>
      </c>
      <c r="R77" s="47">
        <f t="shared" si="9"/>
        <v>2.2874082375446574E-3</v>
      </c>
      <c r="S77" s="44"/>
      <c r="T77" s="10">
        <v>353165.1569999996</v>
      </c>
      <c r="U77" s="17">
        <f t="shared" si="10"/>
        <v>-8.7154036546135918E-2</v>
      </c>
      <c r="V77" s="18">
        <f t="shared" si="13"/>
        <v>-8.7154036546135918E-2</v>
      </c>
      <c r="W77" s="42"/>
      <c r="X77" s="10">
        <v>4013176.8479999984</v>
      </c>
      <c r="Y77" s="17">
        <f t="shared" si="11"/>
        <v>4.3140705370677207E-3</v>
      </c>
      <c r="Z77" s="18">
        <f t="shared" si="14"/>
        <v>4.3140705370677207E-3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</row>
    <row r="78" spans="1:47" s="45" customFormat="1">
      <c r="A78" s="14">
        <v>75</v>
      </c>
      <c r="B78" s="46">
        <v>8415200000</v>
      </c>
      <c r="C78" s="13" t="s">
        <v>4</v>
      </c>
      <c r="D78" s="42"/>
      <c r="E78" s="10">
        <v>852325.59700000018</v>
      </c>
      <c r="F78" s="9">
        <v>190206.18300000002</v>
      </c>
      <c r="G78" s="9">
        <v>558939.74300000013</v>
      </c>
      <c r="H78" s="9">
        <v>342725.89099999983</v>
      </c>
      <c r="I78" s="9">
        <v>596577.05499999982</v>
      </c>
      <c r="J78" s="9">
        <v>603263.22400000098</v>
      </c>
      <c r="K78" s="9">
        <v>301711.69699999993</v>
      </c>
      <c r="L78" s="9">
        <v>519045.72699999996</v>
      </c>
      <c r="M78" s="9">
        <v>834897.54</v>
      </c>
      <c r="N78" s="9">
        <v>262891.20499999996</v>
      </c>
      <c r="O78" s="9">
        <v>401672.74799999892</v>
      </c>
      <c r="P78" s="9">
        <v>564024.49599999981</v>
      </c>
      <c r="Q78" s="9">
        <f t="shared" si="12"/>
        <v>6028281.1059999987</v>
      </c>
      <c r="R78" s="47">
        <f t="shared" si="9"/>
        <v>3.4212068364412739E-3</v>
      </c>
      <c r="S78" s="44"/>
      <c r="T78" s="10">
        <v>224195.12499999991</v>
      </c>
      <c r="U78" s="17">
        <f t="shared" si="10"/>
        <v>1.5157750241001007</v>
      </c>
      <c r="V78" s="18">
        <f t="shared" si="13"/>
        <v>1.5157750241001007</v>
      </c>
      <c r="W78" s="42"/>
      <c r="X78" s="10">
        <v>5485630.2650000006</v>
      </c>
      <c r="Y78" s="17">
        <f t="shared" si="11"/>
        <v>9.8922241344313072E-2</v>
      </c>
      <c r="Z78" s="18">
        <f t="shared" si="14"/>
        <v>9.8922241344313072E-2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</row>
    <row r="79" spans="1:47" s="45" customFormat="1">
      <c r="A79" s="14">
        <v>76</v>
      </c>
      <c r="B79" s="46">
        <v>8483109200</v>
      </c>
      <c r="C79" s="13" t="s">
        <v>4</v>
      </c>
      <c r="D79" s="42"/>
      <c r="E79" s="10">
        <v>341006.18500000006</v>
      </c>
      <c r="F79" s="9">
        <v>304713.52999999991</v>
      </c>
      <c r="G79" s="9">
        <v>333796.88699999976</v>
      </c>
      <c r="H79" s="9">
        <v>341053.07800000015</v>
      </c>
      <c r="I79" s="9">
        <v>253248.06000000017</v>
      </c>
      <c r="J79" s="9">
        <v>382698.61200000008</v>
      </c>
      <c r="K79" s="9">
        <v>331522.72000000015</v>
      </c>
      <c r="L79" s="9">
        <v>472117.14899999974</v>
      </c>
      <c r="M79" s="9">
        <v>436675.30699999974</v>
      </c>
      <c r="N79" s="9">
        <v>358508.62900000013</v>
      </c>
      <c r="O79" s="9">
        <v>401123.77999999974</v>
      </c>
      <c r="P79" s="9">
        <v>310387.43800000014</v>
      </c>
      <c r="Q79" s="9">
        <f t="shared" si="12"/>
        <v>4266851.375</v>
      </c>
      <c r="R79" s="47">
        <f t="shared" si="9"/>
        <v>2.4215494993588727E-3</v>
      </c>
      <c r="S79" s="44"/>
      <c r="T79" s="10">
        <v>217451.59999999986</v>
      </c>
      <c r="U79" s="17">
        <f t="shared" si="10"/>
        <v>0.4273863149316921</v>
      </c>
      <c r="V79" s="18">
        <f t="shared" si="13"/>
        <v>0.4273863149316921</v>
      </c>
      <c r="W79" s="42"/>
      <c r="X79" s="10">
        <v>3151581.6980000008</v>
      </c>
      <c r="Y79" s="17">
        <f t="shared" si="11"/>
        <v>0.35387617516237996</v>
      </c>
      <c r="Z79" s="18">
        <f t="shared" si="14"/>
        <v>0.35387617516237996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</row>
    <row r="80" spans="1:47" s="45" customFormat="1">
      <c r="A80" s="14">
        <v>77</v>
      </c>
      <c r="B80" s="46">
        <v>8409992000</v>
      </c>
      <c r="C80" s="13" t="s">
        <v>4</v>
      </c>
      <c r="D80" s="42"/>
      <c r="E80" s="10">
        <v>481314.1850000007</v>
      </c>
      <c r="F80" s="9">
        <v>257996.63900000014</v>
      </c>
      <c r="G80" s="9">
        <v>491145.53700000036</v>
      </c>
      <c r="H80" s="9">
        <v>408728.15900000022</v>
      </c>
      <c r="I80" s="9">
        <v>490717.03400000045</v>
      </c>
      <c r="J80" s="9">
        <v>287259.46799999994</v>
      </c>
      <c r="K80" s="9">
        <v>485486.77400000073</v>
      </c>
      <c r="L80" s="9">
        <v>446662.22000000009</v>
      </c>
      <c r="M80" s="9">
        <v>337114.6289999999</v>
      </c>
      <c r="N80" s="9">
        <v>409887.34999999899</v>
      </c>
      <c r="O80" s="9">
        <v>384820.03900000063</v>
      </c>
      <c r="P80" s="9">
        <v>434060.90600000013</v>
      </c>
      <c r="Q80" s="9">
        <f t="shared" si="12"/>
        <v>4915192.9400000023</v>
      </c>
      <c r="R80" s="47">
        <f t="shared" si="9"/>
        <v>2.7895002560545646E-3</v>
      </c>
      <c r="S80" s="44"/>
      <c r="T80" s="10">
        <v>264121.84300000034</v>
      </c>
      <c r="U80" s="17">
        <f t="shared" si="10"/>
        <v>0.64341162044670264</v>
      </c>
      <c r="V80" s="18">
        <f t="shared" si="13"/>
        <v>0.64341162044670264</v>
      </c>
      <c r="W80" s="42"/>
      <c r="X80" s="10">
        <v>4275990.2380000018</v>
      </c>
      <c r="Y80" s="17">
        <f t="shared" si="11"/>
        <v>0.1494864736405416</v>
      </c>
      <c r="Z80" s="18">
        <f t="shared" si="14"/>
        <v>0.1494864736405416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</row>
    <row r="81" spans="1:47" s="45" customFormat="1">
      <c r="A81" s="14">
        <v>78</v>
      </c>
      <c r="B81" s="46">
        <v>8511509000</v>
      </c>
      <c r="C81" s="13" t="s">
        <v>5</v>
      </c>
      <c r="D81" s="42"/>
      <c r="E81" s="10">
        <v>526109.81799999939</v>
      </c>
      <c r="F81" s="9">
        <v>542712.82400000014</v>
      </c>
      <c r="G81" s="9">
        <v>726028.67999999993</v>
      </c>
      <c r="H81" s="9">
        <v>407379.72599999991</v>
      </c>
      <c r="I81" s="9">
        <v>1159445.8560000001</v>
      </c>
      <c r="J81" s="9">
        <v>420663.15599999973</v>
      </c>
      <c r="K81" s="9">
        <v>1027382.4209999997</v>
      </c>
      <c r="L81" s="9">
        <v>400198.51999999984</v>
      </c>
      <c r="M81" s="9">
        <v>365675.97699999984</v>
      </c>
      <c r="N81" s="9">
        <v>407871.60599999991</v>
      </c>
      <c r="O81" s="9">
        <v>371715.07599999983</v>
      </c>
      <c r="P81" s="9">
        <v>347290.95999999973</v>
      </c>
      <c r="Q81" s="9">
        <f t="shared" si="12"/>
        <v>6702474.6199999982</v>
      </c>
      <c r="R81" s="47">
        <f t="shared" si="9"/>
        <v>3.8038292488044648E-3</v>
      </c>
      <c r="S81" s="44"/>
      <c r="T81" s="10">
        <v>346919.31000000006</v>
      </c>
      <c r="U81" s="17">
        <f t="shared" si="10"/>
        <v>1.0712865766961026E-3</v>
      </c>
      <c r="V81" s="18">
        <f t="shared" si="13"/>
        <v>1.0712865766961026E-3</v>
      </c>
      <c r="W81" s="42"/>
      <c r="X81" s="10">
        <v>8584413.6570000034</v>
      </c>
      <c r="Y81" s="17">
        <f t="shared" si="11"/>
        <v>-0.21922744082415138</v>
      </c>
      <c r="Z81" s="18">
        <f t="shared" si="14"/>
        <v>-0.21922744082415138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</row>
    <row r="82" spans="1:47" s="45" customFormat="1">
      <c r="A82" s="14">
        <v>79</v>
      </c>
      <c r="B82" s="46">
        <v>8483200000</v>
      </c>
      <c r="C82" s="13" t="s">
        <v>9</v>
      </c>
      <c r="D82" s="42"/>
      <c r="E82" s="10">
        <v>209576.20299999995</v>
      </c>
      <c r="F82" s="9">
        <v>388914.75300000014</v>
      </c>
      <c r="G82" s="9">
        <v>525752.4520000004</v>
      </c>
      <c r="H82" s="9">
        <v>277579.68799999991</v>
      </c>
      <c r="I82" s="9">
        <v>421116.37300000014</v>
      </c>
      <c r="J82" s="9">
        <v>198652.7240000001</v>
      </c>
      <c r="K82" s="9">
        <v>1229145.7869999972</v>
      </c>
      <c r="L82" s="9">
        <v>378487.51199999993</v>
      </c>
      <c r="M82" s="9">
        <v>417646.22599999991</v>
      </c>
      <c r="N82" s="9">
        <v>557285.61400000029</v>
      </c>
      <c r="O82" s="9">
        <v>366808.38400000019</v>
      </c>
      <c r="P82" s="9">
        <v>298233.14699999971</v>
      </c>
      <c r="Q82" s="9">
        <f t="shared" si="12"/>
        <v>5269198.862999998</v>
      </c>
      <c r="R82" s="47">
        <f t="shared" si="9"/>
        <v>2.9904078551880628E-3</v>
      </c>
      <c r="S82" s="44"/>
      <c r="T82" s="10">
        <v>404818.75000000006</v>
      </c>
      <c r="U82" s="17">
        <f t="shared" si="10"/>
        <v>-0.26329215976285769</v>
      </c>
      <c r="V82" s="18">
        <f t="shared" si="13"/>
        <v>-0.26329215976285769</v>
      </c>
      <c r="W82" s="42"/>
      <c r="X82" s="10">
        <v>4050437.0829999987</v>
      </c>
      <c r="Y82" s="17">
        <f t="shared" si="11"/>
        <v>0.30089636131252051</v>
      </c>
      <c r="Z82" s="18">
        <f t="shared" si="14"/>
        <v>0.30089636131252051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</row>
    <row r="83" spans="1:47" s="45" customFormat="1">
      <c r="A83" s="14">
        <v>80</v>
      </c>
      <c r="B83" s="46">
        <v>4011900000</v>
      </c>
      <c r="C83" s="13" t="s">
        <v>28</v>
      </c>
      <c r="D83" s="42"/>
      <c r="E83" s="10">
        <v>187106.59399999998</v>
      </c>
      <c r="F83" s="9">
        <v>93825.134000000035</v>
      </c>
      <c r="G83" s="9">
        <v>174567.31900000002</v>
      </c>
      <c r="H83" s="9">
        <v>229392.65300000002</v>
      </c>
      <c r="I83" s="9">
        <v>46541.320000000007</v>
      </c>
      <c r="J83" s="9">
        <v>107924.55599999998</v>
      </c>
      <c r="K83" s="9">
        <v>105663.73400000003</v>
      </c>
      <c r="L83" s="9">
        <v>392684.18799999997</v>
      </c>
      <c r="M83" s="9">
        <v>252269.87899999999</v>
      </c>
      <c r="N83" s="9">
        <v>43011.813000000038</v>
      </c>
      <c r="O83" s="9">
        <v>352683.13399999973</v>
      </c>
      <c r="P83" s="9">
        <v>228586.89499999999</v>
      </c>
      <c r="Q83" s="9">
        <f t="shared" si="12"/>
        <v>2214257.219</v>
      </c>
      <c r="R83" s="47">
        <f t="shared" si="9"/>
        <v>1.2566487531151048E-3</v>
      </c>
      <c r="S83" s="44"/>
      <c r="T83" s="10">
        <v>124498.50199999998</v>
      </c>
      <c r="U83" s="17">
        <f t="shared" si="10"/>
        <v>0.83606140899590931</v>
      </c>
      <c r="V83" s="18">
        <f t="shared" si="13"/>
        <v>0.83606140899590931</v>
      </c>
      <c r="W83" s="42"/>
      <c r="X83" s="10">
        <v>1964850.055999998</v>
      </c>
      <c r="Y83" s="17">
        <f t="shared" si="11"/>
        <v>0.12693445092076905</v>
      </c>
      <c r="Z83" s="18">
        <f t="shared" si="14"/>
        <v>0.12693445092076905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s="45" customFormat="1">
      <c r="A84" s="14">
        <v>81</v>
      </c>
      <c r="B84" s="46">
        <v>8409916000</v>
      </c>
      <c r="C84" s="13" t="s">
        <v>4</v>
      </c>
      <c r="D84" s="42"/>
      <c r="E84" s="10">
        <v>405310.78600000031</v>
      </c>
      <c r="F84" s="9">
        <v>263287.88500000001</v>
      </c>
      <c r="G84" s="9">
        <v>297436.78499999963</v>
      </c>
      <c r="H84" s="9">
        <v>186471.13599999994</v>
      </c>
      <c r="I84" s="9">
        <v>260330.54399999991</v>
      </c>
      <c r="J84" s="9">
        <v>245227.66600000029</v>
      </c>
      <c r="K84" s="9">
        <v>415543.97199999943</v>
      </c>
      <c r="L84" s="9">
        <v>276243.61100000003</v>
      </c>
      <c r="M84" s="9">
        <v>304531.71899999963</v>
      </c>
      <c r="N84" s="9">
        <v>306636.20799999987</v>
      </c>
      <c r="O84" s="9">
        <v>347295.74400000012</v>
      </c>
      <c r="P84" s="9">
        <v>320302.5239999998</v>
      </c>
      <c r="Q84" s="9">
        <f t="shared" si="12"/>
        <v>3628618.5799999987</v>
      </c>
      <c r="R84" s="47">
        <f t="shared" si="9"/>
        <v>2.0593357334278608E-3</v>
      </c>
      <c r="S84" s="44"/>
      <c r="T84" s="10">
        <v>325524.38900000049</v>
      </c>
      <c r="U84" s="17">
        <f t="shared" si="10"/>
        <v>-1.6041394059726446E-2</v>
      </c>
      <c r="V84" s="18">
        <f t="shared" si="13"/>
        <v>-1.6041394059726446E-2</v>
      </c>
      <c r="W84" s="42"/>
      <c r="X84" s="10">
        <v>3366509.2990000015</v>
      </c>
      <c r="Y84" s="17">
        <f t="shared" si="11"/>
        <v>7.7857881182106028E-2</v>
      </c>
      <c r="Z84" s="18">
        <f t="shared" si="14"/>
        <v>7.7857881182106028E-2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s="45" customFormat="1">
      <c r="A85" s="14">
        <v>82</v>
      </c>
      <c r="B85" s="46">
        <v>8409915000</v>
      </c>
      <c r="C85" s="13" t="s">
        <v>4</v>
      </c>
      <c r="D85" s="42"/>
      <c r="E85" s="10">
        <v>276788.95200000075</v>
      </c>
      <c r="F85" s="9">
        <v>257712.1380000003</v>
      </c>
      <c r="G85" s="9">
        <v>328291.36399999901</v>
      </c>
      <c r="H85" s="9">
        <v>762869.30999999936</v>
      </c>
      <c r="I85" s="9">
        <v>410766.03699999984</v>
      </c>
      <c r="J85" s="9">
        <v>419042.56399999984</v>
      </c>
      <c r="K85" s="9">
        <v>385915.39500000043</v>
      </c>
      <c r="L85" s="9">
        <v>349892.76700000005</v>
      </c>
      <c r="M85" s="9">
        <v>300174.69599999988</v>
      </c>
      <c r="N85" s="9">
        <v>365166.72699999908</v>
      </c>
      <c r="O85" s="9">
        <v>347047.70299999986</v>
      </c>
      <c r="P85" s="9">
        <v>272020.70200000011</v>
      </c>
      <c r="Q85" s="9">
        <f t="shared" si="12"/>
        <v>4475688.3549999995</v>
      </c>
      <c r="R85" s="47">
        <f t="shared" si="9"/>
        <v>2.5400699351372617E-3</v>
      </c>
      <c r="S85" s="44"/>
      <c r="T85" s="10">
        <v>203868.46699999995</v>
      </c>
      <c r="U85" s="17">
        <f t="shared" si="10"/>
        <v>0.33429512667106176</v>
      </c>
      <c r="V85" s="18">
        <f t="shared" si="13"/>
        <v>0.33429512667106176</v>
      </c>
      <c r="W85" s="42"/>
      <c r="X85" s="10">
        <v>3726859.9780000011</v>
      </c>
      <c r="Y85" s="17">
        <f t="shared" si="11"/>
        <v>0.2009274245398007</v>
      </c>
      <c r="Z85" s="18">
        <f t="shared" si="14"/>
        <v>0.2009274245398007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</row>
    <row r="86" spans="1:47" s="45" customFormat="1">
      <c r="A86" s="14">
        <v>83</v>
      </c>
      <c r="B86" s="46">
        <v>3819000000</v>
      </c>
      <c r="C86" s="13" t="s">
        <v>27</v>
      </c>
      <c r="D86" s="42"/>
      <c r="E86" s="10">
        <v>165797.85799999989</v>
      </c>
      <c r="F86" s="9">
        <v>259030.80099999995</v>
      </c>
      <c r="G86" s="9">
        <v>292939.43599999999</v>
      </c>
      <c r="H86" s="9">
        <v>161847.99699999992</v>
      </c>
      <c r="I86" s="9">
        <v>212589.79599999994</v>
      </c>
      <c r="J86" s="9">
        <v>153724.08100000001</v>
      </c>
      <c r="K86" s="9">
        <v>314485.81699999992</v>
      </c>
      <c r="L86" s="9">
        <v>413156.31699999992</v>
      </c>
      <c r="M86" s="9">
        <v>292758.75499999995</v>
      </c>
      <c r="N86" s="9">
        <v>290977.174</v>
      </c>
      <c r="O86" s="9">
        <v>345146.6810000001</v>
      </c>
      <c r="P86" s="9">
        <v>427269.41299999971</v>
      </c>
      <c r="Q86" s="9">
        <f t="shared" si="12"/>
        <v>3329724.1259999992</v>
      </c>
      <c r="R86" s="47">
        <f t="shared" si="9"/>
        <v>1.8897053310928736E-3</v>
      </c>
      <c r="S86" s="44"/>
      <c r="T86" s="10">
        <v>289428.848</v>
      </c>
      <c r="U86" s="17">
        <f t="shared" si="10"/>
        <v>0.47625026306983648</v>
      </c>
      <c r="V86" s="18">
        <f t="shared" si="13"/>
        <v>0.47625026306983648</v>
      </c>
      <c r="W86" s="42"/>
      <c r="X86" s="10">
        <v>3661803.7110000001</v>
      </c>
      <c r="Y86" s="17">
        <f t="shared" si="11"/>
        <v>-9.0687434720337162E-2</v>
      </c>
      <c r="Z86" s="18">
        <f t="shared" si="14"/>
        <v>-9.0687434720337162E-2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</row>
    <row r="87" spans="1:47" s="45" customFormat="1">
      <c r="A87" s="14">
        <v>84</v>
      </c>
      <c r="B87" s="46">
        <v>4009110000</v>
      </c>
      <c r="C87" s="13" t="s">
        <v>2</v>
      </c>
      <c r="D87" s="42"/>
      <c r="E87" s="10">
        <v>339888.67499999981</v>
      </c>
      <c r="F87" s="9">
        <v>202225.21100000004</v>
      </c>
      <c r="G87" s="9">
        <v>317358.83500000008</v>
      </c>
      <c r="H87" s="9">
        <v>238539.48499999993</v>
      </c>
      <c r="I87" s="9">
        <v>402130.93800000014</v>
      </c>
      <c r="J87" s="9">
        <v>219854.77999999994</v>
      </c>
      <c r="K87" s="9">
        <v>277495.53800000006</v>
      </c>
      <c r="L87" s="9">
        <v>126034.05700000012</v>
      </c>
      <c r="M87" s="9">
        <v>356060.28799999994</v>
      </c>
      <c r="N87" s="9">
        <v>260640.32799999986</v>
      </c>
      <c r="O87" s="9">
        <v>343950.41000000032</v>
      </c>
      <c r="P87" s="9">
        <v>562275.54</v>
      </c>
      <c r="Q87" s="9">
        <f t="shared" si="12"/>
        <v>3646454.085</v>
      </c>
      <c r="R87" s="47">
        <f t="shared" si="9"/>
        <v>2.0694578479352041E-3</v>
      </c>
      <c r="S87" s="44"/>
      <c r="T87" s="10">
        <v>226942.87900000004</v>
      </c>
      <c r="U87" s="17">
        <f t="shared" si="10"/>
        <v>1.4776082090683265</v>
      </c>
      <c r="V87" s="18">
        <f t="shared" si="13"/>
        <v>1.4776082090683265</v>
      </c>
      <c r="W87" s="42"/>
      <c r="X87" s="10">
        <v>2421121.7289999998</v>
      </c>
      <c r="Y87" s="17">
        <f t="shared" si="11"/>
        <v>0.50610109410157633</v>
      </c>
      <c r="Z87" s="18">
        <f t="shared" si="14"/>
        <v>0.50610109410157633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</row>
    <row r="88" spans="1:47" s="45" customFormat="1">
      <c r="A88" s="14">
        <v>85</v>
      </c>
      <c r="B88" s="46">
        <v>9031802000</v>
      </c>
      <c r="C88" s="13" t="s">
        <v>6</v>
      </c>
      <c r="D88" s="42"/>
      <c r="E88" s="10">
        <v>102639.95599999999</v>
      </c>
      <c r="F88" s="9">
        <v>65936.106000000029</v>
      </c>
      <c r="G88" s="9">
        <v>76035.776999999958</v>
      </c>
      <c r="H88" s="9">
        <v>85980.736000000019</v>
      </c>
      <c r="I88" s="9">
        <v>55458.587000000021</v>
      </c>
      <c r="J88" s="9">
        <v>87763.550000000017</v>
      </c>
      <c r="K88" s="9">
        <v>84138.651000000013</v>
      </c>
      <c r="L88" s="9">
        <v>41749.019000000008</v>
      </c>
      <c r="M88" s="9">
        <v>94075.796000000075</v>
      </c>
      <c r="N88" s="9">
        <v>38138.510999999977</v>
      </c>
      <c r="O88" s="9">
        <v>341337.63699999993</v>
      </c>
      <c r="P88" s="9">
        <v>112831.61599999995</v>
      </c>
      <c r="Q88" s="9">
        <f t="shared" si="12"/>
        <v>1186085.942</v>
      </c>
      <c r="R88" s="47">
        <f t="shared" si="9"/>
        <v>6.7313472315325184E-4</v>
      </c>
      <c r="S88" s="44"/>
      <c r="T88" s="10">
        <v>120779.22000000002</v>
      </c>
      <c r="U88" s="17">
        <f t="shared" si="10"/>
        <v>-6.5802743220233287E-2</v>
      </c>
      <c r="V88" s="18">
        <f t="shared" si="13"/>
        <v>-6.5802743220233287E-2</v>
      </c>
      <c r="W88" s="42"/>
      <c r="X88" s="10">
        <v>996364.1129999999</v>
      </c>
      <c r="Y88" s="17">
        <f t="shared" si="11"/>
        <v>0.19041415334476239</v>
      </c>
      <c r="Z88" s="18">
        <f t="shared" si="14"/>
        <v>0.19041415334476239</v>
      </c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</row>
    <row r="89" spans="1:47" s="45" customFormat="1">
      <c r="A89" s="14">
        <v>86</v>
      </c>
      <c r="B89" s="46">
        <v>8511909000</v>
      </c>
      <c r="C89" s="13" t="s">
        <v>5</v>
      </c>
      <c r="D89" s="42"/>
      <c r="E89" s="10">
        <v>850827.87900000112</v>
      </c>
      <c r="F89" s="9">
        <v>559272.57300000044</v>
      </c>
      <c r="G89" s="9">
        <v>1038108.122</v>
      </c>
      <c r="H89" s="9">
        <v>350557.34199999983</v>
      </c>
      <c r="I89" s="9">
        <v>574470.71500000032</v>
      </c>
      <c r="J89" s="9">
        <v>414156.13300000015</v>
      </c>
      <c r="K89" s="9">
        <v>542013.57499999984</v>
      </c>
      <c r="L89" s="9">
        <v>685643.33800000022</v>
      </c>
      <c r="M89" s="9">
        <v>929272.94099999825</v>
      </c>
      <c r="N89" s="9">
        <v>769622.49800000025</v>
      </c>
      <c r="O89" s="9">
        <v>315888.07399999991</v>
      </c>
      <c r="P89" s="9">
        <v>398808.29600000038</v>
      </c>
      <c r="Q89" s="9">
        <f t="shared" si="12"/>
        <v>7428641.4860000014</v>
      </c>
      <c r="R89" s="47">
        <f t="shared" si="9"/>
        <v>4.2159478946790958E-3</v>
      </c>
      <c r="S89" s="44"/>
      <c r="T89" s="10">
        <v>744002.85300000047</v>
      </c>
      <c r="U89" s="17">
        <f t="shared" si="10"/>
        <v>-0.4639693995904608</v>
      </c>
      <c r="V89" s="18">
        <f t="shared" si="13"/>
        <v>-0.4639693995904608</v>
      </c>
      <c r="W89" s="42"/>
      <c r="X89" s="10">
        <v>6821197.7880000025</v>
      </c>
      <c r="Y89" s="17">
        <f t="shared" si="11"/>
        <v>8.9052350757022017E-2</v>
      </c>
      <c r="Z89" s="18">
        <f t="shared" si="14"/>
        <v>8.9052350757022017E-2</v>
      </c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45" customFormat="1">
      <c r="A90" s="14">
        <v>87</v>
      </c>
      <c r="B90" s="46">
        <v>7320100000</v>
      </c>
      <c r="C90" s="13" t="s">
        <v>3</v>
      </c>
      <c r="D90" s="42"/>
      <c r="E90" s="10">
        <v>637732.21099999989</v>
      </c>
      <c r="F90" s="9">
        <v>148608.40500000017</v>
      </c>
      <c r="G90" s="9">
        <v>331092.59400000016</v>
      </c>
      <c r="H90" s="9">
        <v>317364.00200000015</v>
      </c>
      <c r="I90" s="9">
        <v>253391.5199999997</v>
      </c>
      <c r="J90" s="9">
        <v>464085.10399999988</v>
      </c>
      <c r="K90" s="9">
        <v>598973.81000000052</v>
      </c>
      <c r="L90" s="9">
        <v>360223.87599999981</v>
      </c>
      <c r="M90" s="9">
        <v>300768.89499999955</v>
      </c>
      <c r="N90" s="9">
        <v>482790.25400000036</v>
      </c>
      <c r="O90" s="9">
        <v>309524.4769999999</v>
      </c>
      <c r="P90" s="9">
        <v>234372.00699999987</v>
      </c>
      <c r="Q90" s="9">
        <f t="shared" si="12"/>
        <v>4438927.1550000003</v>
      </c>
      <c r="R90" s="47">
        <f t="shared" si="9"/>
        <v>2.5192069948489254E-3</v>
      </c>
      <c r="S90" s="44"/>
      <c r="T90" s="10">
        <v>218004.22900000002</v>
      </c>
      <c r="U90" s="17">
        <f t="shared" si="10"/>
        <v>7.5080093973772605E-2</v>
      </c>
      <c r="V90" s="18">
        <f t="shared" si="13"/>
        <v>7.5080093973772605E-2</v>
      </c>
      <c r="W90" s="42"/>
      <c r="X90" s="10">
        <v>4461010.0379999997</v>
      </c>
      <c r="Y90" s="17">
        <f t="shared" si="11"/>
        <v>-4.9501980071535202E-3</v>
      </c>
      <c r="Z90" s="18">
        <f t="shared" si="14"/>
        <v>-4.9501980071535202E-3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45" customFormat="1">
      <c r="A91" s="14">
        <v>88</v>
      </c>
      <c r="B91" s="46">
        <v>9032891100</v>
      </c>
      <c r="C91" s="13" t="s">
        <v>6</v>
      </c>
      <c r="D91" s="42"/>
      <c r="E91" s="10">
        <v>262396.46600000001</v>
      </c>
      <c r="F91" s="9">
        <v>248681.77899999978</v>
      </c>
      <c r="G91" s="9">
        <v>252027.62300000005</v>
      </c>
      <c r="H91" s="9">
        <v>147530.80500000002</v>
      </c>
      <c r="I91" s="9">
        <v>242193.88799999992</v>
      </c>
      <c r="J91" s="9">
        <v>199813.32200000019</v>
      </c>
      <c r="K91" s="9">
        <v>391186.45499999996</v>
      </c>
      <c r="L91" s="9">
        <v>264445.95700000005</v>
      </c>
      <c r="M91" s="9">
        <v>226858.58999999994</v>
      </c>
      <c r="N91" s="9">
        <v>407641.22999999969</v>
      </c>
      <c r="O91" s="9">
        <v>304379.60200000001</v>
      </c>
      <c r="P91" s="9">
        <v>216373.72000000006</v>
      </c>
      <c r="Q91" s="9">
        <f t="shared" si="12"/>
        <v>3163529.4369999995</v>
      </c>
      <c r="R91" s="47">
        <f t="shared" si="9"/>
        <v>1.7953855082131623E-3</v>
      </c>
      <c r="S91" s="44"/>
      <c r="T91" s="10">
        <v>322906.30300000019</v>
      </c>
      <c r="U91" s="17">
        <f t="shared" si="10"/>
        <v>-0.32991794217160286</v>
      </c>
      <c r="V91" s="18">
        <f t="shared" si="13"/>
        <v>-0.32991794217160286</v>
      </c>
      <c r="W91" s="42"/>
      <c r="X91" s="10">
        <v>3197244.6030000011</v>
      </c>
      <c r="Y91" s="17">
        <f t="shared" si="11"/>
        <v>-1.0545069328873486E-2</v>
      </c>
      <c r="Z91" s="18">
        <f t="shared" si="14"/>
        <v>-1.0545069328873486E-2</v>
      </c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</row>
    <row r="92" spans="1:47" s="45" customFormat="1">
      <c r="A92" s="14">
        <v>89</v>
      </c>
      <c r="B92" s="46">
        <v>6813810000</v>
      </c>
      <c r="C92" s="13" t="s">
        <v>14</v>
      </c>
      <c r="D92" s="42"/>
      <c r="E92" s="10">
        <v>166336.5389999999</v>
      </c>
      <c r="F92" s="9">
        <v>104711.69000000005</v>
      </c>
      <c r="G92" s="9">
        <v>194804.49699999994</v>
      </c>
      <c r="H92" s="9">
        <v>227121.56099999999</v>
      </c>
      <c r="I92" s="9">
        <v>100832.56199999996</v>
      </c>
      <c r="J92" s="9">
        <v>217230.26900000003</v>
      </c>
      <c r="K92" s="9">
        <v>191786.55700000006</v>
      </c>
      <c r="L92" s="9">
        <v>678934.75199999928</v>
      </c>
      <c r="M92" s="9">
        <v>289412.62799999985</v>
      </c>
      <c r="N92" s="9">
        <v>326747.64099999983</v>
      </c>
      <c r="O92" s="9">
        <v>298521.74199999997</v>
      </c>
      <c r="P92" s="9">
        <v>176240.79300000001</v>
      </c>
      <c r="Q92" s="9">
        <f t="shared" si="12"/>
        <v>2972681.2309999992</v>
      </c>
      <c r="R92" s="47">
        <f t="shared" si="9"/>
        <v>1.6870741710991904E-3</v>
      </c>
      <c r="S92" s="44"/>
      <c r="T92" s="10">
        <v>216278.72700000007</v>
      </c>
      <c r="U92" s="17">
        <f t="shared" si="10"/>
        <v>-0.18512192371097161</v>
      </c>
      <c r="V92" s="18">
        <f t="shared" si="13"/>
        <v>-0.18512192371097161</v>
      </c>
      <c r="W92" s="42"/>
      <c r="X92" s="10">
        <v>2020263.8670000001</v>
      </c>
      <c r="Y92" s="17">
        <f t="shared" si="11"/>
        <v>0.47143216267798504</v>
      </c>
      <c r="Z92" s="18">
        <f t="shared" si="14"/>
        <v>0.47143216267798504</v>
      </c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s="45" customFormat="1">
      <c r="A93" s="14">
        <v>90</v>
      </c>
      <c r="B93" s="46">
        <v>4009420000</v>
      </c>
      <c r="C93" s="13" t="s">
        <v>2</v>
      </c>
      <c r="D93" s="42"/>
      <c r="E93" s="10">
        <v>488296.70500000002</v>
      </c>
      <c r="F93" s="9">
        <v>425772.61500000028</v>
      </c>
      <c r="G93" s="9">
        <v>380114.49600000074</v>
      </c>
      <c r="H93" s="9">
        <v>549685.42700000084</v>
      </c>
      <c r="I93" s="9">
        <v>662318.95800000057</v>
      </c>
      <c r="J93" s="9">
        <v>628575.34300000081</v>
      </c>
      <c r="K93" s="9">
        <v>307620.50000000029</v>
      </c>
      <c r="L93" s="9">
        <v>580284.76099999994</v>
      </c>
      <c r="M93" s="9">
        <v>437229.71500000049</v>
      </c>
      <c r="N93" s="9">
        <v>1642963.4149999958</v>
      </c>
      <c r="O93" s="9">
        <v>292026.78100000002</v>
      </c>
      <c r="P93" s="9">
        <v>572903.49300000037</v>
      </c>
      <c r="Q93" s="9">
        <f t="shared" si="12"/>
        <v>6967792.2090000017</v>
      </c>
      <c r="R93" s="47">
        <f t="shared" si="9"/>
        <v>3.9544039040592567E-3</v>
      </c>
      <c r="S93" s="44"/>
      <c r="T93" s="10">
        <v>775662.38600000076</v>
      </c>
      <c r="U93" s="17">
        <f t="shared" si="10"/>
        <v>-0.26140096085566822</v>
      </c>
      <c r="V93" s="18">
        <f t="shared" si="13"/>
        <v>-0.26140096085566822</v>
      </c>
      <c r="W93" s="42"/>
      <c r="X93" s="10">
        <v>5795433.6090000011</v>
      </c>
      <c r="Y93" s="17">
        <f t="shared" si="11"/>
        <v>0.20229005784474691</v>
      </c>
      <c r="Z93" s="18">
        <f t="shared" si="14"/>
        <v>0.20229005784474691</v>
      </c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5" customFormat="1">
      <c r="A94" s="14">
        <v>91</v>
      </c>
      <c r="B94" s="46">
        <v>8409912000</v>
      </c>
      <c r="C94" s="13" t="s">
        <v>4</v>
      </c>
      <c r="D94" s="42"/>
      <c r="E94" s="10">
        <v>446264.05300000013</v>
      </c>
      <c r="F94" s="9">
        <v>134359.10199999998</v>
      </c>
      <c r="G94" s="9">
        <v>176278.72100000011</v>
      </c>
      <c r="H94" s="9">
        <v>280452.01500000013</v>
      </c>
      <c r="I94" s="9">
        <v>208824.57299999995</v>
      </c>
      <c r="J94" s="9">
        <v>342065.18399999983</v>
      </c>
      <c r="K94" s="9">
        <v>215352.44200000021</v>
      </c>
      <c r="L94" s="9">
        <v>299600.26900000003</v>
      </c>
      <c r="M94" s="9">
        <v>336804.24999999994</v>
      </c>
      <c r="N94" s="9">
        <v>341177.8980000001</v>
      </c>
      <c r="O94" s="9">
        <v>281089.73299999983</v>
      </c>
      <c r="P94" s="9">
        <v>344264.56999999995</v>
      </c>
      <c r="Q94" s="9">
        <f t="shared" si="12"/>
        <v>3406532.8100000005</v>
      </c>
      <c r="R94" s="47">
        <f t="shared" si="9"/>
        <v>1.9332962635955594E-3</v>
      </c>
      <c r="S94" s="44"/>
      <c r="T94" s="10">
        <v>284586.36299999984</v>
      </c>
      <c r="U94" s="17">
        <f t="shared" si="10"/>
        <v>0.20970156957239777</v>
      </c>
      <c r="V94" s="18">
        <f t="shared" si="13"/>
        <v>0.20970156957239777</v>
      </c>
      <c r="W94" s="42"/>
      <c r="X94" s="10">
        <v>3421381.3979999996</v>
      </c>
      <c r="Y94" s="17">
        <f t="shared" si="11"/>
        <v>-4.3399394199895216E-3</v>
      </c>
      <c r="Z94" s="18">
        <f t="shared" si="14"/>
        <v>-4.3399394199895216E-3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s="45" customFormat="1">
      <c r="A95" s="14">
        <v>92</v>
      </c>
      <c r="B95" s="46">
        <v>8708291000</v>
      </c>
      <c r="C95" s="13" t="s">
        <v>14</v>
      </c>
      <c r="D95" s="42"/>
      <c r="E95" s="10">
        <v>194644.83600000016</v>
      </c>
      <c r="F95" s="9">
        <v>157454.86799999996</v>
      </c>
      <c r="G95" s="9">
        <v>210733.45500000002</v>
      </c>
      <c r="H95" s="9">
        <v>134044.91299999997</v>
      </c>
      <c r="I95" s="9">
        <v>127146.37699999983</v>
      </c>
      <c r="J95" s="9">
        <v>202079.12599999996</v>
      </c>
      <c r="K95" s="9">
        <v>188245.42199999985</v>
      </c>
      <c r="L95" s="9">
        <v>168017.2730000001</v>
      </c>
      <c r="M95" s="9">
        <v>119895.47200000005</v>
      </c>
      <c r="N95" s="9">
        <v>211250.45500000016</v>
      </c>
      <c r="O95" s="9">
        <v>263840.64200000034</v>
      </c>
      <c r="P95" s="9">
        <v>216238.97</v>
      </c>
      <c r="Q95" s="9">
        <f t="shared" si="12"/>
        <v>2193591.8090000004</v>
      </c>
      <c r="R95" s="47">
        <f t="shared" si="9"/>
        <v>1.2449205936735199E-3</v>
      </c>
      <c r="S95" s="44"/>
      <c r="T95" s="10">
        <v>107954.86799999991</v>
      </c>
      <c r="U95" s="17">
        <f t="shared" si="10"/>
        <v>1.0030497374143441</v>
      </c>
      <c r="V95" s="18">
        <f t="shared" si="13"/>
        <v>1.0030497374143441</v>
      </c>
      <c r="W95" s="42"/>
      <c r="X95" s="10">
        <v>2172460.2449999996</v>
      </c>
      <c r="Y95" s="17">
        <f t="shared" si="11"/>
        <v>9.7270198838555564E-3</v>
      </c>
      <c r="Z95" s="18">
        <f t="shared" si="14"/>
        <v>9.7270198838555564E-3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s="45" customFormat="1">
      <c r="A96" s="14">
        <v>93</v>
      </c>
      <c r="B96" s="46">
        <v>4009410000</v>
      </c>
      <c r="C96" s="13" t="s">
        <v>2</v>
      </c>
      <c r="D96" s="42"/>
      <c r="E96" s="10">
        <v>191871.13900000008</v>
      </c>
      <c r="F96" s="9">
        <v>169442.69499999998</v>
      </c>
      <c r="G96" s="9">
        <v>168955.27</v>
      </c>
      <c r="H96" s="9">
        <v>147372.59599999993</v>
      </c>
      <c r="I96" s="9">
        <v>191493.70099999974</v>
      </c>
      <c r="J96" s="9">
        <v>213456.30500000017</v>
      </c>
      <c r="K96" s="9">
        <v>253216.09399999995</v>
      </c>
      <c r="L96" s="9">
        <v>218612.13499999989</v>
      </c>
      <c r="M96" s="9">
        <v>182748.53599999988</v>
      </c>
      <c r="N96" s="9">
        <v>184126.8329999999</v>
      </c>
      <c r="O96" s="9">
        <v>261743.35100000002</v>
      </c>
      <c r="P96" s="9">
        <v>91791.959000000003</v>
      </c>
      <c r="Q96" s="9">
        <f t="shared" si="12"/>
        <v>2274830.6139999991</v>
      </c>
      <c r="R96" s="47">
        <f t="shared" si="9"/>
        <v>1.2910257354482929E-3</v>
      </c>
      <c r="S96" s="44"/>
      <c r="T96" s="10">
        <v>142011.37599999993</v>
      </c>
      <c r="U96" s="17">
        <f t="shared" si="10"/>
        <v>-0.35362953598872215</v>
      </c>
      <c r="V96" s="18">
        <f t="shared" si="13"/>
        <v>-0.35362953598872215</v>
      </c>
      <c r="W96" s="42"/>
      <c r="X96" s="10">
        <v>2097906.8440000005</v>
      </c>
      <c r="Y96" s="17">
        <f t="shared" si="11"/>
        <v>8.4333472911821333E-2</v>
      </c>
      <c r="Z96" s="18">
        <f t="shared" si="14"/>
        <v>8.4333472911821333E-2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</row>
    <row r="97" spans="1:47" s="45" customFormat="1">
      <c r="A97" s="14">
        <v>94</v>
      </c>
      <c r="B97" s="46">
        <v>8708993300</v>
      </c>
      <c r="C97" s="13" t="s">
        <v>10</v>
      </c>
      <c r="D97" s="42"/>
      <c r="E97" s="10">
        <v>351862.19900000031</v>
      </c>
      <c r="F97" s="9">
        <v>232551.81800000003</v>
      </c>
      <c r="G97" s="9">
        <v>311376.00299999997</v>
      </c>
      <c r="H97" s="9">
        <v>196797.75899999973</v>
      </c>
      <c r="I97" s="9">
        <v>226703.57399999994</v>
      </c>
      <c r="J97" s="9">
        <v>128569.93000000015</v>
      </c>
      <c r="K97" s="9">
        <v>350784.30399999977</v>
      </c>
      <c r="L97" s="9">
        <v>359510.19500000094</v>
      </c>
      <c r="M97" s="9">
        <v>229035.55900000018</v>
      </c>
      <c r="N97" s="9">
        <v>279218.74799999991</v>
      </c>
      <c r="O97" s="9">
        <v>248486.69600000014</v>
      </c>
      <c r="P97" s="9">
        <v>133358.42800000022</v>
      </c>
      <c r="Q97" s="9">
        <f t="shared" si="12"/>
        <v>3048255.2130000019</v>
      </c>
      <c r="R97" s="47">
        <f t="shared" si="9"/>
        <v>1.7299643779971662E-3</v>
      </c>
      <c r="S97" s="44"/>
      <c r="T97" s="10">
        <v>280636.34900000016</v>
      </c>
      <c r="U97" s="17">
        <f t="shared" si="10"/>
        <v>-0.52479987544307694</v>
      </c>
      <c r="V97" s="18">
        <f t="shared" si="13"/>
        <v>-0.52479987544307694</v>
      </c>
      <c r="W97" s="42"/>
      <c r="X97" s="10">
        <v>2404771.2979999986</v>
      </c>
      <c r="Y97" s="17">
        <f t="shared" si="11"/>
        <v>0.26758632537538035</v>
      </c>
      <c r="Z97" s="18">
        <f t="shared" si="14"/>
        <v>0.26758632537538035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</row>
    <row r="98" spans="1:47" s="45" customFormat="1">
      <c r="A98" s="14">
        <v>95</v>
      </c>
      <c r="B98" s="46">
        <v>8708940000</v>
      </c>
      <c r="C98" s="13" t="s">
        <v>10</v>
      </c>
      <c r="D98" s="42"/>
      <c r="E98" s="10">
        <v>188879.03000000006</v>
      </c>
      <c r="F98" s="9">
        <v>241047.80100000041</v>
      </c>
      <c r="G98" s="9">
        <v>267946.82699999987</v>
      </c>
      <c r="H98" s="9">
        <v>264438.79900000064</v>
      </c>
      <c r="I98" s="9">
        <v>242422.65699999983</v>
      </c>
      <c r="J98" s="9">
        <v>407325.60600000015</v>
      </c>
      <c r="K98" s="9">
        <v>283201.79200000025</v>
      </c>
      <c r="L98" s="9">
        <v>271947.3880000005</v>
      </c>
      <c r="M98" s="9">
        <v>224822.53499999968</v>
      </c>
      <c r="N98" s="9">
        <v>298365.77600000042</v>
      </c>
      <c r="O98" s="9">
        <v>230805.02499999999</v>
      </c>
      <c r="P98" s="9">
        <v>299444.90699999966</v>
      </c>
      <c r="Q98" s="9">
        <f t="shared" si="12"/>
        <v>3220648.1430000011</v>
      </c>
      <c r="R98" s="47">
        <f t="shared" si="9"/>
        <v>1.8278018643882892E-3</v>
      </c>
      <c r="S98" s="44"/>
      <c r="T98" s="10">
        <v>293989.11599999986</v>
      </c>
      <c r="U98" s="17">
        <f t="shared" si="10"/>
        <v>1.8557799262200563E-2</v>
      </c>
      <c r="V98" s="18">
        <f t="shared" si="13"/>
        <v>1.8557799262200563E-2</v>
      </c>
      <c r="W98" s="42"/>
      <c r="X98" s="10">
        <v>2979866.8609999991</v>
      </c>
      <c r="Y98" s="17">
        <f t="shared" si="11"/>
        <v>8.0802697983358679E-2</v>
      </c>
      <c r="Z98" s="18">
        <f t="shared" si="14"/>
        <v>8.0802697983358679E-2</v>
      </c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</row>
    <row r="99" spans="1:47" s="45" customFormat="1">
      <c r="A99" s="14">
        <v>96</v>
      </c>
      <c r="B99" s="46">
        <v>8409911000</v>
      </c>
      <c r="C99" s="13" t="s">
        <v>4</v>
      </c>
      <c r="D99" s="42"/>
      <c r="E99" s="10">
        <v>376016.86699999997</v>
      </c>
      <c r="F99" s="9">
        <v>239031.20600000044</v>
      </c>
      <c r="G99" s="9">
        <v>199784.67600000006</v>
      </c>
      <c r="H99" s="9">
        <v>160882.22099999976</v>
      </c>
      <c r="I99" s="9">
        <v>266756.49900000001</v>
      </c>
      <c r="J99" s="9">
        <v>241202.73299999989</v>
      </c>
      <c r="K99" s="9">
        <v>263953.299</v>
      </c>
      <c r="L99" s="9">
        <v>253375.90899999984</v>
      </c>
      <c r="M99" s="9">
        <v>367052.17500000022</v>
      </c>
      <c r="N99" s="9">
        <v>329988.53900000022</v>
      </c>
      <c r="O99" s="9">
        <v>222264.361</v>
      </c>
      <c r="P99" s="9">
        <v>386823.679</v>
      </c>
      <c r="Q99" s="9">
        <f t="shared" si="12"/>
        <v>3307132.1640000003</v>
      </c>
      <c r="R99" s="47">
        <f t="shared" si="9"/>
        <v>1.8768838031176622E-3</v>
      </c>
      <c r="S99" s="44"/>
      <c r="T99" s="10">
        <v>327766.87799999997</v>
      </c>
      <c r="U99" s="17">
        <f t="shared" si="10"/>
        <v>0.18017928278890963</v>
      </c>
      <c r="V99" s="18">
        <f t="shared" si="13"/>
        <v>0.18017928278890963</v>
      </c>
      <c r="W99" s="42"/>
      <c r="X99" s="10">
        <v>2525515.4719999996</v>
      </c>
      <c r="Y99" s="17">
        <f t="shared" si="11"/>
        <v>0.30948798400392491</v>
      </c>
      <c r="Z99" s="18">
        <f t="shared" si="14"/>
        <v>0.30948798400392491</v>
      </c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</row>
    <row r="100" spans="1:47" s="45" customFormat="1">
      <c r="A100" s="14">
        <v>97</v>
      </c>
      <c r="B100" s="46">
        <v>9401200000</v>
      </c>
      <c r="C100" s="13" t="s">
        <v>6</v>
      </c>
      <c r="D100" s="42"/>
      <c r="E100" s="10">
        <v>130493.84</v>
      </c>
      <c r="F100" s="9">
        <v>88554.978000000032</v>
      </c>
      <c r="G100" s="9">
        <v>161339.33500000002</v>
      </c>
      <c r="H100" s="9">
        <v>157033.28999999998</v>
      </c>
      <c r="I100" s="9">
        <v>122707.36399999999</v>
      </c>
      <c r="J100" s="9">
        <v>56015.733999999982</v>
      </c>
      <c r="K100" s="9">
        <v>95920.482999999993</v>
      </c>
      <c r="L100" s="9">
        <v>128727.39400000003</v>
      </c>
      <c r="M100" s="9">
        <v>86967.106999999989</v>
      </c>
      <c r="N100" s="9">
        <v>96385.66399999999</v>
      </c>
      <c r="O100" s="9">
        <v>211560.728</v>
      </c>
      <c r="P100" s="9">
        <v>80816.669000000024</v>
      </c>
      <c r="Q100" s="9">
        <f t="shared" si="12"/>
        <v>1416522.5859999999</v>
      </c>
      <c r="R100" s="47">
        <f t="shared" ref="R100:R131" si="15">+Q100/$Q$155</f>
        <v>8.039135318977065E-4</v>
      </c>
      <c r="S100" s="44"/>
      <c r="T100" s="10">
        <v>105364.47499999998</v>
      </c>
      <c r="U100" s="17">
        <f t="shared" ref="U100:U131" si="16">+V100</f>
        <v>-0.23297991092348685</v>
      </c>
      <c r="V100" s="18">
        <f t="shared" si="13"/>
        <v>-0.23297991092348685</v>
      </c>
      <c r="W100" s="42"/>
      <c r="X100" s="10">
        <v>1185506.6580000003</v>
      </c>
      <c r="Y100" s="17">
        <f t="shared" ref="Y100:Y131" si="17">+Z100</f>
        <v>0.19486683304649949</v>
      </c>
      <c r="Z100" s="18">
        <f t="shared" si="14"/>
        <v>0.19486683304649949</v>
      </c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</row>
    <row r="101" spans="1:47" s="45" customFormat="1">
      <c r="A101" s="14">
        <v>98</v>
      </c>
      <c r="B101" s="46">
        <v>8708401000</v>
      </c>
      <c r="C101" s="13" t="s">
        <v>9</v>
      </c>
      <c r="D101" s="42"/>
      <c r="E101" s="10">
        <v>305215.67900000029</v>
      </c>
      <c r="F101" s="9">
        <v>284206.13299999991</v>
      </c>
      <c r="G101" s="9">
        <v>388182.44699999999</v>
      </c>
      <c r="H101" s="9">
        <v>452214.26299999992</v>
      </c>
      <c r="I101" s="9">
        <v>319860.54099999979</v>
      </c>
      <c r="J101" s="9">
        <v>301011.17500000016</v>
      </c>
      <c r="K101" s="9">
        <v>292671.99900000007</v>
      </c>
      <c r="L101" s="9">
        <v>229517.64699999997</v>
      </c>
      <c r="M101" s="9">
        <v>230049.16899999994</v>
      </c>
      <c r="N101" s="9">
        <v>292756.44399999984</v>
      </c>
      <c r="O101" s="9">
        <v>200771.33099999995</v>
      </c>
      <c r="P101" s="9">
        <v>299304.69299999991</v>
      </c>
      <c r="Q101" s="9">
        <f t="shared" si="12"/>
        <v>3595761.5209999988</v>
      </c>
      <c r="R101" s="47">
        <f t="shared" si="15"/>
        <v>2.0406884950360956E-3</v>
      </c>
      <c r="S101" s="44"/>
      <c r="T101" s="10">
        <v>282943.6810000001</v>
      </c>
      <c r="U101" s="17">
        <f t="shared" si="16"/>
        <v>5.7824270689401991E-2</v>
      </c>
      <c r="V101" s="18">
        <f t="shared" si="13"/>
        <v>5.7824270689401991E-2</v>
      </c>
      <c r="W101" s="42"/>
      <c r="X101" s="10">
        <v>3250446.6890000002</v>
      </c>
      <c r="Y101" s="17">
        <f t="shared" si="17"/>
        <v>0.10623611615246477</v>
      </c>
      <c r="Z101" s="18">
        <f t="shared" si="14"/>
        <v>0.10623611615246477</v>
      </c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</row>
    <row r="102" spans="1:47" s="45" customFormat="1">
      <c r="A102" s="14">
        <v>99</v>
      </c>
      <c r="B102" s="46">
        <v>7007210000</v>
      </c>
      <c r="C102" s="13" t="s">
        <v>14</v>
      </c>
      <c r="D102" s="42"/>
      <c r="E102" s="10">
        <v>226046.40399999966</v>
      </c>
      <c r="F102" s="9">
        <v>347616.87099999969</v>
      </c>
      <c r="G102" s="9">
        <v>294972.48199999944</v>
      </c>
      <c r="H102" s="9">
        <v>867127.53199999954</v>
      </c>
      <c r="I102" s="9">
        <v>278984.946</v>
      </c>
      <c r="J102" s="9">
        <v>322215.76199999976</v>
      </c>
      <c r="K102" s="9">
        <v>441126.50899999891</v>
      </c>
      <c r="L102" s="9">
        <v>529808.77799999982</v>
      </c>
      <c r="M102" s="9">
        <v>499750.86299999984</v>
      </c>
      <c r="N102" s="9">
        <v>485025.42899999948</v>
      </c>
      <c r="O102" s="9">
        <v>185654.69600000023</v>
      </c>
      <c r="P102" s="9">
        <v>349768.40699999972</v>
      </c>
      <c r="Q102" s="9">
        <f t="shared" si="12"/>
        <v>4828098.6789999967</v>
      </c>
      <c r="R102" s="47">
        <f t="shared" si="15"/>
        <v>2.7400719902008954E-3</v>
      </c>
      <c r="S102" s="44"/>
      <c r="T102" s="10">
        <v>313362.45199999976</v>
      </c>
      <c r="U102" s="17">
        <f t="shared" si="16"/>
        <v>0.11617842140193614</v>
      </c>
      <c r="V102" s="18">
        <f t="shared" si="13"/>
        <v>0.11617842140193614</v>
      </c>
      <c r="W102" s="42"/>
      <c r="X102" s="10">
        <v>5673070.3479999956</v>
      </c>
      <c r="Y102" s="17">
        <f t="shared" si="17"/>
        <v>-0.14894433122936473</v>
      </c>
      <c r="Z102" s="18">
        <f t="shared" si="14"/>
        <v>-0.14894433122936473</v>
      </c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</row>
    <row r="103" spans="1:47" s="45" customFormat="1">
      <c r="A103" s="14">
        <v>100</v>
      </c>
      <c r="B103" s="46">
        <v>8708293000</v>
      </c>
      <c r="C103" s="13" t="s">
        <v>14</v>
      </c>
      <c r="D103" s="42"/>
      <c r="E103" s="10">
        <v>225027.60800000012</v>
      </c>
      <c r="F103" s="9">
        <v>135862.41899999999</v>
      </c>
      <c r="G103" s="9">
        <v>135261.34500000012</v>
      </c>
      <c r="H103" s="9">
        <v>174427.21300000008</v>
      </c>
      <c r="I103" s="9">
        <v>135764.94399999999</v>
      </c>
      <c r="J103" s="9">
        <v>154712.72299999997</v>
      </c>
      <c r="K103" s="9">
        <v>135000.7000000001</v>
      </c>
      <c r="L103" s="9">
        <v>161680.23299999969</v>
      </c>
      <c r="M103" s="9">
        <v>234466.73200000034</v>
      </c>
      <c r="N103" s="9">
        <v>184944.43899999995</v>
      </c>
      <c r="O103" s="9">
        <v>184225.12199999989</v>
      </c>
      <c r="P103" s="9">
        <v>158186.81500000003</v>
      </c>
      <c r="Q103" s="9">
        <f t="shared" si="12"/>
        <v>2019560.2930000005</v>
      </c>
      <c r="R103" s="47">
        <f t="shared" si="15"/>
        <v>1.1461531669682799E-3</v>
      </c>
      <c r="S103" s="44"/>
      <c r="T103" s="10">
        <v>124343.88000000025</v>
      </c>
      <c r="U103" s="17">
        <f t="shared" si="16"/>
        <v>0.27217210046847268</v>
      </c>
      <c r="V103" s="18">
        <f t="shared" si="13"/>
        <v>0.27217210046847268</v>
      </c>
      <c r="W103" s="42"/>
      <c r="X103" s="10">
        <v>1537670.7090000005</v>
      </c>
      <c r="Y103" s="17">
        <f t="shared" si="17"/>
        <v>0.31338932398171854</v>
      </c>
      <c r="Z103" s="18">
        <f t="shared" si="14"/>
        <v>0.31338932398171854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</row>
    <row r="104" spans="1:47" s="45" customFormat="1">
      <c r="A104" s="14">
        <v>101</v>
      </c>
      <c r="B104" s="46">
        <v>8413302000</v>
      </c>
      <c r="C104" s="13" t="s">
        <v>4</v>
      </c>
      <c r="D104" s="42"/>
      <c r="E104" s="10">
        <v>277145.02999999997</v>
      </c>
      <c r="F104" s="9">
        <v>411948.75700000027</v>
      </c>
      <c r="G104" s="9">
        <v>497035.21500000026</v>
      </c>
      <c r="H104" s="9">
        <v>375737.17499999999</v>
      </c>
      <c r="I104" s="9">
        <v>439842.7750000002</v>
      </c>
      <c r="J104" s="9">
        <v>296874.56399999995</v>
      </c>
      <c r="K104" s="9">
        <v>253746.74900000001</v>
      </c>
      <c r="L104" s="9">
        <v>541529.65899999999</v>
      </c>
      <c r="M104" s="9">
        <v>476751.77400000009</v>
      </c>
      <c r="N104" s="9">
        <v>311208.37599999993</v>
      </c>
      <c r="O104" s="9">
        <v>180893.81999999998</v>
      </c>
      <c r="P104" s="9">
        <v>591295.65400000033</v>
      </c>
      <c r="Q104" s="9">
        <f t="shared" si="12"/>
        <v>4654009.5480000013</v>
      </c>
      <c r="R104" s="47">
        <f t="shared" si="15"/>
        <v>2.6412718654796868E-3</v>
      </c>
      <c r="S104" s="44"/>
      <c r="T104" s="10">
        <v>311468.23900000006</v>
      </c>
      <c r="U104" s="17">
        <f t="shared" si="16"/>
        <v>0.89841396316495759</v>
      </c>
      <c r="V104" s="18">
        <f t="shared" si="13"/>
        <v>0.89841396316495759</v>
      </c>
      <c r="W104" s="42"/>
      <c r="X104" s="10">
        <v>4455170.9389999993</v>
      </c>
      <c r="Y104" s="17">
        <f t="shared" si="17"/>
        <v>4.4630971902647809E-2</v>
      </c>
      <c r="Z104" s="18">
        <f t="shared" si="14"/>
        <v>4.4630971902647809E-2</v>
      </c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</row>
    <row r="105" spans="1:47" s="45" customFormat="1">
      <c r="A105" s="14">
        <v>102</v>
      </c>
      <c r="B105" s="46">
        <v>8511809000</v>
      </c>
      <c r="C105" s="13" t="s">
        <v>5</v>
      </c>
      <c r="D105" s="42"/>
      <c r="E105" s="10">
        <v>362517.4359999997</v>
      </c>
      <c r="F105" s="9">
        <v>160253.27699999997</v>
      </c>
      <c r="G105" s="9">
        <v>240618.54100000023</v>
      </c>
      <c r="H105" s="9">
        <v>182909.52900000004</v>
      </c>
      <c r="I105" s="9">
        <v>182860.85399999993</v>
      </c>
      <c r="J105" s="9">
        <v>173426.58500000002</v>
      </c>
      <c r="K105" s="9">
        <v>227612.3850000001</v>
      </c>
      <c r="L105" s="9">
        <v>165245.13200000004</v>
      </c>
      <c r="M105" s="9">
        <v>455574.99400000006</v>
      </c>
      <c r="N105" s="9">
        <v>132612.10800000001</v>
      </c>
      <c r="O105" s="9">
        <v>177534.35400000008</v>
      </c>
      <c r="P105" s="9">
        <v>161595.03700000007</v>
      </c>
      <c r="Q105" s="9">
        <f t="shared" si="12"/>
        <v>2622760.2319999998</v>
      </c>
      <c r="R105" s="47">
        <f t="shared" si="15"/>
        <v>1.4884848729323178E-3</v>
      </c>
      <c r="S105" s="44"/>
      <c r="T105" s="10">
        <v>397983.45200000016</v>
      </c>
      <c r="U105" s="17">
        <f t="shared" si="16"/>
        <v>-0.59396543703530669</v>
      </c>
      <c r="V105" s="18">
        <f t="shared" si="13"/>
        <v>-0.59396543703530669</v>
      </c>
      <c r="W105" s="42"/>
      <c r="X105" s="10">
        <v>3331178.668000001</v>
      </c>
      <c r="Y105" s="17">
        <f t="shared" si="17"/>
        <v>-0.21266299607559835</v>
      </c>
      <c r="Z105" s="18">
        <f t="shared" si="14"/>
        <v>-0.21266299607559835</v>
      </c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s="45" customFormat="1">
      <c r="A106" s="14">
        <v>103</v>
      </c>
      <c r="B106" s="46">
        <v>7007110000</v>
      </c>
      <c r="C106" s="13" t="s">
        <v>14</v>
      </c>
      <c r="D106" s="42"/>
      <c r="E106" s="10">
        <v>349999.78299999697</v>
      </c>
      <c r="F106" s="9">
        <v>330358.40399999981</v>
      </c>
      <c r="G106" s="9">
        <v>227190.82099999956</v>
      </c>
      <c r="H106" s="9">
        <v>268035.8970000004</v>
      </c>
      <c r="I106" s="9">
        <v>479004.88300000015</v>
      </c>
      <c r="J106" s="9">
        <v>189864.57799999989</v>
      </c>
      <c r="K106" s="9">
        <v>210692.83199999979</v>
      </c>
      <c r="L106" s="9">
        <v>260918.96299999824</v>
      </c>
      <c r="M106" s="9">
        <v>304232.1260000008</v>
      </c>
      <c r="N106" s="9">
        <v>445140.06500000082</v>
      </c>
      <c r="O106" s="9">
        <v>170394.55899999992</v>
      </c>
      <c r="P106" s="9">
        <v>247367.44900000075</v>
      </c>
      <c r="Q106" s="9">
        <f t="shared" si="12"/>
        <v>3483200.3599999971</v>
      </c>
      <c r="R106" s="47">
        <f t="shared" si="15"/>
        <v>1.9768070988703322E-3</v>
      </c>
      <c r="S106" s="44"/>
      <c r="T106" s="10">
        <v>188287.77500000008</v>
      </c>
      <c r="U106" s="17">
        <f t="shared" si="16"/>
        <v>0.31377328666186982</v>
      </c>
      <c r="V106" s="18">
        <f t="shared" si="13"/>
        <v>0.31377328666186982</v>
      </c>
      <c r="W106" s="42"/>
      <c r="X106" s="10">
        <v>3105180.3800000013</v>
      </c>
      <c r="Y106" s="17">
        <f t="shared" si="17"/>
        <v>0.12173849301469425</v>
      </c>
      <c r="Z106" s="18">
        <f t="shared" si="14"/>
        <v>0.12173849301469425</v>
      </c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s="45" customFormat="1">
      <c r="A107" s="14">
        <v>104</v>
      </c>
      <c r="B107" s="46">
        <v>8512901000</v>
      </c>
      <c r="C107" s="13" t="s">
        <v>14</v>
      </c>
      <c r="D107" s="42"/>
      <c r="E107" s="10">
        <v>187934.59499999977</v>
      </c>
      <c r="F107" s="9">
        <v>58301.031000000003</v>
      </c>
      <c r="G107" s="9">
        <v>89661.634999999951</v>
      </c>
      <c r="H107" s="9">
        <v>110931.20100000009</v>
      </c>
      <c r="I107" s="9">
        <v>58498.994000000013</v>
      </c>
      <c r="J107" s="9">
        <v>217636.13400000002</v>
      </c>
      <c r="K107" s="9">
        <v>91839.387000000046</v>
      </c>
      <c r="L107" s="9">
        <v>94096.60499999988</v>
      </c>
      <c r="M107" s="9">
        <v>69298.05500000008</v>
      </c>
      <c r="N107" s="9">
        <v>107925.27799999995</v>
      </c>
      <c r="O107" s="9">
        <v>168120.94799999986</v>
      </c>
      <c r="P107" s="9">
        <v>75125.612000000066</v>
      </c>
      <c r="Q107" s="9">
        <f t="shared" si="12"/>
        <v>1329369.4749999996</v>
      </c>
      <c r="R107" s="47">
        <f t="shared" si="15"/>
        <v>7.5445186713334175E-4</v>
      </c>
      <c r="S107" s="44"/>
      <c r="T107" s="10">
        <v>131755.28499999995</v>
      </c>
      <c r="U107" s="17">
        <f t="shared" si="16"/>
        <v>-0.42980949872333318</v>
      </c>
      <c r="V107" s="18">
        <f t="shared" si="13"/>
        <v>-0.42980949872333318</v>
      </c>
      <c r="W107" s="42"/>
      <c r="X107" s="10">
        <v>1269853.943</v>
      </c>
      <c r="Y107" s="17">
        <f t="shared" si="17"/>
        <v>4.6868013701950331E-2</v>
      </c>
      <c r="Z107" s="18">
        <f t="shared" si="14"/>
        <v>4.6868013701950331E-2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</row>
    <row r="108" spans="1:47" s="45" customFormat="1">
      <c r="A108" s="14">
        <v>105</v>
      </c>
      <c r="B108" s="46">
        <v>8482400000</v>
      </c>
      <c r="C108" s="13" t="s">
        <v>27</v>
      </c>
      <c r="D108" s="42"/>
      <c r="E108" s="10">
        <v>122611.39899999993</v>
      </c>
      <c r="F108" s="9">
        <v>129087.76400000001</v>
      </c>
      <c r="G108" s="9">
        <v>159785.37199999992</v>
      </c>
      <c r="H108" s="9">
        <v>161443.86799999996</v>
      </c>
      <c r="I108" s="9">
        <v>132149.8120000003</v>
      </c>
      <c r="J108" s="9">
        <v>171978.86699999991</v>
      </c>
      <c r="K108" s="9">
        <v>174345.42999999996</v>
      </c>
      <c r="L108" s="9">
        <v>168990.86999999985</v>
      </c>
      <c r="M108" s="9">
        <v>114986.69700000007</v>
      </c>
      <c r="N108" s="9">
        <v>157043.13900000011</v>
      </c>
      <c r="O108" s="9">
        <v>160824.10600000023</v>
      </c>
      <c r="P108" s="9">
        <v>119941.44999999988</v>
      </c>
      <c r="Q108" s="9">
        <f t="shared" si="12"/>
        <v>1773188.7740000002</v>
      </c>
      <c r="R108" s="47">
        <f t="shared" si="15"/>
        <v>1.0063309008386714E-3</v>
      </c>
      <c r="S108" s="44"/>
      <c r="T108" s="10">
        <v>158402.84199999992</v>
      </c>
      <c r="U108" s="17">
        <f t="shared" si="16"/>
        <v>-0.24280746174996062</v>
      </c>
      <c r="V108" s="18">
        <f t="shared" si="13"/>
        <v>-0.24280746174996062</v>
      </c>
      <c r="W108" s="42"/>
      <c r="X108" s="10">
        <v>1585647.0140000002</v>
      </c>
      <c r="Y108" s="17">
        <f t="shared" si="17"/>
        <v>0.11827459601295599</v>
      </c>
      <c r="Z108" s="18">
        <f t="shared" si="14"/>
        <v>0.11827459601295599</v>
      </c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</row>
    <row r="109" spans="1:47" s="45" customFormat="1">
      <c r="A109" s="14">
        <v>106</v>
      </c>
      <c r="B109" s="46">
        <v>4013100000</v>
      </c>
      <c r="C109" s="13" t="s">
        <v>28</v>
      </c>
      <c r="D109" s="42"/>
      <c r="E109" s="10">
        <v>182636.495</v>
      </c>
      <c r="F109" s="9">
        <v>159556.69500000007</v>
      </c>
      <c r="G109" s="9">
        <v>68265.113999999972</v>
      </c>
      <c r="H109" s="9">
        <v>169818.71799999999</v>
      </c>
      <c r="I109" s="9">
        <v>183305.87500000003</v>
      </c>
      <c r="J109" s="9">
        <v>119055.101</v>
      </c>
      <c r="K109" s="9">
        <v>73475.143999999971</v>
      </c>
      <c r="L109" s="9">
        <v>202767.902</v>
      </c>
      <c r="M109" s="9">
        <v>60637.967999999993</v>
      </c>
      <c r="N109" s="9">
        <v>186062.52</v>
      </c>
      <c r="O109" s="9">
        <v>159957.60900000003</v>
      </c>
      <c r="P109" s="9">
        <v>241474.16099999996</v>
      </c>
      <c r="Q109" s="9">
        <f t="shared" si="12"/>
        <v>1807013.3020000001</v>
      </c>
      <c r="R109" s="47">
        <f t="shared" si="15"/>
        <v>1.0255272031341669E-3</v>
      </c>
      <c r="S109" s="44"/>
      <c r="T109" s="10">
        <v>177725.60299999994</v>
      </c>
      <c r="U109" s="17">
        <f t="shared" si="16"/>
        <v>0.35869090847872964</v>
      </c>
      <c r="V109" s="18">
        <f t="shared" si="13"/>
        <v>0.35869090847872964</v>
      </c>
      <c r="W109" s="42"/>
      <c r="X109" s="10">
        <v>2162216.1619999995</v>
      </c>
      <c r="Y109" s="17">
        <f t="shared" si="17"/>
        <v>-0.16427721993875258</v>
      </c>
      <c r="Z109" s="18">
        <f t="shared" si="14"/>
        <v>-0.16427721993875258</v>
      </c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</row>
    <row r="110" spans="1:47" s="45" customFormat="1">
      <c r="A110" s="14">
        <v>107</v>
      </c>
      <c r="B110" s="46">
        <v>3926300000</v>
      </c>
      <c r="C110" s="13" t="s">
        <v>14</v>
      </c>
      <c r="D110" s="42"/>
      <c r="E110" s="10">
        <v>302114.02300000045</v>
      </c>
      <c r="F110" s="9">
        <v>233826.93100000016</v>
      </c>
      <c r="G110" s="9">
        <v>193159.50799999965</v>
      </c>
      <c r="H110" s="9">
        <v>157193.97600000064</v>
      </c>
      <c r="I110" s="9">
        <v>305704.22899999988</v>
      </c>
      <c r="J110" s="9">
        <v>208235.59099999996</v>
      </c>
      <c r="K110" s="9">
        <v>144134.79599999989</v>
      </c>
      <c r="L110" s="9">
        <v>197852.34499999971</v>
      </c>
      <c r="M110" s="9">
        <v>145742.36399999971</v>
      </c>
      <c r="N110" s="9">
        <v>267160.1939999988</v>
      </c>
      <c r="O110" s="9">
        <v>156802.55299999972</v>
      </c>
      <c r="P110" s="9">
        <v>168388.82700000014</v>
      </c>
      <c r="Q110" s="9">
        <f t="shared" si="12"/>
        <v>2480315.3369999989</v>
      </c>
      <c r="R110" s="47">
        <f t="shared" si="15"/>
        <v>1.4076436779015958E-3</v>
      </c>
      <c r="S110" s="44"/>
      <c r="T110" s="10">
        <v>389644.68299999944</v>
      </c>
      <c r="U110" s="17">
        <f t="shared" si="16"/>
        <v>-0.56784004928921261</v>
      </c>
      <c r="V110" s="18">
        <f t="shared" si="13"/>
        <v>-0.56784004928921261</v>
      </c>
      <c r="W110" s="42"/>
      <c r="X110" s="10">
        <v>2737947.3789999997</v>
      </c>
      <c r="Y110" s="17">
        <f t="shared" si="17"/>
        <v>-9.40967835890614E-2</v>
      </c>
      <c r="Z110" s="18">
        <f t="shared" si="14"/>
        <v>-9.40967835890614E-2</v>
      </c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</row>
    <row r="111" spans="1:47" s="45" customFormat="1">
      <c r="A111" s="14">
        <v>108</v>
      </c>
      <c r="B111" s="46">
        <v>8409999100</v>
      </c>
      <c r="C111" s="13" t="s">
        <v>4</v>
      </c>
      <c r="D111" s="42"/>
      <c r="E111" s="10">
        <v>122997.72999999984</v>
      </c>
      <c r="F111" s="9">
        <v>212529.997</v>
      </c>
      <c r="G111" s="9">
        <v>129373.92600000002</v>
      </c>
      <c r="H111" s="9">
        <v>75500.960000000065</v>
      </c>
      <c r="I111" s="9">
        <v>106152.33200000001</v>
      </c>
      <c r="J111" s="9">
        <v>130830.38699999994</v>
      </c>
      <c r="K111" s="9">
        <v>98738.341</v>
      </c>
      <c r="L111" s="9">
        <v>107724.01399999995</v>
      </c>
      <c r="M111" s="9">
        <v>132763.28500000015</v>
      </c>
      <c r="N111" s="9">
        <v>105634.39899999999</v>
      </c>
      <c r="O111" s="9">
        <v>152473.82099999982</v>
      </c>
      <c r="P111" s="9">
        <v>85140.084999999905</v>
      </c>
      <c r="Q111" s="9">
        <f t="shared" si="12"/>
        <v>1459859.2769999998</v>
      </c>
      <c r="R111" s="47">
        <f t="shared" si="15"/>
        <v>8.2850823491684318E-4</v>
      </c>
      <c r="S111" s="44"/>
      <c r="T111" s="10">
        <v>117599.19699999991</v>
      </c>
      <c r="U111" s="17">
        <f t="shared" si="16"/>
        <v>-0.27601474183535479</v>
      </c>
      <c r="V111" s="18">
        <f t="shared" si="13"/>
        <v>-0.27601474183535479</v>
      </c>
      <c r="W111" s="42"/>
      <c r="X111" s="10">
        <v>1655747.3029999998</v>
      </c>
      <c r="Y111" s="17">
        <f t="shared" si="17"/>
        <v>-0.11830792394774028</v>
      </c>
      <c r="Z111" s="18">
        <f t="shared" si="14"/>
        <v>-0.11830792394774028</v>
      </c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</row>
    <row r="112" spans="1:47" s="45" customFormat="1">
      <c r="A112" s="14">
        <v>109</v>
      </c>
      <c r="B112" s="46">
        <v>8512309000</v>
      </c>
      <c r="C112" s="13" t="s">
        <v>5</v>
      </c>
      <c r="D112" s="42"/>
      <c r="E112" s="10">
        <v>102294.71100000001</v>
      </c>
      <c r="F112" s="9">
        <v>76823.513000000021</v>
      </c>
      <c r="G112" s="9">
        <v>123935.421</v>
      </c>
      <c r="H112" s="9">
        <v>131618.20500000005</v>
      </c>
      <c r="I112" s="9">
        <v>131503.72600000002</v>
      </c>
      <c r="J112" s="9">
        <v>175825.82699999999</v>
      </c>
      <c r="K112" s="9">
        <v>133540.66199999998</v>
      </c>
      <c r="L112" s="9">
        <v>119968.492</v>
      </c>
      <c r="M112" s="9">
        <v>101565.04800000002</v>
      </c>
      <c r="N112" s="9">
        <v>103414.35799999999</v>
      </c>
      <c r="O112" s="9">
        <v>148102.30000000002</v>
      </c>
      <c r="P112" s="9">
        <v>121554.43800000002</v>
      </c>
      <c r="Q112" s="9">
        <f t="shared" si="12"/>
        <v>1470146.7010000004</v>
      </c>
      <c r="R112" s="47">
        <f t="shared" si="15"/>
        <v>8.3434661648852237E-4</v>
      </c>
      <c r="S112" s="44"/>
      <c r="T112" s="10">
        <v>114496.31099999999</v>
      </c>
      <c r="U112" s="17">
        <f t="shared" si="16"/>
        <v>6.1645016667829913E-2</v>
      </c>
      <c r="V112" s="18">
        <f t="shared" si="13"/>
        <v>6.1645016667829913E-2</v>
      </c>
      <c r="W112" s="42"/>
      <c r="X112" s="10">
        <v>2130182.8310000002</v>
      </c>
      <c r="Y112" s="17">
        <f t="shared" si="17"/>
        <v>-0.30984952108085029</v>
      </c>
      <c r="Z112" s="18">
        <f t="shared" si="14"/>
        <v>-0.30984952108085029</v>
      </c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</row>
    <row r="113" spans="1:47" s="45" customFormat="1">
      <c r="A113" s="14">
        <v>110</v>
      </c>
      <c r="B113" s="46">
        <v>8512301000</v>
      </c>
      <c r="C113" s="13" t="s">
        <v>5</v>
      </c>
      <c r="D113" s="42"/>
      <c r="E113" s="10">
        <v>198362.87399999987</v>
      </c>
      <c r="F113" s="9">
        <v>79036.971999999892</v>
      </c>
      <c r="G113" s="9">
        <v>128906.07000000005</v>
      </c>
      <c r="H113" s="9">
        <v>130161.7750000001</v>
      </c>
      <c r="I113" s="9">
        <v>194950.60799999986</v>
      </c>
      <c r="J113" s="9">
        <v>141924.61199999999</v>
      </c>
      <c r="K113" s="9">
        <v>162433.41799999983</v>
      </c>
      <c r="L113" s="9">
        <v>195735.70799999993</v>
      </c>
      <c r="M113" s="9">
        <v>181258.32199999996</v>
      </c>
      <c r="N113" s="9">
        <v>207577.92900000021</v>
      </c>
      <c r="O113" s="9">
        <v>140276.9579999999</v>
      </c>
      <c r="P113" s="9">
        <v>120333.02700000006</v>
      </c>
      <c r="Q113" s="9">
        <f t="shared" si="12"/>
        <v>1880958.2729999996</v>
      </c>
      <c r="R113" s="47">
        <f t="shared" si="15"/>
        <v>1.0674929037803851E-3</v>
      </c>
      <c r="S113" s="44"/>
      <c r="T113" s="10">
        <v>144790.58499999979</v>
      </c>
      <c r="U113" s="17">
        <f t="shared" si="16"/>
        <v>-0.16891677038254777</v>
      </c>
      <c r="V113" s="18">
        <f t="shared" si="13"/>
        <v>-0.16891677038254777</v>
      </c>
      <c r="W113" s="42"/>
      <c r="X113" s="10">
        <v>1744537.4989999991</v>
      </c>
      <c r="Y113" s="17">
        <f t="shared" si="17"/>
        <v>7.8198820075922312E-2</v>
      </c>
      <c r="Z113" s="18">
        <f t="shared" si="14"/>
        <v>7.8198820075922312E-2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</row>
    <row r="114" spans="1:47" s="45" customFormat="1">
      <c r="A114" s="14">
        <v>111</v>
      </c>
      <c r="B114" s="46">
        <v>8708993200</v>
      </c>
      <c r="C114" s="13" t="s">
        <v>10</v>
      </c>
      <c r="D114" s="42"/>
      <c r="E114" s="10">
        <v>105499.37000000008</v>
      </c>
      <c r="F114" s="9">
        <v>134357.147</v>
      </c>
      <c r="G114" s="9">
        <v>75527.16800000002</v>
      </c>
      <c r="H114" s="9">
        <v>73224.324000000022</v>
      </c>
      <c r="I114" s="9">
        <v>36788.070000000014</v>
      </c>
      <c r="J114" s="9">
        <v>138877.08599999995</v>
      </c>
      <c r="K114" s="9">
        <v>155420.42599999992</v>
      </c>
      <c r="L114" s="9">
        <v>258569.21599999993</v>
      </c>
      <c r="M114" s="9">
        <v>156841.54500000007</v>
      </c>
      <c r="N114" s="9">
        <v>205899.21100000001</v>
      </c>
      <c r="O114" s="9">
        <v>134963.77000000011</v>
      </c>
      <c r="P114" s="9">
        <v>200165.66799999998</v>
      </c>
      <c r="Q114" s="9">
        <f t="shared" si="12"/>
        <v>1676133.0010000002</v>
      </c>
      <c r="R114" s="47">
        <f t="shared" si="15"/>
        <v>9.5124921697804278E-4</v>
      </c>
      <c r="S114" s="44"/>
      <c r="T114" s="10">
        <v>155886.31899999996</v>
      </c>
      <c r="U114" s="17">
        <f t="shared" si="16"/>
        <v>0.28404897417585456</v>
      </c>
      <c r="V114" s="18">
        <f t="shared" si="13"/>
        <v>0.28404897417585456</v>
      </c>
      <c r="W114" s="42"/>
      <c r="X114" s="10">
        <v>1477485.9350000001</v>
      </c>
      <c r="Y114" s="17">
        <f t="shared" si="17"/>
        <v>0.13444937870085383</v>
      </c>
      <c r="Z114" s="18">
        <f t="shared" si="14"/>
        <v>0.13444937870085383</v>
      </c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</row>
    <row r="115" spans="1:47" s="45" customFormat="1">
      <c r="A115" s="14">
        <v>112</v>
      </c>
      <c r="B115" s="46">
        <v>8714940000</v>
      </c>
      <c r="C115" s="13" t="s">
        <v>8</v>
      </c>
      <c r="D115" s="42"/>
      <c r="E115" s="10">
        <v>151157.89399999994</v>
      </c>
      <c r="F115" s="9">
        <v>68575.72099999999</v>
      </c>
      <c r="G115" s="9">
        <v>127458.73300000002</v>
      </c>
      <c r="H115" s="9">
        <v>46196.425999999999</v>
      </c>
      <c r="I115" s="9">
        <v>147724.46300000008</v>
      </c>
      <c r="J115" s="9">
        <v>68598.392000000022</v>
      </c>
      <c r="K115" s="9">
        <v>139303.58199999999</v>
      </c>
      <c r="L115" s="9">
        <v>72760.59199999999</v>
      </c>
      <c r="M115" s="9">
        <v>104349.50300000007</v>
      </c>
      <c r="N115" s="9">
        <v>101577.06100000002</v>
      </c>
      <c r="O115" s="9">
        <v>132870.50900000002</v>
      </c>
      <c r="P115" s="9">
        <v>39026.517999999996</v>
      </c>
      <c r="Q115" s="9">
        <f t="shared" si="12"/>
        <v>1199599.3939999999</v>
      </c>
      <c r="R115" s="47">
        <f t="shared" si="15"/>
        <v>6.8080395979855444E-4</v>
      </c>
      <c r="S115" s="44"/>
      <c r="T115" s="10">
        <v>302522.61399999988</v>
      </c>
      <c r="U115" s="17">
        <f t="shared" si="16"/>
        <v>-0.87099636128358993</v>
      </c>
      <c r="V115" s="18">
        <f t="shared" si="13"/>
        <v>-0.87099636128358993</v>
      </c>
      <c r="W115" s="42"/>
      <c r="X115" s="10">
        <v>1898866.2229999998</v>
      </c>
      <c r="Y115" s="17">
        <f t="shared" si="17"/>
        <v>-0.3682549199781095</v>
      </c>
      <c r="Z115" s="18">
        <f t="shared" si="14"/>
        <v>-0.3682549199781095</v>
      </c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</row>
    <row r="116" spans="1:47" s="45" customFormat="1">
      <c r="A116" s="14">
        <v>113</v>
      </c>
      <c r="B116" s="46">
        <v>4010310000</v>
      </c>
      <c r="C116" s="13" t="s">
        <v>2</v>
      </c>
      <c r="D116" s="42"/>
      <c r="E116" s="10">
        <v>257137.46900000024</v>
      </c>
      <c r="F116" s="9">
        <v>194473.8459999999</v>
      </c>
      <c r="G116" s="9">
        <v>174934.73599999968</v>
      </c>
      <c r="H116" s="9">
        <v>190221.9829999998</v>
      </c>
      <c r="I116" s="9">
        <v>206895.36599999937</v>
      </c>
      <c r="J116" s="9">
        <v>160151.64600000004</v>
      </c>
      <c r="K116" s="9">
        <v>166913.14900000003</v>
      </c>
      <c r="L116" s="9">
        <v>162691.62300000008</v>
      </c>
      <c r="M116" s="9">
        <v>199249.28799999977</v>
      </c>
      <c r="N116" s="9">
        <v>263097.18000000034</v>
      </c>
      <c r="O116" s="9">
        <v>132020.59199999995</v>
      </c>
      <c r="P116" s="9">
        <v>124815.53100000003</v>
      </c>
      <c r="Q116" s="9">
        <f t="shared" si="12"/>
        <v>2232602.4089999991</v>
      </c>
      <c r="R116" s="47">
        <f t="shared" si="15"/>
        <v>1.2670601271602437E-3</v>
      </c>
      <c r="S116" s="44"/>
      <c r="T116" s="10">
        <v>213107.2029999998</v>
      </c>
      <c r="U116" s="17">
        <f t="shared" si="16"/>
        <v>-0.41430637142752913</v>
      </c>
      <c r="V116" s="18">
        <f t="shared" si="13"/>
        <v>-0.41430637142752913</v>
      </c>
      <c r="W116" s="42"/>
      <c r="X116" s="10">
        <v>2929466.8069999977</v>
      </c>
      <c r="Y116" s="17">
        <f t="shared" si="17"/>
        <v>-0.23788096739476017</v>
      </c>
      <c r="Z116" s="18">
        <f t="shared" si="14"/>
        <v>-0.23788096739476017</v>
      </c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s="45" customFormat="1">
      <c r="A117" s="14">
        <v>114</v>
      </c>
      <c r="B117" s="46">
        <v>8708992100</v>
      </c>
      <c r="C117" s="13" t="s">
        <v>13</v>
      </c>
      <c r="D117" s="42"/>
      <c r="E117" s="10">
        <v>99191.520000000048</v>
      </c>
      <c r="F117" s="9">
        <v>148228.58400000003</v>
      </c>
      <c r="G117" s="9">
        <v>74132.560000000027</v>
      </c>
      <c r="H117" s="9">
        <v>129381.19300000003</v>
      </c>
      <c r="I117" s="9">
        <v>100933.70499999991</v>
      </c>
      <c r="J117" s="9">
        <v>146073.48099999985</v>
      </c>
      <c r="K117" s="9">
        <v>86435.452999999994</v>
      </c>
      <c r="L117" s="9">
        <v>89521.081999999864</v>
      </c>
      <c r="M117" s="9">
        <v>69214.285999999993</v>
      </c>
      <c r="N117" s="9">
        <v>148103.65400000001</v>
      </c>
      <c r="O117" s="9">
        <v>131391.41299999988</v>
      </c>
      <c r="P117" s="9">
        <v>111849.86699999998</v>
      </c>
      <c r="Q117" s="9">
        <f t="shared" si="12"/>
        <v>1334456.7979999997</v>
      </c>
      <c r="R117" s="47">
        <f t="shared" si="15"/>
        <v>7.5733905569020288E-4</v>
      </c>
      <c r="S117" s="44"/>
      <c r="T117" s="10">
        <v>71365.599000000031</v>
      </c>
      <c r="U117" s="17">
        <f t="shared" si="16"/>
        <v>0.5672798738787288</v>
      </c>
      <c r="V117" s="18">
        <f t="shared" si="13"/>
        <v>0.5672798738787288</v>
      </c>
      <c r="W117" s="42"/>
      <c r="X117" s="10">
        <v>1065712.355</v>
      </c>
      <c r="Y117" s="17">
        <f t="shared" si="17"/>
        <v>0.25217352669238757</v>
      </c>
      <c r="Z117" s="18">
        <f t="shared" si="14"/>
        <v>0.25217352669238757</v>
      </c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s="45" customFormat="1">
      <c r="A118" s="14">
        <v>115</v>
      </c>
      <c r="B118" s="46">
        <v>8708702000</v>
      </c>
      <c r="C118" s="13" t="s">
        <v>6</v>
      </c>
      <c r="D118" s="42"/>
      <c r="E118" s="10">
        <v>104917.11800000016</v>
      </c>
      <c r="F118" s="9">
        <v>173665.1449999999</v>
      </c>
      <c r="G118" s="9">
        <v>100961.24899999991</v>
      </c>
      <c r="H118" s="9">
        <v>83629.678000000014</v>
      </c>
      <c r="I118" s="9">
        <v>52743.09600000002</v>
      </c>
      <c r="J118" s="9">
        <v>80197.659999999989</v>
      </c>
      <c r="K118" s="9">
        <v>113556.33900000007</v>
      </c>
      <c r="L118" s="9">
        <v>131417.91300000015</v>
      </c>
      <c r="M118" s="9">
        <v>177874.32099999994</v>
      </c>
      <c r="N118" s="9">
        <v>119767.24599999993</v>
      </c>
      <c r="O118" s="9">
        <v>127353.95900000002</v>
      </c>
      <c r="P118" s="9">
        <v>140541.42999999988</v>
      </c>
      <c r="Q118" s="9">
        <f t="shared" si="12"/>
        <v>1406625.1540000001</v>
      </c>
      <c r="R118" s="47">
        <f t="shared" si="15"/>
        <v>7.982964809629202E-4</v>
      </c>
      <c r="S118" s="44"/>
      <c r="T118" s="10">
        <v>237977.50199999983</v>
      </c>
      <c r="U118" s="17">
        <f t="shared" si="16"/>
        <v>-0.40943396405598048</v>
      </c>
      <c r="V118" s="18">
        <f t="shared" si="13"/>
        <v>-0.40943396405598048</v>
      </c>
      <c r="W118" s="42"/>
      <c r="X118" s="10">
        <v>1268624.9310000001</v>
      </c>
      <c r="Y118" s="17">
        <f t="shared" si="17"/>
        <v>0.10877937176531807</v>
      </c>
      <c r="Z118" s="18">
        <f t="shared" si="14"/>
        <v>0.10877937176531807</v>
      </c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</row>
    <row r="119" spans="1:47" s="45" customFormat="1">
      <c r="A119" s="14">
        <v>116</v>
      </c>
      <c r="B119" s="46">
        <v>8512909000</v>
      </c>
      <c r="C119" s="13" t="s">
        <v>14</v>
      </c>
      <c r="D119" s="42"/>
      <c r="E119" s="10">
        <v>157782.91799999957</v>
      </c>
      <c r="F119" s="9">
        <v>77826.503000000026</v>
      </c>
      <c r="G119" s="9">
        <v>156821.51699999973</v>
      </c>
      <c r="H119" s="9">
        <v>113349.92199999998</v>
      </c>
      <c r="I119" s="9">
        <v>169765.99899999981</v>
      </c>
      <c r="J119" s="9">
        <v>91376.119000000021</v>
      </c>
      <c r="K119" s="9">
        <v>221246.46900000013</v>
      </c>
      <c r="L119" s="9">
        <v>144092.97699999975</v>
      </c>
      <c r="M119" s="9">
        <v>85624.233999999997</v>
      </c>
      <c r="N119" s="9">
        <v>99756.570999999967</v>
      </c>
      <c r="O119" s="9">
        <v>123950.86100000009</v>
      </c>
      <c r="P119" s="9">
        <v>131919.74999999985</v>
      </c>
      <c r="Q119" s="9">
        <f t="shared" si="12"/>
        <v>1573513.8399999989</v>
      </c>
      <c r="R119" s="47">
        <f t="shared" si="15"/>
        <v>8.930101652500739E-4</v>
      </c>
      <c r="S119" s="44"/>
      <c r="T119" s="10">
        <v>200348.06000000023</v>
      </c>
      <c r="U119" s="17">
        <f t="shared" si="16"/>
        <v>-0.34154715548531039</v>
      </c>
      <c r="V119" s="18">
        <f t="shared" si="13"/>
        <v>-0.34154715548531039</v>
      </c>
      <c r="W119" s="42"/>
      <c r="X119" s="10">
        <v>1409452.6000000003</v>
      </c>
      <c r="Y119" s="17">
        <f t="shared" si="17"/>
        <v>0.11640067924242259</v>
      </c>
      <c r="Z119" s="18">
        <f t="shared" si="14"/>
        <v>0.11640067924242259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</row>
    <row r="120" spans="1:47" s="45" customFormat="1">
      <c r="A120" s="14">
        <v>117</v>
      </c>
      <c r="B120" s="46">
        <v>8708991900</v>
      </c>
      <c r="C120" s="13" t="s">
        <v>14</v>
      </c>
      <c r="D120" s="42"/>
      <c r="E120" s="10">
        <v>41620.229000000007</v>
      </c>
      <c r="F120" s="9">
        <v>46918.397000000004</v>
      </c>
      <c r="G120" s="9">
        <v>61368.451000000023</v>
      </c>
      <c r="H120" s="9">
        <v>25443.191000000006</v>
      </c>
      <c r="I120" s="9">
        <v>46450.451000000023</v>
      </c>
      <c r="J120" s="9">
        <v>77170.388000000006</v>
      </c>
      <c r="K120" s="9">
        <v>133740.83299999998</v>
      </c>
      <c r="L120" s="9">
        <v>40411.67500000001</v>
      </c>
      <c r="M120" s="9">
        <v>59957.943999999989</v>
      </c>
      <c r="N120" s="9">
        <v>101285.22299999998</v>
      </c>
      <c r="O120" s="9">
        <v>117585.50299999992</v>
      </c>
      <c r="P120" s="9">
        <v>147686.11500000008</v>
      </c>
      <c r="Q120" s="9">
        <f t="shared" si="12"/>
        <v>899638.4</v>
      </c>
      <c r="R120" s="47">
        <f t="shared" si="15"/>
        <v>5.1056826818206605E-4</v>
      </c>
      <c r="S120" s="44"/>
      <c r="T120" s="10">
        <v>38047.550999999999</v>
      </c>
      <c r="U120" s="17">
        <f t="shared" si="16"/>
        <v>2.8816194766385901</v>
      </c>
      <c r="V120" s="18">
        <f t="shared" si="13"/>
        <v>2.8816194766385901</v>
      </c>
      <c r="W120" s="42"/>
      <c r="X120" s="10">
        <v>668042.50699999998</v>
      </c>
      <c r="Y120" s="17">
        <f t="shared" si="17"/>
        <v>0.3466783783565438</v>
      </c>
      <c r="Z120" s="18">
        <f t="shared" si="14"/>
        <v>0.3466783783565438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</row>
    <row r="121" spans="1:47" s="45" customFormat="1">
      <c r="A121" s="14">
        <v>118</v>
      </c>
      <c r="B121" s="46">
        <v>4016994000</v>
      </c>
      <c r="C121" s="13" t="s">
        <v>28</v>
      </c>
      <c r="D121" s="42"/>
      <c r="E121" s="10">
        <v>262360.77799999993</v>
      </c>
      <c r="F121" s="9">
        <v>126553.98299999999</v>
      </c>
      <c r="G121" s="9">
        <v>117536.77900000002</v>
      </c>
      <c r="H121" s="9">
        <v>122395.00000000003</v>
      </c>
      <c r="I121" s="9">
        <v>277860.90099999995</v>
      </c>
      <c r="J121" s="9">
        <v>37844.884999999995</v>
      </c>
      <c r="K121" s="9">
        <v>129721.72900000006</v>
      </c>
      <c r="L121" s="9">
        <v>32002.574000000001</v>
      </c>
      <c r="M121" s="9">
        <v>156581.46399999998</v>
      </c>
      <c r="N121" s="9">
        <v>203023.68799999997</v>
      </c>
      <c r="O121" s="9">
        <v>108603.25199999996</v>
      </c>
      <c r="P121" s="9">
        <v>120049.92200000001</v>
      </c>
      <c r="Q121" s="9">
        <f t="shared" si="12"/>
        <v>1694534.9549999998</v>
      </c>
      <c r="R121" s="47">
        <f t="shared" si="15"/>
        <v>9.6169280607444633E-4</v>
      </c>
      <c r="S121" s="44"/>
      <c r="T121" s="10">
        <v>86874.530000000013</v>
      </c>
      <c r="U121" s="17">
        <f t="shared" si="16"/>
        <v>0.38187708180982377</v>
      </c>
      <c r="V121" s="18">
        <f t="shared" si="13"/>
        <v>0.38187708180982377</v>
      </c>
      <c r="W121" s="42"/>
      <c r="X121" s="10">
        <v>1583117.9859999998</v>
      </c>
      <c r="Y121" s="17">
        <f t="shared" si="17"/>
        <v>7.0378184055322868E-2</v>
      </c>
      <c r="Z121" s="18">
        <f t="shared" si="14"/>
        <v>7.0378184055322868E-2</v>
      </c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s="45" customFormat="1">
      <c r="A122" s="14">
        <v>119</v>
      </c>
      <c r="B122" s="46">
        <v>4012902000</v>
      </c>
      <c r="C122" s="13" t="s">
        <v>28</v>
      </c>
      <c r="D122" s="42"/>
      <c r="E122" s="10">
        <v>54521.185000000019</v>
      </c>
      <c r="F122" s="9">
        <v>62414.771000000008</v>
      </c>
      <c r="G122" s="9">
        <v>52404.098999999995</v>
      </c>
      <c r="H122" s="9">
        <v>84024.320999999982</v>
      </c>
      <c r="I122" s="9">
        <v>19624.897000000001</v>
      </c>
      <c r="J122" s="9">
        <v>100003.31499999999</v>
      </c>
      <c r="K122" s="9">
        <v>47903.577000000005</v>
      </c>
      <c r="L122" s="9">
        <v>82597.034</v>
      </c>
      <c r="M122" s="9">
        <v>137033.80199999997</v>
      </c>
      <c r="N122" s="9">
        <v>51938.919000000002</v>
      </c>
      <c r="O122" s="9">
        <v>99236.709999999977</v>
      </c>
      <c r="P122" s="9">
        <v>90472.985000000001</v>
      </c>
      <c r="Q122" s="9">
        <f t="shared" si="12"/>
        <v>882175.61499999987</v>
      </c>
      <c r="R122" s="47">
        <f t="shared" si="15"/>
        <v>5.0065768200090058E-4</v>
      </c>
      <c r="S122" s="44"/>
      <c r="T122" s="10">
        <v>32184.817999999999</v>
      </c>
      <c r="U122" s="17">
        <f t="shared" si="16"/>
        <v>1.8110454127781614</v>
      </c>
      <c r="V122" s="18">
        <f t="shared" si="13"/>
        <v>1.8110454127781614</v>
      </c>
      <c r="W122" s="42"/>
      <c r="X122" s="10">
        <v>801342.86100000003</v>
      </c>
      <c r="Y122" s="17">
        <f t="shared" si="17"/>
        <v>0.10087162179136183</v>
      </c>
      <c r="Z122" s="18">
        <f t="shared" si="14"/>
        <v>0.10087162179136183</v>
      </c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</row>
    <row r="123" spans="1:47" s="45" customFormat="1">
      <c r="A123" s="14">
        <v>120</v>
      </c>
      <c r="B123" s="46">
        <v>9029202000</v>
      </c>
      <c r="C123" s="13" t="s">
        <v>6</v>
      </c>
      <c r="D123" s="42"/>
      <c r="E123" s="10">
        <v>97558.469999999987</v>
      </c>
      <c r="F123" s="9">
        <v>54367.17300000001</v>
      </c>
      <c r="G123" s="9">
        <v>85381.424000000014</v>
      </c>
      <c r="H123" s="9">
        <v>64372.282999999996</v>
      </c>
      <c r="I123" s="9">
        <v>58906.583000000006</v>
      </c>
      <c r="J123" s="9">
        <v>61007.166999999994</v>
      </c>
      <c r="K123" s="9">
        <v>105516.78399999997</v>
      </c>
      <c r="L123" s="9">
        <v>128638.14</v>
      </c>
      <c r="M123" s="9">
        <v>118079.89399999999</v>
      </c>
      <c r="N123" s="9">
        <v>56918.440999999984</v>
      </c>
      <c r="O123" s="9">
        <v>91114.534000000029</v>
      </c>
      <c r="P123" s="9">
        <v>247654.27900000007</v>
      </c>
      <c r="Q123" s="9">
        <f t="shared" si="12"/>
        <v>1169515.172</v>
      </c>
      <c r="R123" s="47">
        <f t="shared" si="15"/>
        <v>6.637303787618349E-4</v>
      </c>
      <c r="S123" s="44"/>
      <c r="T123" s="10">
        <v>57137.909999999982</v>
      </c>
      <c r="U123" s="17">
        <f t="shared" si="16"/>
        <v>3.3343251266978466</v>
      </c>
      <c r="V123" s="18">
        <f t="shared" si="13"/>
        <v>3.3343251266978466</v>
      </c>
      <c r="W123" s="42"/>
      <c r="X123" s="10">
        <v>902922.59900000016</v>
      </c>
      <c r="Y123" s="17">
        <f t="shared" si="17"/>
        <v>0.29525517834558024</v>
      </c>
      <c r="Z123" s="18">
        <f t="shared" si="14"/>
        <v>0.29525517834558024</v>
      </c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s="45" customFormat="1">
      <c r="A124" s="14">
        <v>121</v>
      </c>
      <c r="B124" s="46">
        <v>8708294000</v>
      </c>
      <c r="C124" s="13" t="s">
        <v>14</v>
      </c>
      <c r="D124" s="42"/>
      <c r="E124" s="10">
        <v>55163.879999999983</v>
      </c>
      <c r="F124" s="9">
        <v>55542.706000000006</v>
      </c>
      <c r="G124" s="9">
        <v>51627.545000000006</v>
      </c>
      <c r="H124" s="9">
        <v>57652.138999999952</v>
      </c>
      <c r="I124" s="9">
        <v>65410.24200000002</v>
      </c>
      <c r="J124" s="9">
        <v>45427.705999999998</v>
      </c>
      <c r="K124" s="9">
        <v>76176.259000000005</v>
      </c>
      <c r="L124" s="9">
        <v>80871.098000000013</v>
      </c>
      <c r="M124" s="9">
        <v>69403.323999999993</v>
      </c>
      <c r="N124" s="9">
        <v>58278.838000000032</v>
      </c>
      <c r="O124" s="9">
        <v>87883.869999999952</v>
      </c>
      <c r="P124" s="9">
        <v>71241.80100000005</v>
      </c>
      <c r="Q124" s="9">
        <f t="shared" si="12"/>
        <v>774679.40800000005</v>
      </c>
      <c r="R124" s="47">
        <f t="shared" si="15"/>
        <v>4.3965077940077724E-4</v>
      </c>
      <c r="S124" s="44"/>
      <c r="T124" s="10">
        <v>52685.43599999998</v>
      </c>
      <c r="U124" s="17">
        <f t="shared" si="16"/>
        <v>0.35221052360656324</v>
      </c>
      <c r="V124" s="18">
        <f t="shared" si="13"/>
        <v>0.35221052360656324</v>
      </c>
      <c r="W124" s="42"/>
      <c r="X124" s="10">
        <v>612020.42900000024</v>
      </c>
      <c r="Y124" s="17">
        <f t="shared" si="17"/>
        <v>0.26577377370519073</v>
      </c>
      <c r="Z124" s="18">
        <f t="shared" si="14"/>
        <v>0.26577377370519073</v>
      </c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s="45" customFormat="1">
      <c r="A125" s="14">
        <v>122</v>
      </c>
      <c r="B125" s="46">
        <v>8708210000</v>
      </c>
      <c r="C125" s="13" t="s">
        <v>14</v>
      </c>
      <c r="D125" s="42"/>
      <c r="E125" s="10">
        <v>113695.99100000005</v>
      </c>
      <c r="F125" s="9">
        <v>61626.473999999929</v>
      </c>
      <c r="G125" s="9">
        <v>97626.626999999979</v>
      </c>
      <c r="H125" s="9">
        <v>115531.7580000001</v>
      </c>
      <c r="I125" s="9">
        <v>104628.04199999997</v>
      </c>
      <c r="J125" s="9">
        <v>108935.77200000008</v>
      </c>
      <c r="K125" s="9">
        <v>89627.229000000036</v>
      </c>
      <c r="L125" s="9">
        <v>71648.168000000092</v>
      </c>
      <c r="M125" s="9">
        <v>104245.394</v>
      </c>
      <c r="N125" s="9">
        <v>90777.761000000173</v>
      </c>
      <c r="O125" s="9">
        <v>84439.301999999967</v>
      </c>
      <c r="P125" s="9">
        <v>84288.347999999984</v>
      </c>
      <c r="Q125" s="9">
        <f t="shared" si="12"/>
        <v>1127070.8660000004</v>
      </c>
      <c r="R125" s="47">
        <f t="shared" si="15"/>
        <v>6.3964212751710207E-4</v>
      </c>
      <c r="S125" s="44"/>
      <c r="T125" s="10">
        <v>41479.958999999952</v>
      </c>
      <c r="U125" s="17">
        <f t="shared" si="16"/>
        <v>1.0320258272193588</v>
      </c>
      <c r="V125" s="18">
        <f t="shared" si="13"/>
        <v>1.0320258272193588</v>
      </c>
      <c r="W125" s="42"/>
      <c r="X125" s="10">
        <v>1068254.1790000002</v>
      </c>
      <c r="Y125" s="17">
        <f t="shared" si="17"/>
        <v>5.5058700594140281E-2</v>
      </c>
      <c r="Z125" s="18">
        <f t="shared" si="14"/>
        <v>5.5058700594140281E-2</v>
      </c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s="45" customFormat="1">
      <c r="A126" s="14">
        <v>123</v>
      </c>
      <c r="B126" s="46">
        <v>9029209000</v>
      </c>
      <c r="C126" s="13" t="s">
        <v>6</v>
      </c>
      <c r="D126" s="42"/>
      <c r="E126" s="10">
        <v>153819.10100000008</v>
      </c>
      <c r="F126" s="9">
        <v>116228.50099999992</v>
      </c>
      <c r="G126" s="9">
        <v>61414.518000000004</v>
      </c>
      <c r="H126" s="9">
        <v>79368.628999999957</v>
      </c>
      <c r="I126" s="9">
        <v>116080.64899999996</v>
      </c>
      <c r="J126" s="9">
        <v>104360.04200000002</v>
      </c>
      <c r="K126" s="9">
        <v>104882.198</v>
      </c>
      <c r="L126" s="9">
        <v>104085.52499999999</v>
      </c>
      <c r="M126" s="9">
        <v>69553.002999999997</v>
      </c>
      <c r="N126" s="9">
        <v>69955.772000000012</v>
      </c>
      <c r="O126" s="9">
        <v>69609.863999999987</v>
      </c>
      <c r="P126" s="9">
        <v>77588.977999999988</v>
      </c>
      <c r="Q126" s="9">
        <f t="shared" si="12"/>
        <v>1126946.7799999998</v>
      </c>
      <c r="R126" s="47">
        <f t="shared" si="15"/>
        <v>6.3957170547406124E-4</v>
      </c>
      <c r="S126" s="44"/>
      <c r="T126" s="10">
        <v>107074.82600000004</v>
      </c>
      <c r="U126" s="17">
        <f t="shared" si="16"/>
        <v>-0.27537610007416724</v>
      </c>
      <c r="V126" s="18">
        <f t="shared" si="13"/>
        <v>-0.27537610007416724</v>
      </c>
      <c r="W126" s="42"/>
      <c r="X126" s="10">
        <v>1351302.13</v>
      </c>
      <c r="Y126" s="17">
        <f t="shared" si="17"/>
        <v>-0.16602900640732365</v>
      </c>
      <c r="Z126" s="18">
        <f t="shared" si="14"/>
        <v>-0.16602900640732365</v>
      </c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s="45" customFormat="1">
      <c r="A127" s="14">
        <v>124</v>
      </c>
      <c r="B127" s="46">
        <v>8708993100</v>
      </c>
      <c r="C127" s="13" t="s">
        <v>10</v>
      </c>
      <c r="D127" s="42"/>
      <c r="E127" s="10">
        <v>72057.465000000055</v>
      </c>
      <c r="F127" s="9">
        <v>64998.987000000001</v>
      </c>
      <c r="G127" s="9">
        <v>47890.906999999992</v>
      </c>
      <c r="H127" s="9">
        <v>63117.34899999998</v>
      </c>
      <c r="I127" s="9">
        <v>48284.545000000027</v>
      </c>
      <c r="J127" s="9">
        <v>56769.911000000058</v>
      </c>
      <c r="K127" s="9">
        <v>97760.172999999893</v>
      </c>
      <c r="L127" s="9">
        <v>53080.862000000008</v>
      </c>
      <c r="M127" s="9">
        <v>93696.951999999932</v>
      </c>
      <c r="N127" s="9">
        <v>82154.835999999777</v>
      </c>
      <c r="O127" s="9">
        <v>66888.74000000002</v>
      </c>
      <c r="P127" s="9">
        <v>159602.06</v>
      </c>
      <c r="Q127" s="9">
        <f t="shared" si="12"/>
        <v>906302.78699999978</v>
      </c>
      <c r="R127" s="47">
        <f t="shared" si="15"/>
        <v>5.1435048171261891E-4</v>
      </c>
      <c r="S127" s="44"/>
      <c r="T127" s="10">
        <v>77676.151000000042</v>
      </c>
      <c r="U127" s="17">
        <f t="shared" si="16"/>
        <v>1.0547112330527282</v>
      </c>
      <c r="V127" s="18">
        <f t="shared" si="13"/>
        <v>1.0547112330527282</v>
      </c>
      <c r="W127" s="42"/>
      <c r="X127" s="10">
        <v>633068.96800000046</v>
      </c>
      <c r="Y127" s="17">
        <f t="shared" si="17"/>
        <v>0.43160197831715408</v>
      </c>
      <c r="Z127" s="18">
        <f t="shared" si="14"/>
        <v>0.43160197831715408</v>
      </c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s="45" customFormat="1">
      <c r="A128" s="14">
        <v>125</v>
      </c>
      <c r="B128" s="46">
        <v>8511903000</v>
      </c>
      <c r="C128" s="13" t="s">
        <v>5</v>
      </c>
      <c r="D128" s="42"/>
      <c r="E128" s="10">
        <v>3037.6400000000003</v>
      </c>
      <c r="F128" s="9">
        <v>7086.5620000000008</v>
      </c>
      <c r="G128" s="9">
        <v>17234.48</v>
      </c>
      <c r="H128" s="9">
        <v>1244.385</v>
      </c>
      <c r="I128" s="9">
        <v>5523.8789999999999</v>
      </c>
      <c r="J128" s="9">
        <v>4444.2139999999999</v>
      </c>
      <c r="K128" s="9">
        <v>8624.8230000000003</v>
      </c>
      <c r="L128" s="9">
        <v>26202.342000000001</v>
      </c>
      <c r="M128" s="9">
        <v>2584.6729999999998</v>
      </c>
      <c r="N128" s="9">
        <v>27642.329999999998</v>
      </c>
      <c r="O128" s="9">
        <v>66537.994999999995</v>
      </c>
      <c r="P128" s="9">
        <v>6181.5219999999999</v>
      </c>
      <c r="Q128" s="9">
        <f t="shared" si="12"/>
        <v>176344.84499999997</v>
      </c>
      <c r="R128" s="47">
        <f t="shared" si="15"/>
        <v>1.0008030127936386E-4</v>
      </c>
      <c r="S128" s="44"/>
      <c r="T128" s="10">
        <v>3516.1989999999996</v>
      </c>
      <c r="U128" s="17">
        <f t="shared" si="16"/>
        <v>0.75801255844734627</v>
      </c>
      <c r="V128" s="18">
        <f t="shared" si="13"/>
        <v>0.75801255844734627</v>
      </c>
      <c r="W128" s="42"/>
      <c r="X128" s="10">
        <v>99947.103999999992</v>
      </c>
      <c r="Y128" s="17">
        <f t="shared" si="17"/>
        <v>0.76438173736379578</v>
      </c>
      <c r="Z128" s="18">
        <f t="shared" si="14"/>
        <v>0.76438173736379578</v>
      </c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s="45" customFormat="1">
      <c r="A129" s="14">
        <v>126</v>
      </c>
      <c r="B129" s="46">
        <v>8512400000</v>
      </c>
      <c r="C129" s="13" t="s">
        <v>14</v>
      </c>
      <c r="D129" s="42"/>
      <c r="E129" s="10">
        <v>52143.242999999988</v>
      </c>
      <c r="F129" s="9">
        <v>27053.592000000001</v>
      </c>
      <c r="G129" s="9">
        <v>17680.851999999999</v>
      </c>
      <c r="H129" s="9">
        <v>59589.889000000017</v>
      </c>
      <c r="I129" s="9">
        <v>25438.952999999998</v>
      </c>
      <c r="J129" s="9">
        <v>68263.722000000009</v>
      </c>
      <c r="K129" s="9">
        <v>58679.949000000015</v>
      </c>
      <c r="L129" s="9">
        <v>55329.763999999981</v>
      </c>
      <c r="M129" s="9">
        <v>123969.84299999999</v>
      </c>
      <c r="N129" s="9">
        <v>91665.394000000029</v>
      </c>
      <c r="O129" s="9">
        <v>56027.999000000054</v>
      </c>
      <c r="P129" s="9">
        <v>27342.38</v>
      </c>
      <c r="Q129" s="9">
        <f t="shared" si="12"/>
        <v>663185.58000000007</v>
      </c>
      <c r="R129" s="47">
        <f t="shared" si="15"/>
        <v>3.7637512256470939E-4</v>
      </c>
      <c r="S129" s="44"/>
      <c r="T129" s="10">
        <v>46684.05999999999</v>
      </c>
      <c r="U129" s="17">
        <f t="shared" si="16"/>
        <v>-0.41431015211616112</v>
      </c>
      <c r="V129" s="18">
        <f t="shared" si="13"/>
        <v>-0.41431015211616112</v>
      </c>
      <c r="W129" s="42"/>
      <c r="X129" s="10">
        <v>552748.28299999994</v>
      </c>
      <c r="Y129" s="17">
        <f t="shared" si="17"/>
        <v>0.19979672555581715</v>
      </c>
      <c r="Z129" s="18">
        <f t="shared" si="14"/>
        <v>0.19979672555581715</v>
      </c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s="45" customFormat="1">
      <c r="A130" s="14">
        <v>127</v>
      </c>
      <c r="B130" s="46">
        <v>4011109000</v>
      </c>
      <c r="C130" s="13" t="s">
        <v>28</v>
      </c>
      <c r="D130" s="42"/>
      <c r="E130" s="10">
        <v>29791.266</v>
      </c>
      <c r="F130" s="9">
        <v>2788.6</v>
      </c>
      <c r="G130" s="9">
        <v>12862.470999999998</v>
      </c>
      <c r="H130" s="9">
        <v>30815.620000000003</v>
      </c>
      <c r="I130" s="9">
        <v>5254</v>
      </c>
      <c r="J130" s="9">
        <v>30834.443000000003</v>
      </c>
      <c r="K130" s="9">
        <v>13332</v>
      </c>
      <c r="L130" s="9">
        <v>0</v>
      </c>
      <c r="M130" s="9">
        <v>45091.983</v>
      </c>
      <c r="N130" s="9">
        <v>126852.96900000001</v>
      </c>
      <c r="O130" s="9">
        <v>50193.868000000002</v>
      </c>
      <c r="P130" s="9">
        <v>33339.692999999999</v>
      </c>
      <c r="Q130" s="9">
        <f t="shared" si="12"/>
        <v>381156.91300000006</v>
      </c>
      <c r="R130" s="47">
        <f t="shared" si="15"/>
        <v>2.1631649446714641E-4</v>
      </c>
      <c r="S130" s="44"/>
      <c r="T130" s="10">
        <v>16460.277000000002</v>
      </c>
      <c r="U130" s="17">
        <f t="shared" si="16"/>
        <v>1.0254636662554339</v>
      </c>
      <c r="V130" s="18">
        <f t="shared" si="13"/>
        <v>1.0254636662554339</v>
      </c>
      <c r="W130" s="42"/>
      <c r="X130" s="10">
        <v>502560.28</v>
      </c>
      <c r="Y130" s="17">
        <f t="shared" si="17"/>
        <v>-0.24156976154183923</v>
      </c>
      <c r="Z130" s="18">
        <f t="shared" si="14"/>
        <v>-0.24156976154183923</v>
      </c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</row>
    <row r="131" spans="1:47" s="45" customFormat="1">
      <c r="A131" s="14">
        <v>128</v>
      </c>
      <c r="B131" s="46">
        <v>4012120000</v>
      </c>
      <c r="C131" s="13" t="s">
        <v>28</v>
      </c>
      <c r="D131" s="42"/>
      <c r="E131" s="10">
        <v>23476</v>
      </c>
      <c r="F131" s="9">
        <v>0</v>
      </c>
      <c r="G131" s="9">
        <v>20920</v>
      </c>
      <c r="H131" s="9">
        <v>0</v>
      </c>
      <c r="I131" s="9">
        <v>67590</v>
      </c>
      <c r="J131" s="9">
        <v>0</v>
      </c>
      <c r="K131" s="9">
        <v>25930</v>
      </c>
      <c r="L131" s="9">
        <v>42979.4</v>
      </c>
      <c r="M131" s="9">
        <v>0</v>
      </c>
      <c r="N131" s="9">
        <v>47961.85</v>
      </c>
      <c r="O131" s="9">
        <v>46452</v>
      </c>
      <c r="P131" s="9">
        <v>29447.200000000001</v>
      </c>
      <c r="Q131" s="9">
        <f t="shared" si="12"/>
        <v>304756.45</v>
      </c>
      <c r="R131" s="47">
        <f t="shared" si="15"/>
        <v>1.729572380345419E-4</v>
      </c>
      <c r="S131" s="44"/>
      <c r="T131" s="10">
        <v>22620</v>
      </c>
      <c r="U131" s="17">
        <f t="shared" si="16"/>
        <v>0.30182139699381083</v>
      </c>
      <c r="V131" s="18">
        <f t="shared" si="13"/>
        <v>0.30182139699381083</v>
      </c>
      <c r="W131" s="42"/>
      <c r="X131" s="10">
        <v>110646</v>
      </c>
      <c r="Y131" s="17">
        <f t="shared" si="17"/>
        <v>1.7543377076441988</v>
      </c>
      <c r="Z131" s="18">
        <f t="shared" si="14"/>
        <v>1.7543377076441988</v>
      </c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s="45" customFormat="1">
      <c r="A132" s="14">
        <v>129</v>
      </c>
      <c r="B132" s="46">
        <v>8708995000</v>
      </c>
      <c r="C132" s="13" t="s">
        <v>14</v>
      </c>
      <c r="D132" s="42"/>
      <c r="E132" s="10">
        <v>77334.944000000003</v>
      </c>
      <c r="F132" s="9">
        <v>54514.467000000011</v>
      </c>
      <c r="G132" s="9">
        <v>67479.550999999992</v>
      </c>
      <c r="H132" s="9">
        <v>111176.31200000001</v>
      </c>
      <c r="I132" s="9">
        <v>76031.693999999974</v>
      </c>
      <c r="J132" s="9">
        <v>73191.214999999997</v>
      </c>
      <c r="K132" s="9">
        <v>96534.080999999976</v>
      </c>
      <c r="L132" s="9">
        <v>85159.171999999991</v>
      </c>
      <c r="M132" s="9">
        <v>108206.2340000001</v>
      </c>
      <c r="N132" s="9">
        <v>85318.561000000002</v>
      </c>
      <c r="O132" s="9">
        <v>43922.532999999989</v>
      </c>
      <c r="P132" s="9">
        <v>98246.583000000042</v>
      </c>
      <c r="Q132" s="9">
        <f t="shared" si="12"/>
        <v>977115.34700000007</v>
      </c>
      <c r="R132" s="47">
        <f t="shared" ref="R132:R153" si="18">+Q132/$Q$155</f>
        <v>5.5453845737566179E-4</v>
      </c>
      <c r="S132" s="44"/>
      <c r="T132" s="10">
        <v>54067.477000000014</v>
      </c>
      <c r="U132" s="17">
        <f t="shared" ref="U132:U153" si="19">+V132</f>
        <v>0.81711055243062325</v>
      </c>
      <c r="V132" s="18">
        <f t="shared" si="13"/>
        <v>0.81711055243062325</v>
      </c>
      <c r="W132" s="42"/>
      <c r="X132" s="10">
        <v>729930.61700000009</v>
      </c>
      <c r="Y132" s="17">
        <f t="shared" ref="Y132:Y153" si="20">+Z132</f>
        <v>0.33864140542004412</v>
      </c>
      <c r="Z132" s="18">
        <f t="shared" si="14"/>
        <v>0.33864140542004412</v>
      </c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</row>
    <row r="133" spans="1:47" s="45" customFormat="1">
      <c r="A133" s="14">
        <v>130</v>
      </c>
      <c r="B133" s="46">
        <v>8409913000</v>
      </c>
      <c r="C133" s="13" t="s">
        <v>4</v>
      </c>
      <c r="D133" s="42"/>
      <c r="E133" s="10">
        <v>43297.556000000011</v>
      </c>
      <c r="F133" s="9">
        <v>33986.40199999998</v>
      </c>
      <c r="G133" s="9">
        <v>56124.843999999997</v>
      </c>
      <c r="H133" s="9">
        <v>32696.95299999999</v>
      </c>
      <c r="I133" s="9">
        <v>25394.691000000006</v>
      </c>
      <c r="J133" s="9">
        <v>48125.199000000008</v>
      </c>
      <c r="K133" s="9">
        <v>68251.975999999981</v>
      </c>
      <c r="L133" s="9">
        <v>41864.602999999988</v>
      </c>
      <c r="M133" s="9">
        <v>59252.498000000007</v>
      </c>
      <c r="N133" s="9">
        <v>41424.838000000003</v>
      </c>
      <c r="O133" s="9">
        <v>43753.068999999996</v>
      </c>
      <c r="P133" s="9">
        <v>17252.699000000001</v>
      </c>
      <c r="Q133" s="9">
        <f t="shared" ref="Q133:Q153" si="21">SUM(E133:P133)</f>
        <v>511425.32799999998</v>
      </c>
      <c r="R133" s="47">
        <f t="shared" si="18"/>
        <v>2.9024721935102491E-4</v>
      </c>
      <c r="S133" s="44"/>
      <c r="T133" s="10">
        <v>24314.234999999986</v>
      </c>
      <c r="U133" s="17">
        <f t="shared" si="19"/>
        <v>-0.29042805582820064</v>
      </c>
      <c r="V133" s="18">
        <f t="shared" ref="V133:V155" si="22">IFERROR((P133-T133)/T133,0)</f>
        <v>-0.29042805582820064</v>
      </c>
      <c r="W133" s="42"/>
      <c r="X133" s="10">
        <v>510357.24799999985</v>
      </c>
      <c r="Y133" s="17">
        <f t="shared" si="20"/>
        <v>2.0928085261564329E-3</v>
      </c>
      <c r="Z133" s="18">
        <f t="shared" ref="Z133:Z153" si="23">IFERROR((Q133-X133)/X133,0)</f>
        <v>2.0928085261564329E-3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</row>
    <row r="134" spans="1:47" s="45" customFormat="1">
      <c r="A134" s="14">
        <v>131</v>
      </c>
      <c r="B134" s="46">
        <v>9025191200</v>
      </c>
      <c r="C134" s="13" t="s">
        <v>6</v>
      </c>
      <c r="D134" s="42"/>
      <c r="E134" s="10">
        <v>76722.907999999996</v>
      </c>
      <c r="F134" s="9">
        <v>15734.712999999998</v>
      </c>
      <c r="G134" s="9">
        <v>26872.355999999992</v>
      </c>
      <c r="H134" s="9">
        <v>67272.407999999981</v>
      </c>
      <c r="I134" s="9">
        <v>24317.838999999996</v>
      </c>
      <c r="J134" s="9">
        <v>26559.965000000007</v>
      </c>
      <c r="K134" s="9">
        <v>11372.587</v>
      </c>
      <c r="L134" s="9">
        <v>26185.731999999993</v>
      </c>
      <c r="M134" s="9">
        <v>51669.446000000004</v>
      </c>
      <c r="N134" s="9">
        <v>15716.667999999991</v>
      </c>
      <c r="O134" s="9">
        <v>43455.385000000017</v>
      </c>
      <c r="P134" s="9">
        <v>55869.937000000013</v>
      </c>
      <c r="Q134" s="9">
        <f t="shared" si="21"/>
        <v>441749.94400000002</v>
      </c>
      <c r="R134" s="47">
        <f t="shared" si="18"/>
        <v>2.5070462074273914E-4</v>
      </c>
      <c r="S134" s="44"/>
      <c r="T134" s="10">
        <v>19953.51500000001</v>
      </c>
      <c r="U134" s="17">
        <f t="shared" si="19"/>
        <v>1.8000047610659069</v>
      </c>
      <c r="V134" s="18">
        <f t="shared" si="22"/>
        <v>1.8000047610659069</v>
      </c>
      <c r="W134" s="42"/>
      <c r="X134" s="10">
        <v>414663.29399999994</v>
      </c>
      <c r="Y134" s="17">
        <f t="shared" si="20"/>
        <v>6.5322034508316251E-2</v>
      </c>
      <c r="Z134" s="18">
        <f t="shared" si="23"/>
        <v>6.5322034508316251E-2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</row>
    <row r="135" spans="1:47" s="45" customFormat="1">
      <c r="A135" s="14">
        <v>132</v>
      </c>
      <c r="B135" s="46">
        <v>8536101000</v>
      </c>
      <c r="C135" s="13" t="s">
        <v>5</v>
      </c>
      <c r="D135" s="42"/>
      <c r="E135" s="10">
        <v>32532.373999999982</v>
      </c>
      <c r="F135" s="9">
        <v>35538.82499999999</v>
      </c>
      <c r="G135" s="9">
        <v>24382.429999999997</v>
      </c>
      <c r="H135" s="9">
        <v>19580.678000000004</v>
      </c>
      <c r="I135" s="9">
        <v>55048.614999999954</v>
      </c>
      <c r="J135" s="9">
        <v>28069.148000000005</v>
      </c>
      <c r="K135" s="9">
        <v>43770.358000000007</v>
      </c>
      <c r="L135" s="9">
        <v>66910.591999999961</v>
      </c>
      <c r="M135" s="9">
        <v>70708.234000000011</v>
      </c>
      <c r="N135" s="9">
        <v>54403.658000000039</v>
      </c>
      <c r="O135" s="9">
        <v>42419.104999999989</v>
      </c>
      <c r="P135" s="9">
        <v>64388.724999999969</v>
      </c>
      <c r="Q135" s="9">
        <f t="shared" si="21"/>
        <v>537752.74199999985</v>
      </c>
      <c r="R135" s="47">
        <f t="shared" si="18"/>
        <v>3.0518871381334688E-4</v>
      </c>
      <c r="S135" s="44"/>
      <c r="T135" s="10">
        <v>33482.748999999996</v>
      </c>
      <c r="U135" s="17">
        <f t="shared" si="19"/>
        <v>0.92304177294403089</v>
      </c>
      <c r="V135" s="18">
        <f t="shared" si="22"/>
        <v>0.92304177294403089</v>
      </c>
      <c r="W135" s="42"/>
      <c r="X135" s="10">
        <v>405159.12400000007</v>
      </c>
      <c r="Y135" s="17">
        <f t="shared" si="20"/>
        <v>0.32726306812727674</v>
      </c>
      <c r="Z135" s="18">
        <f t="shared" si="23"/>
        <v>0.32726306812727674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</row>
    <row r="136" spans="1:47" s="45" customFormat="1">
      <c r="A136" s="14">
        <v>133</v>
      </c>
      <c r="B136" s="46">
        <v>8414304000</v>
      </c>
      <c r="C136" s="13" t="s">
        <v>4</v>
      </c>
      <c r="D136" s="42"/>
      <c r="E136" s="10">
        <v>36320.613000000005</v>
      </c>
      <c r="F136" s="9">
        <v>35141.305000000008</v>
      </c>
      <c r="G136" s="9">
        <v>32041.927999999996</v>
      </c>
      <c r="H136" s="9">
        <v>48848.616999999991</v>
      </c>
      <c r="I136" s="9">
        <v>38020.307000000001</v>
      </c>
      <c r="J136" s="9">
        <v>30064.538000000011</v>
      </c>
      <c r="K136" s="9">
        <v>19499.895000000004</v>
      </c>
      <c r="L136" s="9">
        <v>36159.356000000007</v>
      </c>
      <c r="M136" s="9">
        <v>35960.534000000007</v>
      </c>
      <c r="N136" s="9">
        <v>57969.053999999967</v>
      </c>
      <c r="O136" s="9">
        <v>41410.415000000001</v>
      </c>
      <c r="P136" s="9">
        <v>29960.264999999996</v>
      </c>
      <c r="Q136" s="9">
        <f t="shared" si="21"/>
        <v>441396.82699999993</v>
      </c>
      <c r="R136" s="47">
        <f t="shared" si="18"/>
        <v>2.505042176306047E-4</v>
      </c>
      <c r="S136" s="44"/>
      <c r="T136" s="10">
        <v>24385.260000000002</v>
      </c>
      <c r="U136" s="17">
        <f t="shared" si="19"/>
        <v>0.22862192160346018</v>
      </c>
      <c r="V136" s="18">
        <f t="shared" si="22"/>
        <v>0.22862192160346018</v>
      </c>
      <c r="W136" s="42"/>
      <c r="X136" s="10">
        <v>405787.09800000006</v>
      </c>
      <c r="Y136" s="17">
        <f t="shared" si="20"/>
        <v>8.7754709736976091E-2</v>
      </c>
      <c r="Z136" s="18">
        <f t="shared" si="23"/>
        <v>8.7754709736976091E-2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</row>
    <row r="137" spans="1:47" s="45" customFormat="1">
      <c r="A137" s="14">
        <v>134</v>
      </c>
      <c r="B137" s="46">
        <v>8511902100</v>
      </c>
      <c r="C137" s="13" t="s">
        <v>5</v>
      </c>
      <c r="D137" s="42"/>
      <c r="E137" s="10">
        <v>18503.237000000001</v>
      </c>
      <c r="F137" s="9">
        <v>6466.3230000000012</v>
      </c>
      <c r="G137" s="9">
        <v>14663.730000000001</v>
      </c>
      <c r="H137" s="9">
        <v>10754.582000000002</v>
      </c>
      <c r="I137" s="9">
        <v>11778.324000000002</v>
      </c>
      <c r="J137" s="9">
        <v>16900.759000000002</v>
      </c>
      <c r="K137" s="9">
        <v>8008.5330000000004</v>
      </c>
      <c r="L137" s="9">
        <v>12319.895999999999</v>
      </c>
      <c r="M137" s="9">
        <v>6586.8579999999993</v>
      </c>
      <c r="N137" s="9">
        <v>11895.513000000003</v>
      </c>
      <c r="O137" s="9">
        <v>40959.175999999999</v>
      </c>
      <c r="P137" s="9">
        <v>429.68</v>
      </c>
      <c r="Q137" s="9">
        <f t="shared" si="21"/>
        <v>159266.61099999998</v>
      </c>
      <c r="R137" s="47">
        <f t="shared" si="18"/>
        <v>9.038795782560724E-5</v>
      </c>
      <c r="S137" s="44"/>
      <c r="T137" s="10">
        <v>7803.4420000000009</v>
      </c>
      <c r="U137" s="17">
        <f t="shared" si="19"/>
        <v>-0.94493711877399744</v>
      </c>
      <c r="V137" s="18">
        <f t="shared" si="22"/>
        <v>-0.94493711877399744</v>
      </c>
      <c r="W137" s="42"/>
      <c r="X137" s="10">
        <v>120168.14000000003</v>
      </c>
      <c r="Y137" s="17">
        <f t="shared" si="20"/>
        <v>0.32536470149242502</v>
      </c>
      <c r="Z137" s="18">
        <f t="shared" si="23"/>
        <v>0.32536470149242502</v>
      </c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</row>
    <row r="138" spans="1:47" s="45" customFormat="1">
      <c r="A138" s="14">
        <v>135</v>
      </c>
      <c r="B138" s="46">
        <v>7320201000</v>
      </c>
      <c r="C138" s="13" t="s">
        <v>3</v>
      </c>
      <c r="D138" s="42"/>
      <c r="E138" s="10">
        <v>79601.224999999948</v>
      </c>
      <c r="F138" s="9">
        <v>90475.192000000025</v>
      </c>
      <c r="G138" s="9">
        <v>82325.954000000158</v>
      </c>
      <c r="H138" s="9">
        <v>195509.30400000015</v>
      </c>
      <c r="I138" s="9">
        <v>170222.28599999999</v>
      </c>
      <c r="J138" s="9">
        <v>81444.703000000081</v>
      </c>
      <c r="K138" s="9">
        <v>87603.857000000033</v>
      </c>
      <c r="L138" s="9">
        <v>121959.273</v>
      </c>
      <c r="M138" s="9">
        <v>65887.298999999955</v>
      </c>
      <c r="N138" s="9">
        <v>168897.70699999979</v>
      </c>
      <c r="O138" s="9">
        <v>40918.615000000034</v>
      </c>
      <c r="P138" s="9">
        <v>149594.60499999995</v>
      </c>
      <c r="Q138" s="9">
        <f t="shared" si="21"/>
        <v>1334440.0200000003</v>
      </c>
      <c r="R138" s="47">
        <f t="shared" si="18"/>
        <v>7.5732953373737911E-4</v>
      </c>
      <c r="S138" s="44"/>
      <c r="T138" s="10">
        <v>131455.5830000001</v>
      </c>
      <c r="U138" s="17">
        <f t="shared" si="19"/>
        <v>0.13798593856603136</v>
      </c>
      <c r="V138" s="18">
        <f t="shared" si="22"/>
        <v>0.13798593856603136</v>
      </c>
      <c r="W138" s="42"/>
      <c r="X138" s="10">
        <v>1376815.5419999997</v>
      </c>
      <c r="Y138" s="17">
        <f t="shared" si="20"/>
        <v>-3.0777922464794071E-2</v>
      </c>
      <c r="Z138" s="18">
        <f t="shared" si="23"/>
        <v>-3.0777922464794071E-2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s="45" customFormat="1">
      <c r="A139" s="14">
        <v>136</v>
      </c>
      <c r="B139" s="46">
        <v>9029901000</v>
      </c>
      <c r="C139" s="13" t="s">
        <v>6</v>
      </c>
      <c r="D139" s="42"/>
      <c r="E139" s="10">
        <v>86462.060999999972</v>
      </c>
      <c r="F139" s="9">
        <v>85434.813999999998</v>
      </c>
      <c r="G139" s="9">
        <v>87178.66399999999</v>
      </c>
      <c r="H139" s="9">
        <v>78503.135999999999</v>
      </c>
      <c r="I139" s="9">
        <v>138791.87699999992</v>
      </c>
      <c r="J139" s="9">
        <v>54500.207999999999</v>
      </c>
      <c r="K139" s="9">
        <v>77941.019999999975</v>
      </c>
      <c r="L139" s="9">
        <v>55406.733000000022</v>
      </c>
      <c r="M139" s="9">
        <v>29884.675000000007</v>
      </c>
      <c r="N139" s="9">
        <v>64305.08100000002</v>
      </c>
      <c r="O139" s="9">
        <v>40775.719000000005</v>
      </c>
      <c r="P139" s="9">
        <v>48332.726999999999</v>
      </c>
      <c r="Q139" s="9">
        <f t="shared" si="21"/>
        <v>847516.71499999997</v>
      </c>
      <c r="R139" s="47">
        <f t="shared" si="18"/>
        <v>4.8098785182235847E-4</v>
      </c>
      <c r="S139" s="44"/>
      <c r="T139" s="10">
        <v>43955.82</v>
      </c>
      <c r="U139" s="17">
        <f t="shared" si="19"/>
        <v>9.9575141585346361E-2</v>
      </c>
      <c r="V139" s="18">
        <f t="shared" si="22"/>
        <v>9.9575141585346361E-2</v>
      </c>
      <c r="W139" s="42"/>
      <c r="X139" s="10">
        <v>754000.43499999994</v>
      </c>
      <c r="Y139" s="17">
        <f t="shared" si="20"/>
        <v>0.12402682499778668</v>
      </c>
      <c r="Z139" s="18">
        <f t="shared" si="23"/>
        <v>0.12402682499778668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s="45" customFormat="1">
      <c r="A140" s="14">
        <v>137</v>
      </c>
      <c r="B140" s="46">
        <v>9026101100</v>
      </c>
      <c r="C140" s="13" t="s">
        <v>6</v>
      </c>
      <c r="D140" s="42"/>
      <c r="E140" s="10">
        <v>40423.964999999982</v>
      </c>
      <c r="F140" s="9">
        <v>13461.995999999996</v>
      </c>
      <c r="G140" s="9">
        <v>36073.451000000023</v>
      </c>
      <c r="H140" s="9">
        <v>32412.308000000005</v>
      </c>
      <c r="I140" s="9">
        <v>26115.984000000015</v>
      </c>
      <c r="J140" s="9">
        <v>38529.800000000025</v>
      </c>
      <c r="K140" s="9">
        <v>39207.587999999996</v>
      </c>
      <c r="L140" s="9">
        <v>12820.675999999994</v>
      </c>
      <c r="M140" s="9">
        <v>46969.08</v>
      </c>
      <c r="N140" s="9">
        <v>22856.261999999992</v>
      </c>
      <c r="O140" s="9">
        <v>40504.440000000024</v>
      </c>
      <c r="P140" s="9">
        <v>16292.490999999998</v>
      </c>
      <c r="Q140" s="9">
        <f t="shared" si="21"/>
        <v>365668.04100000003</v>
      </c>
      <c r="R140" s="47">
        <f t="shared" si="18"/>
        <v>2.0752615542299967E-4</v>
      </c>
      <c r="S140" s="44"/>
      <c r="T140" s="10">
        <v>43630.705999999991</v>
      </c>
      <c r="U140" s="17">
        <f t="shared" si="19"/>
        <v>-0.62658199938364501</v>
      </c>
      <c r="V140" s="18">
        <f t="shared" si="22"/>
        <v>-0.62658199938364501</v>
      </c>
      <c r="W140" s="42"/>
      <c r="X140" s="10">
        <v>355681.22900000011</v>
      </c>
      <c r="Y140" s="17">
        <f t="shared" si="20"/>
        <v>2.8077984402151049E-2</v>
      </c>
      <c r="Z140" s="18">
        <f t="shared" si="23"/>
        <v>2.8077984402151049E-2</v>
      </c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</row>
    <row r="141" spans="1:47" s="45" customFormat="1">
      <c r="A141" s="14">
        <v>138</v>
      </c>
      <c r="B141" s="46">
        <v>8708991100</v>
      </c>
      <c r="C141" s="13" t="s">
        <v>14</v>
      </c>
      <c r="D141" s="42"/>
      <c r="E141" s="10">
        <v>5896.7689999999975</v>
      </c>
      <c r="F141" s="9">
        <v>8631.0819999999949</v>
      </c>
      <c r="G141" s="9">
        <v>8159.7360000000017</v>
      </c>
      <c r="H141" s="9">
        <v>9397.7799999999952</v>
      </c>
      <c r="I141" s="9">
        <v>69765.680999999997</v>
      </c>
      <c r="J141" s="9">
        <v>4727.7740000000013</v>
      </c>
      <c r="K141" s="9">
        <v>2359.2639999999997</v>
      </c>
      <c r="L141" s="9">
        <v>10161.956</v>
      </c>
      <c r="M141" s="9">
        <v>1956.2380000000003</v>
      </c>
      <c r="N141" s="9">
        <v>15741.599</v>
      </c>
      <c r="O141" s="9">
        <v>40427.80700000003</v>
      </c>
      <c r="P141" s="9">
        <v>3674.3459999999995</v>
      </c>
      <c r="Q141" s="9">
        <f t="shared" si="21"/>
        <v>180900.03200000001</v>
      </c>
      <c r="R141" s="47">
        <f t="shared" si="18"/>
        <v>1.0266548877006622E-4</v>
      </c>
      <c r="S141" s="44"/>
      <c r="T141" s="10">
        <v>3408.6559999999995</v>
      </c>
      <c r="U141" s="17">
        <f t="shared" si="19"/>
        <v>7.7945677123182885E-2</v>
      </c>
      <c r="V141" s="18">
        <f t="shared" si="22"/>
        <v>7.7945677123182885E-2</v>
      </c>
      <c r="W141" s="42"/>
      <c r="X141" s="10">
        <v>784506.96799999953</v>
      </c>
      <c r="Y141" s="17">
        <f t="shared" si="20"/>
        <v>-0.76940927311177165</v>
      </c>
      <c r="Z141" s="18">
        <f t="shared" si="23"/>
        <v>-0.76940927311177165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</row>
    <row r="142" spans="1:47" s="45" customFormat="1">
      <c r="A142" s="14">
        <v>139</v>
      </c>
      <c r="B142" s="46">
        <v>8482910000</v>
      </c>
      <c r="C142" s="13" t="s">
        <v>27</v>
      </c>
      <c r="D142" s="42"/>
      <c r="E142" s="10">
        <v>106931.121</v>
      </c>
      <c r="F142" s="9">
        <v>134235.86899999998</v>
      </c>
      <c r="G142" s="9">
        <v>91513.328999999998</v>
      </c>
      <c r="H142" s="9">
        <v>152054.87900000002</v>
      </c>
      <c r="I142" s="9">
        <v>38242.681999999986</v>
      </c>
      <c r="J142" s="9">
        <v>84066.42</v>
      </c>
      <c r="K142" s="9">
        <v>67179.223000000042</v>
      </c>
      <c r="L142" s="9">
        <v>125320.55200000003</v>
      </c>
      <c r="M142" s="9">
        <v>82248.930999999982</v>
      </c>
      <c r="N142" s="9">
        <v>59591.027999999969</v>
      </c>
      <c r="O142" s="9">
        <v>33925.619000000006</v>
      </c>
      <c r="P142" s="9">
        <v>120355.06900000005</v>
      </c>
      <c r="Q142" s="9">
        <f t="shared" si="21"/>
        <v>1095664.7220000001</v>
      </c>
      <c r="R142" s="47">
        <f t="shared" si="18"/>
        <v>6.2181832124965416E-4</v>
      </c>
      <c r="S142" s="44"/>
      <c r="T142" s="10">
        <v>32007.215999999997</v>
      </c>
      <c r="U142" s="17">
        <f t="shared" si="19"/>
        <v>2.7602479703326916</v>
      </c>
      <c r="V142" s="18">
        <f t="shared" si="22"/>
        <v>2.7602479703326916</v>
      </c>
      <c r="W142" s="42"/>
      <c r="X142" s="10">
        <v>1340446.152</v>
      </c>
      <c r="Y142" s="17">
        <f t="shared" si="20"/>
        <v>-0.18261190845658076</v>
      </c>
      <c r="Z142" s="18">
        <f t="shared" si="23"/>
        <v>-0.18261190845658076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</row>
    <row r="143" spans="1:47" s="45" customFormat="1">
      <c r="A143" s="14">
        <v>140</v>
      </c>
      <c r="B143" s="46">
        <v>4010330000</v>
      </c>
      <c r="C143" s="13" t="s">
        <v>2</v>
      </c>
      <c r="D143" s="42"/>
      <c r="E143" s="10">
        <v>18247.478999999985</v>
      </c>
      <c r="F143" s="9">
        <v>19906.499999999996</v>
      </c>
      <c r="G143" s="9">
        <v>26824.060999999976</v>
      </c>
      <c r="H143" s="9">
        <v>27596.645999999964</v>
      </c>
      <c r="I143" s="9">
        <v>16045.528999999999</v>
      </c>
      <c r="J143" s="9">
        <v>15357.31699999999</v>
      </c>
      <c r="K143" s="9">
        <v>18975.95</v>
      </c>
      <c r="L143" s="9">
        <v>29909.416000000023</v>
      </c>
      <c r="M143" s="9">
        <v>11292.638999999997</v>
      </c>
      <c r="N143" s="9">
        <v>18877.825999999979</v>
      </c>
      <c r="O143" s="9">
        <v>33906.400000000009</v>
      </c>
      <c r="P143" s="9">
        <v>17206.492999999999</v>
      </c>
      <c r="Q143" s="9">
        <f t="shared" si="21"/>
        <v>254146.25599999991</v>
      </c>
      <c r="R143" s="47">
        <f t="shared" si="18"/>
        <v>1.4423463225989017E-4</v>
      </c>
      <c r="S143" s="44"/>
      <c r="T143" s="10">
        <v>9057.8250000000025</v>
      </c>
      <c r="U143" s="17">
        <f t="shared" si="19"/>
        <v>0.89962744919448034</v>
      </c>
      <c r="V143" s="18">
        <f t="shared" si="22"/>
        <v>0.89962744919448034</v>
      </c>
      <c r="W143" s="42"/>
      <c r="X143" s="10">
        <v>294344.12599999993</v>
      </c>
      <c r="Y143" s="17">
        <f t="shared" si="20"/>
        <v>-0.13656759707173513</v>
      </c>
      <c r="Z143" s="18">
        <f t="shared" si="23"/>
        <v>-0.13656759707173513</v>
      </c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</row>
    <row r="144" spans="1:47" s="45" customFormat="1">
      <c r="A144" s="14">
        <v>141</v>
      </c>
      <c r="B144" s="46">
        <v>8409999200</v>
      </c>
      <c r="C144" s="13" t="s">
        <v>4</v>
      </c>
      <c r="D144" s="42"/>
      <c r="E144" s="10">
        <v>21014.104999999989</v>
      </c>
      <c r="F144" s="9">
        <v>37196.504999999983</v>
      </c>
      <c r="G144" s="9">
        <v>22332.510000000009</v>
      </c>
      <c r="H144" s="9">
        <v>19297.976000000002</v>
      </c>
      <c r="I144" s="9">
        <v>51629.97099999999</v>
      </c>
      <c r="J144" s="9">
        <v>31709.616999999998</v>
      </c>
      <c r="K144" s="9">
        <v>17117.348999999998</v>
      </c>
      <c r="L144" s="9">
        <v>20458.108999999997</v>
      </c>
      <c r="M144" s="9">
        <v>34363.850999999995</v>
      </c>
      <c r="N144" s="9">
        <v>16227.922999999999</v>
      </c>
      <c r="O144" s="9">
        <v>25176.929999999997</v>
      </c>
      <c r="P144" s="9">
        <v>30081.879000000008</v>
      </c>
      <c r="Q144" s="9">
        <f t="shared" si="21"/>
        <v>326606.72499999998</v>
      </c>
      <c r="R144" s="47">
        <f t="shared" si="18"/>
        <v>1.853578392828344E-4</v>
      </c>
      <c r="S144" s="44"/>
      <c r="T144" s="10">
        <v>17924.309999999998</v>
      </c>
      <c r="U144" s="17">
        <f t="shared" si="19"/>
        <v>0.67827263643621494</v>
      </c>
      <c r="V144" s="18">
        <f t="shared" si="22"/>
        <v>0.67827263643621494</v>
      </c>
      <c r="W144" s="42"/>
      <c r="X144" s="10">
        <v>338990.78200000006</v>
      </c>
      <c r="Y144" s="17">
        <f t="shared" si="20"/>
        <v>-3.653213496525131E-2</v>
      </c>
      <c r="Z144" s="18">
        <f t="shared" si="23"/>
        <v>-3.653213496525131E-2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</row>
    <row r="145" spans="1:47" s="45" customFormat="1">
      <c r="A145" s="14">
        <v>142</v>
      </c>
      <c r="B145" s="46">
        <v>9401901000</v>
      </c>
      <c r="C145" s="13" t="s">
        <v>6</v>
      </c>
      <c r="D145" s="42"/>
      <c r="E145" s="10">
        <v>28304.154000000006</v>
      </c>
      <c r="F145" s="9">
        <v>34127.748</v>
      </c>
      <c r="G145" s="9">
        <v>10813.382000000001</v>
      </c>
      <c r="H145" s="9">
        <v>28960.174999999996</v>
      </c>
      <c r="I145" s="9">
        <v>38507.339999999997</v>
      </c>
      <c r="J145" s="9">
        <v>53588.758000000023</v>
      </c>
      <c r="K145" s="9">
        <v>27328.018999999997</v>
      </c>
      <c r="L145" s="9">
        <v>40469.33600000001</v>
      </c>
      <c r="M145" s="9">
        <v>25197.825999999994</v>
      </c>
      <c r="N145" s="9">
        <v>20486.775999999991</v>
      </c>
      <c r="O145" s="9">
        <v>23611.161999999997</v>
      </c>
      <c r="P145" s="9">
        <v>21535.848999999995</v>
      </c>
      <c r="Q145" s="9">
        <f t="shared" si="21"/>
        <v>352930.52500000002</v>
      </c>
      <c r="R145" s="47">
        <f t="shared" si="18"/>
        <v>2.0029728270584869E-4</v>
      </c>
      <c r="S145" s="44"/>
      <c r="T145" s="10">
        <v>17115.249999999996</v>
      </c>
      <c r="U145" s="17">
        <f t="shared" si="19"/>
        <v>0.25828422021296793</v>
      </c>
      <c r="V145" s="18">
        <f t="shared" si="22"/>
        <v>0.25828422021296793</v>
      </c>
      <c r="W145" s="42"/>
      <c r="X145" s="10">
        <v>302251.2790000001</v>
      </c>
      <c r="Y145" s="17">
        <f t="shared" si="20"/>
        <v>0.16767256094886504</v>
      </c>
      <c r="Z145" s="18">
        <f t="shared" si="23"/>
        <v>0.16767256094886504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</row>
    <row r="146" spans="1:47" s="45" customFormat="1">
      <c r="A146" s="14">
        <v>143</v>
      </c>
      <c r="B146" s="46">
        <v>8708295000</v>
      </c>
      <c r="C146" s="13" t="s">
        <v>14</v>
      </c>
      <c r="D146" s="42"/>
      <c r="E146" s="10">
        <v>2140.3330000000001</v>
      </c>
      <c r="F146" s="9">
        <v>30811.288</v>
      </c>
      <c r="G146" s="9">
        <v>33440.534999999989</v>
      </c>
      <c r="H146" s="9">
        <v>44685.540999999997</v>
      </c>
      <c r="I146" s="9">
        <v>44455.925000000003</v>
      </c>
      <c r="J146" s="9">
        <v>15688.249</v>
      </c>
      <c r="K146" s="9">
        <v>26793.443000000007</v>
      </c>
      <c r="L146" s="9">
        <v>49873.25</v>
      </c>
      <c r="M146" s="9">
        <v>25970.434000000001</v>
      </c>
      <c r="N146" s="9">
        <v>40759.679000000004</v>
      </c>
      <c r="O146" s="9">
        <v>15604.946</v>
      </c>
      <c r="P146" s="9">
        <v>12719.308999999999</v>
      </c>
      <c r="Q146" s="9">
        <f t="shared" si="21"/>
        <v>342942.93199999997</v>
      </c>
      <c r="R146" s="47">
        <f t="shared" si="18"/>
        <v>1.946290630507991E-4</v>
      </c>
      <c r="S146" s="44"/>
      <c r="T146" s="10">
        <v>5291.9749999999985</v>
      </c>
      <c r="U146" s="17">
        <f t="shared" si="19"/>
        <v>1.4035088979067367</v>
      </c>
      <c r="V146" s="18">
        <f t="shared" si="22"/>
        <v>1.4035088979067367</v>
      </c>
      <c r="W146" s="42"/>
      <c r="X146" s="10">
        <v>197895.35</v>
      </c>
      <c r="Y146" s="17">
        <f t="shared" si="20"/>
        <v>0.73295093593659455</v>
      </c>
      <c r="Z146" s="18">
        <f t="shared" si="23"/>
        <v>0.73295093593659455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</row>
    <row r="147" spans="1:47" s="45" customFormat="1">
      <c r="A147" s="14">
        <v>144</v>
      </c>
      <c r="B147" s="46">
        <v>9029201000</v>
      </c>
      <c r="C147" s="13" t="s">
        <v>6</v>
      </c>
      <c r="D147" s="42"/>
      <c r="E147" s="10">
        <v>25871.251999999986</v>
      </c>
      <c r="F147" s="9">
        <v>18023.673000000003</v>
      </c>
      <c r="G147" s="9">
        <v>18619.316999999999</v>
      </c>
      <c r="H147" s="9">
        <v>33896.792000000001</v>
      </c>
      <c r="I147" s="9">
        <v>11561.070999999998</v>
      </c>
      <c r="J147" s="9">
        <v>30401.990000000013</v>
      </c>
      <c r="K147" s="9">
        <v>88140.298000000039</v>
      </c>
      <c r="L147" s="9">
        <v>16500.893000000007</v>
      </c>
      <c r="M147" s="9">
        <v>13177.868000000004</v>
      </c>
      <c r="N147" s="9">
        <v>10541.025000000001</v>
      </c>
      <c r="O147" s="9">
        <v>14794.459000000004</v>
      </c>
      <c r="P147" s="9">
        <v>12544.647000000003</v>
      </c>
      <c r="Q147" s="9">
        <f t="shared" si="21"/>
        <v>294073.28500000009</v>
      </c>
      <c r="R147" s="47">
        <f t="shared" si="18"/>
        <v>1.668942631184498E-4</v>
      </c>
      <c r="S147" s="44"/>
      <c r="T147" s="10">
        <v>48849.00299999999</v>
      </c>
      <c r="U147" s="17">
        <f t="shared" si="19"/>
        <v>-0.74319543430599788</v>
      </c>
      <c r="V147" s="18">
        <f t="shared" si="22"/>
        <v>-0.74319543430599788</v>
      </c>
      <c r="W147" s="42"/>
      <c r="X147" s="10">
        <v>316981.13199999998</v>
      </c>
      <c r="Y147" s="17">
        <f t="shared" si="20"/>
        <v>-7.2268803052920813E-2</v>
      </c>
      <c r="Z147" s="18">
        <f t="shared" si="23"/>
        <v>-7.2268803052920813E-2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</row>
    <row r="148" spans="1:47" s="45" customFormat="1">
      <c r="A148" s="14">
        <v>145</v>
      </c>
      <c r="B148" s="46">
        <v>9104001000</v>
      </c>
      <c r="C148" s="13" t="s">
        <v>6</v>
      </c>
      <c r="D148" s="42"/>
      <c r="E148" s="10">
        <v>6930.6520000000019</v>
      </c>
      <c r="F148" s="9">
        <v>5059.6799999999985</v>
      </c>
      <c r="G148" s="9">
        <v>5808.4150000000009</v>
      </c>
      <c r="H148" s="9">
        <v>2190.5419999999999</v>
      </c>
      <c r="I148" s="9">
        <v>6362.2569999999996</v>
      </c>
      <c r="J148" s="9">
        <v>8026.5299999999988</v>
      </c>
      <c r="K148" s="9">
        <v>10184.067999999997</v>
      </c>
      <c r="L148" s="9">
        <v>11610.634000000002</v>
      </c>
      <c r="M148" s="9">
        <v>4932.9719999999998</v>
      </c>
      <c r="N148" s="9">
        <v>3575.8109999999992</v>
      </c>
      <c r="O148" s="9">
        <v>12263.403999999997</v>
      </c>
      <c r="P148" s="9">
        <v>5019.3180000000002</v>
      </c>
      <c r="Q148" s="9">
        <f t="shared" si="21"/>
        <v>81964.28300000001</v>
      </c>
      <c r="R148" s="47">
        <f t="shared" si="18"/>
        <v>4.6516869471217287E-5</v>
      </c>
      <c r="S148" s="44"/>
      <c r="T148" s="10">
        <v>4967.1590000000006</v>
      </c>
      <c r="U148" s="17">
        <f t="shared" si="19"/>
        <v>1.0500771165166978E-2</v>
      </c>
      <c r="V148" s="18">
        <f t="shared" si="22"/>
        <v>1.0500771165166978E-2</v>
      </c>
      <c r="W148" s="42"/>
      <c r="X148" s="10">
        <v>59636.023999999998</v>
      </c>
      <c r="Y148" s="17">
        <f t="shared" si="20"/>
        <v>0.37440891431662199</v>
      </c>
      <c r="Z148" s="18">
        <f t="shared" si="23"/>
        <v>0.37440891431662199</v>
      </c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</row>
    <row r="149" spans="1:47" s="45" customFormat="1">
      <c r="A149" s="14">
        <v>146</v>
      </c>
      <c r="B149" s="46">
        <v>8409918000</v>
      </c>
      <c r="C149" s="13" t="s">
        <v>4</v>
      </c>
      <c r="D149" s="42"/>
      <c r="E149" s="10">
        <v>20943.786999999986</v>
      </c>
      <c r="F149" s="9">
        <v>17297.561000000002</v>
      </c>
      <c r="G149" s="9">
        <v>10304.528000000006</v>
      </c>
      <c r="H149" s="9">
        <v>5398.4389999999994</v>
      </c>
      <c r="I149" s="9">
        <v>10702.188999999995</v>
      </c>
      <c r="J149" s="9">
        <v>8840.1290000000026</v>
      </c>
      <c r="K149" s="9">
        <v>14551.260000000009</v>
      </c>
      <c r="L149" s="9">
        <v>24593.807000000033</v>
      </c>
      <c r="M149" s="9">
        <v>9722.1459999999988</v>
      </c>
      <c r="N149" s="9">
        <v>16216.510000000002</v>
      </c>
      <c r="O149" s="9">
        <v>10128.760999999999</v>
      </c>
      <c r="P149" s="9">
        <v>12023.675999999999</v>
      </c>
      <c r="Q149" s="9">
        <f t="shared" si="21"/>
        <v>160722.79300000003</v>
      </c>
      <c r="R149" s="47">
        <f t="shared" si="18"/>
        <v>9.1214379109867601E-5</v>
      </c>
      <c r="S149" s="44"/>
      <c r="T149" s="10">
        <v>9240.8169999999991</v>
      </c>
      <c r="U149" s="17">
        <f t="shared" si="19"/>
        <v>0.30114858891805785</v>
      </c>
      <c r="V149" s="18">
        <f t="shared" si="22"/>
        <v>0.30114858891805785</v>
      </c>
      <c r="W149" s="42"/>
      <c r="X149" s="10">
        <v>146152.67600000001</v>
      </c>
      <c r="Y149" s="17">
        <f t="shared" si="20"/>
        <v>9.9691072368733272E-2</v>
      </c>
      <c r="Z149" s="18">
        <f t="shared" si="23"/>
        <v>9.9691072368733272E-2</v>
      </c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s="45" customFormat="1">
      <c r="A150" s="14">
        <v>147</v>
      </c>
      <c r="B150" s="46">
        <v>8483109300</v>
      </c>
      <c r="C150" s="13" t="s">
        <v>4</v>
      </c>
      <c r="D150" s="42"/>
      <c r="E150" s="10">
        <v>25797.927000000007</v>
      </c>
      <c r="F150" s="9">
        <v>7159.1389999999974</v>
      </c>
      <c r="G150" s="9">
        <v>7595.2880000000005</v>
      </c>
      <c r="H150" s="9">
        <v>5023.3159999999989</v>
      </c>
      <c r="I150" s="9">
        <v>31508.75</v>
      </c>
      <c r="J150" s="9">
        <v>9176.4040000000023</v>
      </c>
      <c r="K150" s="9">
        <v>15890.304000000006</v>
      </c>
      <c r="L150" s="9">
        <v>17024.346999999998</v>
      </c>
      <c r="M150" s="9">
        <v>12473.811000000003</v>
      </c>
      <c r="N150" s="9">
        <v>18895.041000000001</v>
      </c>
      <c r="O150" s="9">
        <v>6366.0469999999987</v>
      </c>
      <c r="P150" s="9">
        <v>7321.904999999997</v>
      </c>
      <c r="Q150" s="9">
        <f t="shared" si="21"/>
        <v>164232.27900000001</v>
      </c>
      <c r="R150" s="47">
        <f t="shared" si="18"/>
        <v>9.3206103995365137E-5</v>
      </c>
      <c r="S150" s="44"/>
      <c r="T150" s="10">
        <v>41264.128999999979</v>
      </c>
      <c r="U150" s="17">
        <f t="shared" si="19"/>
        <v>-0.82256004967413698</v>
      </c>
      <c r="V150" s="18">
        <f t="shared" si="22"/>
        <v>-0.82256004967413698</v>
      </c>
      <c r="W150" s="42"/>
      <c r="X150" s="10">
        <v>440032.32499999995</v>
      </c>
      <c r="Y150" s="17">
        <f t="shared" si="20"/>
        <v>-0.62677223997123399</v>
      </c>
      <c r="Z150" s="18">
        <f t="shared" si="23"/>
        <v>-0.62677223997123399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s="45" customFormat="1">
      <c r="A151" s="14">
        <v>148</v>
      </c>
      <c r="B151" s="46">
        <v>4012903000</v>
      </c>
      <c r="C151" s="13" t="s">
        <v>28</v>
      </c>
      <c r="D151" s="42"/>
      <c r="E151" s="10">
        <v>150.75</v>
      </c>
      <c r="F151" s="9">
        <v>195.04</v>
      </c>
      <c r="G151" s="9">
        <v>245.05500000000001</v>
      </c>
      <c r="H151" s="9">
        <v>78.010000000000005</v>
      </c>
      <c r="I151" s="9">
        <v>151.916</v>
      </c>
      <c r="J151" s="9">
        <v>1662.4</v>
      </c>
      <c r="K151" s="9">
        <v>50</v>
      </c>
      <c r="L151" s="9">
        <v>0</v>
      </c>
      <c r="M151" s="9">
        <v>0</v>
      </c>
      <c r="N151" s="9">
        <v>0</v>
      </c>
      <c r="O151" s="9">
        <v>274.14400000000001</v>
      </c>
      <c r="P151" s="9">
        <v>0</v>
      </c>
      <c r="Q151" s="9">
        <f t="shared" si="21"/>
        <v>2807.3150000000005</v>
      </c>
      <c r="R151" s="47">
        <f t="shared" si="18"/>
        <v>1.5932245197531999E-6</v>
      </c>
      <c r="S151" s="44"/>
      <c r="T151" s="10">
        <v>8550</v>
      </c>
      <c r="U151" s="17">
        <f t="shared" si="19"/>
        <v>-1</v>
      </c>
      <c r="V151" s="18">
        <f t="shared" si="22"/>
        <v>-1</v>
      </c>
      <c r="W151" s="42"/>
      <c r="X151" s="10">
        <v>27465.353999999999</v>
      </c>
      <c r="Y151" s="17">
        <f t="shared" si="20"/>
        <v>-0.89778704472551119</v>
      </c>
      <c r="Z151" s="18">
        <f t="shared" si="23"/>
        <v>-0.89778704472551119</v>
      </c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</row>
    <row r="152" spans="1:47" s="45" customFormat="1">
      <c r="A152" s="14">
        <v>149</v>
      </c>
      <c r="B152" s="46">
        <v>4012110000</v>
      </c>
      <c r="C152" s="13" t="s">
        <v>28</v>
      </c>
      <c r="D152" s="42"/>
      <c r="E152" s="10">
        <v>9.1199999999999992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1180</v>
      </c>
      <c r="O152" s="9">
        <v>0</v>
      </c>
      <c r="P152" s="9">
        <v>0</v>
      </c>
      <c r="Q152" s="9">
        <f t="shared" si="21"/>
        <v>1189.1199999999999</v>
      </c>
      <c r="R152" s="47">
        <f t="shared" si="18"/>
        <v>6.748566302423933E-7</v>
      </c>
      <c r="S152" s="44"/>
      <c r="T152" s="10"/>
      <c r="U152" s="17">
        <f t="shared" si="19"/>
        <v>0</v>
      </c>
      <c r="V152" s="18">
        <f t="shared" si="22"/>
        <v>0</v>
      </c>
      <c r="W152" s="42"/>
      <c r="X152" s="10">
        <v>0</v>
      </c>
      <c r="Y152" s="17">
        <f t="shared" si="20"/>
        <v>0</v>
      </c>
      <c r="Z152" s="18">
        <f t="shared" si="23"/>
        <v>0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</row>
    <row r="153" spans="1:47" s="45" customFormat="1">
      <c r="A153" s="14">
        <v>150</v>
      </c>
      <c r="B153" s="106">
        <v>4012190000</v>
      </c>
      <c r="C153" s="107" t="s">
        <v>28</v>
      </c>
      <c r="D153" s="42"/>
      <c r="E153" s="105">
        <v>4834</v>
      </c>
      <c r="F153" s="108">
        <v>0</v>
      </c>
      <c r="G153" s="108">
        <v>0</v>
      </c>
      <c r="H153" s="108">
        <v>0</v>
      </c>
      <c r="I153" s="108">
        <v>8765.83</v>
      </c>
      <c r="J153" s="108">
        <v>0</v>
      </c>
      <c r="K153" s="108">
        <v>0</v>
      </c>
      <c r="L153" s="108">
        <v>3786.3879999999999</v>
      </c>
      <c r="M153" s="108">
        <v>0</v>
      </c>
      <c r="N153" s="108">
        <v>0</v>
      </c>
      <c r="O153" s="108">
        <v>0</v>
      </c>
      <c r="P153" s="108">
        <v>1644.116</v>
      </c>
      <c r="Q153" s="108">
        <f t="shared" si="21"/>
        <v>19030.334000000003</v>
      </c>
      <c r="R153" s="109">
        <f t="shared" si="18"/>
        <v>1.0800211144062205E-5</v>
      </c>
      <c r="S153" s="44"/>
      <c r="T153" s="105">
        <v>0</v>
      </c>
      <c r="U153" s="19">
        <f t="shared" si="19"/>
        <v>0</v>
      </c>
      <c r="V153" s="20">
        <f t="shared" si="22"/>
        <v>0</v>
      </c>
      <c r="W153" s="42"/>
      <c r="X153" s="105">
        <v>11141.915000000001</v>
      </c>
      <c r="Y153" s="19">
        <f t="shared" si="20"/>
        <v>0.70799490033804791</v>
      </c>
      <c r="Z153" s="20">
        <f t="shared" si="23"/>
        <v>0.70799490033804791</v>
      </c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</row>
    <row r="154" spans="1:47" s="39" customFormat="1" ht="6" customHeight="1">
      <c r="A154" s="37"/>
      <c r="B154" s="37"/>
      <c r="C154" s="37"/>
      <c r="D154" s="3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48"/>
      <c r="S154" s="38"/>
      <c r="T154" s="37"/>
      <c r="U154" s="37"/>
      <c r="V154" s="37"/>
      <c r="W154" s="38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</row>
    <row r="155" spans="1:47" s="39" customFormat="1">
      <c r="A155" s="49"/>
      <c r="B155" s="50"/>
      <c r="C155" s="51" t="s">
        <v>20</v>
      </c>
      <c r="D155" s="30"/>
      <c r="E155" s="52">
        <f t="shared" ref="E155:R155" si="24">SUM(E4:E153)</f>
        <v>142140143.27600005</v>
      </c>
      <c r="F155" s="53">
        <f t="shared" si="24"/>
        <v>122457248.46500003</v>
      </c>
      <c r="G155" s="53">
        <f t="shared" si="24"/>
        <v>143811207.41100007</v>
      </c>
      <c r="H155" s="53">
        <f t="shared" si="24"/>
        <v>139544192.92900014</v>
      </c>
      <c r="I155" s="53">
        <f t="shared" si="24"/>
        <v>156957720.41600028</v>
      </c>
      <c r="J155" s="53">
        <f t="shared" si="24"/>
        <v>149213735.87300009</v>
      </c>
      <c r="K155" s="53">
        <f t="shared" si="24"/>
        <v>145751748.04799995</v>
      </c>
      <c r="L155" s="53">
        <f t="shared" si="24"/>
        <v>168793514.36600012</v>
      </c>
      <c r="M155" s="53">
        <f t="shared" si="24"/>
        <v>157066907.09299994</v>
      </c>
      <c r="N155" s="53">
        <f t="shared" si="24"/>
        <v>162437462.49400014</v>
      </c>
      <c r="O155" s="53">
        <f t="shared" si="24"/>
        <v>146957757.61400005</v>
      </c>
      <c r="P155" s="53">
        <f t="shared" si="24"/>
        <v>126901876.56000014</v>
      </c>
      <c r="Q155" s="54">
        <f t="shared" si="24"/>
        <v>1762033514.5450001</v>
      </c>
      <c r="R155" s="55">
        <f t="shared" si="24"/>
        <v>1</v>
      </c>
      <c r="S155" s="30"/>
      <c r="T155" s="52">
        <f>SUM(T4:T153)</f>
        <v>140377140.42199996</v>
      </c>
      <c r="U155" s="21">
        <f t="shared" ref="U155" si="25">+V155</f>
        <v>-9.5993292223296889E-2</v>
      </c>
      <c r="V155" s="22">
        <f t="shared" si="22"/>
        <v>-9.5993292223296889E-2</v>
      </c>
      <c r="W155" s="30"/>
      <c r="X155" s="56">
        <f>SUM(X4:X153)</f>
        <v>1605000837.835001</v>
      </c>
      <c r="Y155" s="21">
        <f t="shared" ref="Y155" si="26">+Z155</f>
        <v>9.7839622888809055E-2</v>
      </c>
      <c r="Z155" s="22">
        <f>IFERROR((Q155-X155)/X155,0)</f>
        <v>9.7839622888809055E-2</v>
      </c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</row>
    <row r="156" spans="1:47" s="39" customFormat="1">
      <c r="B156" s="7" t="s">
        <v>25</v>
      </c>
      <c r="C156" s="57"/>
      <c r="D156" s="58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8"/>
      <c r="T156" s="59"/>
      <c r="U156" s="59"/>
      <c r="V156" s="59"/>
      <c r="W156" s="58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</row>
    <row r="157" spans="1:47">
      <c r="B157" s="7" t="s">
        <v>15</v>
      </c>
      <c r="D157" s="58"/>
      <c r="S157" s="58"/>
      <c r="W157" s="58"/>
    </row>
    <row r="158" spans="1:47" s="63" customFormat="1">
      <c r="A158" s="60"/>
      <c r="B158" s="60"/>
      <c r="C158" s="23"/>
      <c r="D158" s="61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59"/>
      <c r="R158" s="59"/>
      <c r="S158" s="61"/>
      <c r="T158" s="39"/>
      <c r="U158" s="39"/>
      <c r="V158" s="39"/>
      <c r="W158" s="61"/>
      <c r="X158" s="39"/>
      <c r="Y158" s="39"/>
      <c r="Z158" s="39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</row>
    <row r="159" spans="1:47" s="63" customFormat="1">
      <c r="A159" s="60"/>
      <c r="B159" s="60"/>
      <c r="C159" s="23"/>
      <c r="D159" s="61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59"/>
      <c r="R159" s="59"/>
      <c r="S159" s="61"/>
      <c r="T159" s="39"/>
      <c r="U159" s="39"/>
      <c r="V159" s="39"/>
      <c r="W159" s="61"/>
      <c r="X159" s="39"/>
      <c r="Y159" s="39"/>
      <c r="Z159" s="39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</row>
    <row r="160" spans="1:47"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</row>
  </sheetData>
  <autoFilter ref="B3:Z153">
    <sortState ref="B4:Z153">
      <sortCondition descending="1" ref="Q3:Q153"/>
    </sortState>
  </autoFilter>
  <sortState ref="B4:AT153">
    <sortCondition descending="1" ref="Q4:Q153"/>
  </sortState>
  <dataConsolidate>
    <dataRefs count="1">
      <dataRef name="$D$9:$D$161,$F$9:$K$161" r:id="rId1"/>
    </dataRefs>
  </dataConsolidate>
  <mergeCells count="2">
    <mergeCell ref="U2:V2"/>
    <mergeCell ref="Y2:Z2"/>
  </mergeCells>
  <conditionalFormatting sqref="V4:V153">
    <cfRule type="cellIs" dxfId="7" priority="10" operator="lessThan">
      <formula>0%</formula>
    </cfRule>
    <cfRule type="cellIs" dxfId="6" priority="11" operator="greaterThanOrEqual">
      <formula>1%</formula>
    </cfRule>
  </conditionalFormatting>
  <conditionalFormatting sqref="Z4:Z153">
    <cfRule type="cellIs" dxfId="5" priority="8" operator="lessThan">
      <formula>0%</formula>
    </cfRule>
    <cfRule type="cellIs" dxfId="4" priority="9" operator="greaterThanOrEqual">
      <formula>1%</formula>
    </cfRule>
  </conditionalFormatting>
  <conditionalFormatting sqref="V155">
    <cfRule type="cellIs" dxfId="3" priority="4" operator="lessThan">
      <formula>0%</formula>
    </cfRule>
    <cfRule type="cellIs" dxfId="2" priority="5" operator="greaterThanOrEqual">
      <formula>1%</formula>
    </cfRule>
  </conditionalFormatting>
  <conditionalFormatting sqref="Z155">
    <cfRule type="cellIs" dxfId="1" priority="2" operator="lessThan">
      <formula>0%</formula>
    </cfRule>
    <cfRule type="cellIs" dxfId="0" priority="3" operator="greaterThanOrEqual">
      <formula>1%</formula>
    </cfRule>
  </conditionalFormatting>
  <pageMargins left="0.97" right="0.7" top="0.75" bottom="0.75" header="0.3" footer="0.3"/>
  <pageSetup paperSize="9" scale="53" orientation="landscape" verticalDpi="300" r:id="rId2"/>
  <rowBreaks count="3" manualBreakCount="3">
    <brk id="109" max="10" man="1"/>
    <brk id="139" max="10" man="1"/>
    <brk id="157" max="16383" man="1"/>
  </rowBreaks>
  <ignoredErrors>
    <ignoredError sqref="I155:N155 T155 G155 H15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AB84E4C-9537-473E-982E-118A5853756E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U155</xm:sqref>
        </x14:conditionalFormatting>
        <x14:conditionalFormatting xmlns:xm="http://schemas.microsoft.com/office/excel/2006/main">
          <x14:cfRule type="iconSet" priority="1" id="{E352DF02-4DD5-484B-B398-70849A7DECB1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Y155</xm:sqref>
        </x14:conditionalFormatting>
        <x14:conditionalFormatting xmlns:xm="http://schemas.microsoft.com/office/excel/2006/main">
          <x14:cfRule type="iconSet" priority="13" id="{D9508601-F2BE-4A1A-BE2A-6147F5F6549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U4:U153</xm:sqref>
        </x14:conditionalFormatting>
        <x14:conditionalFormatting xmlns:xm="http://schemas.microsoft.com/office/excel/2006/main">
          <x14:cfRule type="iconSet" priority="14" id="{B0DC66A4-40A0-4299-AE5B-C7EF5C56321A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Y4:Y153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Resumen</vt:lpstr>
      <vt:lpstr>Detalle_partidas</vt:lpstr>
      <vt:lpstr>Detalle_partidas!Área_de_impresión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Hidalgo Antigoni</dc:creator>
  <cp:lastModifiedBy>Eduardo Gonzalo Verde Serna</cp:lastModifiedBy>
  <cp:lastPrinted>2014-08-21T16:22:27Z</cp:lastPrinted>
  <dcterms:created xsi:type="dcterms:W3CDTF">2012-05-03T18:01:00Z</dcterms:created>
  <dcterms:modified xsi:type="dcterms:W3CDTF">2019-02-04T23:14:43Z</dcterms:modified>
</cp:coreProperties>
</file>