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1. Estadisticas - EE\02. Regimenes definitivos\01. Importaciones\03. Suministros\"/>
    </mc:Choice>
  </mc:AlternateContent>
  <xr:revisionPtr revIDLastSave="0" documentId="13_ncr:1_{491D57CB-327A-48B8-800C-B97F07DA83F2}" xr6:coauthVersionLast="43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Resumen" sheetId="13" r:id="rId1"/>
    <sheet name="Detalle_partidas" sheetId="17" r:id="rId2"/>
  </sheets>
  <definedNames>
    <definedName name="_xlnm._FilterDatabase" localSheetId="1" hidden="1">Detalle_partidas!$B$3:$Z$153</definedName>
    <definedName name="_xlnm._FilterDatabase" localSheetId="0" hidden="1">Resumen!$B$3:$Y$21</definedName>
    <definedName name="_xlnm.Print_Area" localSheetId="1">Detalle_partidas!$A$1:$X$157</definedName>
    <definedName name="_xlnm.Print_Area" localSheetId="0">Resumen!$A$1:$Y$25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3" l="1"/>
  <c r="V155" i="17"/>
  <c r="V153" i="17"/>
  <c r="V152" i="17"/>
  <c r="V151" i="17"/>
  <c r="V150" i="17"/>
  <c r="V149" i="17"/>
  <c r="V148" i="17"/>
  <c r="V147" i="17"/>
  <c r="V146" i="17"/>
  <c r="V145" i="17"/>
  <c r="V144" i="17"/>
  <c r="V143" i="17"/>
  <c r="V142" i="17"/>
  <c r="V141" i="17"/>
  <c r="V140" i="17"/>
  <c r="V139" i="17"/>
  <c r="V138" i="17"/>
  <c r="V137" i="17"/>
  <c r="V136" i="17"/>
  <c r="V135" i="17"/>
  <c r="V134" i="17"/>
  <c r="V133" i="17"/>
  <c r="V132" i="17"/>
  <c r="V131" i="17"/>
  <c r="V130" i="17"/>
  <c r="V129" i="17"/>
  <c r="V128" i="17"/>
  <c r="V127" i="17"/>
  <c r="V126" i="17"/>
  <c r="V125" i="17"/>
  <c r="V124" i="17"/>
  <c r="V123" i="17"/>
  <c r="V122" i="17"/>
  <c r="V121" i="17"/>
  <c r="V120" i="17"/>
  <c r="V119" i="17"/>
  <c r="V118" i="17"/>
  <c r="V117" i="17"/>
  <c r="V116" i="17"/>
  <c r="V115" i="17"/>
  <c r="V114" i="17"/>
  <c r="V113" i="17"/>
  <c r="V112" i="17"/>
  <c r="V111" i="17"/>
  <c r="V110" i="17"/>
  <c r="V109" i="17"/>
  <c r="V108" i="17"/>
  <c r="V107" i="17"/>
  <c r="V106" i="17"/>
  <c r="V105" i="17"/>
  <c r="V104" i="17"/>
  <c r="V103" i="17"/>
  <c r="V102" i="17"/>
  <c r="V101" i="17"/>
  <c r="V100" i="17"/>
  <c r="V99" i="17"/>
  <c r="V98" i="17"/>
  <c r="V97" i="17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U23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4" i="13"/>
  <c r="K23" i="13" l="1"/>
  <c r="U152" i="17" l="1"/>
  <c r="Q152" i="17"/>
  <c r="Z152" i="17" s="1"/>
  <c r="Y152" i="17" s="1"/>
  <c r="U151" i="17"/>
  <c r="Q151" i="17"/>
  <c r="Z151" i="17" s="1"/>
  <c r="Y151" i="17" s="1"/>
  <c r="T155" i="17" l="1"/>
  <c r="Q153" i="17" l="1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Q10" i="17"/>
  <c r="Q9" i="17"/>
  <c r="Q8" i="17"/>
  <c r="Q7" i="17"/>
  <c r="Q6" i="17"/>
  <c r="Z6" i="17" s="1"/>
  <c r="Q5" i="17"/>
  <c r="Q4" i="17"/>
  <c r="Q155" i="17" l="1"/>
  <c r="O23" i="13"/>
  <c r="P16" i="13" l="1"/>
  <c r="P9" i="13"/>
  <c r="P14" i="13"/>
  <c r="P7" i="13"/>
  <c r="P13" i="13"/>
  <c r="P15" i="13"/>
  <c r="P5" i="13"/>
  <c r="P11" i="13"/>
  <c r="P20" i="13"/>
  <c r="P4" i="13"/>
  <c r="P19" i="13"/>
  <c r="P18" i="13"/>
  <c r="P21" i="13"/>
  <c r="P12" i="13"/>
  <c r="P10" i="13"/>
  <c r="P6" i="13"/>
  <c r="P17" i="13"/>
  <c r="P8" i="13"/>
  <c r="Y21" i="13" l="1"/>
  <c r="Y10" i="13" l="1"/>
  <c r="Z101" i="17"/>
  <c r="Y15" i="13" l="1"/>
  <c r="T11" i="13" l="1"/>
  <c r="T18" i="13"/>
  <c r="T19" i="13"/>
  <c r="T9" i="13"/>
  <c r="T17" i="13"/>
  <c r="T13" i="13"/>
  <c r="T5" i="13"/>
  <c r="T14" i="13"/>
  <c r="T21" i="13"/>
  <c r="T12" i="13"/>
  <c r="T4" i="13"/>
  <c r="T15" i="13"/>
  <c r="T10" i="13"/>
  <c r="T16" i="13"/>
  <c r="T7" i="13"/>
  <c r="T6" i="13"/>
  <c r="T20" i="13"/>
  <c r="T8" i="13"/>
  <c r="U50" i="17"/>
  <c r="U63" i="17"/>
  <c r="U74" i="17"/>
  <c r="U76" i="17"/>
  <c r="U110" i="17"/>
  <c r="U34" i="17"/>
  <c r="U123" i="17"/>
  <c r="U66" i="17"/>
  <c r="U136" i="17"/>
  <c r="U70" i="17"/>
  <c r="U139" i="17"/>
  <c r="U92" i="17"/>
  <c r="U147" i="17"/>
  <c r="U120" i="17"/>
  <c r="U47" i="17"/>
  <c r="U89" i="17"/>
  <c r="U106" i="17"/>
  <c r="U96" i="17"/>
  <c r="U27" i="17"/>
  <c r="U58" i="17"/>
  <c r="U93" i="17"/>
  <c r="U10" i="17"/>
  <c r="U144" i="17"/>
  <c r="U35" i="17"/>
  <c r="U141" i="17"/>
  <c r="U99" i="17"/>
  <c r="U24" i="17"/>
  <c r="U39" i="17"/>
  <c r="U23" i="17"/>
  <c r="U60" i="17"/>
  <c r="U113" i="17"/>
  <c r="U109" i="17"/>
  <c r="U118" i="17"/>
  <c r="U150" i="17"/>
  <c r="U128" i="17"/>
  <c r="U22" i="17"/>
  <c r="U18" i="17"/>
  <c r="U140" i="17"/>
  <c r="U124" i="17"/>
  <c r="U133" i="17"/>
  <c r="U15" i="17"/>
  <c r="U13" i="17"/>
  <c r="U9" i="17"/>
  <c r="U41" i="17"/>
  <c r="U103" i="17"/>
  <c r="U45" i="17"/>
  <c r="U112" i="17"/>
  <c r="U77" i="17"/>
  <c r="U130" i="17"/>
  <c r="U72" i="17"/>
  <c r="U25" i="17"/>
  <c r="U75" i="17"/>
  <c r="U14" i="17"/>
  <c r="U95" i="17"/>
  <c r="U64" i="17"/>
  <c r="U105" i="17"/>
  <c r="U57" i="17"/>
  <c r="U83" i="17"/>
  <c r="U37" i="17"/>
  <c r="U86" i="17"/>
  <c r="U46" i="17"/>
  <c r="U32" i="17"/>
  <c r="U53" i="17"/>
  <c r="U69" i="17"/>
  <c r="U80" i="17"/>
  <c r="U129" i="17"/>
  <c r="U12" i="17"/>
  <c r="U49" i="17"/>
  <c r="U65" i="17"/>
  <c r="U29" i="17"/>
  <c r="U79" i="17"/>
  <c r="U82" i="17"/>
  <c r="U137" i="17"/>
  <c r="U44" i="17"/>
  <c r="U36" i="17"/>
  <c r="U51" i="17"/>
  <c r="U67" i="17"/>
  <c r="U135" i="17"/>
  <c r="U100" i="17"/>
  <c r="U40" i="17"/>
  <c r="U5" i="17"/>
  <c r="U84" i="17"/>
  <c r="U4" i="17"/>
  <c r="U138" i="17"/>
  <c r="U31" i="17"/>
  <c r="U54" i="17"/>
  <c r="U8" i="17"/>
  <c r="U114" i="17"/>
  <c r="U119" i="17"/>
  <c r="U90" i="17"/>
  <c r="U7" i="17"/>
  <c r="U68" i="17"/>
  <c r="U6" i="17"/>
  <c r="U43" i="17"/>
  <c r="U107" i="17"/>
  <c r="U121" i="17"/>
  <c r="U102" i="17"/>
  <c r="U134" i="17"/>
  <c r="U115" i="17"/>
  <c r="U59" i="17"/>
  <c r="U153" i="17"/>
  <c r="U94" i="17"/>
  <c r="U33" i="17"/>
  <c r="U145" i="17"/>
  <c r="U108" i="17"/>
  <c r="U142" i="17"/>
  <c r="U16" i="17"/>
  <c r="U28" i="17"/>
  <c r="U91" i="17"/>
  <c r="U97" i="17"/>
  <c r="U61" i="17"/>
  <c r="U42" i="17"/>
  <c r="U131" i="17"/>
  <c r="U122" i="17"/>
  <c r="U85" i="17"/>
  <c r="U11" i="17"/>
  <c r="U104" i="17"/>
  <c r="U149" i="17"/>
  <c r="U26" i="17"/>
  <c r="U126" i="17"/>
  <c r="U62" i="17"/>
  <c r="U117" i="17"/>
  <c r="U88" i="17"/>
  <c r="U146" i="17"/>
  <c r="U125" i="17"/>
  <c r="U56" i="17"/>
  <c r="U143" i="17"/>
  <c r="U148" i="17"/>
  <c r="U81" i="17"/>
  <c r="U116" i="17"/>
  <c r="U127" i="17"/>
  <c r="U48" i="17"/>
  <c r="U17" i="17"/>
  <c r="U52" i="17"/>
  <c r="U73" i="17"/>
  <c r="U111" i="17"/>
  <c r="U38" i="17"/>
  <c r="U30" i="17"/>
  <c r="U132" i="17"/>
  <c r="U71" i="17"/>
  <c r="U55" i="17"/>
  <c r="U78" i="17"/>
  <c r="U20" i="17"/>
  <c r="U87" i="17"/>
  <c r="U101" i="17"/>
  <c r="U98" i="17"/>
  <c r="U19" i="17"/>
  <c r="U21" i="17"/>
  <c r="Z50" i="17" l="1"/>
  <c r="Y50" i="17" s="1"/>
  <c r="Z63" i="17"/>
  <c r="Y63" i="17" s="1"/>
  <c r="Z74" i="17"/>
  <c r="Y74" i="17" s="1"/>
  <c r="Z76" i="17"/>
  <c r="Y76" i="17" s="1"/>
  <c r="Z110" i="17"/>
  <c r="Y110" i="17" s="1"/>
  <c r="Z34" i="17"/>
  <c r="Y34" i="17" s="1"/>
  <c r="Z123" i="17"/>
  <c r="Y123" i="17" s="1"/>
  <c r="Z66" i="17"/>
  <c r="Y66" i="17" s="1"/>
  <c r="Z136" i="17"/>
  <c r="Y136" i="17" s="1"/>
  <c r="Z70" i="17"/>
  <c r="Y70" i="17" s="1"/>
  <c r="Z139" i="17"/>
  <c r="Y139" i="17" s="1"/>
  <c r="Z92" i="17"/>
  <c r="Y92" i="17" s="1"/>
  <c r="Z147" i="17"/>
  <c r="Y147" i="17" s="1"/>
  <c r="Z120" i="17"/>
  <c r="Y120" i="17" s="1"/>
  <c r="Z47" i="17"/>
  <c r="Y47" i="17" s="1"/>
  <c r="Z89" i="17"/>
  <c r="Y89" i="17" s="1"/>
  <c r="Z106" i="17"/>
  <c r="Y106" i="17" s="1"/>
  <c r="Z96" i="17"/>
  <c r="Y96" i="17" s="1"/>
  <c r="Z27" i="17"/>
  <c r="Y27" i="17" s="1"/>
  <c r="Z58" i="17"/>
  <c r="Y58" i="17" s="1"/>
  <c r="Z93" i="17"/>
  <c r="Y93" i="17" s="1"/>
  <c r="Z10" i="17"/>
  <c r="Y10" i="17" s="1"/>
  <c r="Z144" i="17"/>
  <c r="Y144" i="17" s="1"/>
  <c r="Z35" i="17"/>
  <c r="Y35" i="17" s="1"/>
  <c r="Z141" i="17"/>
  <c r="Y141" i="17" s="1"/>
  <c r="Z99" i="17"/>
  <c r="Y99" i="17" s="1"/>
  <c r="Z24" i="17"/>
  <c r="Y24" i="17" s="1"/>
  <c r="Z39" i="17"/>
  <c r="Y39" i="17" s="1"/>
  <c r="Z23" i="17"/>
  <c r="Y23" i="17" s="1"/>
  <c r="Z60" i="17"/>
  <c r="Y60" i="17" s="1"/>
  <c r="Z113" i="17"/>
  <c r="Y113" i="17" s="1"/>
  <c r="Z109" i="17"/>
  <c r="Y109" i="17" s="1"/>
  <c r="Z118" i="17"/>
  <c r="Y118" i="17" s="1"/>
  <c r="Z150" i="17"/>
  <c r="Y150" i="17" s="1"/>
  <c r="Z128" i="17"/>
  <c r="Y128" i="17" s="1"/>
  <c r="Z22" i="17"/>
  <c r="Y22" i="17" s="1"/>
  <c r="Z18" i="17"/>
  <c r="Y18" i="17" s="1"/>
  <c r="Z140" i="17"/>
  <c r="Y140" i="17" s="1"/>
  <c r="Z124" i="17"/>
  <c r="Y124" i="17" s="1"/>
  <c r="Z133" i="17"/>
  <c r="Y133" i="17" s="1"/>
  <c r="Z15" i="17"/>
  <c r="Y15" i="17" s="1"/>
  <c r="Z13" i="17"/>
  <c r="Y13" i="17" s="1"/>
  <c r="Z9" i="17"/>
  <c r="Y9" i="17" s="1"/>
  <c r="Z41" i="17"/>
  <c r="Y41" i="17" s="1"/>
  <c r="Z103" i="17"/>
  <c r="Y103" i="17" s="1"/>
  <c r="Z45" i="17"/>
  <c r="Y45" i="17" s="1"/>
  <c r="Z112" i="17"/>
  <c r="Y112" i="17" s="1"/>
  <c r="Z77" i="17"/>
  <c r="Y77" i="17" s="1"/>
  <c r="Z130" i="17"/>
  <c r="Y130" i="17" s="1"/>
  <c r="Z72" i="17"/>
  <c r="Y72" i="17" s="1"/>
  <c r="Z25" i="17"/>
  <c r="Y25" i="17" s="1"/>
  <c r="Z75" i="17"/>
  <c r="Y75" i="17" s="1"/>
  <c r="Z14" i="17"/>
  <c r="Y14" i="17" s="1"/>
  <c r="Z95" i="17"/>
  <c r="Y95" i="17" s="1"/>
  <c r="Z64" i="17"/>
  <c r="Y64" i="17" s="1"/>
  <c r="Z105" i="17"/>
  <c r="Y105" i="17" s="1"/>
  <c r="Z57" i="17"/>
  <c r="Y57" i="17" s="1"/>
  <c r="Z83" i="17"/>
  <c r="Y83" i="17" s="1"/>
  <c r="Z37" i="17"/>
  <c r="Y37" i="17" s="1"/>
  <c r="Z86" i="17"/>
  <c r="Y86" i="17" s="1"/>
  <c r="Z46" i="17"/>
  <c r="Y46" i="17" s="1"/>
  <c r="Z32" i="17"/>
  <c r="Y32" i="17" s="1"/>
  <c r="Z53" i="17"/>
  <c r="Y53" i="17" s="1"/>
  <c r="Z69" i="17"/>
  <c r="Y69" i="17" s="1"/>
  <c r="Z80" i="17"/>
  <c r="Y80" i="17" s="1"/>
  <c r="Z129" i="17"/>
  <c r="Y129" i="17" s="1"/>
  <c r="Z12" i="17"/>
  <c r="Y12" i="17" s="1"/>
  <c r="Z49" i="17"/>
  <c r="Y49" i="17" s="1"/>
  <c r="Z65" i="17"/>
  <c r="Y65" i="17" s="1"/>
  <c r="Z29" i="17"/>
  <c r="Y29" i="17" s="1"/>
  <c r="Z79" i="17"/>
  <c r="Y79" i="17" s="1"/>
  <c r="Z82" i="17"/>
  <c r="Y82" i="17" s="1"/>
  <c r="Z137" i="17"/>
  <c r="Y137" i="17" s="1"/>
  <c r="Z44" i="17"/>
  <c r="Y44" i="17" s="1"/>
  <c r="Z36" i="17"/>
  <c r="Y36" i="17" s="1"/>
  <c r="Z51" i="17"/>
  <c r="Y51" i="17" s="1"/>
  <c r="Z67" i="17"/>
  <c r="Y67" i="17" s="1"/>
  <c r="Z135" i="17"/>
  <c r="Y135" i="17" s="1"/>
  <c r="Z100" i="17"/>
  <c r="Y100" i="17" s="1"/>
  <c r="Z40" i="17"/>
  <c r="Y40" i="17" s="1"/>
  <c r="Z5" i="17"/>
  <c r="Y5" i="17" s="1"/>
  <c r="Z84" i="17"/>
  <c r="Y84" i="17" s="1"/>
  <c r="Z4" i="17"/>
  <c r="Y4" i="17" s="1"/>
  <c r="Z138" i="17"/>
  <c r="Y138" i="17" s="1"/>
  <c r="Z31" i="17"/>
  <c r="Y31" i="17" s="1"/>
  <c r="Z54" i="17"/>
  <c r="Y54" i="17" s="1"/>
  <c r="Z8" i="17"/>
  <c r="Y8" i="17" s="1"/>
  <c r="Z114" i="17"/>
  <c r="Y114" i="17" s="1"/>
  <c r="Z119" i="17"/>
  <c r="Y119" i="17" s="1"/>
  <c r="Z90" i="17"/>
  <c r="Y90" i="17" s="1"/>
  <c r="Z7" i="17"/>
  <c r="Y7" i="17" s="1"/>
  <c r="Z68" i="17"/>
  <c r="Y68" i="17" s="1"/>
  <c r="Y6" i="17"/>
  <c r="Z43" i="17"/>
  <c r="Y43" i="17" s="1"/>
  <c r="Z107" i="17"/>
  <c r="Y107" i="17" s="1"/>
  <c r="Z121" i="17"/>
  <c r="Y121" i="17" s="1"/>
  <c r="Z102" i="17"/>
  <c r="Y102" i="17" s="1"/>
  <c r="Z134" i="17"/>
  <c r="Y134" i="17" s="1"/>
  <c r="Z115" i="17"/>
  <c r="Y115" i="17" s="1"/>
  <c r="Z59" i="17"/>
  <c r="Y59" i="17" s="1"/>
  <c r="Z153" i="17"/>
  <c r="Y153" i="17" s="1"/>
  <c r="Z94" i="17"/>
  <c r="Y94" i="17" s="1"/>
  <c r="Z33" i="17"/>
  <c r="Y33" i="17" s="1"/>
  <c r="Z145" i="17"/>
  <c r="Y145" i="17" s="1"/>
  <c r="Z108" i="17"/>
  <c r="Y108" i="17" s="1"/>
  <c r="Z142" i="17"/>
  <c r="Y142" i="17" s="1"/>
  <c r="Z16" i="17"/>
  <c r="Y16" i="17" s="1"/>
  <c r="Z28" i="17"/>
  <c r="Y28" i="17" s="1"/>
  <c r="Z91" i="17"/>
  <c r="Y91" i="17" s="1"/>
  <c r="Z97" i="17"/>
  <c r="Y97" i="17" s="1"/>
  <c r="Z61" i="17"/>
  <c r="Y61" i="17" s="1"/>
  <c r="Z42" i="17"/>
  <c r="Y42" i="17" s="1"/>
  <c r="Z131" i="17"/>
  <c r="Y131" i="17" s="1"/>
  <c r="Z122" i="17"/>
  <c r="Y122" i="17" s="1"/>
  <c r="Z85" i="17"/>
  <c r="Y85" i="17" s="1"/>
  <c r="Z11" i="17"/>
  <c r="Y11" i="17" s="1"/>
  <c r="Z104" i="17"/>
  <c r="Y104" i="17" s="1"/>
  <c r="Z149" i="17"/>
  <c r="Y149" i="17" s="1"/>
  <c r="Z26" i="17"/>
  <c r="Y26" i="17" s="1"/>
  <c r="Z126" i="17"/>
  <c r="Y126" i="17" s="1"/>
  <c r="Z62" i="17"/>
  <c r="Y62" i="17" s="1"/>
  <c r="Z117" i="17"/>
  <c r="Y117" i="17" s="1"/>
  <c r="Z88" i="17"/>
  <c r="Y88" i="17" s="1"/>
  <c r="Z146" i="17"/>
  <c r="Y146" i="17" s="1"/>
  <c r="Z125" i="17"/>
  <c r="Y125" i="17" s="1"/>
  <c r="Z56" i="17"/>
  <c r="Y56" i="17" s="1"/>
  <c r="Z143" i="17"/>
  <c r="Y143" i="17" s="1"/>
  <c r="Z148" i="17"/>
  <c r="Y148" i="17" s="1"/>
  <c r="Z81" i="17"/>
  <c r="Y81" i="17" s="1"/>
  <c r="Z116" i="17"/>
  <c r="Y116" i="17" s="1"/>
  <c r="Z127" i="17"/>
  <c r="Y127" i="17" s="1"/>
  <c r="Z48" i="17"/>
  <c r="Y48" i="17" s="1"/>
  <c r="Z17" i="17"/>
  <c r="Y17" i="17" s="1"/>
  <c r="Z52" i="17"/>
  <c r="Y52" i="17" s="1"/>
  <c r="Z73" i="17"/>
  <c r="Y73" i="17" s="1"/>
  <c r="Z111" i="17"/>
  <c r="Y111" i="17" s="1"/>
  <c r="Z38" i="17"/>
  <c r="Y38" i="17" s="1"/>
  <c r="Z30" i="17"/>
  <c r="Y30" i="17" s="1"/>
  <c r="Z132" i="17"/>
  <c r="Y132" i="17" s="1"/>
  <c r="Z71" i="17"/>
  <c r="Y71" i="17" s="1"/>
  <c r="Z55" i="17"/>
  <c r="Y55" i="17" s="1"/>
  <c r="Z78" i="17"/>
  <c r="Y78" i="17" s="1"/>
  <c r="Z20" i="17"/>
  <c r="Y20" i="17" s="1"/>
  <c r="Z87" i="17"/>
  <c r="Y87" i="17" s="1"/>
  <c r="Y101" i="17"/>
  <c r="Z98" i="17"/>
  <c r="Y98" i="17" s="1"/>
  <c r="Z19" i="17"/>
  <c r="Y19" i="17" s="1"/>
  <c r="Z21" i="17"/>
  <c r="Y21" i="17" s="1"/>
  <c r="Y4" i="13"/>
  <c r="X4" i="13" s="1"/>
  <c r="Y14" i="13"/>
  <c r="X14" i="13" s="1"/>
  <c r="Y12" i="13"/>
  <c r="X12" i="13" s="1"/>
  <c r="Y11" i="13"/>
  <c r="X11" i="13" s="1"/>
  <c r="Y19" i="13"/>
  <c r="X19" i="13" s="1"/>
  <c r="Y9" i="13"/>
  <c r="X9" i="13" s="1"/>
  <c r="Y13" i="13"/>
  <c r="X13" i="13" s="1"/>
  <c r="Y17" i="13"/>
  <c r="X17" i="13" s="1"/>
  <c r="X10" i="13"/>
  <c r="Y6" i="13"/>
  <c r="X6" i="13" s="1"/>
  <c r="X15" i="13"/>
  <c r="Y16" i="13"/>
  <c r="X16" i="13" s="1"/>
  <c r="Y8" i="13"/>
  <c r="X8" i="13" s="1"/>
  <c r="Y20" i="13"/>
  <c r="X20" i="13" s="1"/>
  <c r="Y7" i="13"/>
  <c r="X7" i="13" s="1"/>
  <c r="Y18" i="13"/>
  <c r="X18" i="13" s="1"/>
  <c r="X21" i="13"/>
  <c r="Y5" i="13"/>
  <c r="X5" i="13" s="1"/>
  <c r="N23" i="13" l="1"/>
  <c r="P155" i="17"/>
  <c r="O155" i="17"/>
  <c r="L23" i="13" l="1"/>
  <c r="M23" i="13"/>
  <c r="X155" i="17"/>
  <c r="M155" i="17"/>
  <c r="N155" i="17"/>
  <c r="L155" i="17" l="1"/>
  <c r="J23" i="13" l="1"/>
  <c r="I23" i="13"/>
  <c r="H23" i="13"/>
  <c r="G23" i="13"/>
  <c r="F23" i="13"/>
  <c r="W23" i="13" l="1"/>
  <c r="V23" i="13"/>
  <c r="S23" i="13"/>
  <c r="R23" i="13"/>
  <c r="E23" i="13"/>
  <c r="D23" i="13"/>
  <c r="T23" i="13" l="1"/>
  <c r="F155" i="17" l="1"/>
  <c r="K155" i="17"/>
  <c r="J155" i="17"/>
  <c r="I155" i="17"/>
  <c r="H155" i="17"/>
  <c r="G155" i="17"/>
  <c r="E155" i="17" l="1"/>
  <c r="U155" i="17" s="1"/>
  <c r="Q15" i="13" l="1"/>
  <c r="Q8" i="13"/>
  <c r="Q7" i="13"/>
  <c r="Q11" i="13"/>
  <c r="Q18" i="13"/>
  <c r="Q12" i="13"/>
  <c r="Q9" i="13"/>
  <c r="Q4" i="13"/>
  <c r="Q6" i="13"/>
  <c r="Q10" i="13"/>
  <c r="Q17" i="13"/>
  <c r="Q16" i="13"/>
  <c r="Q14" i="13"/>
  <c r="Q19" i="13"/>
  <c r="Q21" i="13"/>
  <c r="Q20" i="13"/>
  <c r="Q13" i="13"/>
  <c r="Q5" i="13"/>
  <c r="Y23" i="13"/>
  <c r="X23" i="13" s="1"/>
  <c r="Q23" i="13" l="1"/>
  <c r="R152" i="17" l="1"/>
  <c r="R151" i="17" l="1"/>
  <c r="R22" i="17"/>
  <c r="R8" i="17"/>
  <c r="R146" i="17"/>
  <c r="R17" i="17"/>
  <c r="Z155" i="17"/>
  <c r="Y155" i="17" s="1"/>
  <c r="R101" i="17"/>
  <c r="R21" i="17"/>
  <c r="R63" i="17"/>
  <c r="R50" i="17"/>
  <c r="R19" i="17"/>
  <c r="R98" i="17"/>
  <c r="R87" i="17"/>
  <c r="R20" i="17"/>
  <c r="R78" i="17"/>
  <c r="R55" i="17"/>
  <c r="R71" i="17"/>
  <c r="R132" i="17"/>
  <c r="R30" i="17"/>
  <c r="R38" i="17"/>
  <c r="R111" i="17"/>
  <c r="R73" i="17"/>
  <c r="R52" i="17"/>
  <c r="R48" i="17"/>
  <c r="R127" i="17"/>
  <c r="R116" i="17"/>
  <c r="R81" i="17"/>
  <c r="R148" i="17"/>
  <c r="R143" i="17"/>
  <c r="R56" i="17"/>
  <c r="R125" i="17"/>
  <c r="R88" i="17"/>
  <c r="R117" i="17"/>
  <c r="R62" i="17"/>
  <c r="R126" i="17"/>
  <c r="R26" i="17"/>
  <c r="R149" i="17"/>
  <c r="R104" i="17"/>
  <c r="R11" i="17"/>
  <c r="R85" i="17"/>
  <c r="R122" i="17"/>
  <c r="R131" i="17"/>
  <c r="R42" i="17"/>
  <c r="R61" i="17"/>
  <c r="R97" i="17"/>
  <c r="R91" i="17"/>
  <c r="R28" i="17"/>
  <c r="R16" i="17"/>
  <c r="R142" i="17"/>
  <c r="R108" i="17"/>
  <c r="R145" i="17"/>
  <c r="R33" i="17"/>
  <c r="R94" i="17"/>
  <c r="R153" i="17"/>
  <c r="R59" i="17"/>
  <c r="R115" i="17"/>
  <c r="R134" i="17"/>
  <c r="R102" i="17"/>
  <c r="R121" i="17"/>
  <c r="R107" i="17"/>
  <c r="R43" i="17"/>
  <c r="R6" i="17"/>
  <c r="R68" i="17"/>
  <c r="R7" i="17"/>
  <c r="R90" i="17"/>
  <c r="R119" i="17"/>
  <c r="R114" i="17"/>
  <c r="R54" i="17"/>
  <c r="R31" i="17"/>
  <c r="R138" i="17"/>
  <c r="R4" i="17"/>
  <c r="R84" i="17"/>
  <c r="R5" i="17"/>
  <c r="R40" i="17"/>
  <c r="R100" i="17"/>
  <c r="R135" i="17"/>
  <c r="R67" i="17"/>
  <c r="R51" i="17"/>
  <c r="R36" i="17"/>
  <c r="R44" i="17"/>
  <c r="R137" i="17"/>
  <c r="R82" i="17"/>
  <c r="R79" i="17"/>
  <c r="R29" i="17"/>
  <c r="R65" i="17"/>
  <c r="R49" i="17"/>
  <c r="R12" i="17"/>
  <c r="R129" i="17"/>
  <c r="R80" i="17"/>
  <c r="R69" i="17"/>
  <c r="R53" i="17"/>
  <c r="R32" i="17"/>
  <c r="R46" i="17"/>
  <c r="R86" i="17"/>
  <c r="R37" i="17"/>
  <c r="R83" i="17"/>
  <c r="R57" i="17"/>
  <c r="R105" i="17"/>
  <c r="R64" i="17"/>
  <c r="R95" i="17"/>
  <c r="R14" i="17"/>
  <c r="R75" i="17"/>
  <c r="R25" i="17"/>
  <c r="R72" i="17"/>
  <c r="R130" i="17"/>
  <c r="R77" i="17"/>
  <c r="R112" i="17"/>
  <c r="R45" i="17"/>
  <c r="R103" i="17"/>
  <c r="R41" i="17"/>
  <c r="R9" i="17"/>
  <c r="R13" i="17"/>
  <c r="R15" i="17"/>
  <c r="R133" i="17"/>
  <c r="R124" i="17"/>
  <c r="R140" i="17"/>
  <c r="R18" i="17"/>
  <c r="R128" i="17"/>
  <c r="R150" i="17"/>
  <c r="R118" i="17"/>
  <c r="R109" i="17"/>
  <c r="R113" i="17"/>
  <c r="R60" i="17"/>
  <c r="R23" i="17"/>
  <c r="R39" i="17"/>
  <c r="R24" i="17"/>
  <c r="R99" i="17"/>
  <c r="R141" i="17"/>
  <c r="R35" i="17"/>
  <c r="R144" i="17"/>
  <c r="R10" i="17"/>
  <c r="R93" i="17"/>
  <c r="R58" i="17"/>
  <c r="R27" i="17"/>
  <c r="R96" i="17"/>
  <c r="R106" i="17"/>
  <c r="R89" i="17"/>
  <c r="R47" i="17"/>
  <c r="R120" i="17"/>
  <c r="R147" i="17"/>
  <c r="R92" i="17"/>
  <c r="R139" i="17"/>
  <c r="R70" i="17"/>
  <c r="R136" i="17"/>
  <c r="R66" i="17"/>
  <c r="R123" i="17"/>
  <c r="R34" i="17"/>
  <c r="R110" i="17"/>
  <c r="R76" i="17"/>
  <c r="R74" i="17"/>
  <c r="R155" i="17" l="1"/>
</calcChain>
</file>

<file path=xl/sharedStrings.xml><?xml version="1.0" encoding="utf-8"?>
<sst xmlns="http://schemas.openxmlformats.org/spreadsheetml/2006/main" count="195" uniqueCount="38">
  <si>
    <t>Ruedas y sus partes</t>
  </si>
  <si>
    <t>Total</t>
  </si>
  <si>
    <t>Productos de caucho</t>
  </si>
  <si>
    <t>Sistema de suspensión</t>
  </si>
  <si>
    <t>Partes de Motor</t>
  </si>
  <si>
    <t>Partes eléctricas</t>
  </si>
  <si>
    <t>Accesorios</t>
  </si>
  <si>
    <t>Baterías</t>
  </si>
  <si>
    <t>Sistema de frenos</t>
  </si>
  <si>
    <t>Sistema de transmisión</t>
  </si>
  <si>
    <t>Sistema de dirección</t>
  </si>
  <si>
    <t>Sistema de enfriamiento</t>
  </si>
  <si>
    <t>Sistema de escape</t>
  </si>
  <si>
    <t>Ejes y diferencial</t>
  </si>
  <si>
    <t>Partes de carrocería</t>
  </si>
  <si>
    <t>Elaboración y Diseño : Asociación Automotriz del Perú AAP.</t>
  </si>
  <si>
    <t>Lubricantes</t>
  </si>
  <si>
    <t>Filtros</t>
  </si>
  <si>
    <t>PARTIDA</t>
  </si>
  <si>
    <t>% Var 
ACUM</t>
  </si>
  <si>
    <t>TOTAL</t>
  </si>
  <si>
    <t>N°</t>
  </si>
  <si>
    <t>Estructura</t>
  </si>
  <si>
    <t>N</t>
  </si>
  <si>
    <t>Partida</t>
  </si>
  <si>
    <t>Fuente: ADUANAS - SUNAT</t>
  </si>
  <si>
    <t>TIPO DE SUMINISTRO</t>
  </si>
  <si>
    <t>Otros consumibles</t>
  </si>
  <si>
    <t>Neumáticos</t>
  </si>
  <si>
    <t>IMPORTACION DE SUMINISTROS (Valor FOB US$)</t>
  </si>
  <si>
    <t>DESCRIPCION</t>
  </si>
  <si>
    <t>ACUMULADO 
ene-dic 2019</t>
  </si>
  <si>
    <t>% Part ACUM 
ene-dic 2019</t>
  </si>
  <si>
    <t>dic-18</t>
  </si>
  <si>
    <t>ACUMULADO 
ene-dic 2018</t>
  </si>
  <si>
    <t>ACUMULADO 
dic 2019</t>
  </si>
  <si>
    <t>% Part ACUM 
dic 2019</t>
  </si>
  <si>
    <t>% Var 
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</si>
</sst>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_ * #,##0.00_ ;_ * \-#,##0.00_ ;_ * &quot;-&quot;??_ ;_ @_ "/>
    <numFmt numFmtId="165" formatCode="&quot;@ &quot;#,###&quot; rpm&quot;"/>
    <numFmt numFmtId="166" formatCode="##&quot;°&quot;"/>
    <numFmt numFmtId="167" formatCode="#,###&quot; cc&quot;"/>
    <numFmt numFmtId="168" formatCode="__@"/>
    <numFmt numFmtId="169" formatCode="_(@_)"/>
    <numFmt numFmtId="170" formatCode="_([$€]* #,##0.00_);_([$€]* \(#,##0.00\);_([$€]* &quot;-&quot;??_);_(@_)"/>
    <numFmt numFmtId="171" formatCode="0#"/>
    <numFmt numFmtId="172" formatCode="#,###&quot; Kg.&quot;"/>
    <numFmt numFmtId="173" formatCode="#,###&quot; Kg./m³&quot;"/>
    <numFmt numFmtId="174" formatCode="#,###&quot; Kg-m&quot;"/>
    <numFmt numFmtId="175" formatCode="#.00&quot; Km/gal&quot;"/>
    <numFmt numFmtId="176" formatCode="#.00&quot; Km/hr&quot;"/>
    <numFmt numFmtId="177" formatCode="#.00&quot; l/hr&quot;"/>
    <numFmt numFmtId="178" formatCode="#&quot; litros&quot;"/>
    <numFmt numFmtId="179" formatCode="#.00&quot; m&quot;"/>
    <numFmt numFmtId="180" formatCode="#.0&quot; m/m&quot;"/>
    <numFmt numFmtId="181" formatCode="#.00&quot; m²&quot;"/>
    <numFmt numFmtId="182" formatCode="#.0&quot; m³&quot;"/>
    <numFmt numFmtId="183" formatCode="###,###\ &quot;mm&quot;"/>
    <numFmt numFmtId="184" formatCode="_(* #,##0.00_);_(* \(#,##0.00\);_(* &quot;-&quot;??_);_(@_)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  <numFmt numFmtId="195" formatCode="_ * #,##0_ ;_ * \-#,##0_ ;_ * &quot;-&quot;??_ ;_ @_ "/>
    <numFmt numFmtId="196" formatCode="_(* #,##0_);_(* \(#,##0\);_(* &quot;-&quot;??_);_(@_)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6"/>
      <name val="Arial"/>
      <family val="2"/>
    </font>
    <font>
      <sz val="5"/>
      <name val="Arial"/>
      <family val="2"/>
    </font>
    <font>
      <sz val="11"/>
      <color indexed="10"/>
      <name val="Calibri"/>
      <family val="2"/>
    </font>
    <font>
      <i/>
      <sz val="11"/>
      <color indexed="61"/>
      <name val="Calibri"/>
      <family val="2"/>
    </font>
    <font>
      <i/>
      <sz val="11"/>
      <color indexed="23"/>
      <name val="Calibri"/>
      <family val="2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8"/>
      <color indexed="49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돋움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40">
    <xf numFmtId="0" fontId="0" fillId="0" borderId="0"/>
    <xf numFmtId="0" fontId="2" fillId="0" borderId="0"/>
    <xf numFmtId="165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4" borderId="0" applyNumberFormat="0" applyBorder="0" applyAlignment="0" applyProtection="0"/>
    <xf numFmtId="0" fontId="7" fillId="20" borderId="0" applyNumberFormat="0" applyBorder="0" applyAlignment="0" applyProtection="0"/>
    <xf numFmtId="166" fontId="8" fillId="0" borderId="0" applyFont="0" applyFill="0" applyBorder="0" applyAlignment="0" applyProtection="0">
      <alignment horizontal="center" vertical="center"/>
    </xf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" borderId="2" applyNumberFormat="0" applyAlignment="0" applyProtection="0"/>
    <xf numFmtId="0" fontId="10" fillId="10" borderId="3" applyNumberFormat="0" applyAlignment="0" applyProtection="0"/>
    <xf numFmtId="167" fontId="4" fillId="0" borderId="0" applyFont="0" applyFill="0" applyBorder="0" applyAlignment="0" applyProtection="0">
      <alignment horizontal="center" vertical="center"/>
    </xf>
    <xf numFmtId="0" fontId="11" fillId="18" borderId="4" applyNumberFormat="0" applyAlignment="0" applyProtection="0"/>
    <xf numFmtId="0" fontId="12" fillId="21" borderId="5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168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16" fillId="4" borderId="2" applyNumberFormat="0" applyAlignment="0" applyProtection="0"/>
    <xf numFmtId="0" fontId="17" fillId="4" borderId="3" applyNumberFormat="0" applyAlignment="0" applyProtection="0"/>
    <xf numFmtId="169" fontId="4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71" fontId="18" fillId="0" borderId="0" applyFont="0" applyFill="0" applyBorder="0" applyProtection="0">
      <alignment horizontal="center" vertical="center"/>
    </xf>
    <xf numFmtId="14" fontId="19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18" fillId="0" borderId="0" applyFont="0" applyFill="0" applyBorder="0" applyAlignment="0" applyProtection="0">
      <alignment horizontal="center" vertical="center"/>
    </xf>
    <xf numFmtId="173" fontId="21" fillId="0" borderId="7" applyFont="0" applyFill="0" applyBorder="0" applyAlignment="0" applyProtection="0">
      <alignment horizontal="right" vertical="center"/>
    </xf>
    <xf numFmtId="174" fontId="18" fillId="0" borderId="0" applyFont="0" applyFill="0" applyBorder="0" applyAlignment="0" applyProtection="0">
      <alignment vertical="center"/>
    </xf>
    <xf numFmtId="172" fontId="18" fillId="0" borderId="0" applyFont="0" applyFill="0" applyBorder="0" applyAlignment="0" applyProtection="0"/>
    <xf numFmtId="175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Protection="0">
      <alignment horizontal="right" vertical="center"/>
    </xf>
    <xf numFmtId="178" fontId="22" fillId="0" borderId="0" applyFont="0" applyFill="0" applyBorder="0" applyAlignment="0" applyProtection="0">
      <alignment horizontal="center" vertical="center"/>
    </xf>
    <xf numFmtId="179" fontId="18" fillId="0" borderId="0" applyFont="0" applyFill="0" applyBorder="0" applyAlignment="0" applyProtection="0"/>
    <xf numFmtId="180" fontId="4" fillId="0" borderId="0" applyFont="0" applyFill="0" applyBorder="0" applyAlignment="0" applyProtection="0">
      <alignment horizontal="center" vertical="center"/>
    </xf>
    <xf numFmtId="181" fontId="18" fillId="0" borderId="0" applyFont="0" applyFill="0" applyBorder="0" applyProtection="0">
      <alignment horizontal="right" vertical="center"/>
    </xf>
    <xf numFmtId="182" fontId="18" fillId="0" borderId="0" applyFont="0" applyFill="0" applyBorder="0" applyProtection="0">
      <alignment horizontal="right" vertical="center"/>
    </xf>
    <xf numFmtId="183" fontId="18" fillId="0" borderId="0" applyFont="0" applyFill="0" applyBorder="0" applyAlignment="0" applyProtection="0">
      <alignment horizontal="left" vertical="center"/>
    </xf>
    <xf numFmtId="18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8" fillId="0" borderId="0" applyFont="0" applyFill="0" applyBorder="0" applyAlignment="0" applyProtection="0">
      <alignment horizontal="center" vertical="center"/>
    </xf>
    <xf numFmtId="3" fontId="18" fillId="0" borderId="0" applyFont="0" applyFill="0" applyBorder="0" applyAlignment="0" applyProtection="0">
      <alignment vertical="center"/>
    </xf>
    <xf numFmtId="186" fontId="18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9" fillId="6" borderId="8" applyNumberFormat="0" applyFont="0" applyAlignment="0" applyProtection="0"/>
    <xf numFmtId="0" fontId="5" fillId="6" borderId="9" applyNumberFormat="0" applyFont="0" applyAlignment="0" applyProtection="0"/>
    <xf numFmtId="187" fontId="18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>
      <alignment vertical="center"/>
    </xf>
    <xf numFmtId="189" fontId="4" fillId="0" borderId="0" applyFont="0" applyFill="0" applyBorder="0" applyAlignment="0" applyProtection="0">
      <alignment vertical="center"/>
    </xf>
    <xf numFmtId="190" fontId="18" fillId="0" borderId="0" applyFont="0" applyFill="0" applyBorder="0" applyAlignment="0" applyProtection="0"/>
    <xf numFmtId="0" fontId="12" fillId="2" borderId="10" applyNumberFormat="0" applyAlignment="0" applyProtection="0"/>
    <xf numFmtId="0" fontId="11" fillId="10" borderId="11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91" fontId="19" fillId="0" borderId="0" applyFont="0" applyFill="0" applyBorder="0" applyProtection="0">
      <alignment horizontal="right" vertical="center"/>
    </xf>
    <xf numFmtId="49" fontId="26" fillId="0" borderId="0" applyFill="0" applyBorder="0" applyProtection="0"/>
    <xf numFmtId="49" fontId="26" fillId="0" borderId="0" applyFill="0" applyBorder="0" applyProtection="0">
      <alignment vertical="top"/>
    </xf>
    <xf numFmtId="192" fontId="8" fillId="0" borderId="0" applyFont="0" applyFill="0" applyBorder="0" applyAlignment="0" applyProtection="0">
      <alignment vertical="center"/>
    </xf>
    <xf numFmtId="4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" fontId="25" fillId="0" borderId="0" applyFont="0" applyFill="0" applyBorder="0" applyAlignment="0" applyProtection="0">
      <alignment horizontal="center" vertical="center"/>
    </xf>
    <xf numFmtId="49" fontId="8" fillId="26" borderId="1" applyProtection="0">
      <alignment horizontal="center" vertical="center"/>
    </xf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93" fontId="18" fillId="0" borderId="17" applyFont="0" applyFill="0" applyBorder="0" applyAlignment="0" applyProtection="0">
      <alignment horizontal="center" vertical="center"/>
    </xf>
    <xf numFmtId="0" fontId="36" fillId="0" borderId="18" applyNumberFormat="0" applyFill="0" applyAlignment="0" applyProtection="0"/>
    <xf numFmtId="0" fontId="36" fillId="0" borderId="19" applyNumberFormat="0" applyFill="0" applyAlignment="0" applyProtection="0"/>
    <xf numFmtId="49" fontId="4" fillId="26" borderId="1" applyFill="0" applyBorder="0" applyProtection="0">
      <alignment vertical="center" wrapText="1"/>
    </xf>
    <xf numFmtId="0" fontId="3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9" fillId="0" borderId="0"/>
    <xf numFmtId="9" fontId="19" fillId="0" borderId="0" applyFont="0" applyFill="0" applyBorder="0" applyAlignment="0" applyProtection="0"/>
  </cellStyleXfs>
  <cellXfs count="111">
    <xf numFmtId="0" fontId="0" fillId="0" borderId="0" xfId="0"/>
    <xf numFmtId="3" fontId="38" fillId="27" borderId="0" xfId="0" applyNumberFormat="1" applyFont="1" applyFill="1" applyAlignment="1">
      <alignment horizontal="right" vertical="center" wrapText="1"/>
    </xf>
    <xf numFmtId="0" fontId="40" fillId="27" borderId="0" xfId="0" applyFont="1" applyFill="1" applyAlignment="1">
      <alignment vertical="center"/>
    </xf>
    <xf numFmtId="0" fontId="41" fillId="27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41" fillId="27" borderId="0" xfId="93" applyFont="1" applyFill="1" applyBorder="1" applyAlignment="1">
      <alignment horizontal="left" vertical="center"/>
    </xf>
    <xf numFmtId="195" fontId="41" fillId="0" borderId="25" xfId="135" applyNumberFormat="1" applyFont="1" applyFill="1" applyBorder="1" applyAlignment="1">
      <alignment horizontal="right" vertical="center"/>
    </xf>
    <xf numFmtId="195" fontId="41" fillId="0" borderId="0" xfId="135" applyNumberFormat="1" applyFont="1" applyFill="1" applyBorder="1" applyAlignment="1">
      <alignment horizontal="right" vertical="center"/>
    </xf>
    <xf numFmtId="195" fontId="41" fillId="0" borderId="27" xfId="135" applyNumberFormat="1" applyFont="1" applyFill="1" applyBorder="1" applyAlignment="1">
      <alignment horizontal="right" vertical="center"/>
    </xf>
    <xf numFmtId="2" fontId="41" fillId="0" borderId="26" xfId="0" applyNumberFormat="1" applyFont="1" applyFill="1" applyBorder="1" applyAlignment="1">
      <alignment horizontal="left" vertical="center"/>
    </xf>
    <xf numFmtId="195" fontId="41" fillId="0" borderId="24" xfId="135" applyNumberFormat="1" applyFont="1" applyFill="1" applyBorder="1" applyAlignment="1">
      <alignment horizontal="right" vertical="center"/>
    </xf>
    <xf numFmtId="2" fontId="41" fillId="0" borderId="17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/>
    </xf>
    <xf numFmtId="196" fontId="41" fillId="0" borderId="25" xfId="85" applyNumberFormat="1" applyFont="1" applyFill="1" applyBorder="1" applyAlignment="1">
      <alignment horizontal="center" vertical="center"/>
    </xf>
    <xf numFmtId="194" fontId="41" fillId="0" borderId="26" xfId="139" applyNumberFormat="1" applyFont="1" applyFill="1" applyBorder="1" applyAlignment="1">
      <alignment vertical="center"/>
    </xf>
    <xf numFmtId="196" fontId="41" fillId="0" borderId="0" xfId="85" applyNumberFormat="1" applyFont="1" applyFill="1" applyBorder="1" applyAlignment="1">
      <alignment horizontal="center" vertical="center"/>
    </xf>
    <xf numFmtId="194" fontId="41" fillId="0" borderId="17" xfId="139" applyNumberFormat="1" applyFont="1" applyFill="1" applyBorder="1" applyAlignment="1">
      <alignment vertical="center"/>
    </xf>
    <xf numFmtId="196" fontId="41" fillId="0" borderId="7" xfId="85" applyNumberFormat="1" applyFont="1" applyFill="1" applyBorder="1" applyAlignment="1">
      <alignment horizontal="center" vertical="center"/>
    </xf>
    <xf numFmtId="194" fontId="41" fillId="0" borderId="29" xfId="139" applyNumberFormat="1" applyFont="1" applyFill="1" applyBorder="1" applyAlignment="1">
      <alignment vertical="center"/>
    </xf>
    <xf numFmtId="196" fontId="41" fillId="0" borderId="22" xfId="85" applyNumberFormat="1" applyFont="1" applyFill="1" applyBorder="1" applyAlignment="1">
      <alignment horizontal="center" vertical="center"/>
    </xf>
    <xf numFmtId="194" fontId="41" fillId="0" borderId="23" xfId="139" applyNumberFormat="1" applyFont="1" applyFill="1" applyBorder="1" applyAlignment="1">
      <alignment vertical="center"/>
    </xf>
    <xf numFmtId="0" fontId="0" fillId="27" borderId="0" xfId="0" applyFont="1" applyFill="1" applyBorder="1" applyAlignment="1">
      <alignment horizontal="center" vertical="center"/>
    </xf>
    <xf numFmtId="0" fontId="43" fillId="27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4" fillId="27" borderId="0" xfId="0" applyFont="1" applyFill="1" applyAlignment="1">
      <alignment vertical="center"/>
    </xf>
    <xf numFmtId="0" fontId="0" fillId="27" borderId="0" xfId="0" applyFont="1" applyFill="1" applyAlignment="1">
      <alignment vertical="center"/>
    </xf>
    <xf numFmtId="2" fontId="38" fillId="28" borderId="21" xfId="0" applyNumberFormat="1" applyFont="1" applyFill="1" applyBorder="1" applyAlignment="1">
      <alignment horizontal="center" vertical="center" wrapText="1"/>
    </xf>
    <xf numFmtId="2" fontId="38" fillId="28" borderId="23" xfId="0" applyNumberFormat="1" applyFont="1" applyFill="1" applyBorder="1" applyAlignment="1">
      <alignment horizontal="center" vertical="center" wrapText="1"/>
    </xf>
    <xf numFmtId="3" fontId="38" fillId="0" borderId="0" xfId="0" applyNumberFormat="1" applyFont="1" applyFill="1" applyBorder="1" applyAlignment="1">
      <alignment horizontal="center" vertical="center" wrapText="1"/>
    </xf>
    <xf numFmtId="17" fontId="38" fillId="28" borderId="21" xfId="0" applyNumberFormat="1" applyFont="1" applyFill="1" applyBorder="1" applyAlignment="1">
      <alignment horizontal="center" vertical="center" wrapText="1"/>
    </xf>
    <xf numFmtId="17" fontId="38" fillId="28" borderId="22" xfId="0" applyNumberFormat="1" applyFont="1" applyFill="1" applyBorder="1" applyAlignment="1">
      <alignment horizontal="center" vertical="center" wrapText="1"/>
    </xf>
    <xf numFmtId="3" fontId="38" fillId="0" borderId="30" xfId="0" applyNumberFormat="1" applyFont="1" applyFill="1" applyBorder="1" applyAlignment="1">
      <alignment horizontal="center" vertical="center" wrapText="1"/>
    </xf>
    <xf numFmtId="17" fontId="38" fillId="28" borderId="22" xfId="0" quotePrefix="1" applyNumberFormat="1" applyFont="1" applyFill="1" applyBorder="1" applyAlignment="1">
      <alignment horizontal="center" vertical="center" wrapText="1"/>
    </xf>
    <xf numFmtId="0" fontId="38" fillId="28" borderId="21" xfId="136" applyFont="1" applyFill="1" applyBorder="1" applyAlignment="1">
      <alignment horizontal="center" vertical="center" wrapText="1"/>
    </xf>
    <xf numFmtId="0" fontId="44" fillId="27" borderId="0" xfId="0" applyFont="1" applyFill="1" applyBorder="1" applyAlignment="1">
      <alignment horizontal="center" vertical="center"/>
    </xf>
    <xf numFmtId="2" fontId="38" fillId="27" borderId="0" xfId="0" applyNumberFormat="1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vertical="center"/>
    </xf>
    <xf numFmtId="0" fontId="44" fillId="27" borderId="0" xfId="0" applyFont="1" applyFill="1" applyBorder="1" applyAlignment="1">
      <alignment vertical="center"/>
    </xf>
    <xf numFmtId="1" fontId="41" fillId="0" borderId="24" xfId="0" applyNumberFormat="1" applyFont="1" applyFill="1" applyBorder="1" applyAlignment="1">
      <alignment horizontal="center" vertical="center"/>
    </xf>
    <xf numFmtId="3" fontId="41" fillId="0" borderId="0" xfId="0" applyNumberFormat="1" applyFont="1" applyFill="1" applyBorder="1" applyAlignment="1">
      <alignment horizontal="right" vertical="center"/>
    </xf>
    <xf numFmtId="194" fontId="42" fillId="0" borderId="26" xfId="134" applyNumberFormat="1" applyFont="1" applyFill="1" applyBorder="1" applyAlignment="1">
      <alignment horizontal="right" vertical="center"/>
    </xf>
    <xf numFmtId="3" fontId="41" fillId="0" borderId="27" xfId="0" applyNumberFormat="1" applyFont="1" applyFill="1" applyBorder="1" applyAlignment="1">
      <alignment horizontal="right" vertical="center"/>
    </xf>
    <xf numFmtId="0" fontId="41" fillId="27" borderId="0" xfId="0" applyFont="1" applyFill="1" applyAlignment="1">
      <alignment vertical="center"/>
    </xf>
    <xf numFmtId="1" fontId="41" fillId="0" borderId="27" xfId="0" applyNumberFormat="1" applyFont="1" applyFill="1" applyBorder="1" applyAlignment="1">
      <alignment horizontal="center" vertical="center"/>
    </xf>
    <xf numFmtId="194" fontId="42" fillId="0" borderId="17" xfId="134" applyNumberFormat="1" applyFont="1" applyFill="1" applyBorder="1" applyAlignment="1">
      <alignment horizontal="right" vertical="center"/>
    </xf>
    <xf numFmtId="194" fontId="38" fillId="27" borderId="0" xfId="134" applyNumberFormat="1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 vertical="center"/>
    </xf>
    <xf numFmtId="2" fontId="38" fillId="28" borderId="21" xfId="0" applyNumberFormat="1" applyFont="1" applyFill="1" applyBorder="1" applyAlignment="1">
      <alignment horizontal="center" vertical="center"/>
    </xf>
    <xf numFmtId="2" fontId="38" fillId="28" borderId="23" xfId="0" applyNumberFormat="1" applyFont="1" applyFill="1" applyBorder="1" applyAlignment="1">
      <alignment horizontal="left" vertical="center" wrapText="1"/>
    </xf>
    <xf numFmtId="195" fontId="38" fillId="28" borderId="21" xfId="135" applyNumberFormat="1" applyFont="1" applyFill="1" applyBorder="1" applyAlignment="1">
      <alignment horizontal="center" vertical="center" wrapText="1"/>
    </xf>
    <xf numFmtId="195" fontId="38" fillId="28" borderId="22" xfId="135" applyNumberFormat="1" applyFont="1" applyFill="1" applyBorder="1" applyAlignment="1">
      <alignment horizontal="center" vertical="center" wrapText="1"/>
    </xf>
    <xf numFmtId="3" fontId="38" fillId="28" borderId="22" xfId="0" applyNumberFormat="1" applyFont="1" applyFill="1" applyBorder="1" applyAlignment="1">
      <alignment horizontal="center" vertical="center" wrapText="1"/>
    </xf>
    <xf numFmtId="194" fontId="38" fillId="28" borderId="23" xfId="134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vertical="center"/>
    </xf>
    <xf numFmtId="0" fontId="41" fillId="27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3" fontId="0" fillId="27" borderId="0" xfId="0" applyNumberFormat="1" applyFont="1" applyFill="1" applyBorder="1" applyAlignment="1">
      <alignment vertical="center"/>
    </xf>
    <xf numFmtId="0" fontId="41" fillId="27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44" fillId="27" borderId="0" xfId="0" applyFont="1" applyFill="1" applyAlignment="1">
      <alignment horizontal="center" vertical="center"/>
    </xf>
    <xf numFmtId="0" fontId="0" fillId="27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3" fontId="0" fillId="27" borderId="0" xfId="0" applyNumberFormat="1" applyFont="1" applyFill="1" applyAlignment="1">
      <alignment horizontal="right" vertical="center"/>
    </xf>
    <xf numFmtId="0" fontId="43" fillId="27" borderId="20" xfId="0" applyFont="1" applyFill="1" applyBorder="1" applyAlignment="1">
      <alignment vertical="center"/>
    </xf>
    <xf numFmtId="0" fontId="42" fillId="27" borderId="0" xfId="0" applyFont="1" applyFill="1" applyAlignment="1">
      <alignment horizontal="center" vertical="center"/>
    </xf>
    <xf numFmtId="3" fontId="38" fillId="28" borderId="1" xfId="0" applyNumberFormat="1" applyFont="1" applyFill="1" applyBorder="1" applyAlignment="1">
      <alignment horizontal="center" vertical="center" wrapText="1"/>
    </xf>
    <xf numFmtId="3" fontId="38" fillId="0" borderId="20" xfId="0" applyNumberFormat="1" applyFont="1" applyFill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/>
    </xf>
    <xf numFmtId="0" fontId="39" fillId="27" borderId="0" xfId="0" applyFont="1" applyFill="1" applyAlignment="1">
      <alignment vertical="center"/>
    </xf>
    <xf numFmtId="0" fontId="0" fillId="0" borderId="3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95" fontId="0" fillId="0" borderId="24" xfId="135" applyNumberFormat="1" applyFont="1" applyFill="1" applyBorder="1" applyAlignment="1">
      <alignment horizontal="right" vertical="center"/>
    </xf>
    <xf numFmtId="195" fontId="0" fillId="0" borderId="25" xfId="135" applyNumberFormat="1" applyFont="1" applyFill="1" applyBorder="1" applyAlignment="1">
      <alignment horizontal="right" vertical="center"/>
    </xf>
    <xf numFmtId="194" fontId="43" fillId="0" borderId="26" xfId="134" applyNumberFormat="1" applyFont="1" applyFill="1" applyBorder="1" applyAlignment="1">
      <alignment horizontal="right" vertical="center"/>
    </xf>
    <xf numFmtId="195" fontId="0" fillId="0" borderId="24" xfId="135" applyNumberFormat="1" applyFont="1" applyFill="1" applyBorder="1" applyAlignment="1">
      <alignment vertical="center"/>
    </xf>
    <xf numFmtId="0" fontId="0" fillId="0" borderId="30" xfId="0" applyFont="1" applyFill="1" applyBorder="1" applyAlignment="1">
      <alignment horizontal="left" vertical="center"/>
    </xf>
    <xf numFmtId="195" fontId="0" fillId="0" borderId="27" xfId="135" applyNumberFormat="1" applyFont="1" applyFill="1" applyBorder="1" applyAlignment="1">
      <alignment horizontal="right" vertical="center"/>
    </xf>
    <xf numFmtId="195" fontId="0" fillId="0" borderId="0" xfId="135" applyNumberFormat="1" applyFont="1" applyFill="1" applyBorder="1" applyAlignment="1">
      <alignment horizontal="right" vertical="center"/>
    </xf>
    <xf numFmtId="194" fontId="43" fillId="0" borderId="17" xfId="134" applyNumberFormat="1" applyFont="1" applyFill="1" applyBorder="1" applyAlignment="1">
      <alignment horizontal="right" vertical="center"/>
    </xf>
    <xf numFmtId="195" fontId="0" fillId="0" borderId="27" xfId="135" applyNumberFormat="1" applyFont="1" applyFill="1" applyBorder="1" applyAlignment="1">
      <alignment vertical="center"/>
    </xf>
    <xf numFmtId="0" fontId="0" fillId="0" borderId="32" xfId="0" applyFont="1" applyFill="1" applyBorder="1" applyAlignment="1">
      <alignment horizontal="left" vertical="center"/>
    </xf>
    <xf numFmtId="195" fontId="0" fillId="0" borderId="28" xfId="135" applyNumberFormat="1" applyFont="1" applyFill="1" applyBorder="1" applyAlignment="1">
      <alignment horizontal="right" vertical="center"/>
    </xf>
    <xf numFmtId="195" fontId="0" fillId="0" borderId="7" xfId="135" applyNumberFormat="1" applyFont="1" applyFill="1" applyBorder="1" applyAlignment="1">
      <alignment horizontal="right" vertical="center"/>
    </xf>
    <xf numFmtId="194" fontId="43" fillId="0" borderId="29" xfId="134" applyNumberFormat="1" applyFont="1" applyFill="1" applyBorder="1" applyAlignment="1">
      <alignment horizontal="right" vertical="center"/>
    </xf>
    <xf numFmtId="195" fontId="0" fillId="0" borderId="28" xfId="135" applyNumberFormat="1" applyFont="1" applyFill="1" applyBorder="1" applyAlignment="1">
      <alignment vertical="center"/>
    </xf>
    <xf numFmtId="195" fontId="38" fillId="27" borderId="0" xfId="135" applyNumberFormat="1" applyFont="1" applyFill="1" applyAlignment="1">
      <alignment horizontal="right" vertical="center" wrapText="1"/>
    </xf>
    <xf numFmtId="194" fontId="38" fillId="27" borderId="0" xfId="134" applyNumberFormat="1" applyFont="1" applyFill="1" applyAlignment="1">
      <alignment horizontal="right" vertical="center" wrapText="1"/>
    </xf>
    <xf numFmtId="194" fontId="43" fillId="27" borderId="0" xfId="134" applyNumberFormat="1" applyFont="1" applyFill="1" applyAlignment="1">
      <alignment vertical="center"/>
    </xf>
    <xf numFmtId="0" fontId="43" fillId="27" borderId="0" xfId="0" applyFont="1" applyFill="1" applyAlignment="1">
      <alignment vertical="center"/>
    </xf>
    <xf numFmtId="3" fontId="38" fillId="0" borderId="33" xfId="0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horizontal="right" vertical="center" wrapText="1"/>
    </xf>
    <xf numFmtId="195" fontId="38" fillId="28" borderId="22" xfId="135" applyNumberFormat="1" applyFont="1" applyFill="1" applyBorder="1" applyAlignment="1">
      <alignment horizontal="right" vertical="center" wrapText="1"/>
    </xf>
    <xf numFmtId="194" fontId="38" fillId="28" borderId="23" xfId="134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vertical="center"/>
    </xf>
    <xf numFmtId="3" fontId="0" fillId="27" borderId="0" xfId="0" applyNumberFormat="1" applyFont="1" applyFill="1" applyBorder="1" applyAlignment="1">
      <alignment horizontal="right" vertical="center"/>
    </xf>
    <xf numFmtId="0" fontId="45" fillId="27" borderId="0" xfId="0" applyFont="1" applyFill="1" applyBorder="1" applyAlignment="1">
      <alignment vertical="center"/>
    </xf>
    <xf numFmtId="195" fontId="46" fillId="27" borderId="0" xfId="135" applyNumberFormat="1" applyFont="1" applyFill="1" applyAlignment="1">
      <alignment horizontal="right" vertical="center"/>
    </xf>
    <xf numFmtId="195" fontId="46" fillId="27" borderId="0" xfId="135" applyNumberFormat="1" applyFont="1" applyFill="1" applyAlignment="1">
      <alignment vertical="center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3" xfId="136" applyFont="1" applyFill="1" applyBorder="1" applyAlignment="1">
      <alignment horizontal="center" vertical="center" wrapText="1"/>
    </xf>
    <xf numFmtId="195" fontId="47" fillId="27" borderId="0" xfId="135" applyNumberFormat="1" applyFont="1" applyFill="1" applyAlignment="1">
      <alignment horizontal="right" vertical="center"/>
    </xf>
    <xf numFmtId="3" fontId="46" fillId="27" borderId="0" xfId="0" applyNumberFormat="1" applyFont="1" applyFill="1" applyBorder="1" applyAlignment="1">
      <alignment vertical="center"/>
    </xf>
    <xf numFmtId="17" fontId="48" fillId="28" borderId="22" xfId="0" applyNumberFormat="1" applyFont="1" applyFill="1" applyBorder="1" applyAlignment="1">
      <alignment horizontal="center" vertical="center" wrapText="1"/>
    </xf>
    <xf numFmtId="194" fontId="0" fillId="0" borderId="0" xfId="134" applyNumberFormat="1" applyFont="1" applyFill="1" applyAlignment="1">
      <alignment vertical="center"/>
    </xf>
    <xf numFmtId="3" fontId="43" fillId="0" borderId="0" xfId="0" applyNumberFormat="1" applyFont="1" applyFill="1" applyBorder="1"/>
    <xf numFmtId="17" fontId="38" fillId="28" borderId="22" xfId="137" applyNumberFormat="1" applyFont="1" applyFill="1" applyBorder="1" applyAlignment="1">
      <alignment horizontal="center" vertical="center" wrapText="1"/>
    </xf>
    <xf numFmtId="17" fontId="38" fillId="28" borderId="23" xfId="137" applyNumberFormat="1" applyFont="1" applyFill="1" applyBorder="1" applyAlignment="1">
      <alignment horizontal="center" vertical="center" wrapText="1"/>
    </xf>
  </cellXfs>
  <cellStyles count="140">
    <cellStyle name="@ .....rpm" xfId="2" xr:uid="{00000000-0005-0000-0000-000000000000}"/>
    <cellStyle name="20% - Énfasis1 2" xfId="3" xr:uid="{00000000-0005-0000-0000-000001000000}"/>
    <cellStyle name="20% - Énfasis1 2 2" xfId="4" xr:uid="{00000000-0005-0000-0000-000002000000}"/>
    <cellStyle name="20% - Énfasis2 2" xfId="5" xr:uid="{00000000-0005-0000-0000-000003000000}"/>
    <cellStyle name="20% - Énfasis2 2 2" xfId="6" xr:uid="{00000000-0005-0000-0000-000004000000}"/>
    <cellStyle name="20% - Énfasis3 2" xfId="7" xr:uid="{00000000-0005-0000-0000-000005000000}"/>
    <cellStyle name="20% - Énfasis3 2 2" xfId="8" xr:uid="{00000000-0005-0000-0000-000006000000}"/>
    <cellStyle name="20% - Énfasis4 2" xfId="9" xr:uid="{00000000-0005-0000-0000-000007000000}"/>
    <cellStyle name="20% - Énfasis4 2 2" xfId="10" xr:uid="{00000000-0005-0000-0000-000008000000}"/>
    <cellStyle name="20% - Énfasis5 2" xfId="11" xr:uid="{00000000-0005-0000-0000-000009000000}"/>
    <cellStyle name="20% - Énfasis5 2 2" xfId="12" xr:uid="{00000000-0005-0000-0000-00000A000000}"/>
    <cellStyle name="20% - Énfasis6 2" xfId="13" xr:uid="{00000000-0005-0000-0000-00000B000000}"/>
    <cellStyle name="20% - Énfasis6 2 2" xfId="14" xr:uid="{00000000-0005-0000-0000-00000C000000}"/>
    <cellStyle name="40% - Énfasis1 2" xfId="15" xr:uid="{00000000-0005-0000-0000-00000D000000}"/>
    <cellStyle name="40% - Énfasis1 2 2" xfId="16" xr:uid="{00000000-0005-0000-0000-00000E000000}"/>
    <cellStyle name="40% - Énfasis2 2" xfId="17" xr:uid="{00000000-0005-0000-0000-00000F000000}"/>
    <cellStyle name="40% - Énfasis2 2 2" xfId="18" xr:uid="{00000000-0005-0000-0000-000010000000}"/>
    <cellStyle name="40% - Énfasis3 2" xfId="19" xr:uid="{00000000-0005-0000-0000-000011000000}"/>
    <cellStyle name="40% - Énfasis3 2 2" xfId="20" xr:uid="{00000000-0005-0000-0000-000012000000}"/>
    <cellStyle name="40% - Énfasis4 2" xfId="21" xr:uid="{00000000-0005-0000-0000-000013000000}"/>
    <cellStyle name="40% - Énfasis4 2 2" xfId="22" xr:uid="{00000000-0005-0000-0000-000014000000}"/>
    <cellStyle name="40% - Énfasis5 2" xfId="23" xr:uid="{00000000-0005-0000-0000-000015000000}"/>
    <cellStyle name="40% - Énfasis5 2 2" xfId="24" xr:uid="{00000000-0005-0000-0000-000016000000}"/>
    <cellStyle name="40% - Énfasis6 2" xfId="25" xr:uid="{00000000-0005-0000-0000-000017000000}"/>
    <cellStyle name="40% - Énfasis6 2 2" xfId="26" xr:uid="{00000000-0005-0000-0000-000018000000}"/>
    <cellStyle name="60% - Énfasis1 2" xfId="27" xr:uid="{00000000-0005-0000-0000-000019000000}"/>
    <cellStyle name="60% - Énfasis1 2 2" xfId="28" xr:uid="{00000000-0005-0000-0000-00001A000000}"/>
    <cellStyle name="60% - Énfasis2 2" xfId="29" xr:uid="{00000000-0005-0000-0000-00001B000000}"/>
    <cellStyle name="60% - Énfasis2 2 2" xfId="30" xr:uid="{00000000-0005-0000-0000-00001C000000}"/>
    <cellStyle name="60% - Énfasis3 2" xfId="31" xr:uid="{00000000-0005-0000-0000-00001D000000}"/>
    <cellStyle name="60% - Énfasis3 2 2" xfId="32" xr:uid="{00000000-0005-0000-0000-00001E000000}"/>
    <cellStyle name="60% - Énfasis4 2" xfId="33" xr:uid="{00000000-0005-0000-0000-00001F000000}"/>
    <cellStyle name="60% - Énfasis4 2 2" xfId="34" xr:uid="{00000000-0005-0000-0000-000020000000}"/>
    <cellStyle name="60% - Énfasis5 2" xfId="35" xr:uid="{00000000-0005-0000-0000-000021000000}"/>
    <cellStyle name="60% - Énfasis5 2 2" xfId="36" xr:uid="{00000000-0005-0000-0000-000022000000}"/>
    <cellStyle name="60% - Énfasis6 2" xfId="37" xr:uid="{00000000-0005-0000-0000-000023000000}"/>
    <cellStyle name="60% - Énfasis6 2 2" xfId="38" xr:uid="{00000000-0005-0000-0000-000024000000}"/>
    <cellStyle name="Angulo" xfId="39" xr:uid="{00000000-0005-0000-0000-000025000000}"/>
    <cellStyle name="Buena 2" xfId="40" xr:uid="{00000000-0005-0000-0000-000026000000}"/>
    <cellStyle name="Buena 2 2" xfId="41" xr:uid="{00000000-0005-0000-0000-000027000000}"/>
    <cellStyle name="Cálculo 2" xfId="42" xr:uid="{00000000-0005-0000-0000-000028000000}"/>
    <cellStyle name="Cálculo 2 2" xfId="43" xr:uid="{00000000-0005-0000-0000-000029000000}"/>
    <cellStyle name="cc" xfId="44" xr:uid="{00000000-0005-0000-0000-00002A000000}"/>
    <cellStyle name="Celda de comprobación 2" xfId="45" xr:uid="{00000000-0005-0000-0000-00002B000000}"/>
    <cellStyle name="Celda de comprobación 2 2" xfId="46" xr:uid="{00000000-0005-0000-0000-00002C000000}"/>
    <cellStyle name="Celda vinculada 2" xfId="47" xr:uid="{00000000-0005-0000-0000-00002D000000}"/>
    <cellStyle name="Celda vinculada 2 2" xfId="48" xr:uid="{00000000-0005-0000-0000-00002E000000}"/>
    <cellStyle name="DobleEspacio" xfId="49" xr:uid="{00000000-0005-0000-0000-00002F000000}"/>
    <cellStyle name="Encabezado 4 2" xfId="50" xr:uid="{00000000-0005-0000-0000-000030000000}"/>
    <cellStyle name="Encabezado 4 2 2" xfId="51" xr:uid="{00000000-0005-0000-0000-000031000000}"/>
    <cellStyle name="Énfasis1 2" xfId="52" xr:uid="{00000000-0005-0000-0000-000032000000}"/>
    <cellStyle name="Énfasis1 2 2" xfId="53" xr:uid="{00000000-0005-0000-0000-000033000000}"/>
    <cellStyle name="Énfasis2 2" xfId="54" xr:uid="{00000000-0005-0000-0000-000034000000}"/>
    <cellStyle name="Énfasis2 2 2" xfId="55" xr:uid="{00000000-0005-0000-0000-000035000000}"/>
    <cellStyle name="Énfasis3 2" xfId="56" xr:uid="{00000000-0005-0000-0000-000036000000}"/>
    <cellStyle name="Énfasis3 2 2" xfId="57" xr:uid="{00000000-0005-0000-0000-000037000000}"/>
    <cellStyle name="Énfasis4 2" xfId="58" xr:uid="{00000000-0005-0000-0000-000038000000}"/>
    <cellStyle name="Énfasis4 2 2" xfId="59" xr:uid="{00000000-0005-0000-0000-000039000000}"/>
    <cellStyle name="Énfasis5 2" xfId="60" xr:uid="{00000000-0005-0000-0000-00003A000000}"/>
    <cellStyle name="Énfasis5 2 2" xfId="61" xr:uid="{00000000-0005-0000-0000-00003B000000}"/>
    <cellStyle name="Énfasis6 2" xfId="62" xr:uid="{00000000-0005-0000-0000-00003C000000}"/>
    <cellStyle name="Énfasis6 2 2" xfId="63" xr:uid="{00000000-0005-0000-0000-00003D000000}"/>
    <cellStyle name="Entrada 2" xfId="64" xr:uid="{00000000-0005-0000-0000-00003E000000}"/>
    <cellStyle name="Entrada 2 2" xfId="65" xr:uid="{00000000-0005-0000-0000-00003F000000}"/>
    <cellStyle name="Espacio" xfId="66" xr:uid="{00000000-0005-0000-0000-000040000000}"/>
    <cellStyle name="Euro" xfId="67" xr:uid="{00000000-0005-0000-0000-000041000000}"/>
    <cellStyle name="Evaluación" xfId="68" xr:uid="{00000000-0005-0000-0000-000042000000}"/>
    <cellStyle name="Fecha" xfId="69" xr:uid="{00000000-0005-0000-0000-000043000000}"/>
    <cellStyle name="Incorrecto 2" xfId="70" xr:uid="{00000000-0005-0000-0000-000044000000}"/>
    <cellStyle name="Incorrecto 2 2" xfId="71" xr:uid="{00000000-0005-0000-0000-000045000000}"/>
    <cellStyle name="Kg." xfId="72" xr:uid="{00000000-0005-0000-0000-000046000000}"/>
    <cellStyle name="Kg./m³" xfId="73" xr:uid="{00000000-0005-0000-0000-000047000000}"/>
    <cellStyle name="Kg-m" xfId="74" xr:uid="{00000000-0005-0000-0000-000048000000}"/>
    <cellStyle name="Kilos" xfId="75" xr:uid="{00000000-0005-0000-0000-000049000000}"/>
    <cellStyle name="Km/gal" xfId="76" xr:uid="{00000000-0005-0000-0000-00004A000000}"/>
    <cellStyle name="Km/hr" xfId="77" xr:uid="{00000000-0005-0000-0000-00004B000000}"/>
    <cellStyle name="l/hr" xfId="78" xr:uid="{00000000-0005-0000-0000-00004C000000}"/>
    <cellStyle name="Litros" xfId="79" xr:uid="{00000000-0005-0000-0000-00004D000000}"/>
    <cellStyle name="m" xfId="80" xr:uid="{00000000-0005-0000-0000-00004E000000}"/>
    <cellStyle name="m/m" xfId="81" xr:uid="{00000000-0005-0000-0000-00004F000000}"/>
    <cellStyle name="m²" xfId="82" xr:uid="{00000000-0005-0000-0000-000050000000}"/>
    <cellStyle name="m³" xfId="83" xr:uid="{00000000-0005-0000-0000-000051000000}"/>
    <cellStyle name="Milimetros" xfId="84" xr:uid="{00000000-0005-0000-0000-000052000000}"/>
    <cellStyle name="Millares" xfId="135" builtinId="3"/>
    <cellStyle name="Millares 2" xfId="85" xr:uid="{00000000-0005-0000-0000-000054000000}"/>
    <cellStyle name="Millares 2 2" xfId="86" xr:uid="{00000000-0005-0000-0000-000055000000}"/>
    <cellStyle name="Millares 3" xfId="87" xr:uid="{00000000-0005-0000-0000-000056000000}"/>
    <cellStyle name="Millones" xfId="88" xr:uid="{00000000-0005-0000-0000-000057000000}"/>
    <cellStyle name="Millones (0)" xfId="89" xr:uid="{00000000-0005-0000-0000-000058000000}"/>
    <cellStyle name="Moneda centrado" xfId="90" xr:uid="{00000000-0005-0000-0000-000059000000}"/>
    <cellStyle name="Neutral 2" xfId="91" xr:uid="{00000000-0005-0000-0000-00005A000000}"/>
    <cellStyle name="Neutral 2 2" xfId="92" xr:uid="{00000000-0005-0000-0000-00005B000000}"/>
    <cellStyle name="Normal" xfId="0" builtinId="0"/>
    <cellStyle name="Normal 2" xfId="93" xr:uid="{00000000-0005-0000-0000-00005D000000}"/>
    <cellStyle name="Normal 2 2" xfId="94" xr:uid="{00000000-0005-0000-0000-00005E000000}"/>
    <cellStyle name="Normal 2 3 2" xfId="138" xr:uid="{00000000-0005-0000-0000-00005F000000}"/>
    <cellStyle name="Normal 2_Autom" xfId="95" xr:uid="{00000000-0005-0000-0000-000060000000}"/>
    <cellStyle name="Normal 3" xfId="1" xr:uid="{00000000-0005-0000-0000-000061000000}"/>
    <cellStyle name="Normal 4" xfId="96" xr:uid="{00000000-0005-0000-0000-000062000000}"/>
    <cellStyle name="Normal 5" xfId="97" xr:uid="{00000000-0005-0000-0000-000063000000}"/>
    <cellStyle name="Normal 6" xfId="98" xr:uid="{00000000-0005-0000-0000-000064000000}"/>
    <cellStyle name="Normal 7" xfId="99" xr:uid="{00000000-0005-0000-0000-000065000000}"/>
    <cellStyle name="Normal 8" xfId="100" xr:uid="{00000000-0005-0000-0000-000066000000}"/>
    <cellStyle name="Normal_Hoja1 2" xfId="137" xr:uid="{00000000-0005-0000-0000-000067000000}"/>
    <cellStyle name="Normal_Hoja2 2" xfId="136" xr:uid="{00000000-0005-0000-0000-000068000000}"/>
    <cellStyle name="Notas 2" xfId="101" xr:uid="{00000000-0005-0000-0000-000069000000}"/>
    <cellStyle name="Notas 2 2" xfId="102" xr:uid="{00000000-0005-0000-0000-00006A000000}"/>
    <cellStyle name="Partida" xfId="103" xr:uid="{00000000-0005-0000-0000-00006B000000}"/>
    <cellStyle name="Porcentaje" xfId="134" builtinId="5"/>
    <cellStyle name="Porcentaje 2" xfId="139" xr:uid="{00000000-0005-0000-0000-00006D000000}"/>
    <cellStyle name="PS" xfId="104" xr:uid="{00000000-0005-0000-0000-00006E000000}"/>
    <cellStyle name="Relación" xfId="105" xr:uid="{00000000-0005-0000-0000-00006F000000}"/>
    <cellStyle name="rpm" xfId="106" xr:uid="{00000000-0005-0000-0000-000070000000}"/>
    <cellStyle name="Salida 2" xfId="107" xr:uid="{00000000-0005-0000-0000-000071000000}"/>
    <cellStyle name="Salida 2 2" xfId="108" xr:uid="{00000000-0005-0000-0000-000072000000}"/>
    <cellStyle name="Small 6" xfId="109" xr:uid="{00000000-0005-0000-0000-000073000000}"/>
    <cellStyle name="Soles" xfId="110" xr:uid="{00000000-0005-0000-0000-000074000000}"/>
    <cellStyle name="Subscript" xfId="111" xr:uid="{00000000-0005-0000-0000-000075000000}"/>
    <cellStyle name="Superscript" xfId="112" xr:uid="{00000000-0005-0000-0000-000076000000}"/>
    <cellStyle name="Teléfono" xfId="113" xr:uid="{00000000-0005-0000-0000-000077000000}"/>
    <cellStyle name="Text" xfId="114" xr:uid="{00000000-0005-0000-0000-000078000000}"/>
    <cellStyle name="Texto de advertencia 2" xfId="115" xr:uid="{00000000-0005-0000-0000-000079000000}"/>
    <cellStyle name="Texto de advertencia 2 2" xfId="116" xr:uid="{00000000-0005-0000-0000-00007A000000}"/>
    <cellStyle name="Texto explicativo 2" xfId="117" xr:uid="{00000000-0005-0000-0000-00007B000000}"/>
    <cellStyle name="Texto explicativo 2 2" xfId="118" xr:uid="{00000000-0005-0000-0000-00007C000000}"/>
    <cellStyle name="Time" xfId="119" xr:uid="{00000000-0005-0000-0000-00007D000000}"/>
    <cellStyle name="Title 10" xfId="120" xr:uid="{00000000-0005-0000-0000-00007E000000}"/>
    <cellStyle name="Título 1 2" xfId="121" xr:uid="{00000000-0005-0000-0000-00007F000000}"/>
    <cellStyle name="Título 1 2 2" xfId="122" xr:uid="{00000000-0005-0000-0000-000080000000}"/>
    <cellStyle name="Título 2 2" xfId="123" xr:uid="{00000000-0005-0000-0000-000081000000}"/>
    <cellStyle name="Título 2 2 2" xfId="124" xr:uid="{00000000-0005-0000-0000-000082000000}"/>
    <cellStyle name="Título 3 2" xfId="125" xr:uid="{00000000-0005-0000-0000-000083000000}"/>
    <cellStyle name="Título 3 2 2" xfId="126" xr:uid="{00000000-0005-0000-0000-000084000000}"/>
    <cellStyle name="Título 4" xfId="127" xr:uid="{00000000-0005-0000-0000-000085000000}"/>
    <cellStyle name="Título 4 2" xfId="128" xr:uid="{00000000-0005-0000-0000-000086000000}"/>
    <cellStyle name="Ton" xfId="129" xr:uid="{00000000-0005-0000-0000-000087000000}"/>
    <cellStyle name="Total 2" xfId="130" xr:uid="{00000000-0005-0000-0000-000088000000}"/>
    <cellStyle name="Total 2 2" xfId="131" xr:uid="{00000000-0005-0000-0000-000089000000}"/>
    <cellStyle name="Wrap Text 8" xfId="132" xr:uid="{00000000-0005-0000-0000-00008A000000}"/>
    <cellStyle name="표준_RA-210426(5월오더)" xfId="133" xr:uid="{00000000-0005-0000-0000-00008B000000}"/>
  </cellStyles>
  <dxfs count="2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everde\Desktop\09-%202014%20-%20Reporte%20-%20Setiembre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F:\01.%20AAP\01.%20Gerencia%20de%20Placas\1.3.%20Estad&#237;sticas\01.%20Inmatriculaciones%20e%20Importaciones\2014\11.%20Noviembre\Suministros_Work_Noviembre-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showGridLines="0"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O13" sqref="O13"/>
    </sheetView>
  </sheetViews>
  <sheetFormatPr baseColWidth="10" defaultRowHeight="15" x14ac:dyDescent="0.25"/>
  <cols>
    <col min="1" max="1" width="4.42578125" style="3" customWidth="1"/>
    <col min="2" max="2" width="25.28515625" style="27" customWidth="1"/>
    <col min="3" max="3" width="1" style="64" customWidth="1"/>
    <col min="4" max="4" width="13" style="65" bestFit="1" customWidth="1"/>
    <col min="5" max="6" width="12.7109375" style="65" customWidth="1"/>
    <col min="7" max="7" width="13" style="65" customWidth="1"/>
    <col min="8" max="9" width="13.7109375" style="65" customWidth="1"/>
    <col min="10" max="11" width="12.7109375" style="65" customWidth="1"/>
    <col min="12" max="12" width="12.85546875" style="65" customWidth="1"/>
    <col min="13" max="13" width="13.5703125" style="65" customWidth="1"/>
    <col min="14" max="14" width="12.85546875" style="65" customWidth="1"/>
    <col min="15" max="15" width="13" style="65" customWidth="1"/>
    <col min="16" max="16" width="16.5703125" style="65" bestFit="1" customWidth="1"/>
    <col min="17" max="17" width="13" style="65" bestFit="1" customWidth="1"/>
    <col min="18" max="18" width="1.140625" style="27" customWidth="1"/>
    <col min="19" max="19" width="13" style="27" bestFit="1" customWidth="1"/>
    <col min="20" max="20" width="6.28515625" style="27" customWidth="1"/>
    <col min="21" max="21" width="8.140625" style="27" bestFit="1" customWidth="1"/>
    <col min="22" max="22" width="1.140625" style="27" customWidth="1"/>
    <col min="23" max="23" width="14.5703125" style="27" bestFit="1" customWidth="1"/>
    <col min="24" max="24" width="6.28515625" style="27" customWidth="1"/>
    <col min="25" max="25" width="8.5703125" style="27" bestFit="1" customWidth="1"/>
    <col min="26" max="16384" width="11.42578125" style="27"/>
  </cols>
  <sheetData>
    <row r="1" spans="1:26" ht="36" customHeight="1" x14ac:dyDescent="0.25">
      <c r="B1" s="98" t="s">
        <v>29</v>
      </c>
      <c r="C1" s="66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6" s="70" customFormat="1" ht="38.1" customHeight="1" x14ac:dyDescent="0.25">
      <c r="A2" s="67" t="s">
        <v>21</v>
      </c>
      <c r="B2" s="68" t="s">
        <v>26</v>
      </c>
      <c r="C2" s="69"/>
      <c r="D2" s="31">
        <v>43466</v>
      </c>
      <c r="E2" s="32">
        <v>43497</v>
      </c>
      <c r="F2" s="32">
        <v>43525</v>
      </c>
      <c r="G2" s="32">
        <v>43556</v>
      </c>
      <c r="H2" s="32">
        <v>43586</v>
      </c>
      <c r="I2" s="32">
        <v>43617</v>
      </c>
      <c r="J2" s="32">
        <v>43647</v>
      </c>
      <c r="K2" s="32">
        <v>43678</v>
      </c>
      <c r="L2" s="32">
        <v>43709</v>
      </c>
      <c r="M2" s="32">
        <v>43739</v>
      </c>
      <c r="N2" s="32">
        <v>43770</v>
      </c>
      <c r="O2" s="32">
        <v>43800</v>
      </c>
      <c r="P2" s="101" t="s">
        <v>31</v>
      </c>
      <c r="Q2" s="103" t="s">
        <v>32</v>
      </c>
      <c r="R2" s="33"/>
      <c r="S2" s="34" t="s">
        <v>33</v>
      </c>
      <c r="T2" s="109" t="s">
        <v>37</v>
      </c>
      <c r="U2" s="110"/>
      <c r="V2" s="30"/>
      <c r="W2" s="35" t="s">
        <v>34</v>
      </c>
      <c r="X2" s="109" t="s">
        <v>19</v>
      </c>
      <c r="Y2" s="110"/>
    </row>
    <row r="3" spans="1:26" ht="6" customHeight="1" x14ac:dyDescent="0.25">
      <c r="B3" s="7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6" s="64" customFormat="1" x14ac:dyDescent="0.25">
      <c r="A4" s="6">
        <v>1</v>
      </c>
      <c r="B4" s="72" t="s">
        <v>28</v>
      </c>
      <c r="C4" s="73"/>
      <c r="D4" s="74">
        <v>40723531.512000039</v>
      </c>
      <c r="E4" s="75">
        <v>30248152.938000005</v>
      </c>
      <c r="F4" s="75">
        <v>31559286.865999959</v>
      </c>
      <c r="G4" s="75">
        <v>33497838.583000004</v>
      </c>
      <c r="H4" s="75">
        <v>43179794.532999963</v>
      </c>
      <c r="I4" s="75">
        <v>43315317.623000085</v>
      </c>
      <c r="J4" s="75">
        <v>41259322.63600003</v>
      </c>
      <c r="K4" s="75">
        <v>41093099.928000048</v>
      </c>
      <c r="L4" s="75">
        <v>35705715.22300005</v>
      </c>
      <c r="M4" s="75">
        <v>36075198.057000086</v>
      </c>
      <c r="N4" s="75">
        <v>37023784.157000035</v>
      </c>
      <c r="O4" s="75">
        <v>41659562.395999923</v>
      </c>
      <c r="P4" s="75">
        <f t="shared" ref="P4:P21" si="0">+SUM(D4:O4)</f>
        <v>455340604.45200026</v>
      </c>
      <c r="Q4" s="76">
        <f t="shared" ref="Q4:Q21" si="1">+P4/$P$23</f>
        <v>0.26041589527057224</v>
      </c>
      <c r="S4" s="77">
        <v>30193293.373999875</v>
      </c>
      <c r="T4" s="15">
        <f t="shared" ref="T4:T21" si="2">+U4</f>
        <v>0.3797621173672267</v>
      </c>
      <c r="U4" s="18">
        <f>IFERROR((O4-S4)/S4,0)</f>
        <v>0.3797621173672267</v>
      </c>
      <c r="W4" s="77">
        <v>445550659.50199956</v>
      </c>
      <c r="X4" s="15">
        <f t="shared" ref="X4:X21" si="3">+Y4</f>
        <v>2.1972686475075835E-2</v>
      </c>
      <c r="Y4" s="16">
        <f t="shared" ref="Y4:Y21" si="4">IFERROR((P4-W4)/W4,0)</f>
        <v>2.1972686475075835E-2</v>
      </c>
      <c r="Z4" s="107"/>
    </row>
    <row r="5" spans="1:26" s="64" customFormat="1" x14ac:dyDescent="0.25">
      <c r="A5" s="6">
        <v>2</v>
      </c>
      <c r="B5" s="78" t="s">
        <v>4</v>
      </c>
      <c r="C5" s="73"/>
      <c r="D5" s="79">
        <v>25709377.897999696</v>
      </c>
      <c r="E5" s="80">
        <v>22614955.02099989</v>
      </c>
      <c r="F5" s="80">
        <v>20463361.362000011</v>
      </c>
      <c r="G5" s="80">
        <v>19552750.566000044</v>
      </c>
      <c r="H5" s="80">
        <v>25790383.476999931</v>
      </c>
      <c r="I5" s="80">
        <v>22085871.517999958</v>
      </c>
      <c r="J5" s="80">
        <v>25131101.589999776</v>
      </c>
      <c r="K5" s="80">
        <v>27437446.671000209</v>
      </c>
      <c r="L5" s="80">
        <v>26387525.803999934</v>
      </c>
      <c r="M5" s="80">
        <v>22401609.30199986</v>
      </c>
      <c r="N5" s="80">
        <v>22718494.849000353</v>
      </c>
      <c r="O5" s="80">
        <v>22362713.338999867</v>
      </c>
      <c r="P5" s="80">
        <f t="shared" si="0"/>
        <v>282655591.39699954</v>
      </c>
      <c r="Q5" s="81">
        <f t="shared" si="1"/>
        <v>0.16165483193722532</v>
      </c>
      <c r="S5" s="82">
        <v>23288771.472000126</v>
      </c>
      <c r="T5" s="17">
        <f t="shared" si="2"/>
        <v>-3.9764147031699351E-2</v>
      </c>
      <c r="U5" s="18">
        <f t="shared" ref="U5:U23" si="5">IFERROR((O5-S5)/S5,0)</f>
        <v>-3.9764147031699351E-2</v>
      </c>
      <c r="W5" s="82">
        <v>288235948.17099917</v>
      </c>
      <c r="X5" s="17">
        <f t="shared" si="3"/>
        <v>-1.9360377528929953E-2</v>
      </c>
      <c r="Y5" s="18">
        <f t="shared" si="4"/>
        <v>-1.9360377528929953E-2</v>
      </c>
      <c r="Z5" s="107"/>
    </row>
    <row r="6" spans="1:26" s="64" customFormat="1" x14ac:dyDescent="0.25">
      <c r="A6" s="6">
        <v>3</v>
      </c>
      <c r="B6" s="78" t="s">
        <v>16</v>
      </c>
      <c r="C6" s="73"/>
      <c r="D6" s="79">
        <v>24526507.096000034</v>
      </c>
      <c r="E6" s="80">
        <v>19941888.887999993</v>
      </c>
      <c r="F6" s="80">
        <v>22888907.263999935</v>
      </c>
      <c r="G6" s="80">
        <v>25526342.126999985</v>
      </c>
      <c r="H6" s="80">
        <v>28521448.863999944</v>
      </c>
      <c r="I6" s="80">
        <v>28338211.575000025</v>
      </c>
      <c r="J6" s="80">
        <v>33302589.025999989</v>
      </c>
      <c r="K6" s="80">
        <v>30139466.655999962</v>
      </c>
      <c r="L6" s="80">
        <v>21470746.101999983</v>
      </c>
      <c r="M6" s="80">
        <v>25708867.032000009</v>
      </c>
      <c r="N6" s="80">
        <v>28787947.486999951</v>
      </c>
      <c r="O6" s="80">
        <v>22085670.099999953</v>
      </c>
      <c r="P6" s="80">
        <f t="shared" si="0"/>
        <v>311238592.21699977</v>
      </c>
      <c r="Q6" s="81">
        <f t="shared" si="1"/>
        <v>0.17800186463161466</v>
      </c>
      <c r="S6" s="82">
        <v>19357040.390999995</v>
      </c>
      <c r="T6" s="17">
        <f t="shared" si="2"/>
        <v>0.14096316657316205</v>
      </c>
      <c r="U6" s="18">
        <f t="shared" si="5"/>
        <v>0.14096316657316205</v>
      </c>
      <c r="W6" s="82">
        <v>324814050.80499989</v>
      </c>
      <c r="X6" s="17">
        <f t="shared" si="3"/>
        <v>-4.1794554620883877E-2</v>
      </c>
      <c r="Y6" s="18">
        <f t="shared" si="4"/>
        <v>-4.1794554620883877E-2</v>
      </c>
      <c r="Z6" s="107"/>
    </row>
    <row r="7" spans="1:26" s="64" customFormat="1" x14ac:dyDescent="0.25">
      <c r="A7" s="6">
        <v>4</v>
      </c>
      <c r="B7" s="78" t="s">
        <v>17</v>
      </c>
      <c r="C7" s="73"/>
      <c r="D7" s="79">
        <v>12058390.982000034</v>
      </c>
      <c r="E7" s="80">
        <v>11184882.563000042</v>
      </c>
      <c r="F7" s="80">
        <v>10892897.282999985</v>
      </c>
      <c r="G7" s="80">
        <v>9169733.1070000418</v>
      </c>
      <c r="H7" s="80">
        <v>10352680.203000033</v>
      </c>
      <c r="I7" s="80">
        <v>9682165.3750000149</v>
      </c>
      <c r="J7" s="80">
        <v>13045187.989000054</v>
      </c>
      <c r="K7" s="80">
        <v>11775746.525999868</v>
      </c>
      <c r="L7" s="80">
        <v>10907730.49500004</v>
      </c>
      <c r="M7" s="80">
        <v>11177915.350000059</v>
      </c>
      <c r="N7" s="80">
        <v>11696600.764999976</v>
      </c>
      <c r="O7" s="80">
        <v>12147212.934000054</v>
      </c>
      <c r="P7" s="80">
        <f t="shared" si="0"/>
        <v>134091143.57200021</v>
      </c>
      <c r="Q7" s="81">
        <f t="shared" si="1"/>
        <v>7.6688669667803161E-2</v>
      </c>
      <c r="S7" s="82">
        <v>10597205.341000121</v>
      </c>
      <c r="T7" s="17">
        <f t="shared" si="2"/>
        <v>0.14626569393753486</v>
      </c>
      <c r="U7" s="18">
        <f t="shared" si="5"/>
        <v>0.14626569393753486</v>
      </c>
      <c r="W7" s="82">
        <v>128544778.66600026</v>
      </c>
      <c r="X7" s="17">
        <f t="shared" si="3"/>
        <v>4.3147337165760288E-2</v>
      </c>
      <c r="Y7" s="18">
        <f t="shared" si="4"/>
        <v>4.3147337165760288E-2</v>
      </c>
      <c r="Z7" s="107"/>
    </row>
    <row r="8" spans="1:26" s="64" customFormat="1" x14ac:dyDescent="0.25">
      <c r="A8" s="6">
        <v>5</v>
      </c>
      <c r="B8" s="78" t="s">
        <v>27</v>
      </c>
      <c r="C8" s="73"/>
      <c r="D8" s="79">
        <v>10546754.898999974</v>
      </c>
      <c r="E8" s="80">
        <v>8446343.653000012</v>
      </c>
      <c r="F8" s="80">
        <v>9322791.3570000101</v>
      </c>
      <c r="G8" s="80">
        <v>8002893.511000026</v>
      </c>
      <c r="H8" s="80">
        <v>9535527.0119999293</v>
      </c>
      <c r="I8" s="80">
        <v>8034887.9510000106</v>
      </c>
      <c r="J8" s="80">
        <v>10058588.949000014</v>
      </c>
      <c r="K8" s="80">
        <v>9928111.4129999839</v>
      </c>
      <c r="L8" s="80">
        <v>9329970.2489999942</v>
      </c>
      <c r="M8" s="80">
        <v>9717786.0020000078</v>
      </c>
      <c r="N8" s="80">
        <v>9234486.0810000114</v>
      </c>
      <c r="O8" s="80">
        <v>8363328.850999984</v>
      </c>
      <c r="P8" s="80">
        <f t="shared" si="0"/>
        <v>110521469.92799996</v>
      </c>
      <c r="Q8" s="81">
        <f t="shared" si="1"/>
        <v>6.3208831491226566E-2</v>
      </c>
      <c r="S8" s="82">
        <v>9047695.696999995</v>
      </c>
      <c r="T8" s="17">
        <f t="shared" si="2"/>
        <v>-7.5639905332683902E-2</v>
      </c>
      <c r="U8" s="18">
        <f t="shared" si="5"/>
        <v>-7.5639905332683902E-2</v>
      </c>
      <c r="W8" s="82">
        <v>111175240.14500009</v>
      </c>
      <c r="X8" s="17">
        <f t="shared" si="3"/>
        <v>-5.8805379340530171E-3</v>
      </c>
      <c r="Y8" s="18">
        <f t="shared" si="4"/>
        <v>-5.8805379340530171E-3</v>
      </c>
      <c r="Z8" s="107"/>
    </row>
    <row r="9" spans="1:26" s="64" customFormat="1" x14ac:dyDescent="0.25">
      <c r="A9" s="6">
        <v>6</v>
      </c>
      <c r="B9" s="78" t="s">
        <v>9</v>
      </c>
      <c r="C9" s="73"/>
      <c r="D9" s="79">
        <v>7971664.7219999963</v>
      </c>
      <c r="E9" s="80">
        <v>4633155.7869999958</v>
      </c>
      <c r="F9" s="80">
        <v>5667451.5390000148</v>
      </c>
      <c r="G9" s="80">
        <v>4964666.8970000111</v>
      </c>
      <c r="H9" s="80">
        <v>5872302.2620000038</v>
      </c>
      <c r="I9" s="80">
        <v>5780444.2169999918</v>
      </c>
      <c r="J9" s="80">
        <v>6253350.7590000322</v>
      </c>
      <c r="K9" s="80">
        <v>7269700.5809999574</v>
      </c>
      <c r="L9" s="80">
        <v>7167657.2219999647</v>
      </c>
      <c r="M9" s="80">
        <v>6786526.924999943</v>
      </c>
      <c r="N9" s="80">
        <v>6201337.2669999944</v>
      </c>
      <c r="O9" s="80">
        <v>6553563.3379999977</v>
      </c>
      <c r="P9" s="80">
        <f t="shared" si="0"/>
        <v>75121821.515999913</v>
      </c>
      <c r="Q9" s="81">
        <f t="shared" si="1"/>
        <v>4.2963259180430674E-2</v>
      </c>
      <c r="S9" s="82">
        <v>5851223.5330000259</v>
      </c>
      <c r="T9" s="17">
        <f t="shared" si="2"/>
        <v>0.12003298131388765</v>
      </c>
      <c r="U9" s="18">
        <f t="shared" si="5"/>
        <v>0.12003298131388765</v>
      </c>
      <c r="W9" s="82">
        <v>80916216.803999886</v>
      </c>
      <c r="X9" s="17">
        <f t="shared" si="3"/>
        <v>-7.160981465601024E-2</v>
      </c>
      <c r="Y9" s="18">
        <f t="shared" si="4"/>
        <v>-7.160981465601024E-2</v>
      </c>
      <c r="Z9" s="107"/>
    </row>
    <row r="10" spans="1:26" s="64" customFormat="1" x14ac:dyDescent="0.25">
      <c r="A10" s="6">
        <v>7</v>
      </c>
      <c r="B10" s="78" t="s">
        <v>5</v>
      </c>
      <c r="C10" s="73"/>
      <c r="D10" s="79">
        <v>6825599.8549999865</v>
      </c>
      <c r="E10" s="80">
        <v>6754364.2440000875</v>
      </c>
      <c r="F10" s="80">
        <v>5063480.0740000047</v>
      </c>
      <c r="G10" s="80">
        <v>5012653.3980000056</v>
      </c>
      <c r="H10" s="80">
        <v>6381401.8940000217</v>
      </c>
      <c r="I10" s="80">
        <v>6174845.628000021</v>
      </c>
      <c r="J10" s="80">
        <v>6784864.3810000122</v>
      </c>
      <c r="K10" s="80">
        <v>8409652.2609999888</v>
      </c>
      <c r="L10" s="80">
        <v>6513900.7119999854</v>
      </c>
      <c r="M10" s="80">
        <v>6748712.3960000277</v>
      </c>
      <c r="N10" s="80">
        <v>5735736.514999968</v>
      </c>
      <c r="O10" s="80">
        <v>5913504.0619999804</v>
      </c>
      <c r="P10" s="80">
        <f t="shared" si="0"/>
        <v>76318715.420000091</v>
      </c>
      <c r="Q10" s="81">
        <f t="shared" si="1"/>
        <v>4.3647780162101558E-2</v>
      </c>
      <c r="S10" s="82">
        <v>5180082.6859999932</v>
      </c>
      <c r="T10" s="17">
        <f t="shared" si="2"/>
        <v>0.14158487816848492</v>
      </c>
      <c r="U10" s="18">
        <f t="shared" si="5"/>
        <v>0.14158487816848492</v>
      </c>
      <c r="W10" s="82">
        <v>77293895.007999912</v>
      </c>
      <c r="X10" s="17">
        <f t="shared" si="3"/>
        <v>-1.2616515028759901E-2</v>
      </c>
      <c r="Y10" s="18">
        <f t="shared" si="4"/>
        <v>-1.2616515028759901E-2</v>
      </c>
      <c r="Z10" s="107"/>
    </row>
    <row r="11" spans="1:26" s="64" customFormat="1" x14ac:dyDescent="0.25">
      <c r="A11" s="6">
        <v>8</v>
      </c>
      <c r="B11" s="78" t="s">
        <v>14</v>
      </c>
      <c r="C11" s="73"/>
      <c r="D11" s="79">
        <v>5845170.7699999791</v>
      </c>
      <c r="E11" s="80">
        <v>4819852.8699999861</v>
      </c>
      <c r="F11" s="80">
        <v>5345001.0099998992</v>
      </c>
      <c r="G11" s="80">
        <v>4671351.6980000632</v>
      </c>
      <c r="H11" s="80">
        <v>5519338.9739999697</v>
      </c>
      <c r="I11" s="80">
        <v>4868721.4749999894</v>
      </c>
      <c r="J11" s="80">
        <v>6184100.1540000727</v>
      </c>
      <c r="K11" s="80">
        <v>5927795.6770000653</v>
      </c>
      <c r="L11" s="80">
        <v>6289713.1190000791</v>
      </c>
      <c r="M11" s="80">
        <v>4548926.3250000002</v>
      </c>
      <c r="N11" s="80">
        <v>4782080.8789999709</v>
      </c>
      <c r="O11" s="80">
        <v>6521219.2030000305</v>
      </c>
      <c r="P11" s="80">
        <f t="shared" si="0"/>
        <v>65323272.154000111</v>
      </c>
      <c r="Q11" s="81">
        <f t="shared" si="1"/>
        <v>3.7359326696682543E-2</v>
      </c>
      <c r="S11" s="82">
        <v>4664627.6429999694</v>
      </c>
      <c r="T11" s="17">
        <f t="shared" si="2"/>
        <v>0.39801495469551101</v>
      </c>
      <c r="U11" s="18">
        <f t="shared" si="5"/>
        <v>0.39801495469551101</v>
      </c>
      <c r="W11" s="82">
        <v>64696838.926999889</v>
      </c>
      <c r="X11" s="17">
        <f t="shared" si="3"/>
        <v>9.6825940399816457E-3</v>
      </c>
      <c r="Y11" s="18">
        <f t="shared" si="4"/>
        <v>9.6825940399816457E-3</v>
      </c>
      <c r="Z11" s="107"/>
    </row>
    <row r="12" spans="1:26" s="64" customFormat="1" x14ac:dyDescent="0.25">
      <c r="A12" s="6">
        <v>9</v>
      </c>
      <c r="B12" s="78" t="s">
        <v>8</v>
      </c>
      <c r="C12" s="73"/>
      <c r="D12" s="79">
        <v>4448991.1389999986</v>
      </c>
      <c r="E12" s="80">
        <v>3220067.0499999984</v>
      </c>
      <c r="F12" s="80">
        <v>2844457.8399999989</v>
      </c>
      <c r="G12" s="80">
        <v>3474350.7059999993</v>
      </c>
      <c r="H12" s="80">
        <v>3466781.5189999947</v>
      </c>
      <c r="I12" s="80">
        <v>3164425.0950000067</v>
      </c>
      <c r="J12" s="80">
        <v>4579659.1430000141</v>
      </c>
      <c r="K12" s="80">
        <v>3842247.9139999952</v>
      </c>
      <c r="L12" s="80">
        <v>3978734.5350000085</v>
      </c>
      <c r="M12" s="80">
        <v>3401840.1779999882</v>
      </c>
      <c r="N12" s="80">
        <v>3143626.7140000081</v>
      </c>
      <c r="O12" s="80">
        <v>3852424.7910000184</v>
      </c>
      <c r="P12" s="80">
        <f t="shared" si="0"/>
        <v>43417606.624000028</v>
      </c>
      <c r="Q12" s="81">
        <f t="shared" si="1"/>
        <v>2.4831158892807206E-2</v>
      </c>
      <c r="S12" s="82">
        <v>3167081.6559999976</v>
      </c>
      <c r="T12" s="17">
        <f t="shared" si="2"/>
        <v>0.21639578938599405</v>
      </c>
      <c r="U12" s="18">
        <f t="shared" si="5"/>
        <v>0.21639578938599405</v>
      </c>
      <c r="W12" s="82">
        <v>39914056.730999976</v>
      </c>
      <c r="X12" s="17">
        <f t="shared" si="3"/>
        <v>8.7777344122451875E-2</v>
      </c>
      <c r="Y12" s="18">
        <f t="shared" si="4"/>
        <v>8.7777344122451875E-2</v>
      </c>
      <c r="Z12" s="107"/>
    </row>
    <row r="13" spans="1:26" s="64" customFormat="1" x14ac:dyDescent="0.25">
      <c r="A13" s="6">
        <v>10</v>
      </c>
      <c r="B13" s="78" t="s">
        <v>7</v>
      </c>
      <c r="C13" s="73"/>
      <c r="D13" s="79">
        <v>3365282.5170000019</v>
      </c>
      <c r="E13" s="80">
        <v>3235196.8730000034</v>
      </c>
      <c r="F13" s="80">
        <v>3391806.5659999968</v>
      </c>
      <c r="G13" s="80">
        <v>3348241.0790000008</v>
      </c>
      <c r="H13" s="80">
        <v>4463587.0069999993</v>
      </c>
      <c r="I13" s="80">
        <v>2487246.8399999985</v>
      </c>
      <c r="J13" s="80">
        <v>4697229.7079999903</v>
      </c>
      <c r="K13" s="80">
        <v>3211856.957000006</v>
      </c>
      <c r="L13" s="80">
        <v>3647261.0060000019</v>
      </c>
      <c r="M13" s="80">
        <v>3375565.0750000025</v>
      </c>
      <c r="N13" s="80">
        <v>3179101.7629999989</v>
      </c>
      <c r="O13" s="80">
        <v>3389960.3590000025</v>
      </c>
      <c r="P13" s="80">
        <f t="shared" si="0"/>
        <v>41792335.75</v>
      </c>
      <c r="Q13" s="81">
        <f t="shared" si="1"/>
        <v>2.3901642909449478E-2</v>
      </c>
      <c r="S13" s="82">
        <v>3083751.8490000083</v>
      </c>
      <c r="T13" s="17">
        <f t="shared" si="2"/>
        <v>9.9297389995660887E-2</v>
      </c>
      <c r="U13" s="18">
        <f t="shared" si="5"/>
        <v>9.9297389995660887E-2</v>
      </c>
      <c r="W13" s="82">
        <v>44068014.645000026</v>
      </c>
      <c r="X13" s="17">
        <f t="shared" si="3"/>
        <v>-5.1640150193565056E-2</v>
      </c>
      <c r="Y13" s="18">
        <f t="shared" si="4"/>
        <v>-5.1640150193565056E-2</v>
      </c>
      <c r="Z13" s="107"/>
    </row>
    <row r="14" spans="1:26" s="64" customFormat="1" x14ac:dyDescent="0.25">
      <c r="A14" s="6">
        <v>11</v>
      </c>
      <c r="B14" s="78" t="s">
        <v>3</v>
      </c>
      <c r="C14" s="73"/>
      <c r="D14" s="79">
        <v>3453309.4939999836</v>
      </c>
      <c r="E14" s="80">
        <v>2318997.828000003</v>
      </c>
      <c r="F14" s="80">
        <v>2824123.9199999953</v>
      </c>
      <c r="G14" s="80">
        <v>3009270.1730000041</v>
      </c>
      <c r="H14" s="80">
        <v>2784894.036999987</v>
      </c>
      <c r="I14" s="80">
        <v>2577061.3810000019</v>
      </c>
      <c r="J14" s="80">
        <v>2793979.2249999903</v>
      </c>
      <c r="K14" s="80">
        <v>3208023.4969999925</v>
      </c>
      <c r="L14" s="80">
        <v>3099707.1480000024</v>
      </c>
      <c r="M14" s="80">
        <v>2704596.8429999948</v>
      </c>
      <c r="N14" s="80">
        <v>2799636.523999996</v>
      </c>
      <c r="O14" s="80">
        <v>3296525.2860000073</v>
      </c>
      <c r="P14" s="80">
        <f t="shared" si="0"/>
        <v>34870125.355999961</v>
      </c>
      <c r="Q14" s="81">
        <f t="shared" si="1"/>
        <v>1.994273039565277E-2</v>
      </c>
      <c r="S14" s="82">
        <v>2561551.8860000079</v>
      </c>
      <c r="T14" s="17">
        <f t="shared" si="2"/>
        <v>0.28692504884126996</v>
      </c>
      <c r="U14" s="18">
        <f t="shared" si="5"/>
        <v>0.28692504884126996</v>
      </c>
      <c r="W14" s="82">
        <v>34408866.933000058</v>
      </c>
      <c r="X14" s="17">
        <f t="shared" si="3"/>
        <v>1.3405219762047164E-2</v>
      </c>
      <c r="Y14" s="18">
        <f t="shared" si="4"/>
        <v>1.3405219762047164E-2</v>
      </c>
      <c r="Z14" s="107"/>
    </row>
    <row r="15" spans="1:26" s="64" customFormat="1" x14ac:dyDescent="0.25">
      <c r="A15" s="6">
        <v>12</v>
      </c>
      <c r="B15" s="78" t="s">
        <v>6</v>
      </c>
      <c r="C15" s="73"/>
      <c r="D15" s="79">
        <v>2686230.3899999997</v>
      </c>
      <c r="E15" s="80">
        <v>2129727.8889999976</v>
      </c>
      <c r="F15" s="80">
        <v>2201942.6699999943</v>
      </c>
      <c r="G15" s="80">
        <v>2077025.7869999965</v>
      </c>
      <c r="H15" s="80">
        <v>2543607.7900000028</v>
      </c>
      <c r="I15" s="80">
        <v>2530726.9790000003</v>
      </c>
      <c r="J15" s="80">
        <v>2670438.7710000062</v>
      </c>
      <c r="K15" s="80">
        <v>3013196.322999998</v>
      </c>
      <c r="L15" s="80">
        <v>2875753.049000001</v>
      </c>
      <c r="M15" s="80">
        <v>2409994.9069999987</v>
      </c>
      <c r="N15" s="80">
        <v>2611792.9419999979</v>
      </c>
      <c r="O15" s="80">
        <v>2580617.6419999921</v>
      </c>
      <c r="P15" s="80">
        <f t="shared" si="0"/>
        <v>30331055.138999987</v>
      </c>
      <c r="Q15" s="81">
        <f t="shared" si="1"/>
        <v>1.7346770310611322E-2</v>
      </c>
      <c r="S15" s="82">
        <v>2268939.6629999983</v>
      </c>
      <c r="T15" s="17">
        <f t="shared" si="2"/>
        <v>0.13736723989737668</v>
      </c>
      <c r="U15" s="18">
        <f t="shared" si="5"/>
        <v>0.13736723989737668</v>
      </c>
      <c r="W15" s="82">
        <v>31015169.943000019</v>
      </c>
      <c r="X15" s="17">
        <f t="shared" si="3"/>
        <v>-2.2057425616474263E-2</v>
      </c>
      <c r="Y15" s="18">
        <f t="shared" si="4"/>
        <v>-2.2057425616474263E-2</v>
      </c>
      <c r="Z15" s="107"/>
    </row>
    <row r="16" spans="1:26" s="64" customFormat="1" x14ac:dyDescent="0.25">
      <c r="A16" s="6">
        <v>13</v>
      </c>
      <c r="B16" s="78" t="s">
        <v>2</v>
      </c>
      <c r="C16" s="73"/>
      <c r="D16" s="79">
        <v>2074357.7519999992</v>
      </c>
      <c r="E16" s="80">
        <v>2051207.0860000008</v>
      </c>
      <c r="F16" s="80">
        <v>1848722.3969999957</v>
      </c>
      <c r="G16" s="80">
        <v>1652936.7339999983</v>
      </c>
      <c r="H16" s="80">
        <v>1691638.6319999972</v>
      </c>
      <c r="I16" s="80">
        <v>2222790.0309999967</v>
      </c>
      <c r="J16" s="80">
        <v>2828873.6339999977</v>
      </c>
      <c r="K16" s="80">
        <v>2112102.6129999999</v>
      </c>
      <c r="L16" s="80">
        <v>2126288.8859999976</v>
      </c>
      <c r="M16" s="80">
        <v>1350495.8239999968</v>
      </c>
      <c r="N16" s="80">
        <v>1760079.9060000062</v>
      </c>
      <c r="O16" s="80">
        <v>1759372.0209999958</v>
      </c>
      <c r="P16" s="80">
        <f t="shared" si="0"/>
        <v>23478865.51599998</v>
      </c>
      <c r="Q16" s="81">
        <f t="shared" si="1"/>
        <v>1.3427903691226897E-2</v>
      </c>
      <c r="S16" s="82">
        <v>2374817.4420000012</v>
      </c>
      <c r="T16" s="17">
        <f t="shared" si="2"/>
        <v>-0.25915483443716647</v>
      </c>
      <c r="U16" s="18">
        <f t="shared" si="5"/>
        <v>-0.25915483443716647</v>
      </c>
      <c r="W16" s="82">
        <v>24772025.033000004</v>
      </c>
      <c r="X16" s="17">
        <f t="shared" si="3"/>
        <v>-5.2202414428265086E-2</v>
      </c>
      <c r="Y16" s="18">
        <f t="shared" si="4"/>
        <v>-5.2202414428265086E-2</v>
      </c>
      <c r="Z16" s="107"/>
    </row>
    <row r="17" spans="1:26" s="64" customFormat="1" x14ac:dyDescent="0.25">
      <c r="A17" s="6">
        <v>14</v>
      </c>
      <c r="B17" s="78" t="s">
        <v>13</v>
      </c>
      <c r="C17" s="73"/>
      <c r="D17" s="79">
        <v>1608922.6979999996</v>
      </c>
      <c r="E17" s="80">
        <v>914079.13699999999</v>
      </c>
      <c r="F17" s="80">
        <v>694607.36500000057</v>
      </c>
      <c r="G17" s="80">
        <v>809299.8989999987</v>
      </c>
      <c r="H17" s="80">
        <v>1313132.9340000013</v>
      </c>
      <c r="I17" s="80">
        <v>826568.95699999819</v>
      </c>
      <c r="J17" s="80">
        <v>1064053.841999999</v>
      </c>
      <c r="K17" s="80">
        <v>1117782.6539999968</v>
      </c>
      <c r="L17" s="80">
        <v>855128.6889999985</v>
      </c>
      <c r="M17" s="80">
        <v>632630.18499999959</v>
      </c>
      <c r="N17" s="80">
        <v>1161718.8939999982</v>
      </c>
      <c r="O17" s="80">
        <v>744840.58600000001</v>
      </c>
      <c r="P17" s="80">
        <f t="shared" si="0"/>
        <v>11742765.839999989</v>
      </c>
      <c r="Q17" s="81">
        <f t="shared" si="1"/>
        <v>6.7158580835473235E-3</v>
      </c>
      <c r="S17" s="82">
        <v>1067346.0870000019</v>
      </c>
      <c r="T17" s="17">
        <f t="shared" si="2"/>
        <v>-0.30215644665590208</v>
      </c>
      <c r="U17" s="18">
        <f t="shared" si="5"/>
        <v>-0.30215644665590208</v>
      </c>
      <c r="W17" s="82">
        <v>11731730.701000001</v>
      </c>
      <c r="X17" s="17">
        <f t="shared" si="3"/>
        <v>9.4062327897168399E-4</v>
      </c>
      <c r="Y17" s="18">
        <f t="shared" si="4"/>
        <v>9.4062327897168399E-4</v>
      </c>
      <c r="Z17" s="107"/>
    </row>
    <row r="18" spans="1:26" s="64" customFormat="1" x14ac:dyDescent="0.25">
      <c r="A18" s="6">
        <v>15</v>
      </c>
      <c r="B18" s="78" t="s">
        <v>0</v>
      </c>
      <c r="C18" s="73"/>
      <c r="D18" s="79">
        <v>1662552.8480000023</v>
      </c>
      <c r="E18" s="80">
        <v>1463636.7659999977</v>
      </c>
      <c r="F18" s="80">
        <v>1584468.3380000014</v>
      </c>
      <c r="G18" s="80">
        <v>1704377.0339999981</v>
      </c>
      <c r="H18" s="80">
        <v>1478207.2079999978</v>
      </c>
      <c r="I18" s="80">
        <v>1749170.8260000008</v>
      </c>
      <c r="J18" s="80">
        <v>1841662.15</v>
      </c>
      <c r="K18" s="80">
        <v>1582681.8949999965</v>
      </c>
      <c r="L18" s="80">
        <v>1864785.5609999916</v>
      </c>
      <c r="M18" s="80">
        <v>1321499.0989999974</v>
      </c>
      <c r="N18" s="80">
        <v>1118709.4080000008</v>
      </c>
      <c r="O18" s="80">
        <v>1374109.5329999966</v>
      </c>
      <c r="P18" s="80">
        <f t="shared" si="0"/>
        <v>18745860.665999979</v>
      </c>
      <c r="Q18" s="81">
        <f t="shared" si="1"/>
        <v>1.0721029577032585E-2</v>
      </c>
      <c r="S18" s="82">
        <v>1338136.0710000044</v>
      </c>
      <c r="T18" s="17">
        <f t="shared" si="2"/>
        <v>2.6883261560320067E-2</v>
      </c>
      <c r="U18" s="18">
        <f t="shared" si="5"/>
        <v>2.6883261560320067E-2</v>
      </c>
      <c r="W18" s="82">
        <v>20764503.514999989</v>
      </c>
      <c r="X18" s="17">
        <f t="shared" si="3"/>
        <v>-9.7216042152983378E-2</v>
      </c>
      <c r="Y18" s="18">
        <f t="shared" si="4"/>
        <v>-9.7216042152983378E-2</v>
      </c>
      <c r="Z18" s="107"/>
    </row>
    <row r="19" spans="1:26" s="64" customFormat="1" x14ac:dyDescent="0.25">
      <c r="A19" s="6">
        <v>16</v>
      </c>
      <c r="B19" s="78" t="s">
        <v>10</v>
      </c>
      <c r="C19" s="73"/>
      <c r="D19" s="79">
        <v>1614291.4700000002</v>
      </c>
      <c r="E19" s="80">
        <v>1379534.9429999993</v>
      </c>
      <c r="F19" s="80">
        <v>1328907.2129999998</v>
      </c>
      <c r="G19" s="80">
        <v>1171716.0329999982</v>
      </c>
      <c r="H19" s="80">
        <v>1095539.9279999973</v>
      </c>
      <c r="I19" s="80">
        <v>1053092.5590000001</v>
      </c>
      <c r="J19" s="80">
        <v>1578105.8689999997</v>
      </c>
      <c r="K19" s="80">
        <v>1629623.1750000005</v>
      </c>
      <c r="L19" s="80">
        <v>1394891.6420000035</v>
      </c>
      <c r="M19" s="80">
        <v>1498533.2940000037</v>
      </c>
      <c r="N19" s="80">
        <v>896760.48200000159</v>
      </c>
      <c r="O19" s="80">
        <v>1645321.9279999977</v>
      </c>
      <c r="P19" s="80">
        <f t="shared" si="0"/>
        <v>16286318.536</v>
      </c>
      <c r="Q19" s="81">
        <f t="shared" si="1"/>
        <v>9.3143817633361166E-3</v>
      </c>
      <c r="S19" s="82">
        <v>1340890.9420000031</v>
      </c>
      <c r="T19" s="17">
        <f t="shared" si="2"/>
        <v>0.22703635058189092</v>
      </c>
      <c r="U19" s="18">
        <f t="shared" si="5"/>
        <v>0.22703635058189092</v>
      </c>
      <c r="W19" s="82">
        <v>17033638.256999984</v>
      </c>
      <c r="X19" s="17">
        <f t="shared" si="3"/>
        <v>-4.3873170823788776E-2</v>
      </c>
      <c r="Y19" s="18">
        <f t="shared" si="4"/>
        <v>-4.3873170823788776E-2</v>
      </c>
      <c r="Z19" s="107"/>
    </row>
    <row r="20" spans="1:26" s="64" customFormat="1" x14ac:dyDescent="0.25">
      <c r="A20" s="6">
        <v>17</v>
      </c>
      <c r="B20" s="78" t="s">
        <v>11</v>
      </c>
      <c r="C20" s="73"/>
      <c r="D20" s="79">
        <v>1075499.2629999996</v>
      </c>
      <c r="E20" s="80">
        <v>782429.27200000081</v>
      </c>
      <c r="F20" s="80">
        <v>1000449.3560000012</v>
      </c>
      <c r="G20" s="80">
        <v>884610.27500000049</v>
      </c>
      <c r="H20" s="80">
        <v>948690.58600000117</v>
      </c>
      <c r="I20" s="80">
        <v>818927.22699999949</v>
      </c>
      <c r="J20" s="80">
        <v>896722.06799999753</v>
      </c>
      <c r="K20" s="80">
        <v>1011005.976000002</v>
      </c>
      <c r="L20" s="80">
        <v>811820.81799999985</v>
      </c>
      <c r="M20" s="80">
        <v>979861.84300000314</v>
      </c>
      <c r="N20" s="80">
        <v>939962.19300000148</v>
      </c>
      <c r="O20" s="80">
        <v>1094090.3419999999</v>
      </c>
      <c r="P20" s="80">
        <f t="shared" si="0"/>
        <v>11244069.219000006</v>
      </c>
      <c r="Q20" s="81">
        <f t="shared" si="1"/>
        <v>6.4306462536416293E-3</v>
      </c>
      <c r="S20" s="82">
        <v>993617.17200000165</v>
      </c>
      <c r="T20" s="17">
        <f t="shared" si="2"/>
        <v>0.10111859258406429</v>
      </c>
      <c r="U20" s="18">
        <f t="shared" si="5"/>
        <v>0.10111859258406429</v>
      </c>
      <c r="W20" s="82">
        <v>10779967.073000005</v>
      </c>
      <c r="X20" s="17">
        <f t="shared" si="3"/>
        <v>4.3052278625452661E-2</v>
      </c>
      <c r="Y20" s="18">
        <f t="shared" si="4"/>
        <v>4.3052278625452661E-2</v>
      </c>
      <c r="Z20" s="107"/>
    </row>
    <row r="21" spans="1:26" s="64" customFormat="1" x14ac:dyDescent="0.25">
      <c r="A21" s="6">
        <v>18</v>
      </c>
      <c r="B21" s="83" t="s">
        <v>12</v>
      </c>
      <c r="C21" s="73"/>
      <c r="D21" s="84">
        <v>811735.03300000029</v>
      </c>
      <c r="E21" s="85">
        <v>407384.00900000043</v>
      </c>
      <c r="F21" s="85">
        <v>528200.3249999996</v>
      </c>
      <c r="G21" s="85">
        <v>362994.77000000043</v>
      </c>
      <c r="H21" s="85">
        <v>527920.53800000064</v>
      </c>
      <c r="I21" s="85">
        <v>378623.19000000024</v>
      </c>
      <c r="J21" s="85">
        <v>641336.43799999985</v>
      </c>
      <c r="K21" s="85">
        <v>464712.02700000035</v>
      </c>
      <c r="L21" s="85">
        <v>581364.41799999948</v>
      </c>
      <c r="M21" s="85">
        <v>556718.48500000034</v>
      </c>
      <c r="N21" s="85">
        <v>416722.01999999973</v>
      </c>
      <c r="O21" s="85">
        <v>315175.91799999983</v>
      </c>
      <c r="P21" s="85">
        <f t="shared" si="0"/>
        <v>5992887.171000001</v>
      </c>
      <c r="Q21" s="86">
        <f t="shared" si="1"/>
        <v>3.4274190850379286E-3</v>
      </c>
      <c r="S21" s="87">
        <v>525803.65499999968</v>
      </c>
      <c r="T21" s="19">
        <f t="shared" si="2"/>
        <v>-0.40058248929441159</v>
      </c>
      <c r="U21" s="20">
        <f t="shared" si="5"/>
        <v>-0.40058248929441159</v>
      </c>
      <c r="W21" s="87">
        <v>6317913.685999997</v>
      </c>
      <c r="X21" s="19">
        <f t="shared" si="3"/>
        <v>-5.144522878180962E-2</v>
      </c>
      <c r="Y21" s="20">
        <f t="shared" si="4"/>
        <v>-5.144522878180962E-2</v>
      </c>
      <c r="Z21" s="107"/>
    </row>
    <row r="22" spans="1:26" ht="6" customHeight="1" x14ac:dyDescent="0.25">
      <c r="B22" s="71"/>
      <c r="C22" s="4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9"/>
      <c r="U22" s="90"/>
      <c r="Y22" s="90"/>
    </row>
    <row r="23" spans="1:26" s="91" customFormat="1" x14ac:dyDescent="0.25">
      <c r="B23" s="68" t="s">
        <v>1</v>
      </c>
      <c r="C23" s="92"/>
      <c r="D23" s="93">
        <f>SUM(D4:D21)</f>
        <v>157008170.33799973</v>
      </c>
      <c r="E23" s="94">
        <f t="shared" ref="E23:W23" si="6">SUM(E4:E21)</f>
        <v>126545856.81700003</v>
      </c>
      <c r="F23" s="94">
        <f t="shared" si="6"/>
        <v>129450862.74499981</v>
      </c>
      <c r="G23" s="94">
        <f t="shared" si="6"/>
        <v>128893052.37700017</v>
      </c>
      <c r="H23" s="94">
        <f t="shared" si="6"/>
        <v>155466877.39799982</v>
      </c>
      <c r="I23" s="94">
        <f t="shared" si="6"/>
        <v>146089098.44700009</v>
      </c>
      <c r="J23" s="94">
        <f t="shared" si="6"/>
        <v>165611166.33199999</v>
      </c>
      <c r="K23" s="94">
        <f t="shared" si="6"/>
        <v>163174252.74400011</v>
      </c>
      <c r="L23" s="94">
        <f t="shared" ref="L23:O23" si="7">SUM(L4:L21)</f>
        <v>145008694.67800003</v>
      </c>
      <c r="M23" s="94">
        <f t="shared" si="7"/>
        <v>141397277.12199998</v>
      </c>
      <c r="N23" s="94">
        <f t="shared" si="7"/>
        <v>144208578.84600022</v>
      </c>
      <c r="O23" s="94">
        <f t="shared" si="7"/>
        <v>145659212.6289998</v>
      </c>
      <c r="P23" s="94">
        <f>SUM(P4:P21)</f>
        <v>1748513100.4729998</v>
      </c>
      <c r="Q23" s="95">
        <f t="shared" si="6"/>
        <v>1</v>
      </c>
      <c r="R23" s="91">
        <f t="shared" si="6"/>
        <v>0</v>
      </c>
      <c r="S23" s="93">
        <f t="shared" si="6"/>
        <v>126901876.56000012</v>
      </c>
      <c r="T23" s="21">
        <f t="shared" ref="T23" si="8">+U23</f>
        <v>0.14780976119081324</v>
      </c>
      <c r="U23" s="22">
        <f t="shared" si="5"/>
        <v>0.14780976119081324</v>
      </c>
      <c r="V23" s="91">
        <f t="shared" si="6"/>
        <v>0</v>
      </c>
      <c r="W23" s="93">
        <f t="shared" si="6"/>
        <v>1762033514.5449986</v>
      </c>
      <c r="X23" s="21">
        <f>+Y23</f>
        <v>-7.673187802838214E-3</v>
      </c>
      <c r="Y23" s="22">
        <f>IFERROR((P23-W23)/W23,0)</f>
        <v>-7.673187802838214E-3</v>
      </c>
    </row>
    <row r="24" spans="1:26" x14ac:dyDescent="0.25">
      <c r="B24" s="7" t="s">
        <v>25</v>
      </c>
      <c r="C24" s="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6" s="39" customFormat="1" x14ac:dyDescent="0.25">
      <c r="A25" s="57"/>
      <c r="B25" s="7" t="s">
        <v>15</v>
      </c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7" spans="1:26" x14ac:dyDescent="0.25">
      <c r="B27" s="2"/>
      <c r="C27" s="5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65"/>
      <c r="Y27" s="65"/>
    </row>
    <row r="28" spans="1:26" x14ac:dyDescent="0.25"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</row>
    <row r="29" spans="1:26" x14ac:dyDescent="0.25"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99"/>
      <c r="P29" s="99"/>
      <c r="Q29" s="99"/>
      <c r="R29" s="100"/>
      <c r="S29" s="99"/>
      <c r="T29" s="100"/>
      <c r="U29" s="100"/>
      <c r="V29" s="100"/>
      <c r="W29" s="99"/>
    </row>
  </sheetData>
  <autoFilter ref="B3:Y21" xr:uid="{00000000-0009-0000-0000-000000000000}">
    <sortState xmlns:xlrd2="http://schemas.microsoft.com/office/spreadsheetml/2017/richdata2" ref="B4:Y21">
      <sortCondition descending="1" ref="P3:P21"/>
    </sortState>
  </autoFilter>
  <sortState xmlns:xlrd2="http://schemas.microsoft.com/office/spreadsheetml/2017/richdata2" ref="B4:AB21">
    <sortCondition descending="1" ref="P4:P21"/>
  </sortState>
  <dataConsolidate>
    <dataRefs count="1">
      <dataRef ref="A4:G156" sheet="x" r:id="rId1"/>
    </dataRefs>
  </dataConsolidate>
  <mergeCells count="2">
    <mergeCell ref="T2:U2"/>
    <mergeCell ref="X2:Y2"/>
  </mergeCells>
  <conditionalFormatting sqref="Y4:Y21">
    <cfRule type="cellIs" dxfId="24" priority="15" operator="lessThan">
      <formula>0%</formula>
    </cfRule>
    <cfRule type="cellIs" dxfId="23" priority="16" operator="greaterThanOrEqual">
      <formula>1%</formula>
    </cfRule>
  </conditionalFormatting>
  <conditionalFormatting sqref="U4:U21">
    <cfRule type="cellIs" dxfId="22" priority="11" operator="lessThan">
      <formula>0%</formula>
    </cfRule>
    <cfRule type="cellIs" dxfId="21" priority="12" operator="greaterThanOrEqual">
      <formula>1%</formula>
    </cfRule>
  </conditionalFormatting>
  <conditionalFormatting sqref="Y23">
    <cfRule type="cellIs" dxfId="20" priority="9" operator="lessThan">
      <formula>0%</formula>
    </cfRule>
    <cfRule type="cellIs" dxfId="19" priority="10" operator="greaterThanOrEqual">
      <formula>1%</formula>
    </cfRule>
  </conditionalFormatting>
  <conditionalFormatting sqref="U23">
    <cfRule type="cellIs" dxfId="3" priority="1" operator="lessThan">
      <formula>0%</formula>
    </cfRule>
    <cfRule type="cellIs" dxfId="2" priority="2" operator="greaterThanOrEqual">
      <formula>1%</formula>
    </cfRule>
  </conditionalFormatting>
  <pageMargins left="1.1023622047244095" right="0.70866141732283472" top="0.74803149606299213" bottom="0.74803149606299213" header="0.31496062992125984" footer="0.31496062992125984"/>
  <pageSetup paperSize="9" scale="70" orientation="landscape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D11BF96A-D414-42FD-AAB1-3AF9446FE4A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X4:X21</xm:sqref>
        </x14:conditionalFormatting>
        <x14:conditionalFormatting xmlns:xm="http://schemas.microsoft.com/office/excel/2006/main">
          <x14:cfRule type="iconSet" priority="13" id="{B2EA6C93-0F11-4024-835A-1D15284CFAE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T4:T21</xm:sqref>
        </x14:conditionalFormatting>
        <x14:conditionalFormatting xmlns:xm="http://schemas.microsoft.com/office/excel/2006/main">
          <x14:cfRule type="iconSet" priority="8" id="{BCF7175F-29CB-48EF-B4C6-A01DEEEA47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X23</xm:sqref>
        </x14:conditionalFormatting>
        <x14:conditionalFormatting xmlns:xm="http://schemas.microsoft.com/office/excel/2006/main">
          <x14:cfRule type="iconSet" priority="7" id="{F07DE24D-11A5-4794-AC8C-A47A981BB607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T23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60"/>
  <sheetViews>
    <sheetView showGridLines="0" zoomScale="80" zoomScaleNormal="80" zoomScaleSheetLayoutView="80" workbookViewId="0">
      <pane xSplit="4" ySplit="3" topLeftCell="J4" activePane="bottomRight" state="frozen"/>
      <selection pane="topRight" activeCell="E1" sqref="E1"/>
      <selection pane="bottomLeft" activeCell="A4" sqref="A4"/>
      <selection pane="bottomRight" activeCell="X3" sqref="X3"/>
    </sheetView>
  </sheetViews>
  <sheetFormatPr baseColWidth="10" defaultRowHeight="15" x14ac:dyDescent="0.25"/>
  <cols>
    <col min="1" max="1" width="5" style="23" customWidth="1"/>
    <col min="2" max="2" width="18.42578125" style="39" customWidth="1"/>
    <col min="3" max="3" width="25.28515625" style="23" customWidth="1"/>
    <col min="4" max="4" width="1.28515625" style="61" customWidth="1"/>
    <col min="5" max="5" width="15" style="39" bestFit="1" customWidth="1"/>
    <col min="6" max="6" width="13.5703125" style="39" customWidth="1"/>
    <col min="7" max="7" width="12.7109375" style="39" customWidth="1"/>
    <col min="8" max="8" width="13.28515625" style="39" customWidth="1"/>
    <col min="9" max="9" width="12.85546875" style="39" customWidth="1"/>
    <col min="10" max="10" width="13.140625" style="39" customWidth="1"/>
    <col min="11" max="11" width="13" style="39" customWidth="1"/>
    <col min="12" max="12" width="12.7109375" style="39" customWidth="1"/>
    <col min="13" max="13" width="13.5703125" style="39" customWidth="1"/>
    <col min="14" max="14" width="12.7109375" style="39" customWidth="1"/>
    <col min="15" max="15" width="13" style="39" customWidth="1"/>
    <col min="16" max="16" width="12.85546875" style="39" customWidth="1"/>
    <col min="17" max="17" width="13.85546875" style="59" bestFit="1" customWidth="1"/>
    <col min="18" max="18" width="13" style="59" bestFit="1" customWidth="1"/>
    <col min="19" max="19" width="1.28515625" style="61" customWidth="1"/>
    <col min="20" max="20" width="13.7109375" style="39" customWidth="1"/>
    <col min="21" max="21" width="5.5703125" style="39" customWidth="1"/>
    <col min="22" max="22" width="8.7109375" style="39" bestFit="1" customWidth="1"/>
    <col min="23" max="23" width="1.28515625" style="61" customWidth="1"/>
    <col min="24" max="24" width="14.5703125" style="39" bestFit="1" customWidth="1"/>
    <col min="25" max="25" width="5.5703125" style="39" customWidth="1"/>
    <col min="26" max="26" width="10.7109375" style="39" customWidth="1"/>
    <col min="27" max="46" width="11.42578125" style="26"/>
    <col min="47" max="16384" width="11.42578125" style="27"/>
  </cols>
  <sheetData>
    <row r="1" spans="1:46" ht="33" customHeight="1" x14ac:dyDescent="0.25">
      <c r="B1" s="98" t="s">
        <v>29</v>
      </c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  <c r="T1" s="24"/>
      <c r="U1" s="24"/>
      <c r="V1" s="24"/>
      <c r="W1" s="25"/>
      <c r="X1" s="24"/>
      <c r="Y1" s="24"/>
      <c r="Z1" s="24"/>
    </row>
    <row r="2" spans="1:46" s="23" customFormat="1" ht="39.950000000000003" customHeight="1" x14ac:dyDescent="0.25">
      <c r="B2" s="28" t="s">
        <v>18</v>
      </c>
      <c r="C2" s="29" t="s">
        <v>30</v>
      </c>
      <c r="D2" s="30"/>
      <c r="E2" s="31">
        <v>43466</v>
      </c>
      <c r="F2" s="106">
        <v>43497</v>
      </c>
      <c r="G2" s="106">
        <v>43525</v>
      </c>
      <c r="H2" s="106">
        <v>43556</v>
      </c>
      <c r="I2" s="106">
        <v>43586</v>
      </c>
      <c r="J2" s="106">
        <v>43617</v>
      </c>
      <c r="K2" s="106">
        <v>43647</v>
      </c>
      <c r="L2" s="106">
        <v>43678</v>
      </c>
      <c r="M2" s="106">
        <v>43709</v>
      </c>
      <c r="N2" s="106">
        <v>43739</v>
      </c>
      <c r="O2" s="106">
        <v>43770</v>
      </c>
      <c r="P2" s="106">
        <v>43800</v>
      </c>
      <c r="Q2" s="102" t="s">
        <v>35</v>
      </c>
      <c r="R2" s="103" t="s">
        <v>36</v>
      </c>
      <c r="S2" s="33"/>
      <c r="T2" s="34" t="s">
        <v>33</v>
      </c>
      <c r="U2" s="109" t="s">
        <v>37</v>
      </c>
      <c r="V2" s="110"/>
      <c r="W2" s="30"/>
      <c r="X2" s="35" t="s">
        <v>34</v>
      </c>
      <c r="Y2" s="109" t="s">
        <v>19</v>
      </c>
      <c r="Z2" s="110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</row>
    <row r="3" spans="1:46" s="39" customFormat="1" ht="6" customHeight="1" x14ac:dyDescent="0.25">
      <c r="A3" s="37" t="s">
        <v>23</v>
      </c>
      <c r="B3" s="37" t="s">
        <v>24</v>
      </c>
      <c r="C3" s="37" t="s">
        <v>22</v>
      </c>
      <c r="D3" s="38"/>
      <c r="E3" s="37">
        <v>41640</v>
      </c>
      <c r="F3" s="37">
        <v>41671</v>
      </c>
      <c r="G3" s="37">
        <v>41699</v>
      </c>
      <c r="H3" s="37">
        <v>41730</v>
      </c>
      <c r="I3" s="37">
        <v>41760</v>
      </c>
      <c r="J3" s="37">
        <v>41791</v>
      </c>
      <c r="K3" s="37">
        <v>41821</v>
      </c>
      <c r="L3" s="37">
        <v>41821</v>
      </c>
      <c r="M3" s="37"/>
      <c r="N3" s="37"/>
      <c r="O3" s="37"/>
      <c r="P3" s="37"/>
      <c r="Q3" s="37">
        <v>7</v>
      </c>
      <c r="R3" s="37"/>
      <c r="S3" s="38"/>
      <c r="T3" s="37">
        <v>41821</v>
      </c>
      <c r="U3" s="37"/>
      <c r="V3" s="37"/>
      <c r="W3" s="38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</row>
    <row r="4" spans="1:46" s="45" customFormat="1" x14ac:dyDescent="0.25">
      <c r="A4" s="14">
        <v>1</v>
      </c>
      <c r="B4" s="41">
        <v>4011800000</v>
      </c>
      <c r="C4" s="11" t="s">
        <v>28</v>
      </c>
      <c r="D4" s="42"/>
      <c r="E4" s="12">
        <v>20468330.755000003</v>
      </c>
      <c r="F4" s="8">
        <v>14540186.841000006</v>
      </c>
      <c r="G4" s="8">
        <v>15268774.945999997</v>
      </c>
      <c r="H4" s="8">
        <v>15716267.500000015</v>
      </c>
      <c r="I4" s="8">
        <v>18015881.666000001</v>
      </c>
      <c r="J4" s="8">
        <v>20117922.877999999</v>
      </c>
      <c r="K4" s="8">
        <v>17691170.333000004</v>
      </c>
      <c r="L4" s="8">
        <v>18552172.203000002</v>
      </c>
      <c r="M4" s="8">
        <v>15553033.796999982</v>
      </c>
      <c r="N4" s="8">
        <v>15005137.677999988</v>
      </c>
      <c r="O4" s="8">
        <v>17502774.25700001</v>
      </c>
      <c r="P4" s="8">
        <v>19057474.035</v>
      </c>
      <c r="Q4" s="8">
        <f>SUM(E4:P4)</f>
        <v>207489126.889</v>
      </c>
      <c r="R4" s="43">
        <f t="shared" ref="R4:R35" si="0">+Q4/$Q$155</f>
        <v>0.11866604078223428</v>
      </c>
      <c r="S4" s="44"/>
      <c r="T4" s="12">
        <v>11976968.881000003</v>
      </c>
      <c r="U4" s="15">
        <f t="shared" ref="U4:U35" si="1">+V4</f>
        <v>0.59117671794508486</v>
      </c>
      <c r="V4" s="16">
        <f>IFERROR((P4-T4)/T4,0)</f>
        <v>0.59117671794508486</v>
      </c>
      <c r="W4" s="42"/>
      <c r="X4" s="12">
        <v>193875634.76800004</v>
      </c>
      <c r="Y4" s="15">
        <f t="shared" ref="Y4:Y35" si="2">+Z4</f>
        <v>7.0217653380170511E-2</v>
      </c>
      <c r="Z4" s="16">
        <f t="shared" ref="Z4:Z35" si="3">IFERROR((Q4-X4)/X4,0)</f>
        <v>7.0217653380170511E-2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</row>
    <row r="5" spans="1:46" s="45" customFormat="1" x14ac:dyDescent="0.25">
      <c r="A5" s="14">
        <v>2</v>
      </c>
      <c r="B5" s="46">
        <v>2710193800</v>
      </c>
      <c r="C5" s="13" t="s">
        <v>16</v>
      </c>
      <c r="D5" s="42"/>
      <c r="E5" s="10">
        <v>13410810.113999998</v>
      </c>
      <c r="F5" s="9">
        <v>11124106.888999984</v>
      </c>
      <c r="G5" s="9">
        <v>14207529.542000016</v>
      </c>
      <c r="H5" s="9">
        <v>13828940.165999979</v>
      </c>
      <c r="I5" s="9">
        <v>13335478.275999978</v>
      </c>
      <c r="J5" s="9">
        <v>12036360.643000007</v>
      </c>
      <c r="K5" s="9">
        <v>17346101.191000022</v>
      </c>
      <c r="L5" s="9">
        <v>14917250.146000018</v>
      </c>
      <c r="M5" s="9">
        <v>11056243.893000005</v>
      </c>
      <c r="N5" s="9">
        <v>14804935.482000001</v>
      </c>
      <c r="O5" s="9">
        <v>12529689.651000008</v>
      </c>
      <c r="P5" s="9">
        <v>15493548.242999977</v>
      </c>
      <c r="Q5" s="9">
        <f t="shared" ref="Q5:Q68" si="4">SUM(E5:P5)</f>
        <v>164090994.236</v>
      </c>
      <c r="R5" s="47">
        <f t="shared" si="0"/>
        <v>9.3846019335863576E-2</v>
      </c>
      <c r="S5" s="44"/>
      <c r="T5" s="10">
        <v>9656744.7169999965</v>
      </c>
      <c r="U5" s="17">
        <f t="shared" si="1"/>
        <v>0.6044276510411124</v>
      </c>
      <c r="V5" s="18">
        <f t="shared" ref="V5:V68" si="5">IFERROR((P5-T5)/T5,0)</f>
        <v>0.6044276510411124</v>
      </c>
      <c r="W5" s="42"/>
      <c r="X5" s="10">
        <v>175704691.4340001</v>
      </c>
      <c r="Y5" s="17">
        <f t="shared" si="2"/>
        <v>-6.609782074238213E-2</v>
      </c>
      <c r="Z5" s="18">
        <f t="shared" si="3"/>
        <v>-6.609782074238213E-2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</row>
    <row r="6" spans="1:46" s="45" customFormat="1" x14ac:dyDescent="0.25">
      <c r="A6" s="14">
        <v>3</v>
      </c>
      <c r="B6" s="46">
        <v>4011201000</v>
      </c>
      <c r="C6" s="13" t="s">
        <v>28</v>
      </c>
      <c r="D6" s="42"/>
      <c r="E6" s="10">
        <v>9981713.7179999873</v>
      </c>
      <c r="F6" s="9">
        <v>8470562.2760000024</v>
      </c>
      <c r="G6" s="9">
        <v>8001556.1889999965</v>
      </c>
      <c r="H6" s="9">
        <v>10156539.530999999</v>
      </c>
      <c r="I6" s="9">
        <v>15117825.51599999</v>
      </c>
      <c r="J6" s="9">
        <v>12398361.694000006</v>
      </c>
      <c r="K6" s="9">
        <v>12511215.582999982</v>
      </c>
      <c r="L6" s="9">
        <v>12112775.942000018</v>
      </c>
      <c r="M6" s="9">
        <v>10238224.174000004</v>
      </c>
      <c r="N6" s="9">
        <v>11835298.530000011</v>
      </c>
      <c r="O6" s="9">
        <v>11492057.363999987</v>
      </c>
      <c r="P6" s="9">
        <v>13174454.096999977</v>
      </c>
      <c r="Q6" s="9">
        <f t="shared" si="4"/>
        <v>135490584.61399999</v>
      </c>
      <c r="R6" s="47">
        <f t="shared" si="0"/>
        <v>7.7489030295139122E-2</v>
      </c>
      <c r="S6" s="44"/>
      <c r="T6" s="10">
        <v>9007331.2739999928</v>
      </c>
      <c r="U6" s="17">
        <f t="shared" si="1"/>
        <v>0.46263678954814774</v>
      </c>
      <c r="V6" s="18">
        <f t="shared" si="5"/>
        <v>0.46263678954814774</v>
      </c>
      <c r="W6" s="42"/>
      <c r="X6" s="10">
        <v>142221241.412</v>
      </c>
      <c r="Y6" s="17">
        <f t="shared" si="2"/>
        <v>-4.7325256981142517E-2</v>
      </c>
      <c r="Z6" s="18">
        <f t="shared" si="3"/>
        <v>-4.7325256981142517E-2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</row>
    <row r="7" spans="1:46" s="45" customFormat="1" x14ac:dyDescent="0.25">
      <c r="A7" s="14">
        <v>4</v>
      </c>
      <c r="B7" s="46">
        <v>2710193500</v>
      </c>
      <c r="C7" s="13" t="s">
        <v>16</v>
      </c>
      <c r="D7" s="42"/>
      <c r="E7" s="10">
        <v>6592746.4200000009</v>
      </c>
      <c r="F7" s="9">
        <v>3457888.0330000012</v>
      </c>
      <c r="G7" s="9">
        <v>2899990.0170000005</v>
      </c>
      <c r="H7" s="9">
        <v>6846949.3600000013</v>
      </c>
      <c r="I7" s="9">
        <v>5582241.9469999997</v>
      </c>
      <c r="J7" s="9">
        <v>10164931.763999997</v>
      </c>
      <c r="K7" s="9">
        <v>9356724.5159999952</v>
      </c>
      <c r="L7" s="9">
        <v>8663965.0840000007</v>
      </c>
      <c r="M7" s="9">
        <v>4165102.4840000002</v>
      </c>
      <c r="N7" s="9">
        <v>4780497.8889999995</v>
      </c>
      <c r="O7" s="9">
        <v>11932892.762999997</v>
      </c>
      <c r="P7" s="9">
        <v>772238.99300000025</v>
      </c>
      <c r="Q7" s="9">
        <f t="shared" si="4"/>
        <v>75216169.269999981</v>
      </c>
      <c r="R7" s="47">
        <f t="shared" si="0"/>
        <v>4.301721802922312E-2</v>
      </c>
      <c r="S7" s="44"/>
      <c r="T7" s="10">
        <v>4340224.977</v>
      </c>
      <c r="U7" s="17">
        <f t="shared" si="1"/>
        <v>-0.82207397148942762</v>
      </c>
      <c r="V7" s="18">
        <f t="shared" si="5"/>
        <v>-0.82207397148942762</v>
      </c>
      <c r="W7" s="42"/>
      <c r="X7" s="10">
        <v>64441533.315000005</v>
      </c>
      <c r="Y7" s="17">
        <f t="shared" si="2"/>
        <v>0.16720017977120313</v>
      </c>
      <c r="Z7" s="18">
        <f t="shared" si="3"/>
        <v>0.16720017977120313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spans="1:46" s="45" customFormat="1" x14ac:dyDescent="0.25">
      <c r="A8" s="14">
        <v>5</v>
      </c>
      <c r="B8" s="46">
        <v>4011101000</v>
      </c>
      <c r="C8" s="13" t="s">
        <v>28</v>
      </c>
      <c r="D8" s="42"/>
      <c r="E8" s="10">
        <v>5108795.9409999996</v>
      </c>
      <c r="F8" s="9">
        <v>3721564.5289999931</v>
      </c>
      <c r="G8" s="9">
        <v>4506235.0119999927</v>
      </c>
      <c r="H8" s="9">
        <v>4457632.8640000075</v>
      </c>
      <c r="I8" s="9">
        <v>5722326.6249999981</v>
      </c>
      <c r="J8" s="9">
        <v>5932146.2759999949</v>
      </c>
      <c r="K8" s="9">
        <v>5784032.2149999933</v>
      </c>
      <c r="L8" s="9">
        <v>5423653.3710000003</v>
      </c>
      <c r="M8" s="9">
        <v>4897438.3210000014</v>
      </c>
      <c r="N8" s="9">
        <v>5641666.7430000054</v>
      </c>
      <c r="O8" s="9">
        <v>4412458.1559999986</v>
      </c>
      <c r="P8" s="9">
        <v>5209908.707999995</v>
      </c>
      <c r="Q8" s="9">
        <f t="shared" si="4"/>
        <v>60817858.760999985</v>
      </c>
      <c r="R8" s="47">
        <f t="shared" si="0"/>
        <v>3.4782615437395227E-2</v>
      </c>
      <c r="S8" s="44"/>
      <c r="T8" s="10">
        <v>4888927.4140000036</v>
      </c>
      <c r="U8" s="17">
        <f t="shared" si="1"/>
        <v>6.5654747313454623E-2</v>
      </c>
      <c r="V8" s="18">
        <f t="shared" si="5"/>
        <v>6.5654747313454623E-2</v>
      </c>
      <c r="W8" s="42"/>
      <c r="X8" s="10">
        <v>58512458.368000001</v>
      </c>
      <c r="Y8" s="17">
        <f t="shared" si="2"/>
        <v>3.9400162927708905E-2</v>
      </c>
      <c r="Z8" s="18">
        <f t="shared" si="3"/>
        <v>3.9400162927708905E-2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spans="1:46" s="45" customFormat="1" x14ac:dyDescent="0.25">
      <c r="A9" s="14">
        <v>6</v>
      </c>
      <c r="B9" s="46">
        <v>8421230000</v>
      </c>
      <c r="C9" s="13" t="s">
        <v>17</v>
      </c>
      <c r="D9" s="42"/>
      <c r="E9" s="10">
        <v>4243488.8090000069</v>
      </c>
      <c r="F9" s="9">
        <v>3298529.35</v>
      </c>
      <c r="G9" s="9">
        <v>3526348.1500000083</v>
      </c>
      <c r="H9" s="9">
        <v>3072107.5049999976</v>
      </c>
      <c r="I9" s="9">
        <v>3139934.0270000054</v>
      </c>
      <c r="J9" s="9">
        <v>3254664.8640000001</v>
      </c>
      <c r="K9" s="9">
        <v>3905357.3300000005</v>
      </c>
      <c r="L9" s="9">
        <v>3888373.1280000084</v>
      </c>
      <c r="M9" s="9">
        <v>3352726.2440000139</v>
      </c>
      <c r="N9" s="9">
        <v>3626444.6749999863</v>
      </c>
      <c r="O9" s="9">
        <v>3417076.175999979</v>
      </c>
      <c r="P9" s="9">
        <v>3469721.8999999953</v>
      </c>
      <c r="Q9" s="9">
        <f t="shared" si="4"/>
        <v>42194772.158000007</v>
      </c>
      <c r="R9" s="47">
        <f t="shared" si="0"/>
        <v>2.4131802127525179E-2</v>
      </c>
      <c r="S9" s="44"/>
      <c r="T9" s="10">
        <v>3196959.1079999977</v>
      </c>
      <c r="U9" s="17">
        <f t="shared" si="1"/>
        <v>8.5319449760067986E-2</v>
      </c>
      <c r="V9" s="18">
        <f t="shared" si="5"/>
        <v>8.5319449760067986E-2</v>
      </c>
      <c r="W9" s="42"/>
      <c r="X9" s="10">
        <v>41057798.833000004</v>
      </c>
      <c r="Y9" s="17">
        <f t="shared" si="2"/>
        <v>2.7692018503587344E-2</v>
      </c>
      <c r="Z9" s="18">
        <f t="shared" si="3"/>
        <v>2.7692018503587344E-2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 s="45" customFormat="1" x14ac:dyDescent="0.25">
      <c r="A10" s="14">
        <v>7</v>
      </c>
      <c r="B10" s="46">
        <v>8507100000</v>
      </c>
      <c r="C10" s="13" t="s">
        <v>7</v>
      </c>
      <c r="D10" s="42"/>
      <c r="E10" s="10">
        <v>3365282.5170000019</v>
      </c>
      <c r="F10" s="9">
        <v>3235196.8730000034</v>
      </c>
      <c r="G10" s="9">
        <v>3391806.5659999968</v>
      </c>
      <c r="H10" s="9">
        <v>3348241.0790000008</v>
      </c>
      <c r="I10" s="9">
        <v>4463587.0069999993</v>
      </c>
      <c r="J10" s="9">
        <v>2487246.8399999985</v>
      </c>
      <c r="K10" s="9">
        <v>4697229.7079999903</v>
      </c>
      <c r="L10" s="9">
        <v>3211856.957000006</v>
      </c>
      <c r="M10" s="9">
        <v>3647261.0060000019</v>
      </c>
      <c r="N10" s="9">
        <v>3375565.0750000025</v>
      </c>
      <c r="O10" s="9">
        <v>3179101.7629999989</v>
      </c>
      <c r="P10" s="9">
        <v>3389960.3590000025</v>
      </c>
      <c r="Q10" s="9">
        <f t="shared" si="4"/>
        <v>41792335.75</v>
      </c>
      <c r="R10" s="47">
        <f t="shared" si="0"/>
        <v>2.3901642909449464E-2</v>
      </c>
      <c r="S10" s="44"/>
      <c r="T10" s="10">
        <v>3083751.8490000083</v>
      </c>
      <c r="U10" s="17">
        <f t="shared" si="1"/>
        <v>9.9297389995660887E-2</v>
      </c>
      <c r="V10" s="18">
        <f t="shared" si="5"/>
        <v>9.9297389995660887E-2</v>
      </c>
      <c r="W10" s="42"/>
      <c r="X10" s="10">
        <v>44068014.645000026</v>
      </c>
      <c r="Y10" s="17">
        <f t="shared" si="2"/>
        <v>-5.1640150193565056E-2</v>
      </c>
      <c r="Z10" s="18">
        <f t="shared" si="3"/>
        <v>-5.1640150193565056E-2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 s="45" customFormat="1" x14ac:dyDescent="0.25">
      <c r="A11" s="14">
        <v>8</v>
      </c>
      <c r="B11" s="46">
        <v>8409993000</v>
      </c>
      <c r="C11" s="13" t="s">
        <v>4</v>
      </c>
      <c r="D11" s="42"/>
      <c r="E11" s="10">
        <v>2840679.6300000045</v>
      </c>
      <c r="F11" s="9">
        <v>2254516.8449999988</v>
      </c>
      <c r="G11" s="9">
        <v>1956474.5310000011</v>
      </c>
      <c r="H11" s="9">
        <v>2019498.1090000002</v>
      </c>
      <c r="I11" s="9">
        <v>2545120.7200000049</v>
      </c>
      <c r="J11" s="9">
        <v>2038945.9810000011</v>
      </c>
      <c r="K11" s="9">
        <v>2727637.4450000012</v>
      </c>
      <c r="L11" s="9">
        <v>2907671.0660000038</v>
      </c>
      <c r="M11" s="9">
        <v>2875888.8639999991</v>
      </c>
      <c r="N11" s="9">
        <v>2177630.0779999997</v>
      </c>
      <c r="O11" s="9">
        <v>2283062.7379999957</v>
      </c>
      <c r="P11" s="9">
        <v>1832565.0860000078</v>
      </c>
      <c r="Q11" s="9">
        <f t="shared" si="4"/>
        <v>28459691.093000017</v>
      </c>
      <c r="R11" s="47">
        <f t="shared" si="0"/>
        <v>1.6276510073216618E-2</v>
      </c>
      <c r="S11" s="44"/>
      <c r="T11" s="10">
        <v>2295307.4829999991</v>
      </c>
      <c r="U11" s="17">
        <f t="shared" si="1"/>
        <v>-0.20160366331188903</v>
      </c>
      <c r="V11" s="18">
        <f t="shared" si="5"/>
        <v>-0.20160366331188903</v>
      </c>
      <c r="W11" s="42"/>
      <c r="X11" s="10">
        <v>31567781.686999992</v>
      </c>
      <c r="Y11" s="17">
        <f t="shared" si="2"/>
        <v>-9.8457681468315683E-2</v>
      </c>
      <c r="Z11" s="18">
        <f t="shared" si="3"/>
        <v>-9.8457681468315683E-2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</row>
    <row r="12" spans="1:46" s="45" customFormat="1" x14ac:dyDescent="0.25">
      <c r="A12" s="14">
        <v>9</v>
      </c>
      <c r="B12" s="46">
        <v>8482100000</v>
      </c>
      <c r="C12" s="13" t="s">
        <v>27</v>
      </c>
      <c r="D12" s="42"/>
      <c r="E12" s="10">
        <v>2893282.6870000069</v>
      </c>
      <c r="F12" s="9">
        <v>2199355.0629999982</v>
      </c>
      <c r="G12" s="9">
        <v>2755386.4960000031</v>
      </c>
      <c r="H12" s="9">
        <v>2937998.6519999923</v>
      </c>
      <c r="I12" s="9">
        <v>2624120.5090000047</v>
      </c>
      <c r="J12" s="9">
        <v>2731310.9509999924</v>
      </c>
      <c r="K12" s="9">
        <v>3086079.0290000145</v>
      </c>
      <c r="L12" s="9">
        <v>2962768.196</v>
      </c>
      <c r="M12" s="9">
        <v>2458337.0459999945</v>
      </c>
      <c r="N12" s="9">
        <v>2545110.0549999992</v>
      </c>
      <c r="O12" s="9">
        <v>2284876.863999994</v>
      </c>
      <c r="P12" s="9">
        <v>2834388.6469999873</v>
      </c>
      <c r="Q12" s="9">
        <f t="shared" si="4"/>
        <v>32313014.194999989</v>
      </c>
      <c r="R12" s="47">
        <f t="shared" si="0"/>
        <v>1.8480281438130949E-2</v>
      </c>
      <c r="S12" s="44"/>
      <c r="T12" s="10">
        <v>2282516.9470000025</v>
      </c>
      <c r="U12" s="17">
        <f t="shared" si="1"/>
        <v>0.24178208215510971</v>
      </c>
      <c r="V12" s="18">
        <f t="shared" si="5"/>
        <v>0.24178208215510971</v>
      </c>
      <c r="W12" s="42"/>
      <c r="X12" s="10">
        <v>32337455.913000055</v>
      </c>
      <c r="Y12" s="17">
        <f t="shared" si="2"/>
        <v>-7.5583305210598416E-4</v>
      </c>
      <c r="Z12" s="18">
        <f t="shared" si="3"/>
        <v>-7.5583305210598416E-4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</row>
    <row r="13" spans="1:46" s="45" customFormat="1" x14ac:dyDescent="0.25">
      <c r="A13" s="14">
        <v>10</v>
      </c>
      <c r="B13" s="46">
        <v>8482200000</v>
      </c>
      <c r="C13" s="13" t="s">
        <v>27</v>
      </c>
      <c r="D13" s="42"/>
      <c r="E13" s="10">
        <v>2393541.3879999947</v>
      </c>
      <c r="F13" s="9">
        <v>1888029.7209999973</v>
      </c>
      <c r="G13" s="9">
        <v>1749098.2160000051</v>
      </c>
      <c r="H13" s="9">
        <v>1147058.1080000009</v>
      </c>
      <c r="I13" s="9">
        <v>1739296.3440000017</v>
      </c>
      <c r="J13" s="9">
        <v>1346471.9780000013</v>
      </c>
      <c r="K13" s="9">
        <v>1557190.4499999986</v>
      </c>
      <c r="L13" s="9">
        <v>1839098.2090000012</v>
      </c>
      <c r="M13" s="9">
        <v>1909619.1329999962</v>
      </c>
      <c r="N13" s="9">
        <v>1921808.1519999981</v>
      </c>
      <c r="O13" s="9">
        <v>1373655.4700000009</v>
      </c>
      <c r="P13" s="9">
        <v>1184403.2699999998</v>
      </c>
      <c r="Q13" s="9">
        <f t="shared" si="4"/>
        <v>20049270.438999999</v>
      </c>
      <c r="R13" s="47">
        <f t="shared" si="0"/>
        <v>1.1466468528932584E-2</v>
      </c>
      <c r="S13" s="44"/>
      <c r="T13" s="10">
        <v>1875585.6230000004</v>
      </c>
      <c r="U13" s="17">
        <f t="shared" si="1"/>
        <v>-0.3685154889886893</v>
      </c>
      <c r="V13" s="18">
        <f t="shared" si="5"/>
        <v>-0.3685154889886893</v>
      </c>
      <c r="W13" s="42"/>
      <c r="X13" s="10">
        <v>20891151.687000003</v>
      </c>
      <c r="Y13" s="17">
        <f t="shared" si="2"/>
        <v>-4.029846035361867E-2</v>
      </c>
      <c r="Z13" s="18">
        <f t="shared" si="3"/>
        <v>-4.029846035361867E-2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</row>
    <row r="14" spans="1:46" s="45" customFormat="1" x14ac:dyDescent="0.25">
      <c r="A14" s="14">
        <v>11</v>
      </c>
      <c r="B14" s="46">
        <v>8483500000</v>
      </c>
      <c r="C14" s="13" t="s">
        <v>9</v>
      </c>
      <c r="D14" s="42"/>
      <c r="E14" s="10">
        <v>2416937.411000004</v>
      </c>
      <c r="F14" s="9">
        <v>845071.0280000004</v>
      </c>
      <c r="G14" s="9">
        <v>1171385.3859999997</v>
      </c>
      <c r="H14" s="9">
        <v>993626.05299999996</v>
      </c>
      <c r="I14" s="9">
        <v>1019500.7559999988</v>
      </c>
      <c r="J14" s="9">
        <v>1343068.1579999994</v>
      </c>
      <c r="K14" s="9">
        <v>1017821.7779999992</v>
      </c>
      <c r="L14" s="9">
        <v>1179019.4749999999</v>
      </c>
      <c r="M14" s="9">
        <v>1484785.5670000021</v>
      </c>
      <c r="N14" s="9">
        <v>2221965.2759999987</v>
      </c>
      <c r="O14" s="9">
        <v>860982.48200000136</v>
      </c>
      <c r="P14" s="9">
        <v>1176820.4189999998</v>
      </c>
      <c r="Q14" s="9">
        <f t="shared" si="4"/>
        <v>15730983.789000003</v>
      </c>
      <c r="R14" s="47">
        <f t="shared" si="0"/>
        <v>8.9967777677756721E-3</v>
      </c>
      <c r="S14" s="44"/>
      <c r="T14" s="10">
        <v>781693.03999999899</v>
      </c>
      <c r="U14" s="17">
        <f t="shared" si="1"/>
        <v>0.50547639390521026</v>
      </c>
      <c r="V14" s="18">
        <f t="shared" si="5"/>
        <v>0.50547639390521026</v>
      </c>
      <c r="W14" s="42"/>
      <c r="X14" s="10">
        <v>14595315.134000003</v>
      </c>
      <c r="Y14" s="17">
        <f t="shared" si="2"/>
        <v>7.7810492241749712E-2</v>
      </c>
      <c r="Z14" s="18">
        <f t="shared" si="3"/>
        <v>7.7810492241749712E-2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</row>
    <row r="15" spans="1:46" s="45" customFormat="1" x14ac:dyDescent="0.25">
      <c r="A15" s="14">
        <v>12</v>
      </c>
      <c r="B15" s="46">
        <v>8421991000</v>
      </c>
      <c r="C15" s="13" t="s">
        <v>17</v>
      </c>
      <c r="D15" s="42"/>
      <c r="E15" s="10">
        <v>2133390.0589999915</v>
      </c>
      <c r="F15" s="9">
        <v>2185005.0319999983</v>
      </c>
      <c r="G15" s="9">
        <v>1992594.4950000029</v>
      </c>
      <c r="H15" s="9">
        <v>1649824.9599999955</v>
      </c>
      <c r="I15" s="9">
        <v>1685182.0990000032</v>
      </c>
      <c r="J15" s="9">
        <v>2447162.811000003</v>
      </c>
      <c r="K15" s="9">
        <v>2257408.3989999918</v>
      </c>
      <c r="L15" s="9">
        <v>2427824.3330000071</v>
      </c>
      <c r="M15" s="9">
        <v>2168798.6850000024</v>
      </c>
      <c r="N15" s="9">
        <v>1641060.2930000033</v>
      </c>
      <c r="O15" s="9">
        <v>2616920.3249999816</v>
      </c>
      <c r="P15" s="9">
        <v>2442815.8039999963</v>
      </c>
      <c r="Q15" s="9">
        <f t="shared" si="4"/>
        <v>25647987.294999979</v>
      </c>
      <c r="R15" s="47">
        <f t="shared" si="0"/>
        <v>1.4668455894360636E-2</v>
      </c>
      <c r="S15" s="44"/>
      <c r="T15" s="10">
        <v>1851357.2649999969</v>
      </c>
      <c r="U15" s="17">
        <f t="shared" si="1"/>
        <v>0.31947293490108752</v>
      </c>
      <c r="V15" s="18">
        <f t="shared" si="5"/>
        <v>0.31947293490108752</v>
      </c>
      <c r="W15" s="42"/>
      <c r="X15" s="10">
        <v>24491510.049999986</v>
      </c>
      <c r="Y15" s="17">
        <f t="shared" si="2"/>
        <v>4.7219515768485425E-2</v>
      </c>
      <c r="Z15" s="18">
        <f t="shared" si="3"/>
        <v>4.7219515768485425E-2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</row>
    <row r="16" spans="1:46" s="45" customFormat="1" x14ac:dyDescent="0.25">
      <c r="A16" s="14">
        <v>13</v>
      </c>
      <c r="B16" s="46">
        <v>4011400000</v>
      </c>
      <c r="C16" s="13" t="s">
        <v>28</v>
      </c>
      <c r="D16" s="42"/>
      <c r="E16" s="10">
        <v>2249282.2219999977</v>
      </c>
      <c r="F16" s="9">
        <v>1579171.8419999988</v>
      </c>
      <c r="G16" s="9">
        <v>1558167.8439999993</v>
      </c>
      <c r="H16" s="9">
        <v>1488998.6090000004</v>
      </c>
      <c r="I16" s="9">
        <v>1612966.0959999987</v>
      </c>
      <c r="J16" s="9">
        <v>1962285.2550000232</v>
      </c>
      <c r="K16" s="9">
        <v>2120875.2959999954</v>
      </c>
      <c r="L16" s="9">
        <v>2234377.7600000063</v>
      </c>
      <c r="M16" s="9">
        <v>2236377.4539999999</v>
      </c>
      <c r="N16" s="9">
        <v>1683349.3069999998</v>
      </c>
      <c r="O16" s="9">
        <v>1542096.3950000096</v>
      </c>
      <c r="P16" s="9">
        <v>2307701.3299999875</v>
      </c>
      <c r="Q16" s="9">
        <f t="shared" si="4"/>
        <v>22575649.410000015</v>
      </c>
      <c r="R16" s="47">
        <f t="shared" si="0"/>
        <v>1.2911341301299339E-2</v>
      </c>
      <c r="S16" s="44"/>
      <c r="T16" s="10">
        <v>1886813.613000016</v>
      </c>
      <c r="U16" s="17">
        <f t="shared" si="1"/>
        <v>0.22306798832703142</v>
      </c>
      <c r="V16" s="18">
        <f t="shared" si="5"/>
        <v>0.22306798832703142</v>
      </c>
      <c r="W16" s="42"/>
      <c r="X16" s="10">
        <v>23501177.363000058</v>
      </c>
      <c r="Y16" s="17">
        <f t="shared" si="2"/>
        <v>-3.9382195143005116E-2</v>
      </c>
      <c r="Z16" s="18">
        <f t="shared" si="3"/>
        <v>-3.9382195143005116E-2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</row>
    <row r="17" spans="1:46" s="45" customFormat="1" x14ac:dyDescent="0.25">
      <c r="A17" s="14">
        <v>14</v>
      </c>
      <c r="B17" s="46">
        <v>8708939100</v>
      </c>
      <c r="C17" s="13" t="s">
        <v>9</v>
      </c>
      <c r="D17" s="42"/>
      <c r="E17" s="10">
        <v>2005934.7320000001</v>
      </c>
      <c r="F17" s="9">
        <v>1483733.6830000016</v>
      </c>
      <c r="G17" s="9">
        <v>1941060.6290000046</v>
      </c>
      <c r="H17" s="9">
        <v>1386365.7940000037</v>
      </c>
      <c r="I17" s="9">
        <v>1576105.4830000033</v>
      </c>
      <c r="J17" s="9">
        <v>1621436.2210000022</v>
      </c>
      <c r="K17" s="9">
        <v>2020933.0419999994</v>
      </c>
      <c r="L17" s="9">
        <v>1557764.2529999982</v>
      </c>
      <c r="M17" s="9">
        <v>2360638.0559999919</v>
      </c>
      <c r="N17" s="9">
        <v>1494605.7580000015</v>
      </c>
      <c r="O17" s="9">
        <v>1618925.7380000004</v>
      </c>
      <c r="P17" s="9">
        <v>2507117.5309999972</v>
      </c>
      <c r="Q17" s="9">
        <f t="shared" si="4"/>
        <v>21574620.920000006</v>
      </c>
      <c r="R17" s="47">
        <f t="shared" si="0"/>
        <v>1.2338838590436484E-2</v>
      </c>
      <c r="S17" s="44"/>
      <c r="T17" s="10">
        <v>1650977.6910000017</v>
      </c>
      <c r="U17" s="17">
        <f t="shared" si="1"/>
        <v>0.51856535958485861</v>
      </c>
      <c r="V17" s="18">
        <f t="shared" si="5"/>
        <v>0.51856535958485861</v>
      </c>
      <c r="W17" s="42"/>
      <c r="X17" s="10">
        <v>23350101.870999988</v>
      </c>
      <c r="Y17" s="17">
        <f t="shared" si="2"/>
        <v>-7.603739635950231E-2</v>
      </c>
      <c r="Z17" s="18">
        <f t="shared" si="3"/>
        <v>-7.603739635950231E-2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</row>
    <row r="18" spans="1:46" s="45" customFormat="1" x14ac:dyDescent="0.25">
      <c r="A18" s="14">
        <v>15</v>
      </c>
      <c r="B18" s="46">
        <v>8409999900</v>
      </c>
      <c r="C18" s="13" t="s">
        <v>4</v>
      </c>
      <c r="D18" s="42"/>
      <c r="E18" s="10">
        <v>2032487.6799999974</v>
      </c>
      <c r="F18" s="9">
        <v>1573561.3919999993</v>
      </c>
      <c r="G18" s="9">
        <v>1500023.8710000035</v>
      </c>
      <c r="H18" s="9">
        <v>1308598.0590000018</v>
      </c>
      <c r="I18" s="9">
        <v>1688475.3759999995</v>
      </c>
      <c r="J18" s="9">
        <v>1867566.3910000008</v>
      </c>
      <c r="K18" s="9">
        <v>1772766.0859999966</v>
      </c>
      <c r="L18" s="9">
        <v>2236500.3400000003</v>
      </c>
      <c r="M18" s="9">
        <v>2120424.085000006</v>
      </c>
      <c r="N18" s="9">
        <v>1882412.7180000006</v>
      </c>
      <c r="O18" s="9">
        <v>1556828.7640000009</v>
      </c>
      <c r="P18" s="9">
        <v>1613785.6090000013</v>
      </c>
      <c r="Q18" s="9">
        <f t="shared" si="4"/>
        <v>21153430.371000011</v>
      </c>
      <c r="R18" s="47">
        <f t="shared" si="0"/>
        <v>1.2097953607140643E-2</v>
      </c>
      <c r="S18" s="44"/>
      <c r="T18" s="10">
        <v>1596727.0650000013</v>
      </c>
      <c r="U18" s="17">
        <f t="shared" si="1"/>
        <v>1.0683443885884141E-2</v>
      </c>
      <c r="V18" s="18">
        <f t="shared" si="5"/>
        <v>1.0683443885884141E-2</v>
      </c>
      <c r="W18" s="42"/>
      <c r="X18" s="10">
        <v>21810901.556999993</v>
      </c>
      <c r="Y18" s="17">
        <f t="shared" si="2"/>
        <v>-3.0144154485396465E-2</v>
      </c>
      <c r="Z18" s="18">
        <f t="shared" si="3"/>
        <v>-3.0144154485396465E-2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</row>
    <row r="19" spans="1:46" s="45" customFormat="1" x14ac:dyDescent="0.25">
      <c r="A19" s="14">
        <v>16</v>
      </c>
      <c r="B19" s="46">
        <v>8487902000</v>
      </c>
      <c r="C19" s="13" t="s">
        <v>4</v>
      </c>
      <c r="D19" s="42"/>
      <c r="E19" s="10">
        <v>2105399.0369999981</v>
      </c>
      <c r="F19" s="9">
        <v>1501252.0339999958</v>
      </c>
      <c r="G19" s="9">
        <v>1447438.399999998</v>
      </c>
      <c r="H19" s="9">
        <v>1376489.2339999974</v>
      </c>
      <c r="I19" s="9">
        <v>1715997.5370000026</v>
      </c>
      <c r="J19" s="9">
        <v>1322350.4889999956</v>
      </c>
      <c r="K19" s="9">
        <v>1781655.4310000006</v>
      </c>
      <c r="L19" s="9">
        <v>1796735.2720000006</v>
      </c>
      <c r="M19" s="9">
        <v>1696841.5910000009</v>
      </c>
      <c r="N19" s="9">
        <v>1430052.6450000037</v>
      </c>
      <c r="O19" s="9">
        <v>2143683.7540000002</v>
      </c>
      <c r="P19" s="9">
        <v>1437310.0310000048</v>
      </c>
      <c r="Q19" s="9">
        <f t="shared" si="4"/>
        <v>19755205.454999994</v>
      </c>
      <c r="R19" s="47">
        <f t="shared" si="0"/>
        <v>1.12982884999008E-2</v>
      </c>
      <c r="S19" s="44"/>
      <c r="T19" s="10">
        <v>1206013.9330000007</v>
      </c>
      <c r="U19" s="17">
        <f t="shared" si="1"/>
        <v>0.19178559357489949</v>
      </c>
      <c r="V19" s="18">
        <f t="shared" si="5"/>
        <v>0.19178559357489949</v>
      </c>
      <c r="W19" s="42"/>
      <c r="X19" s="10">
        <v>19313874.952999972</v>
      </c>
      <c r="Y19" s="17">
        <f t="shared" si="2"/>
        <v>2.2850437992064973E-2</v>
      </c>
      <c r="Z19" s="18">
        <f t="shared" si="3"/>
        <v>2.2850437992064973E-2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</row>
    <row r="20" spans="1:46" s="45" customFormat="1" x14ac:dyDescent="0.25">
      <c r="A20" s="14">
        <v>17</v>
      </c>
      <c r="B20" s="46">
        <v>8421399000</v>
      </c>
      <c r="C20" s="13" t="s">
        <v>17</v>
      </c>
      <c r="D20" s="42"/>
      <c r="E20" s="10">
        <v>2115785.467999998</v>
      </c>
      <c r="F20" s="9">
        <v>2817331.4550000019</v>
      </c>
      <c r="G20" s="9">
        <v>2031355.332999998</v>
      </c>
      <c r="H20" s="9">
        <v>1923130.9239999964</v>
      </c>
      <c r="I20" s="9">
        <v>2046788.4110000022</v>
      </c>
      <c r="J20" s="9">
        <v>1210015.1209999996</v>
      </c>
      <c r="K20" s="9">
        <v>1903052.2680000032</v>
      </c>
      <c r="L20" s="9">
        <v>1905515.9940000011</v>
      </c>
      <c r="M20" s="9">
        <v>1917753.814999999</v>
      </c>
      <c r="N20" s="9">
        <v>1602814.4769999997</v>
      </c>
      <c r="O20" s="9">
        <v>1881705.1289999965</v>
      </c>
      <c r="P20" s="9">
        <v>2207810.4869999988</v>
      </c>
      <c r="Q20" s="9">
        <f t="shared" si="4"/>
        <v>23563058.881999992</v>
      </c>
      <c r="R20" s="47">
        <f t="shared" si="0"/>
        <v>1.3476055098257948E-2</v>
      </c>
      <c r="S20" s="44"/>
      <c r="T20" s="10">
        <v>2357536.3739999984</v>
      </c>
      <c r="U20" s="17">
        <f t="shared" si="1"/>
        <v>-6.3509470586009184E-2</v>
      </c>
      <c r="V20" s="18">
        <f t="shared" si="5"/>
        <v>-6.3509470586009184E-2</v>
      </c>
      <c r="W20" s="42"/>
      <c r="X20" s="10">
        <v>24878041.754999995</v>
      </c>
      <c r="Y20" s="17">
        <f t="shared" si="2"/>
        <v>-5.2857169625728992E-2</v>
      </c>
      <c r="Z20" s="18">
        <f t="shared" si="3"/>
        <v>-5.2857169625728992E-2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</row>
    <row r="21" spans="1:46" s="45" customFormat="1" x14ac:dyDescent="0.25">
      <c r="A21" s="14">
        <v>18</v>
      </c>
      <c r="B21" s="46">
        <v>8708802000</v>
      </c>
      <c r="C21" s="13" t="s">
        <v>3</v>
      </c>
      <c r="D21" s="42"/>
      <c r="E21" s="10">
        <v>2115135.2479999913</v>
      </c>
      <c r="F21" s="9">
        <v>1341339.9489999977</v>
      </c>
      <c r="G21" s="9">
        <v>1727207.3809999994</v>
      </c>
      <c r="H21" s="9">
        <v>1786622.9939999946</v>
      </c>
      <c r="I21" s="9">
        <v>1602367.1550000042</v>
      </c>
      <c r="J21" s="9">
        <v>1370952.3650000016</v>
      </c>
      <c r="K21" s="9">
        <v>1654391.388000001</v>
      </c>
      <c r="L21" s="9">
        <v>2180553.2680000006</v>
      </c>
      <c r="M21" s="9">
        <v>1853138.6310000052</v>
      </c>
      <c r="N21" s="9">
        <v>1694803.7090000054</v>
      </c>
      <c r="O21" s="9">
        <v>1487114.465999997</v>
      </c>
      <c r="P21" s="9">
        <v>2464430.2610000097</v>
      </c>
      <c r="Q21" s="9">
        <f t="shared" si="4"/>
        <v>21278056.815000009</v>
      </c>
      <c r="R21" s="47">
        <f t="shared" si="0"/>
        <v>1.216922927786126E-2</v>
      </c>
      <c r="S21" s="44"/>
      <c r="T21" s="10">
        <v>1740284.1770000025</v>
      </c>
      <c r="U21" s="17">
        <f t="shared" si="1"/>
        <v>0.4161079515463561</v>
      </c>
      <c r="V21" s="18">
        <f t="shared" si="5"/>
        <v>0.4161079515463561</v>
      </c>
      <c r="W21" s="42"/>
      <c r="X21" s="10">
        <v>20891715.16599999</v>
      </c>
      <c r="Y21" s="17">
        <f t="shared" si="2"/>
        <v>1.8492576886591228E-2</v>
      </c>
      <c r="Z21" s="18">
        <f t="shared" si="3"/>
        <v>1.8492576886591228E-2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</row>
    <row r="22" spans="1:46" s="45" customFormat="1" x14ac:dyDescent="0.25">
      <c r="A22" s="14">
        <v>19</v>
      </c>
      <c r="B22" s="46">
        <v>8708301000</v>
      </c>
      <c r="C22" s="13" t="s">
        <v>8</v>
      </c>
      <c r="D22" s="42"/>
      <c r="E22" s="10">
        <v>2103155.5480000018</v>
      </c>
      <c r="F22" s="9">
        <v>694051.70900000003</v>
      </c>
      <c r="G22" s="9">
        <v>937873.86400000227</v>
      </c>
      <c r="H22" s="9">
        <v>1562729.8759999992</v>
      </c>
      <c r="I22" s="9">
        <v>918363.97500000033</v>
      </c>
      <c r="J22" s="9">
        <v>1216702.2780000004</v>
      </c>
      <c r="K22" s="9">
        <v>1938106.1799999981</v>
      </c>
      <c r="L22" s="9">
        <v>1491268.9009999982</v>
      </c>
      <c r="M22" s="9">
        <v>1755738.3060000015</v>
      </c>
      <c r="N22" s="9">
        <v>1275313.8479999965</v>
      </c>
      <c r="O22" s="9">
        <v>775854.27499999804</v>
      </c>
      <c r="P22" s="9">
        <v>1292181.4059999983</v>
      </c>
      <c r="Q22" s="9">
        <f t="shared" si="4"/>
        <v>15961340.165999996</v>
      </c>
      <c r="R22" s="47">
        <f t="shared" si="0"/>
        <v>9.1285219205290476E-3</v>
      </c>
      <c r="S22" s="44"/>
      <c r="T22" s="10">
        <v>472520.05200000078</v>
      </c>
      <c r="U22" s="17">
        <f t="shared" si="1"/>
        <v>1.7346594086974243</v>
      </c>
      <c r="V22" s="18">
        <f t="shared" si="5"/>
        <v>1.7346594086974243</v>
      </c>
      <c r="W22" s="42"/>
      <c r="X22" s="10">
        <v>11268582.417999998</v>
      </c>
      <c r="Y22" s="17">
        <f t="shared" si="2"/>
        <v>0.41644614858599854</v>
      </c>
      <c r="Z22" s="18">
        <f t="shared" si="3"/>
        <v>0.41644614858599854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</row>
    <row r="23" spans="1:46" s="45" customFormat="1" x14ac:dyDescent="0.25">
      <c r="A23" s="14">
        <v>20</v>
      </c>
      <c r="B23" s="46">
        <v>2710193600</v>
      </c>
      <c r="C23" s="13" t="s">
        <v>16</v>
      </c>
      <c r="D23" s="42"/>
      <c r="E23" s="10">
        <v>1989255.2490000003</v>
      </c>
      <c r="F23" s="9">
        <v>2431324.7769999993</v>
      </c>
      <c r="G23" s="9">
        <v>2408148.7379999999</v>
      </c>
      <c r="H23" s="9">
        <v>2168955.2100000004</v>
      </c>
      <c r="I23" s="9">
        <v>2776958.7110000015</v>
      </c>
      <c r="J23" s="9">
        <v>2220998.0609999998</v>
      </c>
      <c r="K23" s="9">
        <v>2998347.892</v>
      </c>
      <c r="L23" s="9">
        <v>2786381.1649999996</v>
      </c>
      <c r="M23" s="9">
        <v>2020590.8449999993</v>
      </c>
      <c r="N23" s="9">
        <v>2500563.0459999973</v>
      </c>
      <c r="O23" s="9">
        <v>1568299.8540000005</v>
      </c>
      <c r="P23" s="9">
        <v>1771352.8259999994</v>
      </c>
      <c r="Q23" s="9">
        <f t="shared" si="4"/>
        <v>27641176.373999998</v>
      </c>
      <c r="R23" s="47">
        <f t="shared" si="0"/>
        <v>1.5808389634897571E-2</v>
      </c>
      <c r="S23" s="44"/>
      <c r="T23" s="10">
        <v>1333128.18</v>
      </c>
      <c r="U23" s="17">
        <f t="shared" si="1"/>
        <v>0.32871906285860636</v>
      </c>
      <c r="V23" s="18">
        <f t="shared" si="5"/>
        <v>0.32871906285860636</v>
      </c>
      <c r="W23" s="42"/>
      <c r="X23" s="10">
        <v>28499059.777000003</v>
      </c>
      <c r="Y23" s="17">
        <f t="shared" si="2"/>
        <v>-3.0102165113964716E-2</v>
      </c>
      <c r="Z23" s="18">
        <f t="shared" si="3"/>
        <v>-3.0102165113964716E-2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</row>
    <row r="24" spans="1:46" s="45" customFormat="1" x14ac:dyDescent="0.25">
      <c r="A24" s="14">
        <v>21</v>
      </c>
      <c r="B24" s="46">
        <v>4016930000</v>
      </c>
      <c r="C24" s="13" t="s">
        <v>4</v>
      </c>
      <c r="D24" s="42"/>
      <c r="E24" s="10">
        <v>1800814.9410000034</v>
      </c>
      <c r="F24" s="9">
        <v>2385965.5610000021</v>
      </c>
      <c r="G24" s="9">
        <v>1956817.5550000079</v>
      </c>
      <c r="H24" s="9">
        <v>2091505.7909999979</v>
      </c>
      <c r="I24" s="9">
        <v>2317473.7400000044</v>
      </c>
      <c r="J24" s="9">
        <v>1825857.6969999971</v>
      </c>
      <c r="K24" s="9">
        <v>2326025.333000001</v>
      </c>
      <c r="L24" s="9">
        <v>2516568.8820000128</v>
      </c>
      <c r="M24" s="9">
        <v>2169788.6809999957</v>
      </c>
      <c r="N24" s="9">
        <v>1863531.8939999999</v>
      </c>
      <c r="O24" s="9">
        <v>2278377.9489999865</v>
      </c>
      <c r="P24" s="9">
        <v>1962085.1700000057</v>
      </c>
      <c r="Q24" s="9">
        <f t="shared" si="4"/>
        <v>25494813.194000013</v>
      </c>
      <c r="R24" s="47">
        <f t="shared" si="0"/>
        <v>1.4580853404588881E-2</v>
      </c>
      <c r="S24" s="44"/>
      <c r="T24" s="10">
        <v>2147328.0189999929</v>
      </c>
      <c r="U24" s="17">
        <f t="shared" si="1"/>
        <v>-8.6266675310395474E-2</v>
      </c>
      <c r="V24" s="18">
        <f t="shared" si="5"/>
        <v>-8.6266675310395474E-2</v>
      </c>
      <c r="W24" s="42"/>
      <c r="X24" s="10">
        <v>26107784.356000025</v>
      </c>
      <c r="Y24" s="17">
        <f t="shared" si="2"/>
        <v>-2.3478482648763725E-2</v>
      </c>
      <c r="Z24" s="18">
        <f t="shared" si="3"/>
        <v>-2.3478482648763725E-2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</row>
    <row r="25" spans="1:46" s="45" customFormat="1" x14ac:dyDescent="0.25">
      <c r="A25" s="14">
        <v>22</v>
      </c>
      <c r="B25" s="46">
        <v>8421310000</v>
      </c>
      <c r="C25" s="13" t="s">
        <v>17</v>
      </c>
      <c r="D25" s="42"/>
      <c r="E25" s="10">
        <v>1871299.4719999947</v>
      </c>
      <c r="F25" s="9">
        <v>1640507.0329999977</v>
      </c>
      <c r="G25" s="9">
        <v>2070023.926999998</v>
      </c>
      <c r="H25" s="9">
        <v>1608882.6359999909</v>
      </c>
      <c r="I25" s="9">
        <v>1698373.0570000052</v>
      </c>
      <c r="J25" s="9">
        <v>1506280.8599999966</v>
      </c>
      <c r="K25" s="9">
        <v>1880961.6289999997</v>
      </c>
      <c r="L25" s="9">
        <v>2004738.6440000022</v>
      </c>
      <c r="M25" s="9">
        <v>1864317.7520000036</v>
      </c>
      <c r="N25" s="9">
        <v>1816250.3460000104</v>
      </c>
      <c r="O25" s="9">
        <v>1594537.4440000223</v>
      </c>
      <c r="P25" s="9">
        <v>1857595.041999971</v>
      </c>
      <c r="Q25" s="9">
        <f t="shared" si="4"/>
        <v>21413767.841999993</v>
      </c>
      <c r="R25" s="47">
        <f t="shared" si="0"/>
        <v>1.2246844382353914E-2</v>
      </c>
      <c r="S25" s="44"/>
      <c r="T25" s="10">
        <v>1613702.6630000034</v>
      </c>
      <c r="U25" s="17">
        <f t="shared" si="1"/>
        <v>0.15113836309010731</v>
      </c>
      <c r="V25" s="18">
        <f t="shared" si="5"/>
        <v>0.15113836309010731</v>
      </c>
      <c r="W25" s="42"/>
      <c r="X25" s="10">
        <v>20137063.381000012</v>
      </c>
      <c r="Y25" s="17">
        <f t="shared" si="2"/>
        <v>6.3400727148954283E-2</v>
      </c>
      <c r="Z25" s="18">
        <f t="shared" si="3"/>
        <v>6.3400727148954283E-2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</row>
    <row r="26" spans="1:46" s="45" customFormat="1" x14ac:dyDescent="0.25">
      <c r="A26" s="14">
        <v>23</v>
      </c>
      <c r="B26" s="46">
        <v>8414801000</v>
      </c>
      <c r="C26" s="13" t="s">
        <v>4</v>
      </c>
      <c r="D26" s="42"/>
      <c r="E26" s="10">
        <v>1742531.0099999998</v>
      </c>
      <c r="F26" s="9">
        <v>1132309.9139999994</v>
      </c>
      <c r="G26" s="9">
        <v>837870.35099999909</v>
      </c>
      <c r="H26" s="9">
        <v>1058135.8139999995</v>
      </c>
      <c r="I26" s="9">
        <v>1191309.7039999985</v>
      </c>
      <c r="J26" s="9">
        <v>1497566.7319999987</v>
      </c>
      <c r="K26" s="9">
        <v>2020097.5499999973</v>
      </c>
      <c r="L26" s="9">
        <v>1694516.7989999994</v>
      </c>
      <c r="M26" s="9">
        <v>1572824.3939999992</v>
      </c>
      <c r="N26" s="9">
        <v>1014102.6139999997</v>
      </c>
      <c r="O26" s="9">
        <v>945353.45599999989</v>
      </c>
      <c r="P26" s="9">
        <v>913592.85400000028</v>
      </c>
      <c r="Q26" s="9">
        <f t="shared" si="4"/>
        <v>15620211.19199999</v>
      </c>
      <c r="R26" s="47">
        <f t="shared" si="0"/>
        <v>8.9334253130699866E-3</v>
      </c>
      <c r="S26" s="44"/>
      <c r="T26" s="10">
        <v>1120557.17</v>
      </c>
      <c r="U26" s="17">
        <f t="shared" si="1"/>
        <v>-0.18469768570576336</v>
      </c>
      <c r="V26" s="18">
        <f t="shared" si="5"/>
        <v>-0.18469768570576336</v>
      </c>
      <c r="W26" s="42"/>
      <c r="X26" s="10">
        <v>20000441.035000004</v>
      </c>
      <c r="Y26" s="17">
        <f t="shared" si="2"/>
        <v>-0.2190066626698271</v>
      </c>
      <c r="Z26" s="18">
        <f t="shared" si="3"/>
        <v>-0.2190066626698271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</row>
    <row r="27" spans="1:46" s="45" customFormat="1" x14ac:dyDescent="0.25">
      <c r="A27" s="14">
        <v>24</v>
      </c>
      <c r="B27" s="46">
        <v>8708992900</v>
      </c>
      <c r="C27" s="13" t="s">
        <v>13</v>
      </c>
      <c r="D27" s="42"/>
      <c r="E27" s="10">
        <v>1513736.323000002</v>
      </c>
      <c r="F27" s="9">
        <v>846810.77199999953</v>
      </c>
      <c r="G27" s="9">
        <v>579361.54000000015</v>
      </c>
      <c r="H27" s="9">
        <v>721291.8409999992</v>
      </c>
      <c r="I27" s="9">
        <v>1207689.9420000017</v>
      </c>
      <c r="J27" s="9">
        <v>750054.91799999843</v>
      </c>
      <c r="K27" s="9">
        <v>949093.92599999928</v>
      </c>
      <c r="L27" s="9">
        <v>937262.26099999773</v>
      </c>
      <c r="M27" s="9">
        <v>728005.00599999831</v>
      </c>
      <c r="N27" s="9">
        <v>523606.13500000024</v>
      </c>
      <c r="O27" s="9">
        <v>1109347.24</v>
      </c>
      <c r="P27" s="9">
        <v>724944.71099999954</v>
      </c>
      <c r="Q27" s="9">
        <f t="shared" si="4"/>
        <v>10591204.614999996</v>
      </c>
      <c r="R27" s="47">
        <f t="shared" si="0"/>
        <v>6.0572635184345525E-3</v>
      </c>
      <c r="S27" s="44"/>
      <c r="T27" s="10">
        <v>955496.22000000102</v>
      </c>
      <c r="U27" s="17">
        <f t="shared" si="1"/>
        <v>-0.24128981797541935</v>
      </c>
      <c r="V27" s="18">
        <f t="shared" si="5"/>
        <v>-0.24128981797541935</v>
      </c>
      <c r="W27" s="42"/>
      <c r="X27" s="10">
        <v>10397273.903000001</v>
      </c>
      <c r="Y27" s="17">
        <f t="shared" si="2"/>
        <v>1.8652073015412184E-2</v>
      </c>
      <c r="Z27" s="18">
        <f t="shared" si="3"/>
        <v>1.8652073015412184E-2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</row>
    <row r="28" spans="1:46" s="45" customFormat="1" x14ac:dyDescent="0.25">
      <c r="A28" s="14">
        <v>25</v>
      </c>
      <c r="B28" s="46">
        <v>8708701000</v>
      </c>
      <c r="C28" s="13" t="s">
        <v>0</v>
      </c>
      <c r="D28" s="42"/>
      <c r="E28" s="10">
        <v>1662552.8480000023</v>
      </c>
      <c r="F28" s="9">
        <v>1463636.7659999977</v>
      </c>
      <c r="G28" s="9">
        <v>1584468.3380000014</v>
      </c>
      <c r="H28" s="9">
        <v>1704377.0339999981</v>
      </c>
      <c r="I28" s="9">
        <v>1478207.2079999978</v>
      </c>
      <c r="J28" s="9">
        <v>1749170.8260000008</v>
      </c>
      <c r="K28" s="9">
        <v>1841662.15</v>
      </c>
      <c r="L28" s="9">
        <v>1582681.8949999965</v>
      </c>
      <c r="M28" s="9">
        <v>1864785.5609999916</v>
      </c>
      <c r="N28" s="9">
        <v>1321499.0989999974</v>
      </c>
      <c r="O28" s="9">
        <v>1118709.4080000008</v>
      </c>
      <c r="P28" s="9">
        <v>1374109.5329999966</v>
      </c>
      <c r="Q28" s="9">
        <f t="shared" si="4"/>
        <v>18745860.665999979</v>
      </c>
      <c r="R28" s="47">
        <f t="shared" si="0"/>
        <v>1.072102957703258E-2</v>
      </c>
      <c r="S28" s="44"/>
      <c r="T28" s="10">
        <v>1338136.0710000044</v>
      </c>
      <c r="U28" s="17">
        <f t="shared" si="1"/>
        <v>2.6883261560320067E-2</v>
      </c>
      <c r="V28" s="18">
        <f t="shared" si="5"/>
        <v>2.6883261560320067E-2</v>
      </c>
      <c r="W28" s="42"/>
      <c r="X28" s="10">
        <v>20764503.514999989</v>
      </c>
      <c r="Y28" s="17">
        <f t="shared" si="2"/>
        <v>-9.7216042152983378E-2</v>
      </c>
      <c r="Z28" s="18">
        <f t="shared" si="3"/>
        <v>-9.7216042152983378E-2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</row>
    <row r="29" spans="1:46" s="45" customFormat="1" x14ac:dyDescent="0.25">
      <c r="A29" s="14">
        <v>26</v>
      </c>
      <c r="B29" s="46">
        <v>3403990000</v>
      </c>
      <c r="C29" s="13" t="s">
        <v>16</v>
      </c>
      <c r="D29" s="42"/>
      <c r="E29" s="10">
        <v>1608740.9919999994</v>
      </c>
      <c r="F29" s="9">
        <v>1586211.7430000014</v>
      </c>
      <c r="G29" s="9">
        <v>2250709.8090000008</v>
      </c>
      <c r="H29" s="9">
        <v>1717437.1949999984</v>
      </c>
      <c r="I29" s="9">
        <v>4115289.9299999974</v>
      </c>
      <c r="J29" s="9">
        <v>2139786.2460000007</v>
      </c>
      <c r="K29" s="9">
        <v>2331391.62</v>
      </c>
      <c r="L29" s="9">
        <v>2462163.5469999998</v>
      </c>
      <c r="M29" s="9">
        <v>2943831.1789999995</v>
      </c>
      <c r="N29" s="9">
        <v>2325701.691000001</v>
      </c>
      <c r="O29" s="9">
        <v>1786247.6370000003</v>
      </c>
      <c r="P29" s="9">
        <v>2168722.6690000012</v>
      </c>
      <c r="Q29" s="9">
        <f t="shared" si="4"/>
        <v>27436234.258000001</v>
      </c>
      <c r="R29" s="47">
        <f t="shared" si="0"/>
        <v>1.5691180266580822E-2</v>
      </c>
      <c r="S29" s="44"/>
      <c r="T29" s="10">
        <v>2297154.1610000008</v>
      </c>
      <c r="U29" s="17">
        <f t="shared" si="1"/>
        <v>-5.5908956473382967E-2</v>
      </c>
      <c r="V29" s="18">
        <f t="shared" si="5"/>
        <v>-5.5908956473382967E-2</v>
      </c>
      <c r="W29" s="42"/>
      <c r="X29" s="10">
        <v>32923909.888</v>
      </c>
      <c r="Y29" s="17">
        <f t="shared" si="2"/>
        <v>-0.16667751942791367</v>
      </c>
      <c r="Z29" s="18">
        <f t="shared" si="3"/>
        <v>-0.16667751942791367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</row>
    <row r="30" spans="1:46" s="45" customFormat="1" x14ac:dyDescent="0.25">
      <c r="A30" s="14">
        <v>27</v>
      </c>
      <c r="B30" s="46">
        <v>8421299000</v>
      </c>
      <c r="C30" s="13" t="s">
        <v>17</v>
      </c>
      <c r="D30" s="42"/>
      <c r="E30" s="10">
        <v>1694427.173999999</v>
      </c>
      <c r="F30" s="9">
        <v>1243509.6929999993</v>
      </c>
      <c r="G30" s="9">
        <v>1272575.3780000007</v>
      </c>
      <c r="H30" s="9">
        <v>915787.08199999901</v>
      </c>
      <c r="I30" s="9">
        <v>1782402.6090000004</v>
      </c>
      <c r="J30" s="9">
        <v>1264041.7189999949</v>
      </c>
      <c r="K30" s="9">
        <v>3098408.3629999999</v>
      </c>
      <c r="L30" s="9">
        <v>1549294.4269999962</v>
      </c>
      <c r="M30" s="9">
        <v>1604133.9989999984</v>
      </c>
      <c r="N30" s="9">
        <v>2491345.5590000008</v>
      </c>
      <c r="O30" s="9">
        <v>2186361.6909999996</v>
      </c>
      <c r="P30" s="9">
        <v>2169269.7010000017</v>
      </c>
      <c r="Q30" s="9">
        <f t="shared" si="4"/>
        <v>21271557.394999988</v>
      </c>
      <c r="R30" s="47">
        <f t="shared" si="0"/>
        <v>1.2165512165305306E-2</v>
      </c>
      <c r="S30" s="44"/>
      <c r="T30" s="10">
        <v>1577649.931000002</v>
      </c>
      <c r="U30" s="17">
        <f t="shared" si="1"/>
        <v>0.37500066293223772</v>
      </c>
      <c r="V30" s="18">
        <f t="shared" si="5"/>
        <v>0.37500066293223772</v>
      </c>
      <c r="W30" s="42"/>
      <c r="X30" s="10">
        <v>17980364.647</v>
      </c>
      <c r="Y30" s="17">
        <f t="shared" si="2"/>
        <v>0.18304371533138622</v>
      </c>
      <c r="Z30" s="18">
        <f t="shared" si="3"/>
        <v>0.18304371533138622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</row>
    <row r="31" spans="1:46" s="45" customFormat="1" x14ac:dyDescent="0.25">
      <c r="A31" s="14">
        <v>28</v>
      </c>
      <c r="B31" s="46">
        <v>8415900000</v>
      </c>
      <c r="C31" s="13" t="s">
        <v>4</v>
      </c>
      <c r="D31" s="42"/>
      <c r="E31" s="10">
        <v>1456219.9230000018</v>
      </c>
      <c r="F31" s="9">
        <v>1202139.973999999</v>
      </c>
      <c r="G31" s="9">
        <v>989868.18099999928</v>
      </c>
      <c r="H31" s="9">
        <v>1499550.5769999993</v>
      </c>
      <c r="I31" s="9">
        <v>2307844.155000004</v>
      </c>
      <c r="J31" s="9">
        <v>1581928.7380000013</v>
      </c>
      <c r="K31" s="9">
        <v>1516559.8810000001</v>
      </c>
      <c r="L31" s="9">
        <v>1142148.1999999979</v>
      </c>
      <c r="M31" s="9">
        <v>1290728.9890000008</v>
      </c>
      <c r="N31" s="9">
        <v>1289015.377000002</v>
      </c>
      <c r="O31" s="9">
        <v>1802546.7940000014</v>
      </c>
      <c r="P31" s="9">
        <v>1954431.9130000009</v>
      </c>
      <c r="Q31" s="9">
        <f t="shared" si="4"/>
        <v>18032982.702000007</v>
      </c>
      <c r="R31" s="47">
        <f t="shared" si="0"/>
        <v>1.0313324330896803E-2</v>
      </c>
      <c r="S31" s="44"/>
      <c r="T31" s="10">
        <v>2076382.5859999994</v>
      </c>
      <c r="U31" s="17">
        <f t="shared" si="1"/>
        <v>-5.8732274977766834E-2</v>
      </c>
      <c r="V31" s="18">
        <f t="shared" si="5"/>
        <v>-5.8732274977766834E-2</v>
      </c>
      <c r="W31" s="42"/>
      <c r="X31" s="10">
        <v>17184624.166000005</v>
      </c>
      <c r="Y31" s="17">
        <f t="shared" si="2"/>
        <v>4.9367302293319294E-2</v>
      </c>
      <c r="Z31" s="18">
        <f t="shared" si="3"/>
        <v>4.9367302293319294E-2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</row>
    <row r="32" spans="1:46" s="45" customFormat="1" x14ac:dyDescent="0.25">
      <c r="A32" s="14">
        <v>29</v>
      </c>
      <c r="B32" s="46">
        <v>8708302900</v>
      </c>
      <c r="C32" s="13" t="s">
        <v>8</v>
      </c>
      <c r="D32" s="42"/>
      <c r="E32" s="10">
        <v>1411648.4520000031</v>
      </c>
      <c r="F32" s="9">
        <v>1557065.9609999971</v>
      </c>
      <c r="G32" s="9">
        <v>1187594.5180000011</v>
      </c>
      <c r="H32" s="9">
        <v>1397048.7139999985</v>
      </c>
      <c r="I32" s="9">
        <v>1862724.0509999997</v>
      </c>
      <c r="J32" s="9">
        <v>1329729.3460000046</v>
      </c>
      <c r="K32" s="9">
        <v>1536594.4080000015</v>
      </c>
      <c r="L32" s="9">
        <v>1393454.0170000019</v>
      </c>
      <c r="M32" s="9">
        <v>1465165.8349999976</v>
      </c>
      <c r="N32" s="9">
        <v>1261795.8819999981</v>
      </c>
      <c r="O32" s="9">
        <v>1643090.2129999986</v>
      </c>
      <c r="P32" s="9">
        <v>1911065.6649999935</v>
      </c>
      <c r="Q32" s="9">
        <f t="shared" si="4"/>
        <v>17956977.061999992</v>
      </c>
      <c r="R32" s="47">
        <f t="shared" si="0"/>
        <v>1.0269855603107773E-2</v>
      </c>
      <c r="S32" s="44"/>
      <c r="T32" s="10">
        <v>2102257.3570000012</v>
      </c>
      <c r="U32" s="17">
        <f t="shared" si="1"/>
        <v>-9.0945902205258694E-2</v>
      </c>
      <c r="V32" s="18">
        <f t="shared" si="5"/>
        <v>-9.0945902205258694E-2</v>
      </c>
      <c r="W32" s="42"/>
      <c r="X32" s="10">
        <v>19350431.295000017</v>
      </c>
      <c r="Y32" s="17">
        <f t="shared" si="2"/>
        <v>-7.2011533580653653E-2</v>
      </c>
      <c r="Z32" s="18">
        <f t="shared" si="3"/>
        <v>-7.2011533580653653E-2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</row>
    <row r="33" spans="1:46" s="45" customFormat="1" x14ac:dyDescent="0.25">
      <c r="A33" s="14">
        <v>30</v>
      </c>
      <c r="B33" s="46">
        <v>7315120000</v>
      </c>
      <c r="C33" s="13" t="s">
        <v>4</v>
      </c>
      <c r="D33" s="42"/>
      <c r="E33" s="10">
        <v>1187798.5120000001</v>
      </c>
      <c r="F33" s="9">
        <v>1132705.4300000018</v>
      </c>
      <c r="G33" s="9">
        <v>1429113.7709999988</v>
      </c>
      <c r="H33" s="9">
        <v>1004274.7279999998</v>
      </c>
      <c r="I33" s="9">
        <v>1349413.3849999998</v>
      </c>
      <c r="J33" s="9">
        <v>1021020.8650000001</v>
      </c>
      <c r="K33" s="9">
        <v>963842.93899999966</v>
      </c>
      <c r="L33" s="9">
        <v>971031.7900000005</v>
      </c>
      <c r="M33" s="9">
        <v>762968.25899999961</v>
      </c>
      <c r="N33" s="9">
        <v>1033903.9110000002</v>
      </c>
      <c r="O33" s="9">
        <v>664488.77399999963</v>
      </c>
      <c r="P33" s="9">
        <v>1301005.182000001</v>
      </c>
      <c r="Q33" s="9">
        <f t="shared" si="4"/>
        <v>12821567.546</v>
      </c>
      <c r="R33" s="47">
        <f t="shared" si="0"/>
        <v>7.3328404245478979E-3</v>
      </c>
      <c r="S33" s="44"/>
      <c r="T33" s="10">
        <v>2487334.7080000001</v>
      </c>
      <c r="U33" s="17">
        <f t="shared" si="1"/>
        <v>-0.47694808510668646</v>
      </c>
      <c r="V33" s="18">
        <f t="shared" si="5"/>
        <v>-0.47694808510668646</v>
      </c>
      <c r="W33" s="42"/>
      <c r="X33" s="10">
        <v>15220985.012000002</v>
      </c>
      <c r="Y33" s="17">
        <f t="shared" si="2"/>
        <v>-0.15763877726102063</v>
      </c>
      <c r="Z33" s="18">
        <f t="shared" si="3"/>
        <v>-0.15763877726102063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</row>
    <row r="34" spans="1:46" s="45" customFormat="1" x14ac:dyDescent="0.25">
      <c r="A34" s="14">
        <v>31</v>
      </c>
      <c r="B34" s="46">
        <v>8484900000</v>
      </c>
      <c r="C34" s="13" t="s">
        <v>4</v>
      </c>
      <c r="D34" s="42"/>
      <c r="E34" s="10">
        <v>1235706.7439999972</v>
      </c>
      <c r="F34" s="9">
        <v>1471771.7709999979</v>
      </c>
      <c r="G34" s="9">
        <v>1080385.152999999</v>
      </c>
      <c r="H34" s="9">
        <v>1182228.5870000042</v>
      </c>
      <c r="I34" s="9">
        <v>1419907.176000003</v>
      </c>
      <c r="J34" s="9">
        <v>1141199.6560000018</v>
      </c>
      <c r="K34" s="9">
        <v>1026068.6640000002</v>
      </c>
      <c r="L34" s="9">
        <v>1497138.3849999995</v>
      </c>
      <c r="M34" s="9">
        <v>1447025.1919999984</v>
      </c>
      <c r="N34" s="9">
        <v>1096286.468000001</v>
      </c>
      <c r="O34" s="9">
        <v>1030968.8729999966</v>
      </c>
      <c r="P34" s="9">
        <v>1008125.2699999993</v>
      </c>
      <c r="Q34" s="9">
        <f t="shared" si="4"/>
        <v>14636811.938999997</v>
      </c>
      <c r="R34" s="47">
        <f t="shared" si="0"/>
        <v>8.3710050185157349E-3</v>
      </c>
      <c r="S34" s="44"/>
      <c r="T34" s="10">
        <v>927722.69500000076</v>
      </c>
      <c r="U34" s="17">
        <f t="shared" si="1"/>
        <v>8.6666603537168499E-2</v>
      </c>
      <c r="V34" s="18">
        <f t="shared" si="5"/>
        <v>8.6666603537168499E-2</v>
      </c>
      <c r="W34" s="42"/>
      <c r="X34" s="10">
        <v>16221584.389999999</v>
      </c>
      <c r="Y34" s="17">
        <f t="shared" si="2"/>
        <v>-9.7695293683948303E-2</v>
      </c>
      <c r="Z34" s="18">
        <f t="shared" si="3"/>
        <v>-9.7695293683948303E-2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</row>
    <row r="35" spans="1:46" s="45" customFormat="1" x14ac:dyDescent="0.25">
      <c r="A35" s="14">
        <v>32</v>
      </c>
      <c r="B35" s="46">
        <v>8512201000</v>
      </c>
      <c r="C35" s="13" t="s">
        <v>5</v>
      </c>
      <c r="D35" s="42"/>
      <c r="E35" s="10">
        <v>1335834.5130000054</v>
      </c>
      <c r="F35" s="9">
        <v>1122530.1020000014</v>
      </c>
      <c r="G35" s="9">
        <v>923975.67300000018</v>
      </c>
      <c r="H35" s="9">
        <v>1256456.1360000009</v>
      </c>
      <c r="I35" s="9">
        <v>1318591.7100000007</v>
      </c>
      <c r="J35" s="9">
        <v>966256.46699999995</v>
      </c>
      <c r="K35" s="9">
        <v>1438208.2129999963</v>
      </c>
      <c r="L35" s="9">
        <v>1620690.1769999929</v>
      </c>
      <c r="M35" s="9">
        <v>1280318.9870000018</v>
      </c>
      <c r="N35" s="9">
        <v>1182190.5389999941</v>
      </c>
      <c r="O35" s="9">
        <v>1065611.7470000014</v>
      </c>
      <c r="P35" s="9">
        <v>1143551.2310000041</v>
      </c>
      <c r="Q35" s="9">
        <f t="shared" si="4"/>
        <v>14654215.494999999</v>
      </c>
      <c r="R35" s="47">
        <f t="shared" si="0"/>
        <v>8.3809583645874878E-3</v>
      </c>
      <c r="S35" s="44"/>
      <c r="T35" s="10">
        <v>987106.59099999885</v>
      </c>
      <c r="U35" s="17">
        <f t="shared" si="1"/>
        <v>0.15848809178907147</v>
      </c>
      <c r="V35" s="18">
        <f t="shared" si="5"/>
        <v>0.15848809178907147</v>
      </c>
      <c r="W35" s="42"/>
      <c r="X35" s="10">
        <v>14421284.722999994</v>
      </c>
      <c r="Y35" s="17">
        <f t="shared" si="2"/>
        <v>1.6151873877679739E-2</v>
      </c>
      <c r="Z35" s="18">
        <f t="shared" si="3"/>
        <v>1.6151873877679739E-2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</row>
    <row r="36" spans="1:46" s="45" customFormat="1" x14ac:dyDescent="0.25">
      <c r="A36" s="14">
        <v>33</v>
      </c>
      <c r="B36" s="46">
        <v>8409994000</v>
      </c>
      <c r="C36" s="13" t="s">
        <v>4</v>
      </c>
      <c r="D36" s="42"/>
      <c r="E36" s="10">
        <v>1242852.5900000001</v>
      </c>
      <c r="F36" s="9">
        <v>857454.8329999994</v>
      </c>
      <c r="G36" s="9">
        <v>843260.88699999999</v>
      </c>
      <c r="H36" s="9">
        <v>507268.14900000038</v>
      </c>
      <c r="I36" s="9">
        <v>2036182.2800000049</v>
      </c>
      <c r="J36" s="9">
        <v>1229941.8760000002</v>
      </c>
      <c r="K36" s="9">
        <v>1312224.9060000002</v>
      </c>
      <c r="L36" s="9">
        <v>2156313.6219999995</v>
      </c>
      <c r="M36" s="9">
        <v>1630409.6920000019</v>
      </c>
      <c r="N36" s="9">
        <v>1693811.6089999983</v>
      </c>
      <c r="O36" s="9">
        <v>1415030.1450000005</v>
      </c>
      <c r="P36" s="9">
        <v>1116616.5050000001</v>
      </c>
      <c r="Q36" s="9">
        <f t="shared" si="4"/>
        <v>16041367.094000006</v>
      </c>
      <c r="R36" s="47">
        <f t="shared" ref="R36:R67" si="6">+Q36/$Q$155</f>
        <v>9.1742904812440688E-3</v>
      </c>
      <c r="S36" s="44"/>
      <c r="T36" s="10">
        <v>1167396.9750000008</v>
      </c>
      <c r="U36" s="17">
        <f t="shared" ref="U36:U67" si="7">+V36</f>
        <v>-4.3498887771231919E-2</v>
      </c>
      <c r="V36" s="18">
        <f t="shared" si="5"/>
        <v>-4.3498887771231919E-2</v>
      </c>
      <c r="W36" s="42"/>
      <c r="X36" s="10">
        <v>14429954.220000004</v>
      </c>
      <c r="Y36" s="17">
        <f t="shared" ref="Y36:Y67" si="8">+Z36</f>
        <v>0.11167137812305555</v>
      </c>
      <c r="Z36" s="18">
        <f t="shared" ref="Z36:Z67" si="9">IFERROR((Q36-X36)/X36,0)</f>
        <v>0.11167137812305555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</row>
    <row r="37" spans="1:46" s="45" customFormat="1" x14ac:dyDescent="0.25">
      <c r="A37" s="14">
        <v>34</v>
      </c>
      <c r="B37" s="46">
        <v>8512209000</v>
      </c>
      <c r="C37" s="13" t="s">
        <v>5</v>
      </c>
      <c r="D37" s="42"/>
      <c r="E37" s="10">
        <v>1240572.1479999984</v>
      </c>
      <c r="F37" s="9">
        <v>1322436.9390000002</v>
      </c>
      <c r="G37" s="9">
        <v>1146100.8580000005</v>
      </c>
      <c r="H37" s="9">
        <v>903889.59399999923</v>
      </c>
      <c r="I37" s="9">
        <v>1320472.6880000024</v>
      </c>
      <c r="J37" s="9">
        <v>1058567.9480000006</v>
      </c>
      <c r="K37" s="9">
        <v>1117664.4289999981</v>
      </c>
      <c r="L37" s="9">
        <v>1894918.8469999982</v>
      </c>
      <c r="M37" s="9">
        <v>1652704.8850000016</v>
      </c>
      <c r="N37" s="9">
        <v>1578247.767999995</v>
      </c>
      <c r="O37" s="9">
        <v>1311810.5959999957</v>
      </c>
      <c r="P37" s="9">
        <v>1334021.4539999973</v>
      </c>
      <c r="Q37" s="9">
        <f t="shared" si="4"/>
        <v>15881408.153999988</v>
      </c>
      <c r="R37" s="47">
        <f t="shared" si="6"/>
        <v>9.0828076436509468E-3</v>
      </c>
      <c r="S37" s="44"/>
      <c r="T37" s="10">
        <v>1242717.441000001</v>
      </c>
      <c r="U37" s="17">
        <f t="shared" si="7"/>
        <v>7.3471257413531568E-2</v>
      </c>
      <c r="V37" s="18">
        <f t="shared" si="5"/>
        <v>7.3471257413531568E-2</v>
      </c>
      <c r="W37" s="42"/>
      <c r="X37" s="10">
        <v>14263658.268000012</v>
      </c>
      <c r="Y37" s="17">
        <f t="shared" si="8"/>
        <v>0.11341759986141406</v>
      </c>
      <c r="Z37" s="18">
        <f t="shared" si="9"/>
        <v>0.11341759986141406</v>
      </c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spans="1:46" s="45" customFormat="1" x14ac:dyDescent="0.25">
      <c r="A38" s="14">
        <v>35</v>
      </c>
      <c r="B38" s="46">
        <v>8708299000</v>
      </c>
      <c r="C38" s="13" t="s">
        <v>14</v>
      </c>
      <c r="D38" s="42"/>
      <c r="E38" s="10">
        <v>1268968.1109999949</v>
      </c>
      <c r="F38" s="9">
        <v>957624.59600000549</v>
      </c>
      <c r="G38" s="9">
        <v>1119822.6040000012</v>
      </c>
      <c r="H38" s="9">
        <v>995764.28700000059</v>
      </c>
      <c r="I38" s="9">
        <v>1226004.1980000017</v>
      </c>
      <c r="J38" s="9">
        <v>1034652.5840000025</v>
      </c>
      <c r="K38" s="9">
        <v>1237240.973999999</v>
      </c>
      <c r="L38" s="9">
        <v>1274487.3910000015</v>
      </c>
      <c r="M38" s="9">
        <v>2036268.8349999976</v>
      </c>
      <c r="N38" s="9">
        <v>1042470.9439999962</v>
      </c>
      <c r="O38" s="9">
        <v>1066646.8770000006</v>
      </c>
      <c r="P38" s="9">
        <v>2353773.0140000018</v>
      </c>
      <c r="Q38" s="9">
        <f t="shared" si="4"/>
        <v>15613724.415000003</v>
      </c>
      <c r="R38" s="47">
        <f t="shared" si="6"/>
        <v>8.9297154312291058E-3</v>
      </c>
      <c r="S38" s="44"/>
      <c r="T38" s="10">
        <v>1119990.9960000031</v>
      </c>
      <c r="U38" s="17">
        <f t="shared" si="7"/>
        <v>1.1015999435766852</v>
      </c>
      <c r="V38" s="18">
        <f t="shared" si="5"/>
        <v>1.1015999435766852</v>
      </c>
      <c r="W38" s="42"/>
      <c r="X38" s="10">
        <v>14902580.925000027</v>
      </c>
      <c r="Y38" s="17">
        <f t="shared" si="8"/>
        <v>4.7719485207222571E-2</v>
      </c>
      <c r="Z38" s="18">
        <f t="shared" si="9"/>
        <v>4.7719485207222571E-2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</row>
    <row r="39" spans="1:46" s="45" customFormat="1" x14ac:dyDescent="0.25">
      <c r="A39" s="14">
        <v>36</v>
      </c>
      <c r="B39" s="46">
        <v>8708409000</v>
      </c>
      <c r="C39" s="13" t="s">
        <v>9</v>
      </c>
      <c r="D39" s="42"/>
      <c r="E39" s="10">
        <v>1221954.4440000008</v>
      </c>
      <c r="F39" s="9">
        <v>744153.67699999898</v>
      </c>
      <c r="G39" s="9">
        <v>893240.55599999719</v>
      </c>
      <c r="H39" s="9">
        <v>794067.61099999852</v>
      </c>
      <c r="I39" s="9">
        <v>1102283.8759999995</v>
      </c>
      <c r="J39" s="9">
        <v>1048526.3380000014</v>
      </c>
      <c r="K39" s="9">
        <v>1093558.8359999992</v>
      </c>
      <c r="L39" s="9">
        <v>2341699.1249999986</v>
      </c>
      <c r="M39" s="9">
        <v>1036160.8689999992</v>
      </c>
      <c r="N39" s="9">
        <v>949637.32399999897</v>
      </c>
      <c r="O39" s="9">
        <v>1682200.1520000019</v>
      </c>
      <c r="P39" s="9">
        <v>1006371.0700000003</v>
      </c>
      <c r="Q39" s="9">
        <f t="shared" si="4"/>
        <v>13913853.877999995</v>
      </c>
      <c r="R39" s="47">
        <f t="shared" si="6"/>
        <v>7.9575348187188727E-3</v>
      </c>
      <c r="S39" s="44"/>
      <c r="T39" s="10">
        <v>1712807.7369999981</v>
      </c>
      <c r="U39" s="17">
        <f t="shared" si="7"/>
        <v>-0.41244364544810469</v>
      </c>
      <c r="V39" s="18">
        <f t="shared" si="5"/>
        <v>-0.41244364544810469</v>
      </c>
      <c r="W39" s="42"/>
      <c r="X39" s="10">
        <v>18909566.504000008</v>
      </c>
      <c r="Y39" s="17">
        <f t="shared" si="8"/>
        <v>-0.26418969599029424</v>
      </c>
      <c r="Z39" s="18">
        <f t="shared" si="9"/>
        <v>-0.26418969599029424</v>
      </c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</row>
    <row r="40" spans="1:46" s="45" customFormat="1" x14ac:dyDescent="0.25">
      <c r="A40" s="14">
        <v>37</v>
      </c>
      <c r="B40" s="46">
        <v>8708100000</v>
      </c>
      <c r="C40" s="13" t="s">
        <v>14</v>
      </c>
      <c r="D40" s="42"/>
      <c r="E40" s="10">
        <v>1173520.1390000074</v>
      </c>
      <c r="F40" s="9">
        <v>927085.09800000046</v>
      </c>
      <c r="G40" s="9">
        <v>822933.7620000022</v>
      </c>
      <c r="H40" s="9">
        <v>834069.4989999989</v>
      </c>
      <c r="I40" s="9">
        <v>708425.80200000014</v>
      </c>
      <c r="J40" s="9">
        <v>652011.15500000038</v>
      </c>
      <c r="K40" s="9">
        <v>977699.27699999616</v>
      </c>
      <c r="L40" s="9">
        <v>1075716.0239999974</v>
      </c>
      <c r="M40" s="9">
        <v>887269.60800000106</v>
      </c>
      <c r="N40" s="9">
        <v>734606.89699999732</v>
      </c>
      <c r="O40" s="9">
        <v>764541.94599999383</v>
      </c>
      <c r="P40" s="9">
        <v>918827.57799999905</v>
      </c>
      <c r="Q40" s="9">
        <f t="shared" si="4"/>
        <v>10476706.784999995</v>
      </c>
      <c r="R40" s="47">
        <f t="shared" si="6"/>
        <v>5.9917805489509215E-3</v>
      </c>
      <c r="S40" s="44"/>
      <c r="T40" s="10">
        <v>687680.52400000009</v>
      </c>
      <c r="U40" s="17">
        <f t="shared" si="7"/>
        <v>0.33612563673534968</v>
      </c>
      <c r="V40" s="18">
        <f t="shared" si="5"/>
        <v>0.33612563673534968</v>
      </c>
      <c r="W40" s="42"/>
      <c r="X40" s="10">
        <v>10343334.372000011</v>
      </c>
      <c r="Y40" s="17">
        <f t="shared" si="8"/>
        <v>1.2894527838240492E-2</v>
      </c>
      <c r="Z40" s="18">
        <f t="shared" si="9"/>
        <v>1.2894527838240492E-2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</row>
    <row r="41" spans="1:46" s="45" customFormat="1" x14ac:dyDescent="0.25">
      <c r="A41" s="14">
        <v>38</v>
      </c>
      <c r="B41" s="46">
        <v>8708910000</v>
      </c>
      <c r="C41" s="13" t="s">
        <v>11</v>
      </c>
      <c r="D41" s="42"/>
      <c r="E41" s="10">
        <v>1075499.2629999996</v>
      </c>
      <c r="F41" s="9">
        <v>782429.27200000081</v>
      </c>
      <c r="G41" s="9">
        <v>1000449.3560000012</v>
      </c>
      <c r="H41" s="9">
        <v>884610.27500000049</v>
      </c>
      <c r="I41" s="9">
        <v>948690.58600000117</v>
      </c>
      <c r="J41" s="9">
        <v>818927.22699999949</v>
      </c>
      <c r="K41" s="9">
        <v>896722.06799999753</v>
      </c>
      <c r="L41" s="9">
        <v>1011005.976000002</v>
      </c>
      <c r="M41" s="9">
        <v>811820.81799999985</v>
      </c>
      <c r="N41" s="9">
        <v>979861.84300000314</v>
      </c>
      <c r="O41" s="9">
        <v>939962.19300000148</v>
      </c>
      <c r="P41" s="9">
        <v>1094090.3419999999</v>
      </c>
      <c r="Q41" s="9">
        <f t="shared" si="4"/>
        <v>11244069.219000006</v>
      </c>
      <c r="R41" s="47">
        <f t="shared" si="6"/>
        <v>6.4306462536416259E-3</v>
      </c>
      <c r="S41" s="44"/>
      <c r="T41" s="10">
        <v>993617.17200000165</v>
      </c>
      <c r="U41" s="17">
        <f t="shared" si="7"/>
        <v>0.10111859258406429</v>
      </c>
      <c r="V41" s="18">
        <f t="shared" si="5"/>
        <v>0.10111859258406429</v>
      </c>
      <c r="W41" s="42"/>
      <c r="X41" s="10">
        <v>10779967.073000005</v>
      </c>
      <c r="Y41" s="17">
        <f t="shared" si="8"/>
        <v>4.3052278625452661E-2</v>
      </c>
      <c r="Z41" s="18">
        <f t="shared" si="9"/>
        <v>4.3052278625452661E-2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</row>
    <row r="42" spans="1:46" s="45" customFormat="1" x14ac:dyDescent="0.25">
      <c r="A42" s="14">
        <v>39</v>
      </c>
      <c r="B42" s="46">
        <v>4011209000</v>
      </c>
      <c r="C42" s="13" t="s">
        <v>28</v>
      </c>
      <c r="D42" s="42"/>
      <c r="E42" s="10">
        <v>1108407.6459999999</v>
      </c>
      <c r="F42" s="9">
        <v>480937.19</v>
      </c>
      <c r="G42" s="9">
        <v>547235.10400000017</v>
      </c>
      <c r="H42" s="9">
        <v>192083.65600000002</v>
      </c>
      <c r="I42" s="9">
        <v>1218488.2830000001</v>
      </c>
      <c r="J42" s="9">
        <v>703602.89399999997</v>
      </c>
      <c r="K42" s="9">
        <v>734138.11100000003</v>
      </c>
      <c r="L42" s="9">
        <v>850398.98099999991</v>
      </c>
      <c r="M42" s="9">
        <v>689642.82500000019</v>
      </c>
      <c r="N42" s="9">
        <v>496409.75400000002</v>
      </c>
      <c r="O42" s="9">
        <v>718397.08500000031</v>
      </c>
      <c r="P42" s="9">
        <v>271587.12200000003</v>
      </c>
      <c r="Q42" s="9">
        <f t="shared" si="4"/>
        <v>8011328.6509999996</v>
      </c>
      <c r="R42" s="47">
        <f t="shared" si="6"/>
        <v>4.5817950399301022E-3</v>
      </c>
      <c r="S42" s="44"/>
      <c r="T42" s="10">
        <v>942407.20400000003</v>
      </c>
      <c r="U42" s="17">
        <f t="shared" si="7"/>
        <v>-0.71181552852390961</v>
      </c>
      <c r="V42" s="18">
        <f t="shared" si="5"/>
        <v>-0.71181552852390961</v>
      </c>
      <c r="W42" s="42"/>
      <c r="X42" s="10">
        <v>8501705.8059999999</v>
      </c>
      <c r="Y42" s="17">
        <f t="shared" si="8"/>
        <v>-5.7679854630340317E-2</v>
      </c>
      <c r="Z42" s="18">
        <f t="shared" si="9"/>
        <v>-5.7679854630340317E-2</v>
      </c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  <row r="43" spans="1:46" s="45" customFormat="1" x14ac:dyDescent="0.25">
      <c r="A43" s="14">
        <v>40</v>
      </c>
      <c r="B43" s="46">
        <v>8482990000</v>
      </c>
      <c r="C43" s="13" t="s">
        <v>27</v>
      </c>
      <c r="D43" s="42"/>
      <c r="E43" s="10">
        <v>1034669.4899999995</v>
      </c>
      <c r="F43" s="9">
        <v>1002575.0319999999</v>
      </c>
      <c r="G43" s="9">
        <v>811172.57700000086</v>
      </c>
      <c r="H43" s="9">
        <v>510945.4500000003</v>
      </c>
      <c r="I43" s="9">
        <v>734152.39400000032</v>
      </c>
      <c r="J43" s="9">
        <v>557229.47799999942</v>
      </c>
      <c r="K43" s="9">
        <v>980849.47199999937</v>
      </c>
      <c r="L43" s="9">
        <v>658867.19899999921</v>
      </c>
      <c r="M43" s="9">
        <v>654427.03899999941</v>
      </c>
      <c r="N43" s="9">
        <v>789369.6180000006</v>
      </c>
      <c r="O43" s="9">
        <v>680094.88300000015</v>
      </c>
      <c r="P43" s="9">
        <v>426587.18100000004</v>
      </c>
      <c r="Q43" s="9">
        <f t="shared" si="4"/>
        <v>8840939.8129999973</v>
      </c>
      <c r="R43" s="47">
        <f t="shared" si="6"/>
        <v>5.056261694927182E-3</v>
      </c>
      <c r="S43" s="44"/>
      <c r="T43" s="10">
        <v>1208916.5690000001</v>
      </c>
      <c r="U43" s="17">
        <f t="shared" si="7"/>
        <v>-0.64713265419724753</v>
      </c>
      <c r="V43" s="18">
        <f t="shared" si="5"/>
        <v>-0.64713265419724753</v>
      </c>
      <c r="W43" s="42"/>
      <c r="X43" s="10">
        <v>10370070.257000005</v>
      </c>
      <c r="Y43" s="17">
        <f t="shared" si="8"/>
        <v>-0.14745613155010343</v>
      </c>
      <c r="Z43" s="18">
        <f t="shared" si="9"/>
        <v>-0.14745613155010343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</row>
    <row r="44" spans="1:46" s="45" customFormat="1" x14ac:dyDescent="0.25">
      <c r="A44" s="14">
        <v>41</v>
      </c>
      <c r="B44" s="46">
        <v>8708302500</v>
      </c>
      <c r="C44" s="13" t="s">
        <v>8</v>
      </c>
      <c r="D44" s="42"/>
      <c r="E44" s="10">
        <v>879347.77700000035</v>
      </c>
      <c r="F44" s="9">
        <v>864504.32399999944</v>
      </c>
      <c r="G44" s="9">
        <v>590765.51200000045</v>
      </c>
      <c r="H44" s="9">
        <v>478822.3000000001</v>
      </c>
      <c r="I44" s="9">
        <v>603772.7699999999</v>
      </c>
      <c r="J44" s="9">
        <v>541783.48100000038</v>
      </c>
      <c r="K44" s="9">
        <v>1014281.9589999977</v>
      </c>
      <c r="L44" s="9">
        <v>859120.86999999848</v>
      </c>
      <c r="M44" s="9">
        <v>693182.73999999929</v>
      </c>
      <c r="N44" s="9">
        <v>745479.95399999805</v>
      </c>
      <c r="O44" s="9">
        <v>659038.90300000005</v>
      </c>
      <c r="P44" s="9">
        <v>572621.21800000011</v>
      </c>
      <c r="Q44" s="9">
        <f t="shared" si="4"/>
        <v>8502721.8079999946</v>
      </c>
      <c r="R44" s="47">
        <f t="shared" si="6"/>
        <v>4.8628299128555983E-3</v>
      </c>
      <c r="S44" s="44"/>
      <c r="T44" s="10">
        <v>553277.7290000011</v>
      </c>
      <c r="U44" s="17">
        <f t="shared" si="7"/>
        <v>3.496162593596637E-2</v>
      </c>
      <c r="V44" s="18">
        <f t="shared" si="5"/>
        <v>3.496162593596637E-2</v>
      </c>
      <c r="W44" s="42"/>
      <c r="X44" s="10">
        <v>8095443.6240000008</v>
      </c>
      <c r="Y44" s="17">
        <f t="shared" si="8"/>
        <v>5.0309557192463723E-2</v>
      </c>
      <c r="Z44" s="18">
        <f t="shared" si="9"/>
        <v>5.0309557192463723E-2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</row>
    <row r="45" spans="1:46" s="45" customFormat="1" x14ac:dyDescent="0.25">
      <c r="A45" s="14">
        <v>42</v>
      </c>
      <c r="B45" s="46">
        <v>4009310000</v>
      </c>
      <c r="C45" s="13" t="s">
        <v>2</v>
      </c>
      <c r="D45" s="42"/>
      <c r="E45" s="10">
        <v>882922.22900000156</v>
      </c>
      <c r="F45" s="9">
        <v>889904.54699999955</v>
      </c>
      <c r="G45" s="9">
        <v>721630.13799999875</v>
      </c>
      <c r="H45" s="9">
        <v>395558.18500000058</v>
      </c>
      <c r="I45" s="9">
        <v>693191.10899999901</v>
      </c>
      <c r="J45" s="9">
        <v>908851.57499999914</v>
      </c>
      <c r="K45" s="9">
        <v>1127253.4879999987</v>
      </c>
      <c r="L45" s="9">
        <v>936945.8139999999</v>
      </c>
      <c r="M45" s="9">
        <v>960264.9789999983</v>
      </c>
      <c r="N45" s="9">
        <v>621143.67400000128</v>
      </c>
      <c r="O45" s="9">
        <v>756738.21999999892</v>
      </c>
      <c r="P45" s="9">
        <v>935681.22099999897</v>
      </c>
      <c r="Q45" s="9">
        <f t="shared" si="4"/>
        <v>9830085.1789999958</v>
      </c>
      <c r="R45" s="47">
        <f t="shared" si="6"/>
        <v>5.6219682748392336E-3</v>
      </c>
      <c r="S45" s="44"/>
      <c r="T45" s="10">
        <v>1005824.4259999995</v>
      </c>
      <c r="U45" s="17">
        <f t="shared" si="7"/>
        <v>-6.9737026847666334E-2</v>
      </c>
      <c r="V45" s="18">
        <f t="shared" si="5"/>
        <v>-6.9737026847666334E-2</v>
      </c>
      <c r="W45" s="42"/>
      <c r="X45" s="10">
        <v>9396199.4599999953</v>
      </c>
      <c r="Y45" s="17">
        <f t="shared" si="8"/>
        <v>4.6176725052194743E-2</v>
      </c>
      <c r="Z45" s="18">
        <f t="shared" si="9"/>
        <v>4.6176725052194743E-2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</row>
    <row r="46" spans="1:46" s="45" customFormat="1" x14ac:dyDescent="0.25">
      <c r="A46" s="14">
        <v>43</v>
      </c>
      <c r="B46" s="46">
        <v>8511109000</v>
      </c>
      <c r="C46" s="13" t="s">
        <v>27</v>
      </c>
      <c r="D46" s="42"/>
      <c r="E46" s="10">
        <v>938680.75400000054</v>
      </c>
      <c r="F46" s="9">
        <v>816520.73599999782</v>
      </c>
      <c r="G46" s="9">
        <v>564196.66699999978</v>
      </c>
      <c r="H46" s="9">
        <v>624451.33400000003</v>
      </c>
      <c r="I46" s="9">
        <v>886495.24600000004</v>
      </c>
      <c r="J46" s="9">
        <v>583363.65599999996</v>
      </c>
      <c r="K46" s="9">
        <v>819673.39700000104</v>
      </c>
      <c r="L46" s="9">
        <v>1081711.628999999</v>
      </c>
      <c r="M46" s="9">
        <v>533250.10000000009</v>
      </c>
      <c r="N46" s="9">
        <v>762037.9719999996</v>
      </c>
      <c r="O46" s="9">
        <v>815827.64300000004</v>
      </c>
      <c r="P46" s="9">
        <v>936428.98000000033</v>
      </c>
      <c r="Q46" s="9">
        <f t="shared" si="4"/>
        <v>9362638.1139999982</v>
      </c>
      <c r="R46" s="47">
        <f t="shared" si="6"/>
        <v>5.3546285192071219E-3</v>
      </c>
      <c r="S46" s="44"/>
      <c r="T46" s="10">
        <v>383904.34900000022</v>
      </c>
      <c r="U46" s="17">
        <f t="shared" si="7"/>
        <v>1.4392247246982861</v>
      </c>
      <c r="V46" s="18">
        <f t="shared" si="5"/>
        <v>1.4392247246982861</v>
      </c>
      <c r="W46" s="42"/>
      <c r="X46" s="10">
        <v>11134022.771999998</v>
      </c>
      <c r="Y46" s="17">
        <f t="shared" si="8"/>
        <v>-0.15909655425303276</v>
      </c>
      <c r="Z46" s="18">
        <f t="shared" si="9"/>
        <v>-0.15909655425303276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</row>
    <row r="47" spans="1:46" s="45" customFormat="1" x14ac:dyDescent="0.25">
      <c r="A47" s="14">
        <v>44</v>
      </c>
      <c r="B47" s="46">
        <v>2710193400</v>
      </c>
      <c r="C47" s="13" t="s">
        <v>16</v>
      </c>
      <c r="D47" s="42"/>
      <c r="E47" s="10">
        <v>924954.32100000035</v>
      </c>
      <c r="F47" s="9">
        <v>1342357.4460000019</v>
      </c>
      <c r="G47" s="9">
        <v>1122529.1580000003</v>
      </c>
      <c r="H47" s="9">
        <v>964060.19600000081</v>
      </c>
      <c r="I47" s="9">
        <v>2711480.0000000023</v>
      </c>
      <c r="J47" s="9">
        <v>1776134.8609999982</v>
      </c>
      <c r="K47" s="9">
        <v>1270023.8069999979</v>
      </c>
      <c r="L47" s="9">
        <v>1309706.7140000013</v>
      </c>
      <c r="M47" s="9">
        <v>1284977.7010000001</v>
      </c>
      <c r="N47" s="9">
        <v>1297168.9239999996</v>
      </c>
      <c r="O47" s="9">
        <v>970817.58200000005</v>
      </c>
      <c r="P47" s="9">
        <v>1879807.3689999997</v>
      </c>
      <c r="Q47" s="9">
        <f t="shared" si="4"/>
        <v>16854018.079000004</v>
      </c>
      <c r="R47" s="47">
        <f t="shared" si="6"/>
        <v>9.6390573650496081E-3</v>
      </c>
      <c r="S47" s="44"/>
      <c r="T47" s="10">
        <v>1729788.3559999999</v>
      </c>
      <c r="U47" s="17">
        <f t="shared" si="7"/>
        <v>8.6726802432007935E-2</v>
      </c>
      <c r="V47" s="18">
        <f t="shared" si="5"/>
        <v>8.6726802432007935E-2</v>
      </c>
      <c r="W47" s="42"/>
      <c r="X47" s="10">
        <v>23244856.391000003</v>
      </c>
      <c r="Y47" s="17">
        <f t="shared" si="8"/>
        <v>-0.27493559024414616</v>
      </c>
      <c r="Z47" s="18">
        <f t="shared" si="9"/>
        <v>-0.27493559024414616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</row>
    <row r="48" spans="1:46" s="45" customFormat="1" x14ac:dyDescent="0.25">
      <c r="A48" s="14">
        <v>45</v>
      </c>
      <c r="B48" s="46">
        <v>8518290000</v>
      </c>
      <c r="C48" s="13" t="s">
        <v>6</v>
      </c>
      <c r="D48" s="42"/>
      <c r="E48" s="10">
        <v>898117.8269999997</v>
      </c>
      <c r="F48" s="9">
        <v>793776.88499999966</v>
      </c>
      <c r="G48" s="9">
        <v>934834.52600000065</v>
      </c>
      <c r="H48" s="9">
        <v>1126466.0090000001</v>
      </c>
      <c r="I48" s="9">
        <v>853510.50500000012</v>
      </c>
      <c r="J48" s="9">
        <v>971920.62700000021</v>
      </c>
      <c r="K48" s="9">
        <v>800944.96599999932</v>
      </c>
      <c r="L48" s="9">
        <v>1012321.9190000009</v>
      </c>
      <c r="M48" s="9">
        <v>1345816.5409999981</v>
      </c>
      <c r="N48" s="9">
        <v>610446.4360000001</v>
      </c>
      <c r="O48" s="9">
        <v>1086269.81</v>
      </c>
      <c r="P48" s="9">
        <v>827452.90600000066</v>
      </c>
      <c r="Q48" s="9">
        <f t="shared" si="4"/>
        <v>11261878.957</v>
      </c>
      <c r="R48" s="47">
        <f t="shared" si="6"/>
        <v>6.4408319010898357E-3</v>
      </c>
      <c r="S48" s="44"/>
      <c r="T48" s="10">
        <v>751169.3330000001</v>
      </c>
      <c r="U48" s="17">
        <f t="shared" si="7"/>
        <v>0.10155309814811163</v>
      </c>
      <c r="V48" s="18">
        <f t="shared" si="5"/>
        <v>0.10155309814811163</v>
      </c>
      <c r="W48" s="42"/>
      <c r="X48" s="10">
        <v>12366333.291999999</v>
      </c>
      <c r="Y48" s="17">
        <f t="shared" si="8"/>
        <v>-8.931138348943661E-2</v>
      </c>
      <c r="Z48" s="18">
        <f t="shared" si="9"/>
        <v>-8.931138348943661E-2</v>
      </c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</row>
    <row r="49" spans="1:46" s="45" customFormat="1" x14ac:dyDescent="0.25">
      <c r="A49" s="14">
        <v>46</v>
      </c>
      <c r="B49" s="46">
        <v>8708939900</v>
      </c>
      <c r="C49" s="13" t="s">
        <v>9</v>
      </c>
      <c r="D49" s="42"/>
      <c r="E49" s="10">
        <v>883557.4980000013</v>
      </c>
      <c r="F49" s="9">
        <v>743801.03899999929</v>
      </c>
      <c r="G49" s="9">
        <v>638194.03200000059</v>
      </c>
      <c r="H49" s="9">
        <v>617331.70599999966</v>
      </c>
      <c r="I49" s="9">
        <v>910346.67099999974</v>
      </c>
      <c r="J49" s="9">
        <v>583634.07999999984</v>
      </c>
      <c r="K49" s="9">
        <v>755547.14800000098</v>
      </c>
      <c r="L49" s="9">
        <v>836914.67200000293</v>
      </c>
      <c r="M49" s="9">
        <v>881296.44100000081</v>
      </c>
      <c r="N49" s="9">
        <v>952971.92999999714</v>
      </c>
      <c r="O49" s="9">
        <v>784946.35999999836</v>
      </c>
      <c r="P49" s="9">
        <v>649792.70699999924</v>
      </c>
      <c r="Q49" s="9">
        <f t="shared" si="4"/>
        <v>9238334.2839999981</v>
      </c>
      <c r="R49" s="47">
        <f t="shared" si="6"/>
        <v>5.2835373561118193E-3</v>
      </c>
      <c r="S49" s="44"/>
      <c r="T49" s="10">
        <v>725988.99199999939</v>
      </c>
      <c r="U49" s="17">
        <f t="shared" si="7"/>
        <v>-0.10495515199216714</v>
      </c>
      <c r="V49" s="18">
        <f t="shared" si="5"/>
        <v>-0.10495515199216714</v>
      </c>
      <c r="W49" s="42"/>
      <c r="X49" s="10">
        <v>9521920.0150000043</v>
      </c>
      <c r="Y49" s="17">
        <f t="shared" si="8"/>
        <v>-2.9782410538344149E-2</v>
      </c>
      <c r="Z49" s="18">
        <f t="shared" si="9"/>
        <v>-2.9782410538344149E-2</v>
      </c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</row>
    <row r="50" spans="1:46" s="45" customFormat="1" x14ac:dyDescent="0.25">
      <c r="A50" s="14">
        <v>47</v>
      </c>
      <c r="B50" s="46">
        <v>8483109100</v>
      </c>
      <c r="C50" s="13" t="s">
        <v>4</v>
      </c>
      <c r="D50" s="42"/>
      <c r="E50" s="10">
        <v>773067.50900000066</v>
      </c>
      <c r="F50" s="9">
        <v>954975.95999999903</v>
      </c>
      <c r="G50" s="9">
        <v>565906.01799999946</v>
      </c>
      <c r="H50" s="9">
        <v>691581.06300000125</v>
      </c>
      <c r="I50" s="9">
        <v>1062258.7900000007</v>
      </c>
      <c r="J50" s="9">
        <v>626722.35399999947</v>
      </c>
      <c r="K50" s="9">
        <v>523351.89799999987</v>
      </c>
      <c r="L50" s="9">
        <v>886517.58100000012</v>
      </c>
      <c r="M50" s="9">
        <v>1564921.7710000009</v>
      </c>
      <c r="N50" s="9">
        <v>542341.4379999995</v>
      </c>
      <c r="O50" s="9">
        <v>521063.35199999978</v>
      </c>
      <c r="P50" s="9">
        <v>445830.58100000001</v>
      </c>
      <c r="Q50" s="9">
        <f t="shared" si="4"/>
        <v>9158538.3149999995</v>
      </c>
      <c r="R50" s="47">
        <f t="shared" si="6"/>
        <v>5.23790088419839E-3</v>
      </c>
      <c r="S50" s="44"/>
      <c r="T50" s="10">
        <v>589400.14299999981</v>
      </c>
      <c r="U50" s="17">
        <f t="shared" si="7"/>
        <v>-0.24358589610997067</v>
      </c>
      <c r="V50" s="18">
        <f t="shared" si="5"/>
        <v>-0.24358589610997067</v>
      </c>
      <c r="W50" s="42"/>
      <c r="X50" s="10">
        <v>6335849.6439999994</v>
      </c>
      <c r="Y50" s="17">
        <f t="shared" si="8"/>
        <v>0.44551067806242284</v>
      </c>
      <c r="Z50" s="18">
        <f t="shared" si="9"/>
        <v>0.44551067806242284</v>
      </c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</row>
    <row r="51" spans="1:46" s="45" customFormat="1" x14ac:dyDescent="0.25">
      <c r="A51" s="14">
        <v>48</v>
      </c>
      <c r="B51" s="46">
        <v>8708993900</v>
      </c>
      <c r="C51" s="13" t="s">
        <v>10</v>
      </c>
      <c r="D51" s="42"/>
      <c r="E51" s="10">
        <v>816160.82199999958</v>
      </c>
      <c r="F51" s="9">
        <v>597929.31100000022</v>
      </c>
      <c r="G51" s="9">
        <v>718872.58499999938</v>
      </c>
      <c r="H51" s="9">
        <v>399969.64199999999</v>
      </c>
      <c r="I51" s="9">
        <v>449833.54600000009</v>
      </c>
      <c r="J51" s="9">
        <v>509314.78199999948</v>
      </c>
      <c r="K51" s="9">
        <v>743021.10099999944</v>
      </c>
      <c r="L51" s="9">
        <v>742989.39200000023</v>
      </c>
      <c r="M51" s="9">
        <v>635488.14399999939</v>
      </c>
      <c r="N51" s="9">
        <v>629898.77500000154</v>
      </c>
      <c r="O51" s="9">
        <v>412603.25900000025</v>
      </c>
      <c r="P51" s="9">
        <v>902819.70299999986</v>
      </c>
      <c r="Q51" s="9">
        <f t="shared" si="4"/>
        <v>7558901.0619999999</v>
      </c>
      <c r="R51" s="47">
        <f t="shared" si="6"/>
        <v>4.3230451404425831E-3</v>
      </c>
      <c r="S51" s="44"/>
      <c r="T51" s="10">
        <v>548319.87900000019</v>
      </c>
      <c r="U51" s="17">
        <f t="shared" si="7"/>
        <v>0.646520101818157</v>
      </c>
      <c r="V51" s="18">
        <f t="shared" si="5"/>
        <v>0.646520101818157</v>
      </c>
      <c r="W51" s="42"/>
      <c r="X51" s="10">
        <v>8182299.1130000018</v>
      </c>
      <c r="Y51" s="17">
        <f t="shared" si="8"/>
        <v>-7.6188616718930458E-2</v>
      </c>
      <c r="Z51" s="18">
        <f t="shared" si="9"/>
        <v>-7.6188616718930458E-2</v>
      </c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</row>
    <row r="52" spans="1:46" s="45" customFormat="1" x14ac:dyDescent="0.25">
      <c r="A52" s="14">
        <v>49</v>
      </c>
      <c r="B52" s="46">
        <v>8413309900</v>
      </c>
      <c r="C52" s="13" t="s">
        <v>4</v>
      </c>
      <c r="D52" s="42"/>
      <c r="E52" s="10">
        <v>801233.98300000047</v>
      </c>
      <c r="F52" s="9">
        <v>892731.34799999895</v>
      </c>
      <c r="G52" s="9">
        <v>806509.73999999953</v>
      </c>
      <c r="H52" s="9">
        <v>672566.54599999986</v>
      </c>
      <c r="I52" s="9">
        <v>699266.62000000046</v>
      </c>
      <c r="J52" s="9">
        <v>1026403.8160000019</v>
      </c>
      <c r="K52" s="9">
        <v>603142.88500000013</v>
      </c>
      <c r="L52" s="9">
        <v>905755.20800000068</v>
      </c>
      <c r="M52" s="9">
        <v>671823.16100000008</v>
      </c>
      <c r="N52" s="9">
        <v>852514.20000000065</v>
      </c>
      <c r="O52" s="9">
        <v>732734.12100000156</v>
      </c>
      <c r="P52" s="9">
        <v>820642.38899999927</v>
      </c>
      <c r="Q52" s="9">
        <f t="shared" si="4"/>
        <v>9485324.0170000028</v>
      </c>
      <c r="R52" s="47">
        <f t="shared" si="6"/>
        <v>5.4247943663871152E-3</v>
      </c>
      <c r="S52" s="44"/>
      <c r="T52" s="10">
        <v>600000.63799999992</v>
      </c>
      <c r="U52" s="17">
        <f t="shared" si="7"/>
        <v>0.36773586064086716</v>
      </c>
      <c r="V52" s="18">
        <f t="shared" si="5"/>
        <v>0.36773586064086716</v>
      </c>
      <c r="W52" s="42"/>
      <c r="X52" s="10">
        <v>9321060.137000002</v>
      </c>
      <c r="Y52" s="17">
        <f t="shared" si="8"/>
        <v>1.7622875250847745E-2</v>
      </c>
      <c r="Z52" s="18">
        <f t="shared" si="9"/>
        <v>1.7622875250847745E-2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</row>
    <row r="53" spans="1:46" s="45" customFormat="1" x14ac:dyDescent="0.25">
      <c r="A53" s="14">
        <v>50</v>
      </c>
      <c r="B53" s="46">
        <v>8708920000</v>
      </c>
      <c r="C53" s="13" t="s">
        <v>12</v>
      </c>
      <c r="D53" s="42"/>
      <c r="E53" s="10">
        <v>811735.03300000029</v>
      </c>
      <c r="F53" s="9">
        <v>407384.00900000043</v>
      </c>
      <c r="G53" s="9">
        <v>528200.3249999996</v>
      </c>
      <c r="H53" s="9">
        <v>362994.77000000043</v>
      </c>
      <c r="I53" s="9">
        <v>527920.53800000064</v>
      </c>
      <c r="J53" s="9">
        <v>378623.19000000024</v>
      </c>
      <c r="K53" s="9">
        <v>641336.43799999985</v>
      </c>
      <c r="L53" s="9">
        <v>464712.02700000035</v>
      </c>
      <c r="M53" s="9">
        <v>581364.4179999996</v>
      </c>
      <c r="N53" s="9">
        <v>556718.48500000034</v>
      </c>
      <c r="O53" s="9">
        <v>416722.01999999973</v>
      </c>
      <c r="P53" s="9">
        <v>315175.91799999983</v>
      </c>
      <c r="Q53" s="9">
        <f t="shared" si="4"/>
        <v>5992887.171000001</v>
      </c>
      <c r="R53" s="47">
        <f t="shared" si="6"/>
        <v>3.4274190850379269E-3</v>
      </c>
      <c r="S53" s="44"/>
      <c r="T53" s="10">
        <v>525803.65499999968</v>
      </c>
      <c r="U53" s="17">
        <f t="shared" si="7"/>
        <v>-0.40058248929441159</v>
      </c>
      <c r="V53" s="18">
        <f t="shared" si="5"/>
        <v>-0.40058248929441159</v>
      </c>
      <c r="W53" s="42"/>
      <c r="X53" s="10">
        <v>6317913.685999997</v>
      </c>
      <c r="Y53" s="17">
        <f t="shared" si="8"/>
        <v>-5.144522878180962E-2</v>
      </c>
      <c r="Z53" s="18">
        <f t="shared" si="9"/>
        <v>-5.144522878180962E-2</v>
      </c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</row>
    <row r="54" spans="1:46" s="45" customFormat="1" x14ac:dyDescent="0.25">
      <c r="A54" s="14">
        <v>51</v>
      </c>
      <c r="B54" s="46">
        <v>8409991000</v>
      </c>
      <c r="C54" s="13" t="s">
        <v>4</v>
      </c>
      <c r="D54" s="42"/>
      <c r="E54" s="10">
        <v>808500.19799999963</v>
      </c>
      <c r="F54" s="9">
        <v>624686.38299999933</v>
      </c>
      <c r="G54" s="9">
        <v>538010.28300000064</v>
      </c>
      <c r="H54" s="9">
        <v>673957.21300000034</v>
      </c>
      <c r="I54" s="9">
        <v>921203.67099999951</v>
      </c>
      <c r="J54" s="9">
        <v>606119.15999999992</v>
      </c>
      <c r="K54" s="9">
        <v>788485.16800000088</v>
      </c>
      <c r="L54" s="9">
        <v>1116880.182</v>
      </c>
      <c r="M54" s="9">
        <v>562924.23399999901</v>
      </c>
      <c r="N54" s="9">
        <v>730769.82699999958</v>
      </c>
      <c r="O54" s="9">
        <v>509084.14999999997</v>
      </c>
      <c r="P54" s="9">
        <v>819535.19600000046</v>
      </c>
      <c r="Q54" s="9">
        <f t="shared" si="4"/>
        <v>8700155.6649999991</v>
      </c>
      <c r="R54" s="47">
        <f t="shared" si="6"/>
        <v>4.9757451989616026E-3</v>
      </c>
      <c r="S54" s="44"/>
      <c r="T54" s="10">
        <v>603705.65400000033</v>
      </c>
      <c r="U54" s="17">
        <f t="shared" si="7"/>
        <v>0.35750790235269192</v>
      </c>
      <c r="V54" s="18">
        <f t="shared" si="5"/>
        <v>0.35750790235269192</v>
      </c>
      <c r="W54" s="42"/>
      <c r="X54" s="10">
        <v>10167583.310999993</v>
      </c>
      <c r="Y54" s="17">
        <f t="shared" si="8"/>
        <v>-0.14432413299357277</v>
      </c>
      <c r="Z54" s="18">
        <f t="shared" si="9"/>
        <v>-0.14432413299357277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</row>
    <row r="55" spans="1:46" s="45" customFormat="1" x14ac:dyDescent="0.25">
      <c r="A55" s="14">
        <v>52</v>
      </c>
      <c r="B55" s="46">
        <v>8708292000</v>
      </c>
      <c r="C55" s="13" t="s">
        <v>14</v>
      </c>
      <c r="D55" s="42"/>
      <c r="E55" s="10">
        <v>827993.96200000052</v>
      </c>
      <c r="F55" s="9">
        <v>715262.38999999955</v>
      </c>
      <c r="G55" s="9">
        <v>567467.11299999792</v>
      </c>
      <c r="H55" s="9">
        <v>692652.66999999934</v>
      </c>
      <c r="I55" s="9">
        <v>725279.97899999679</v>
      </c>
      <c r="J55" s="9">
        <v>681788.37399999774</v>
      </c>
      <c r="K55" s="9">
        <v>820851.65799999994</v>
      </c>
      <c r="L55" s="9">
        <v>790628.16599999962</v>
      </c>
      <c r="M55" s="9">
        <v>775951.55500000215</v>
      </c>
      <c r="N55" s="9">
        <v>662770.0600000011</v>
      </c>
      <c r="O55" s="9">
        <v>577440.61599999852</v>
      </c>
      <c r="P55" s="9">
        <v>764037.85699999915</v>
      </c>
      <c r="Q55" s="9">
        <f t="shared" si="4"/>
        <v>8602124.3999999929</v>
      </c>
      <c r="R55" s="47">
        <f t="shared" si="6"/>
        <v>4.9196796968080945E-3</v>
      </c>
      <c r="S55" s="44"/>
      <c r="T55" s="10">
        <v>583943.16600000102</v>
      </c>
      <c r="U55" s="17">
        <f t="shared" si="7"/>
        <v>0.30841133433180346</v>
      </c>
      <c r="V55" s="18">
        <f t="shared" si="5"/>
        <v>0.30841133433180346</v>
      </c>
      <c r="W55" s="42"/>
      <c r="X55" s="10">
        <v>8673485.8900000025</v>
      </c>
      <c r="Y55" s="17">
        <f t="shared" si="8"/>
        <v>-8.2275443697077972E-3</v>
      </c>
      <c r="Z55" s="18">
        <f t="shared" si="9"/>
        <v>-8.2275443697077972E-3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</row>
    <row r="56" spans="1:46" s="45" customFormat="1" x14ac:dyDescent="0.25">
      <c r="A56" s="14">
        <v>53</v>
      </c>
      <c r="B56" s="46">
        <v>8708931000</v>
      </c>
      <c r="C56" s="13" t="s">
        <v>9</v>
      </c>
      <c r="D56" s="42"/>
      <c r="E56" s="10">
        <v>749996.70500000019</v>
      </c>
      <c r="F56" s="9">
        <v>350540.76199999993</v>
      </c>
      <c r="G56" s="9">
        <v>381400.22700000007</v>
      </c>
      <c r="H56" s="9">
        <v>364700.28700000007</v>
      </c>
      <c r="I56" s="9">
        <v>609689.35900000029</v>
      </c>
      <c r="J56" s="9">
        <v>363392.87099999998</v>
      </c>
      <c r="K56" s="9">
        <v>570467.68999999936</v>
      </c>
      <c r="L56" s="9">
        <v>501722.26899999997</v>
      </c>
      <c r="M56" s="9">
        <v>581833.86900000076</v>
      </c>
      <c r="N56" s="9">
        <v>417554.05599999981</v>
      </c>
      <c r="O56" s="9">
        <v>477370.18199999974</v>
      </c>
      <c r="P56" s="9">
        <v>476486.49299999967</v>
      </c>
      <c r="Q56" s="9">
        <f t="shared" si="4"/>
        <v>5845154.7699999996</v>
      </c>
      <c r="R56" s="47">
        <f t="shared" si="6"/>
        <v>3.3429287824144937E-3</v>
      </c>
      <c r="S56" s="44"/>
      <c r="T56" s="10">
        <v>382218.23299999966</v>
      </c>
      <c r="U56" s="17">
        <f t="shared" si="7"/>
        <v>0.24663464968715945</v>
      </c>
      <c r="V56" s="18">
        <f t="shared" si="5"/>
        <v>0.24663464968715945</v>
      </c>
      <c r="W56" s="42"/>
      <c r="X56" s="10">
        <v>5674352.8960000034</v>
      </c>
      <c r="Y56" s="17">
        <f t="shared" si="8"/>
        <v>3.0100678814036878E-2</v>
      </c>
      <c r="Z56" s="18">
        <f t="shared" si="9"/>
        <v>3.0100678814036878E-2</v>
      </c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</row>
    <row r="57" spans="1:46" s="45" customFormat="1" x14ac:dyDescent="0.25">
      <c r="A57" s="14">
        <v>54</v>
      </c>
      <c r="B57" s="46">
        <v>8482300000</v>
      </c>
      <c r="C57" s="13" t="s">
        <v>27</v>
      </c>
      <c r="D57" s="42"/>
      <c r="E57" s="10">
        <v>787487.94900000037</v>
      </c>
      <c r="F57" s="9">
        <v>454228.35699999967</v>
      </c>
      <c r="G57" s="9">
        <v>626063.47399999911</v>
      </c>
      <c r="H57" s="9">
        <v>689685.60099999921</v>
      </c>
      <c r="I57" s="9">
        <v>878151.68300000066</v>
      </c>
      <c r="J57" s="9">
        <v>869086.30900000012</v>
      </c>
      <c r="K57" s="9">
        <v>687173.66899999965</v>
      </c>
      <c r="L57" s="9">
        <v>817620.84599999979</v>
      </c>
      <c r="M57" s="9">
        <v>971348.74099999981</v>
      </c>
      <c r="N57" s="9">
        <v>990921.60099999956</v>
      </c>
      <c r="O57" s="9">
        <v>927550.17800000042</v>
      </c>
      <c r="P57" s="9">
        <v>590361.19000000018</v>
      </c>
      <c r="Q57" s="9">
        <f t="shared" si="4"/>
        <v>9289679.5979999993</v>
      </c>
      <c r="R57" s="47">
        <f t="shared" si="6"/>
        <v>5.3129024858246656E-3</v>
      </c>
      <c r="S57" s="44"/>
      <c r="T57" s="10">
        <v>826497.13500000036</v>
      </c>
      <c r="U57" s="17">
        <f t="shared" si="7"/>
        <v>-0.28570691294652834</v>
      </c>
      <c r="V57" s="18">
        <f t="shared" si="5"/>
        <v>-0.28570691294652834</v>
      </c>
      <c r="W57" s="42"/>
      <c r="X57" s="10">
        <v>8307903.885999999</v>
      </c>
      <c r="Y57" s="17">
        <f t="shared" si="8"/>
        <v>0.11817369645482204</v>
      </c>
      <c r="Z57" s="18">
        <f t="shared" si="9"/>
        <v>0.11817369645482204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</row>
    <row r="58" spans="1:46" s="45" customFormat="1" x14ac:dyDescent="0.25">
      <c r="A58" s="14">
        <v>55</v>
      </c>
      <c r="B58" s="46">
        <v>8531100000</v>
      </c>
      <c r="C58" s="13" t="s">
        <v>6</v>
      </c>
      <c r="D58" s="42"/>
      <c r="E58" s="10">
        <v>738571.8900000006</v>
      </c>
      <c r="F58" s="9">
        <v>474684.52899999969</v>
      </c>
      <c r="G58" s="9">
        <v>559925.3679999999</v>
      </c>
      <c r="H58" s="9">
        <v>313914.86899999989</v>
      </c>
      <c r="I58" s="9">
        <v>673761.93699999957</v>
      </c>
      <c r="J58" s="9">
        <v>762742.32600000035</v>
      </c>
      <c r="K58" s="9">
        <v>1034496.5250000007</v>
      </c>
      <c r="L58" s="9">
        <v>724053.05800000043</v>
      </c>
      <c r="M58" s="9">
        <v>611322.09200000006</v>
      </c>
      <c r="N58" s="9">
        <v>1043845.9769999996</v>
      </c>
      <c r="O58" s="9">
        <v>520309.45400000003</v>
      </c>
      <c r="P58" s="9">
        <v>556306.38299999968</v>
      </c>
      <c r="Q58" s="9">
        <f t="shared" si="4"/>
        <v>8013934.4079999998</v>
      </c>
      <c r="R58" s="47">
        <f t="shared" si="6"/>
        <v>4.5832853101484359E-3</v>
      </c>
      <c r="S58" s="44"/>
      <c r="T58" s="10">
        <v>482368.66900000011</v>
      </c>
      <c r="U58" s="17">
        <f t="shared" si="7"/>
        <v>0.15328050669891155</v>
      </c>
      <c r="V58" s="18">
        <f t="shared" si="5"/>
        <v>0.15328050669891155</v>
      </c>
      <c r="W58" s="42"/>
      <c r="X58" s="10">
        <v>6795708.7869999995</v>
      </c>
      <c r="Y58" s="17">
        <f t="shared" si="8"/>
        <v>0.17926395305967668</v>
      </c>
      <c r="Z58" s="18">
        <f t="shared" si="9"/>
        <v>0.17926395305967668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</row>
    <row r="59" spans="1:46" s="45" customFormat="1" x14ac:dyDescent="0.25">
      <c r="A59" s="14">
        <v>56</v>
      </c>
      <c r="B59" s="46">
        <v>8413309100</v>
      </c>
      <c r="C59" s="13" t="s">
        <v>4</v>
      </c>
      <c r="D59" s="42"/>
      <c r="E59" s="10">
        <v>710262.93700000027</v>
      </c>
      <c r="F59" s="9">
        <v>304139.18099999987</v>
      </c>
      <c r="G59" s="9">
        <v>230948.34700000007</v>
      </c>
      <c r="H59" s="9">
        <v>214947.95500000013</v>
      </c>
      <c r="I59" s="9">
        <v>306875.04900000012</v>
      </c>
      <c r="J59" s="9">
        <v>224856.72100000005</v>
      </c>
      <c r="K59" s="9">
        <v>427675.72100000014</v>
      </c>
      <c r="L59" s="9">
        <v>343748.97599999979</v>
      </c>
      <c r="M59" s="9">
        <v>291084.9150000001</v>
      </c>
      <c r="N59" s="9">
        <v>325987.41099999991</v>
      </c>
      <c r="O59" s="9">
        <v>189548.25099999981</v>
      </c>
      <c r="P59" s="9">
        <v>478644.18399999995</v>
      </c>
      <c r="Q59" s="9">
        <f t="shared" si="4"/>
        <v>4048719.648</v>
      </c>
      <c r="R59" s="47">
        <f t="shared" si="6"/>
        <v>2.3155214833133113E-3</v>
      </c>
      <c r="S59" s="44"/>
      <c r="T59" s="10">
        <v>322385.3879999998</v>
      </c>
      <c r="U59" s="17">
        <f t="shared" si="7"/>
        <v>0.48469565252132407</v>
      </c>
      <c r="V59" s="18">
        <f t="shared" si="5"/>
        <v>0.48469565252132407</v>
      </c>
      <c r="W59" s="42"/>
      <c r="X59" s="10">
        <v>4030489.9759999975</v>
      </c>
      <c r="Y59" s="17">
        <f t="shared" si="8"/>
        <v>4.5229419024865958E-3</v>
      </c>
      <c r="Z59" s="18">
        <f t="shared" si="9"/>
        <v>4.5229419024865958E-3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</row>
    <row r="60" spans="1:46" s="45" customFormat="1" x14ac:dyDescent="0.25">
      <c r="A60" s="14">
        <v>57</v>
      </c>
      <c r="B60" s="46">
        <v>7320209000</v>
      </c>
      <c r="C60" s="13" t="s">
        <v>3</v>
      </c>
      <c r="D60" s="42"/>
      <c r="E60" s="10">
        <v>691456.23900000053</v>
      </c>
      <c r="F60" s="9">
        <v>605198.90900000173</v>
      </c>
      <c r="G60" s="9">
        <v>587732.51800000144</v>
      </c>
      <c r="H60" s="9">
        <v>552116.56800000009</v>
      </c>
      <c r="I60" s="9">
        <v>585158.74500000081</v>
      </c>
      <c r="J60" s="9">
        <v>602620.60300000024</v>
      </c>
      <c r="K60" s="9">
        <v>577195.30100000056</v>
      </c>
      <c r="L60" s="9">
        <v>520275.0070000008</v>
      </c>
      <c r="M60" s="9">
        <v>580646.20000000019</v>
      </c>
      <c r="N60" s="9">
        <v>611400.45199999993</v>
      </c>
      <c r="O60" s="9">
        <v>676371.23600000027</v>
      </c>
      <c r="P60" s="9">
        <v>395721.66300000047</v>
      </c>
      <c r="Q60" s="9">
        <f t="shared" si="4"/>
        <v>6985893.441000008</v>
      </c>
      <c r="R60" s="47">
        <f t="shared" si="6"/>
        <v>3.9953337719404059E-3</v>
      </c>
      <c r="S60" s="44"/>
      <c r="T60" s="10">
        <v>437301.09699999919</v>
      </c>
      <c r="U60" s="17">
        <f t="shared" si="7"/>
        <v>-9.5081933901480259E-2</v>
      </c>
      <c r="V60" s="18">
        <f t="shared" si="5"/>
        <v>-9.5081933901480259E-2</v>
      </c>
      <c r="W60" s="42"/>
      <c r="X60" s="10">
        <v>7743784.5920000002</v>
      </c>
      <c r="Y60" s="17">
        <f t="shared" si="8"/>
        <v>-9.7870897878920768E-2</v>
      </c>
      <c r="Z60" s="18">
        <f t="shared" si="9"/>
        <v>-9.7870897878920768E-2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</row>
    <row r="61" spans="1:46" s="45" customFormat="1" x14ac:dyDescent="0.25">
      <c r="A61" s="14">
        <v>58</v>
      </c>
      <c r="B61" s="46">
        <v>8413309200</v>
      </c>
      <c r="C61" s="13" t="s">
        <v>4</v>
      </c>
      <c r="D61" s="42"/>
      <c r="E61" s="10">
        <v>715356.946</v>
      </c>
      <c r="F61" s="9">
        <v>467156.87300000002</v>
      </c>
      <c r="G61" s="9">
        <v>511685.76700000034</v>
      </c>
      <c r="H61" s="9">
        <v>592475.12000000023</v>
      </c>
      <c r="I61" s="9">
        <v>627128.26100000041</v>
      </c>
      <c r="J61" s="9">
        <v>699810.94699999911</v>
      </c>
      <c r="K61" s="9">
        <v>727399.55299999996</v>
      </c>
      <c r="L61" s="9">
        <v>725296.8969999993</v>
      </c>
      <c r="M61" s="9">
        <v>721197.43700000015</v>
      </c>
      <c r="N61" s="9">
        <v>551746.04000000027</v>
      </c>
      <c r="O61" s="9">
        <v>529375.69999999984</v>
      </c>
      <c r="P61" s="9">
        <v>640638.01699999976</v>
      </c>
      <c r="Q61" s="9">
        <f t="shared" si="4"/>
        <v>7509267.5579999993</v>
      </c>
      <c r="R61" s="47">
        <f t="shared" si="6"/>
        <v>4.2946590196942889E-3</v>
      </c>
      <c r="S61" s="44"/>
      <c r="T61" s="10">
        <v>516976.20100000018</v>
      </c>
      <c r="U61" s="17">
        <f t="shared" si="7"/>
        <v>0.23920214462638204</v>
      </c>
      <c r="V61" s="18">
        <f t="shared" si="5"/>
        <v>0.23920214462638204</v>
      </c>
      <c r="W61" s="42"/>
      <c r="X61" s="10">
        <v>7099123.6620000033</v>
      </c>
      <c r="Y61" s="17">
        <f t="shared" si="8"/>
        <v>5.777387682305115E-2</v>
      </c>
      <c r="Z61" s="18">
        <f t="shared" si="9"/>
        <v>5.777387682305115E-2</v>
      </c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</row>
    <row r="62" spans="1:46" s="45" customFormat="1" x14ac:dyDescent="0.25">
      <c r="A62" s="14">
        <v>59</v>
      </c>
      <c r="B62" s="46">
        <v>8544300000</v>
      </c>
      <c r="C62" s="13" t="s">
        <v>5</v>
      </c>
      <c r="D62" s="42"/>
      <c r="E62" s="10">
        <v>633862.02199999942</v>
      </c>
      <c r="F62" s="9">
        <v>730779.81099999533</v>
      </c>
      <c r="G62" s="9">
        <v>560419.41999999958</v>
      </c>
      <c r="H62" s="9">
        <v>565502.05299999984</v>
      </c>
      <c r="I62" s="9">
        <v>790496.45599999907</v>
      </c>
      <c r="J62" s="9">
        <v>554954.08599999954</v>
      </c>
      <c r="K62" s="9">
        <v>709103.90100000065</v>
      </c>
      <c r="L62" s="9">
        <v>693039.96599999897</v>
      </c>
      <c r="M62" s="9">
        <v>634583.11600000097</v>
      </c>
      <c r="N62" s="9">
        <v>538505.89399999997</v>
      </c>
      <c r="O62" s="9">
        <v>634977.9220000006</v>
      </c>
      <c r="P62" s="9">
        <v>632979.08300000208</v>
      </c>
      <c r="Q62" s="9">
        <f t="shared" si="4"/>
        <v>7679203.7299999977</v>
      </c>
      <c r="R62" s="47">
        <f t="shared" si="6"/>
        <v>4.3918479809631683E-3</v>
      </c>
      <c r="S62" s="44"/>
      <c r="T62" s="10">
        <v>496227.25599999964</v>
      </c>
      <c r="U62" s="17">
        <f t="shared" si="7"/>
        <v>0.275583062692555</v>
      </c>
      <c r="V62" s="18">
        <f t="shared" si="5"/>
        <v>0.275583062692555</v>
      </c>
      <c r="W62" s="42"/>
      <c r="X62" s="10">
        <v>8036697.5739999935</v>
      </c>
      <c r="Y62" s="17">
        <f t="shared" si="8"/>
        <v>-4.4482679696265515E-2</v>
      </c>
      <c r="Z62" s="18">
        <f t="shared" si="9"/>
        <v>-4.4482679696265515E-2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</row>
    <row r="63" spans="1:46" s="45" customFormat="1" x14ac:dyDescent="0.25">
      <c r="A63" s="14">
        <v>60</v>
      </c>
      <c r="B63" s="46">
        <v>3820000000</v>
      </c>
      <c r="C63" s="13" t="s">
        <v>27</v>
      </c>
      <c r="D63" s="42"/>
      <c r="E63" s="10">
        <v>716661.65800000005</v>
      </c>
      <c r="F63" s="9">
        <v>549169.34999999916</v>
      </c>
      <c r="G63" s="9">
        <v>1007853.366000001</v>
      </c>
      <c r="H63" s="9">
        <v>560554.39000000013</v>
      </c>
      <c r="I63" s="9">
        <v>726800.26600000041</v>
      </c>
      <c r="J63" s="9">
        <v>478065.97499999992</v>
      </c>
      <c r="K63" s="9">
        <v>862712.37999999942</v>
      </c>
      <c r="L63" s="9">
        <v>756031.28500000003</v>
      </c>
      <c r="M63" s="9">
        <v>685869.81100000034</v>
      </c>
      <c r="N63" s="9">
        <v>870138.72599999956</v>
      </c>
      <c r="O63" s="9">
        <v>651782.78299999959</v>
      </c>
      <c r="P63" s="9">
        <v>655978.0290000001</v>
      </c>
      <c r="Q63" s="9">
        <f t="shared" si="4"/>
        <v>8521618.0190000013</v>
      </c>
      <c r="R63" s="47">
        <f t="shared" si="6"/>
        <v>4.8736369299691076E-3</v>
      </c>
      <c r="S63" s="44"/>
      <c r="T63" s="10">
        <v>571028.24999999953</v>
      </c>
      <c r="U63" s="17">
        <f t="shared" si="7"/>
        <v>0.14876633336441872</v>
      </c>
      <c r="V63" s="18">
        <f t="shared" si="5"/>
        <v>0.14876633336441872</v>
      </c>
      <c r="W63" s="42"/>
      <c r="X63" s="10">
        <v>7413874.3949999996</v>
      </c>
      <c r="Y63" s="17">
        <f t="shared" si="8"/>
        <v>0.14941494352090406</v>
      </c>
      <c r="Z63" s="18">
        <f t="shared" si="9"/>
        <v>0.14941494352090406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</row>
    <row r="64" spans="1:46" s="45" customFormat="1" x14ac:dyDescent="0.25">
      <c r="A64" s="14">
        <v>61</v>
      </c>
      <c r="B64" s="46">
        <v>8409914000</v>
      </c>
      <c r="C64" s="13" t="s">
        <v>4</v>
      </c>
      <c r="D64" s="42"/>
      <c r="E64" s="10">
        <v>534127.02299999935</v>
      </c>
      <c r="F64" s="9">
        <v>1153903.4139999992</v>
      </c>
      <c r="G64" s="9">
        <v>538010.64900000056</v>
      </c>
      <c r="H64" s="9">
        <v>496369.56900000008</v>
      </c>
      <c r="I64" s="9">
        <v>939310.81600000255</v>
      </c>
      <c r="J64" s="9">
        <v>448565.10199999949</v>
      </c>
      <c r="K64" s="9">
        <v>790118.1659999995</v>
      </c>
      <c r="L64" s="9">
        <v>513102.4600000002</v>
      </c>
      <c r="M64" s="9">
        <v>674138.81500000122</v>
      </c>
      <c r="N64" s="9">
        <v>348787.02199999965</v>
      </c>
      <c r="O64" s="9">
        <v>521305.24799999868</v>
      </c>
      <c r="P64" s="9">
        <v>732429.5089999995</v>
      </c>
      <c r="Q64" s="9">
        <f t="shared" si="4"/>
        <v>7690167.7930000005</v>
      </c>
      <c r="R64" s="47">
        <f t="shared" si="6"/>
        <v>4.3981184875993709E-3</v>
      </c>
      <c r="S64" s="44"/>
      <c r="T64" s="10">
        <v>623677.82200000039</v>
      </c>
      <c r="U64" s="17">
        <f t="shared" si="7"/>
        <v>0.17437157962624977</v>
      </c>
      <c r="V64" s="18">
        <f t="shared" si="5"/>
        <v>0.17437157962624977</v>
      </c>
      <c r="W64" s="42"/>
      <c r="X64" s="10">
        <v>8297052.1770000029</v>
      </c>
      <c r="Y64" s="17">
        <f t="shared" si="8"/>
        <v>-7.3144578466353083E-2</v>
      </c>
      <c r="Z64" s="18">
        <f t="shared" si="9"/>
        <v>-7.3144578466353083E-2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</row>
    <row r="65" spans="1:46" s="45" customFormat="1" x14ac:dyDescent="0.25">
      <c r="A65" s="14">
        <v>62</v>
      </c>
      <c r="B65" s="46">
        <v>8482800000</v>
      </c>
      <c r="C65" s="13" t="s">
        <v>27</v>
      </c>
      <c r="D65" s="42"/>
      <c r="E65" s="10">
        <v>629208.65700000012</v>
      </c>
      <c r="F65" s="9">
        <v>426750.25799999922</v>
      </c>
      <c r="G65" s="9">
        <v>500778.19499999966</v>
      </c>
      <c r="H65" s="9">
        <v>443963.90600000008</v>
      </c>
      <c r="I65" s="9">
        <v>682934.58899999899</v>
      </c>
      <c r="J65" s="9">
        <v>374420.07099999959</v>
      </c>
      <c r="K65" s="9">
        <v>608245.56499999983</v>
      </c>
      <c r="L65" s="9">
        <v>598772.02700000012</v>
      </c>
      <c r="M65" s="9">
        <v>610872.01899999927</v>
      </c>
      <c r="N65" s="9">
        <v>795392.77199999895</v>
      </c>
      <c r="O65" s="9">
        <v>897865.45500000019</v>
      </c>
      <c r="P65" s="9">
        <v>540738.62600000028</v>
      </c>
      <c r="Q65" s="9">
        <f t="shared" si="4"/>
        <v>7109942.1399999959</v>
      </c>
      <c r="R65" s="47">
        <f t="shared" si="6"/>
        <v>4.0662790219167608E-3</v>
      </c>
      <c r="S65" s="44"/>
      <c r="T65" s="10">
        <v>510714.65500000009</v>
      </c>
      <c r="U65" s="17">
        <f t="shared" si="7"/>
        <v>5.8788152456678941E-2</v>
      </c>
      <c r="V65" s="18">
        <f t="shared" si="5"/>
        <v>5.8788152456678941E-2</v>
      </c>
      <c r="W65" s="42"/>
      <c r="X65" s="10">
        <v>6397130.1050000023</v>
      </c>
      <c r="Y65" s="17">
        <f t="shared" si="8"/>
        <v>0.11142684661718215</v>
      </c>
      <c r="Z65" s="18">
        <f t="shared" si="9"/>
        <v>0.11142684661718215</v>
      </c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</row>
    <row r="66" spans="1:46" s="45" customFormat="1" x14ac:dyDescent="0.25">
      <c r="A66" s="14">
        <v>63</v>
      </c>
      <c r="B66" s="46">
        <v>8482500000</v>
      </c>
      <c r="C66" s="13" t="s">
        <v>27</v>
      </c>
      <c r="D66" s="42"/>
      <c r="E66" s="10">
        <v>656393.46499999892</v>
      </c>
      <c r="F66" s="9">
        <v>618855.59199999971</v>
      </c>
      <c r="G66" s="9">
        <v>706862.58099999989</v>
      </c>
      <c r="H66" s="9">
        <v>548049.85900000087</v>
      </c>
      <c r="I66" s="9">
        <v>729382.75600000075</v>
      </c>
      <c r="J66" s="9">
        <v>681542.15700000059</v>
      </c>
      <c r="K66" s="9">
        <v>856284.84299999871</v>
      </c>
      <c r="L66" s="9">
        <v>631201.93300000113</v>
      </c>
      <c r="M66" s="9">
        <v>1004292.5600000005</v>
      </c>
      <c r="N66" s="9">
        <v>548897.53000000038</v>
      </c>
      <c r="O66" s="9">
        <v>1037320.3789999984</v>
      </c>
      <c r="P66" s="9">
        <v>574554.07300000009</v>
      </c>
      <c r="Q66" s="9">
        <f t="shared" si="4"/>
        <v>8593637.7280000001</v>
      </c>
      <c r="R66" s="47">
        <f t="shared" si="6"/>
        <v>4.9148260460132008E-3</v>
      </c>
      <c r="S66" s="44"/>
      <c r="T66" s="10">
        <v>720966.23700000031</v>
      </c>
      <c r="U66" s="17">
        <f t="shared" si="7"/>
        <v>-0.20307769835274569</v>
      </c>
      <c r="V66" s="18">
        <f t="shared" si="5"/>
        <v>-0.20307769835274569</v>
      </c>
      <c r="W66" s="42"/>
      <c r="X66" s="10">
        <v>8125053.5079999985</v>
      </c>
      <c r="Y66" s="17">
        <f t="shared" si="8"/>
        <v>5.767152419841045E-2</v>
      </c>
      <c r="Z66" s="18">
        <f t="shared" si="9"/>
        <v>5.767152419841045E-2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</row>
    <row r="67" spans="1:46" s="45" customFormat="1" x14ac:dyDescent="0.25">
      <c r="A67" s="14">
        <v>64</v>
      </c>
      <c r="B67" s="46">
        <v>8511509000</v>
      </c>
      <c r="C67" s="13" t="s">
        <v>5</v>
      </c>
      <c r="D67" s="42"/>
      <c r="E67" s="10">
        <v>626957.08999999962</v>
      </c>
      <c r="F67" s="9">
        <v>347989.01700000046</v>
      </c>
      <c r="G67" s="9">
        <v>332319.50100000028</v>
      </c>
      <c r="H67" s="9">
        <v>315042.79300000012</v>
      </c>
      <c r="I67" s="9">
        <v>367522.212</v>
      </c>
      <c r="J67" s="9">
        <v>382820.96799999982</v>
      </c>
      <c r="K67" s="9">
        <v>663081.68199999991</v>
      </c>
      <c r="L67" s="9">
        <v>450725.11599999975</v>
      </c>
      <c r="M67" s="9">
        <v>376631.9879999999</v>
      </c>
      <c r="N67" s="9">
        <v>339049.212</v>
      </c>
      <c r="O67" s="9">
        <v>331030.79599999986</v>
      </c>
      <c r="P67" s="9">
        <v>405015.94500000036</v>
      </c>
      <c r="Q67" s="9">
        <f t="shared" si="4"/>
        <v>4938186.32</v>
      </c>
      <c r="R67" s="47">
        <f t="shared" si="6"/>
        <v>2.8242203725348937E-3</v>
      </c>
      <c r="S67" s="44"/>
      <c r="T67" s="10">
        <v>347290.95999999973</v>
      </c>
      <c r="U67" s="17">
        <f t="shared" si="7"/>
        <v>0.16621505207046181</v>
      </c>
      <c r="V67" s="18">
        <f t="shared" si="5"/>
        <v>0.16621505207046181</v>
      </c>
      <c r="W67" s="42"/>
      <c r="X67" s="10">
        <v>6702474.6199999982</v>
      </c>
      <c r="Y67" s="17">
        <f t="shared" si="8"/>
        <v>-0.26322938914761579</v>
      </c>
      <c r="Z67" s="18">
        <f t="shared" si="9"/>
        <v>-0.26322938914761579</v>
      </c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</row>
    <row r="68" spans="1:46" s="45" customFormat="1" x14ac:dyDescent="0.25">
      <c r="A68" s="14">
        <v>65</v>
      </c>
      <c r="B68" s="46">
        <v>4009420000</v>
      </c>
      <c r="C68" s="13" t="s">
        <v>2</v>
      </c>
      <c r="D68" s="42"/>
      <c r="E68" s="10">
        <v>613320.00500000035</v>
      </c>
      <c r="F68" s="9">
        <v>607535.60699999984</v>
      </c>
      <c r="G68" s="9">
        <v>707158.91600000067</v>
      </c>
      <c r="H68" s="9">
        <v>624423.71399999969</v>
      </c>
      <c r="I68" s="9">
        <v>295375.98900000023</v>
      </c>
      <c r="J68" s="9">
        <v>647492.40599999961</v>
      </c>
      <c r="K68" s="9">
        <v>1053377.4449999996</v>
      </c>
      <c r="L68" s="9">
        <v>620341.31499999983</v>
      </c>
      <c r="M68" s="9">
        <v>652510.47199999937</v>
      </c>
      <c r="N68" s="9">
        <v>360033.30100000004</v>
      </c>
      <c r="O68" s="9">
        <v>289625.19600000005</v>
      </c>
      <c r="P68" s="9">
        <v>352426.06900000013</v>
      </c>
      <c r="Q68" s="9">
        <f t="shared" si="4"/>
        <v>6823620.4349999987</v>
      </c>
      <c r="R68" s="47">
        <f t="shared" ref="R68:R99" si="10">+Q68/$Q$155</f>
        <v>3.9025274864421091E-3</v>
      </c>
      <c r="S68" s="44"/>
      <c r="T68" s="10">
        <v>572903.49300000037</v>
      </c>
      <c r="U68" s="17">
        <f t="shared" ref="U68:U99" si="11">+V68</f>
        <v>-0.38484217096578271</v>
      </c>
      <c r="V68" s="18">
        <f t="shared" si="5"/>
        <v>-0.38484217096578271</v>
      </c>
      <c r="W68" s="42"/>
      <c r="X68" s="10">
        <v>6967792.2090000017</v>
      </c>
      <c r="Y68" s="17">
        <f t="shared" ref="Y68:Y99" si="12">+Z68</f>
        <v>-2.0691170126138726E-2</v>
      </c>
      <c r="Z68" s="18">
        <f t="shared" ref="Z68:Z99" si="13">IFERROR((Q68-X68)/X68,0)</f>
        <v>-2.0691170126138726E-2</v>
      </c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</row>
    <row r="69" spans="1:46" s="45" customFormat="1" x14ac:dyDescent="0.25">
      <c r="A69" s="14">
        <v>66</v>
      </c>
      <c r="B69" s="46">
        <v>7009100000</v>
      </c>
      <c r="C69" s="13" t="s">
        <v>14</v>
      </c>
      <c r="D69" s="42"/>
      <c r="E69" s="10">
        <v>614007.9179999989</v>
      </c>
      <c r="F69" s="9">
        <v>314128.23600000091</v>
      </c>
      <c r="G69" s="9">
        <v>416829.74200000009</v>
      </c>
      <c r="H69" s="9">
        <v>375758.2049999999</v>
      </c>
      <c r="I69" s="9">
        <v>388353.8189999999</v>
      </c>
      <c r="J69" s="9">
        <v>386414.3010000005</v>
      </c>
      <c r="K69" s="9">
        <v>422886.84999999928</v>
      </c>
      <c r="L69" s="9">
        <v>478930.47699999978</v>
      </c>
      <c r="M69" s="9">
        <v>403597.83899999951</v>
      </c>
      <c r="N69" s="9">
        <v>289590.16199999943</v>
      </c>
      <c r="O69" s="9">
        <v>411897.88199999853</v>
      </c>
      <c r="P69" s="9">
        <v>601630.02200000023</v>
      </c>
      <c r="Q69" s="9">
        <f t="shared" ref="Q69:Q132" si="14">SUM(E69:P69)</f>
        <v>5104025.452999997</v>
      </c>
      <c r="R69" s="47">
        <f t="shared" si="10"/>
        <v>2.9190661777822977E-3</v>
      </c>
      <c r="S69" s="44"/>
      <c r="T69" s="10">
        <v>304577.45200000034</v>
      </c>
      <c r="U69" s="17">
        <f t="shared" si="11"/>
        <v>0.97529402800309573</v>
      </c>
      <c r="V69" s="18">
        <f t="shared" ref="V69:V132" si="15">IFERROR((P69-T69)/T69,0)</f>
        <v>0.97529402800309573</v>
      </c>
      <c r="W69" s="42"/>
      <c r="X69" s="10">
        <v>4931574.1509999959</v>
      </c>
      <c r="Y69" s="17">
        <f t="shared" si="12"/>
        <v>3.4968814565027359E-2</v>
      </c>
      <c r="Z69" s="18">
        <f t="shared" si="13"/>
        <v>3.4968814565027359E-2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</row>
    <row r="70" spans="1:46" s="45" customFormat="1" x14ac:dyDescent="0.25">
      <c r="A70" s="14">
        <v>67</v>
      </c>
      <c r="B70" s="46">
        <v>8415200000</v>
      </c>
      <c r="C70" s="13" t="s">
        <v>4</v>
      </c>
      <c r="D70" s="42"/>
      <c r="E70" s="10">
        <v>615584.04200000002</v>
      </c>
      <c r="F70" s="9">
        <v>477265.90199999994</v>
      </c>
      <c r="G70" s="9">
        <v>767605.53500000015</v>
      </c>
      <c r="H70" s="9">
        <v>636117.39599999995</v>
      </c>
      <c r="I70" s="9">
        <v>459048.18600000005</v>
      </c>
      <c r="J70" s="9">
        <v>345884.50899999996</v>
      </c>
      <c r="K70" s="9">
        <v>415099.64199999993</v>
      </c>
      <c r="L70" s="9">
        <v>248691.99300000002</v>
      </c>
      <c r="M70" s="9">
        <v>812048.55099999963</v>
      </c>
      <c r="N70" s="9">
        <v>502485.0130000005</v>
      </c>
      <c r="O70" s="9">
        <v>434200.78200000001</v>
      </c>
      <c r="P70" s="9">
        <v>674489.94799999997</v>
      </c>
      <c r="Q70" s="9">
        <f t="shared" si="14"/>
        <v>6388521.4989999998</v>
      </c>
      <c r="R70" s="47">
        <f t="shared" si="10"/>
        <v>3.6536880949143602E-3</v>
      </c>
      <c r="S70" s="44"/>
      <c r="T70" s="10">
        <v>564024.49599999981</v>
      </c>
      <c r="U70" s="17">
        <f t="shared" si="11"/>
        <v>0.19585222412042225</v>
      </c>
      <c r="V70" s="18">
        <f t="shared" si="15"/>
        <v>0.19585222412042225</v>
      </c>
      <c r="W70" s="42"/>
      <c r="X70" s="10">
        <v>6028281.1059999987</v>
      </c>
      <c r="Y70" s="17">
        <f t="shared" si="12"/>
        <v>5.9758393257648652E-2</v>
      </c>
      <c r="Z70" s="18">
        <f t="shared" si="13"/>
        <v>5.9758393257648652E-2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</row>
    <row r="71" spans="1:46" s="45" customFormat="1" x14ac:dyDescent="0.25">
      <c r="A71" s="14">
        <v>68</v>
      </c>
      <c r="B71" s="46">
        <v>8511909000</v>
      </c>
      <c r="C71" s="13" t="s">
        <v>5</v>
      </c>
      <c r="D71" s="42"/>
      <c r="E71" s="10">
        <v>403209.95800000016</v>
      </c>
      <c r="F71" s="9">
        <v>950332.76100000017</v>
      </c>
      <c r="G71" s="9">
        <v>584979.24400000111</v>
      </c>
      <c r="H71" s="9">
        <v>328732.63199999998</v>
      </c>
      <c r="I71" s="9">
        <v>604361.71599999943</v>
      </c>
      <c r="J71" s="9">
        <v>525457.05500000005</v>
      </c>
      <c r="K71" s="9">
        <v>543232.70499999961</v>
      </c>
      <c r="L71" s="9">
        <v>569256.69400000025</v>
      </c>
      <c r="M71" s="9">
        <v>595874.81499999971</v>
      </c>
      <c r="N71" s="9">
        <v>822364.71599999943</v>
      </c>
      <c r="O71" s="9">
        <v>426547.7539999999</v>
      </c>
      <c r="P71" s="9">
        <v>194588.59000000023</v>
      </c>
      <c r="Q71" s="9">
        <f t="shared" si="14"/>
        <v>6548938.6399999997</v>
      </c>
      <c r="R71" s="47">
        <f t="shared" si="10"/>
        <v>3.7454329843044395E-3</v>
      </c>
      <c r="S71" s="44"/>
      <c r="T71" s="10">
        <v>398808.29600000038</v>
      </c>
      <c r="U71" s="17">
        <f t="shared" si="11"/>
        <v>-0.51207486917473743</v>
      </c>
      <c r="V71" s="18">
        <f t="shared" si="15"/>
        <v>-0.51207486917473743</v>
      </c>
      <c r="W71" s="42"/>
      <c r="X71" s="10">
        <v>7428641.4860000014</v>
      </c>
      <c r="Y71" s="17">
        <f t="shared" si="12"/>
        <v>-0.1184204201613293</v>
      </c>
      <c r="Z71" s="18">
        <f t="shared" si="13"/>
        <v>-0.1184204201613293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</row>
    <row r="72" spans="1:46" s="45" customFormat="1" x14ac:dyDescent="0.25">
      <c r="A72" s="14">
        <v>69</v>
      </c>
      <c r="B72" s="46">
        <v>8511409000</v>
      </c>
      <c r="C72" s="13" t="s">
        <v>5</v>
      </c>
      <c r="D72" s="42"/>
      <c r="E72" s="10">
        <v>480143.16300000023</v>
      </c>
      <c r="F72" s="9">
        <v>512458.87999999966</v>
      </c>
      <c r="G72" s="9">
        <v>551459.42799999984</v>
      </c>
      <c r="H72" s="9">
        <v>582925.66800000041</v>
      </c>
      <c r="I72" s="9">
        <v>534673.02500000002</v>
      </c>
      <c r="J72" s="9">
        <v>1193950.943999999</v>
      </c>
      <c r="K72" s="9">
        <v>810168.4</v>
      </c>
      <c r="L72" s="9">
        <v>966575.19700000004</v>
      </c>
      <c r="M72" s="9">
        <v>569871.16099999961</v>
      </c>
      <c r="N72" s="9">
        <v>560843.73200000008</v>
      </c>
      <c r="O72" s="9">
        <v>466154.46899999992</v>
      </c>
      <c r="P72" s="9">
        <v>431832.15199999971</v>
      </c>
      <c r="Q72" s="9">
        <f t="shared" si="14"/>
        <v>7661056.2189999977</v>
      </c>
      <c r="R72" s="47">
        <f t="shared" si="10"/>
        <v>4.3814691562376971E-3</v>
      </c>
      <c r="S72" s="44"/>
      <c r="T72" s="10">
        <v>495653.91999999975</v>
      </c>
      <c r="U72" s="17">
        <f t="shared" si="11"/>
        <v>-0.12876276253398758</v>
      </c>
      <c r="V72" s="18">
        <f t="shared" si="15"/>
        <v>-0.12876276253398758</v>
      </c>
      <c r="W72" s="42"/>
      <c r="X72" s="10">
        <v>6307314.887000001</v>
      </c>
      <c r="Y72" s="17">
        <f t="shared" si="12"/>
        <v>0.21463037064951224</v>
      </c>
      <c r="Z72" s="18">
        <f t="shared" si="13"/>
        <v>0.21463037064951224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</row>
    <row r="73" spans="1:46" s="45" customFormat="1" x14ac:dyDescent="0.25">
      <c r="A73" s="14">
        <v>70</v>
      </c>
      <c r="B73" s="46">
        <v>8484100000</v>
      </c>
      <c r="C73" s="13" t="s">
        <v>4</v>
      </c>
      <c r="D73" s="42"/>
      <c r="E73" s="10">
        <v>508017.5419999999</v>
      </c>
      <c r="F73" s="9">
        <v>526654.57999999914</v>
      </c>
      <c r="G73" s="9">
        <v>518510.12900000048</v>
      </c>
      <c r="H73" s="9">
        <v>425644.14600000106</v>
      </c>
      <c r="I73" s="9">
        <v>684796.61499999883</v>
      </c>
      <c r="J73" s="9">
        <v>583583.2439999996</v>
      </c>
      <c r="K73" s="9">
        <v>506929.68500000029</v>
      </c>
      <c r="L73" s="9">
        <v>567735.6599999998</v>
      </c>
      <c r="M73" s="9">
        <v>506988.36799999938</v>
      </c>
      <c r="N73" s="9">
        <v>410233.81000000017</v>
      </c>
      <c r="O73" s="9">
        <v>528213.85700000136</v>
      </c>
      <c r="P73" s="9">
        <v>649672.07700000354</v>
      </c>
      <c r="Q73" s="9">
        <f t="shared" si="14"/>
        <v>6416979.7130000042</v>
      </c>
      <c r="R73" s="47">
        <f t="shared" si="10"/>
        <v>3.6699637602166713E-3</v>
      </c>
      <c r="S73" s="44"/>
      <c r="T73" s="10">
        <v>642716.5640000006</v>
      </c>
      <c r="U73" s="17">
        <f t="shared" si="11"/>
        <v>1.0822053436299705E-2</v>
      </c>
      <c r="V73" s="18">
        <f t="shared" si="15"/>
        <v>1.0822053436299705E-2</v>
      </c>
      <c r="W73" s="42"/>
      <c r="X73" s="10">
        <v>6561878.2529999949</v>
      </c>
      <c r="Y73" s="17">
        <f t="shared" si="12"/>
        <v>-2.2081869613131761E-2</v>
      </c>
      <c r="Z73" s="18">
        <f t="shared" si="13"/>
        <v>-2.2081869613131761E-2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</row>
    <row r="74" spans="1:46" s="45" customFormat="1" x14ac:dyDescent="0.25">
      <c r="A74" s="14">
        <v>71</v>
      </c>
      <c r="B74" s="46">
        <v>8409919900</v>
      </c>
      <c r="C74" s="13" t="s">
        <v>4</v>
      </c>
      <c r="D74" s="42"/>
      <c r="E74" s="10">
        <v>469710.85899999802</v>
      </c>
      <c r="F74" s="9">
        <v>449144.65200000053</v>
      </c>
      <c r="G74" s="9">
        <v>510326.31900000008</v>
      </c>
      <c r="H74" s="9">
        <v>322312.25400000019</v>
      </c>
      <c r="I74" s="9">
        <v>459749.52799999982</v>
      </c>
      <c r="J74" s="9">
        <v>436703.91799999977</v>
      </c>
      <c r="K74" s="9">
        <v>680629.77899999963</v>
      </c>
      <c r="L74" s="9">
        <v>529039.23100000003</v>
      </c>
      <c r="M74" s="9">
        <v>407626.31599999889</v>
      </c>
      <c r="N74" s="9">
        <v>464073.70599999989</v>
      </c>
      <c r="O74" s="9">
        <v>653998.47500000021</v>
      </c>
      <c r="P74" s="9">
        <v>458387.13199999917</v>
      </c>
      <c r="Q74" s="9">
        <f t="shared" si="14"/>
        <v>5841702.168999997</v>
      </c>
      <c r="R74" s="47">
        <f t="shared" si="10"/>
        <v>3.3409541898311904E-3</v>
      </c>
      <c r="S74" s="44"/>
      <c r="T74" s="10">
        <v>451729.98600000032</v>
      </c>
      <c r="U74" s="17">
        <f t="shared" si="11"/>
        <v>1.4737002648300702E-2</v>
      </c>
      <c r="V74" s="18">
        <f t="shared" si="15"/>
        <v>1.4737002648300702E-2</v>
      </c>
      <c r="W74" s="42"/>
      <c r="X74" s="10">
        <v>6147715.0560000008</v>
      </c>
      <c r="Y74" s="17">
        <f t="shared" si="12"/>
        <v>-4.9776686819819935E-2</v>
      </c>
      <c r="Z74" s="18">
        <f t="shared" si="13"/>
        <v>-4.9776686819819935E-2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</row>
    <row r="75" spans="1:46" s="45" customFormat="1" x14ac:dyDescent="0.25">
      <c r="A75" s="14">
        <v>72</v>
      </c>
      <c r="B75" s="46">
        <v>8409915000</v>
      </c>
      <c r="C75" s="13" t="s">
        <v>4</v>
      </c>
      <c r="D75" s="42"/>
      <c r="E75" s="10">
        <v>488558.76399999973</v>
      </c>
      <c r="F75" s="9">
        <v>192080.04299999995</v>
      </c>
      <c r="G75" s="9">
        <v>646884.42599999905</v>
      </c>
      <c r="H75" s="9">
        <v>232128.07599999956</v>
      </c>
      <c r="I75" s="9">
        <v>212534.50799999986</v>
      </c>
      <c r="J75" s="9">
        <v>311646.02099999943</v>
      </c>
      <c r="K75" s="9">
        <v>610874.23300000012</v>
      </c>
      <c r="L75" s="9">
        <v>319215.57300000009</v>
      </c>
      <c r="M75" s="9">
        <v>308774.27799999993</v>
      </c>
      <c r="N75" s="9">
        <v>224216.65799999991</v>
      </c>
      <c r="O75" s="9">
        <v>441523.51899999951</v>
      </c>
      <c r="P75" s="9">
        <v>483549.18300000043</v>
      </c>
      <c r="Q75" s="9">
        <f t="shared" si="14"/>
        <v>4471985.2819999969</v>
      </c>
      <c r="R75" s="47">
        <f t="shared" si="10"/>
        <v>2.5575932378146056E-3</v>
      </c>
      <c r="S75" s="44"/>
      <c r="T75" s="10">
        <v>272020.70200000011</v>
      </c>
      <c r="U75" s="17">
        <f t="shared" si="11"/>
        <v>0.77761905415566579</v>
      </c>
      <c r="V75" s="18">
        <f t="shared" si="15"/>
        <v>0.77761905415566579</v>
      </c>
      <c r="W75" s="42"/>
      <c r="X75" s="10">
        <v>4475688.3549999995</v>
      </c>
      <c r="Y75" s="17">
        <f t="shared" si="12"/>
        <v>-8.2737507759354551E-4</v>
      </c>
      <c r="Z75" s="18">
        <f t="shared" si="13"/>
        <v>-8.2737507759354551E-4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</row>
    <row r="76" spans="1:46" s="45" customFormat="1" x14ac:dyDescent="0.25">
      <c r="A76" s="14">
        <v>73</v>
      </c>
      <c r="B76" s="46">
        <v>8409916000</v>
      </c>
      <c r="C76" s="13" t="s">
        <v>4</v>
      </c>
      <c r="D76" s="42"/>
      <c r="E76" s="10">
        <v>411957.21500000043</v>
      </c>
      <c r="F76" s="9">
        <v>518711.16200000036</v>
      </c>
      <c r="G76" s="9">
        <v>233696.76700000008</v>
      </c>
      <c r="H76" s="9">
        <v>274626.62799999991</v>
      </c>
      <c r="I76" s="9">
        <v>295601.6060000002</v>
      </c>
      <c r="J76" s="9">
        <v>302935.592</v>
      </c>
      <c r="K76" s="9">
        <v>238258.76299999992</v>
      </c>
      <c r="L76" s="9">
        <v>440981.20799999998</v>
      </c>
      <c r="M76" s="9">
        <v>373479.67300000018</v>
      </c>
      <c r="N76" s="9">
        <v>383637.59400000039</v>
      </c>
      <c r="O76" s="9">
        <v>262469.71100000001</v>
      </c>
      <c r="P76" s="9">
        <v>487659.59800000035</v>
      </c>
      <c r="Q76" s="9">
        <f t="shared" si="14"/>
        <v>4224015.5170000019</v>
      </c>
      <c r="R76" s="47">
        <f t="shared" si="10"/>
        <v>2.4157757330255849E-3</v>
      </c>
      <c r="S76" s="44"/>
      <c r="T76" s="10">
        <v>320302.5239999998</v>
      </c>
      <c r="U76" s="17">
        <f t="shared" si="11"/>
        <v>0.52249689421742007</v>
      </c>
      <c r="V76" s="18">
        <f t="shared" si="15"/>
        <v>0.52249689421742007</v>
      </c>
      <c r="W76" s="42"/>
      <c r="X76" s="10">
        <v>3628618.5799999987</v>
      </c>
      <c r="Y76" s="17">
        <f t="shared" si="12"/>
        <v>0.16408363785647689</v>
      </c>
      <c r="Z76" s="18">
        <f t="shared" si="13"/>
        <v>0.16408363785647689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</row>
    <row r="77" spans="1:46" s="45" customFormat="1" x14ac:dyDescent="0.25">
      <c r="A77" s="14">
        <v>74</v>
      </c>
      <c r="B77" s="46">
        <v>8539291000</v>
      </c>
      <c r="C77" s="13" t="s">
        <v>5</v>
      </c>
      <c r="D77" s="42"/>
      <c r="E77" s="10">
        <v>477469.9899999997</v>
      </c>
      <c r="F77" s="9">
        <v>541471.62399999995</v>
      </c>
      <c r="G77" s="9">
        <v>55683.550999999978</v>
      </c>
      <c r="H77" s="9">
        <v>35064.969000000005</v>
      </c>
      <c r="I77" s="9">
        <v>213836.71900000013</v>
      </c>
      <c r="J77" s="9">
        <v>274113.40899999975</v>
      </c>
      <c r="K77" s="9">
        <v>50778.015000000036</v>
      </c>
      <c r="L77" s="9">
        <v>731933.54100000171</v>
      </c>
      <c r="M77" s="9">
        <v>75924.714000000022</v>
      </c>
      <c r="N77" s="9">
        <v>122648.47900000004</v>
      </c>
      <c r="O77" s="9">
        <v>96921.917999999991</v>
      </c>
      <c r="P77" s="9">
        <v>226226.96200000017</v>
      </c>
      <c r="Q77" s="9">
        <f t="shared" si="14"/>
        <v>2902073.8910000017</v>
      </c>
      <c r="R77" s="47">
        <f t="shared" si="10"/>
        <v>1.6597381456363949E-3</v>
      </c>
      <c r="S77" s="44"/>
      <c r="T77" s="10">
        <v>58783.537999999971</v>
      </c>
      <c r="U77" s="17">
        <f t="shared" si="11"/>
        <v>2.8484747549560607</v>
      </c>
      <c r="V77" s="18">
        <f t="shared" si="15"/>
        <v>2.8484747549560607</v>
      </c>
      <c r="W77" s="42"/>
      <c r="X77" s="10">
        <v>4217794.4010000005</v>
      </c>
      <c r="Y77" s="17">
        <f t="shared" si="12"/>
        <v>-0.31194515069014589</v>
      </c>
      <c r="Z77" s="18">
        <f t="shared" si="13"/>
        <v>-0.31194515069014589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</row>
    <row r="78" spans="1:46" s="45" customFormat="1" x14ac:dyDescent="0.25">
      <c r="A78" s="14">
        <v>75</v>
      </c>
      <c r="B78" s="46">
        <v>8409917000</v>
      </c>
      <c r="C78" s="13" t="s">
        <v>4</v>
      </c>
      <c r="D78" s="42"/>
      <c r="E78" s="10">
        <v>456882.84100000019</v>
      </c>
      <c r="F78" s="9">
        <v>354254.79400000046</v>
      </c>
      <c r="G78" s="9">
        <v>438891.08400000038</v>
      </c>
      <c r="H78" s="9">
        <v>247558.43</v>
      </c>
      <c r="I78" s="9">
        <v>318562.69800000062</v>
      </c>
      <c r="J78" s="9">
        <v>433058.50800000108</v>
      </c>
      <c r="K78" s="9">
        <v>475012.14600000001</v>
      </c>
      <c r="L78" s="9">
        <v>269214.55699999991</v>
      </c>
      <c r="M78" s="9">
        <v>771158.89500000048</v>
      </c>
      <c r="N78" s="9">
        <v>353089.39700000011</v>
      </c>
      <c r="O78" s="9">
        <v>370536.74599999998</v>
      </c>
      <c r="P78" s="9">
        <v>467381.4989999996</v>
      </c>
      <c r="Q78" s="9">
        <f t="shared" si="14"/>
        <v>4955601.5950000035</v>
      </c>
      <c r="R78" s="47">
        <f t="shared" si="10"/>
        <v>2.8341804208727025E-3</v>
      </c>
      <c r="S78" s="44"/>
      <c r="T78" s="10">
        <v>385124.63000000047</v>
      </c>
      <c r="U78" s="17">
        <f t="shared" si="11"/>
        <v>0.21358506465815763</v>
      </c>
      <c r="V78" s="18">
        <f t="shared" si="15"/>
        <v>0.21358506465815763</v>
      </c>
      <c r="W78" s="42"/>
      <c r="X78" s="10">
        <v>3527756.6050000023</v>
      </c>
      <c r="Y78" s="17">
        <f t="shared" si="12"/>
        <v>0.40474589090876362</v>
      </c>
      <c r="Z78" s="18">
        <f t="shared" si="13"/>
        <v>0.40474589090876362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</row>
    <row r="79" spans="1:46" s="45" customFormat="1" x14ac:dyDescent="0.25">
      <c r="A79" s="14">
        <v>76</v>
      </c>
      <c r="B79" s="46">
        <v>8409919100</v>
      </c>
      <c r="C79" s="13" t="s">
        <v>4</v>
      </c>
      <c r="D79" s="42"/>
      <c r="E79" s="10">
        <v>386964.87099999993</v>
      </c>
      <c r="F79" s="9">
        <v>567055.90599999984</v>
      </c>
      <c r="G79" s="9">
        <v>235683.66200000004</v>
      </c>
      <c r="H79" s="9">
        <v>482549.44100000017</v>
      </c>
      <c r="I79" s="9">
        <v>328677.63099999994</v>
      </c>
      <c r="J79" s="9">
        <v>483325.91300000006</v>
      </c>
      <c r="K79" s="9">
        <v>824363.93700000003</v>
      </c>
      <c r="L79" s="9">
        <v>1125046.9209999999</v>
      </c>
      <c r="M79" s="9">
        <v>813917.90399999986</v>
      </c>
      <c r="N79" s="9">
        <v>1153530.5090000001</v>
      </c>
      <c r="O79" s="9">
        <v>1192946.0950000009</v>
      </c>
      <c r="P79" s="9">
        <v>492026.33199999999</v>
      </c>
      <c r="Q79" s="9">
        <f t="shared" si="14"/>
        <v>8086089.1220000014</v>
      </c>
      <c r="R79" s="47">
        <f t="shared" si="10"/>
        <v>4.6245516375099417E-3</v>
      </c>
      <c r="S79" s="44"/>
      <c r="T79" s="10">
        <v>123323.334</v>
      </c>
      <c r="U79" s="17">
        <f t="shared" si="11"/>
        <v>2.9897261616362076</v>
      </c>
      <c r="V79" s="18">
        <f t="shared" si="15"/>
        <v>2.9897261616362076</v>
      </c>
      <c r="W79" s="42"/>
      <c r="X79" s="10">
        <v>7142957.8669999996</v>
      </c>
      <c r="Y79" s="17">
        <f t="shared" si="12"/>
        <v>0.13203651380294523</v>
      </c>
      <c r="Z79" s="18">
        <f t="shared" si="13"/>
        <v>0.13203651380294523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</row>
    <row r="80" spans="1:46" s="45" customFormat="1" x14ac:dyDescent="0.25">
      <c r="A80" s="14">
        <v>77</v>
      </c>
      <c r="B80" s="46">
        <v>8409992000</v>
      </c>
      <c r="C80" s="13" t="s">
        <v>4</v>
      </c>
      <c r="D80" s="42"/>
      <c r="E80" s="10">
        <v>450707.39499999944</v>
      </c>
      <c r="F80" s="9">
        <v>272520.92200000014</v>
      </c>
      <c r="G80" s="9">
        <v>611665.32899999944</v>
      </c>
      <c r="H80" s="9">
        <v>267321.08300000022</v>
      </c>
      <c r="I80" s="9">
        <v>363492.19400000048</v>
      </c>
      <c r="J80" s="9">
        <v>354101.92000000004</v>
      </c>
      <c r="K80" s="9">
        <v>324735.43599999975</v>
      </c>
      <c r="L80" s="9">
        <v>425411.88699999993</v>
      </c>
      <c r="M80" s="9">
        <v>485928.0969999996</v>
      </c>
      <c r="N80" s="9">
        <v>381924.20200000063</v>
      </c>
      <c r="O80" s="9">
        <v>367162.07299999997</v>
      </c>
      <c r="P80" s="9">
        <v>513059.38700000034</v>
      </c>
      <c r="Q80" s="9">
        <f t="shared" si="14"/>
        <v>4818029.9249999998</v>
      </c>
      <c r="R80" s="47">
        <f t="shared" si="10"/>
        <v>2.7555011876643338E-3</v>
      </c>
      <c r="S80" s="44"/>
      <c r="T80" s="10">
        <v>434060.90600000013</v>
      </c>
      <c r="U80" s="17">
        <f t="shared" si="11"/>
        <v>0.18199860873902379</v>
      </c>
      <c r="V80" s="18">
        <f t="shared" si="15"/>
        <v>0.18199860873902379</v>
      </c>
      <c r="W80" s="42"/>
      <c r="X80" s="10">
        <v>4915192.9400000023</v>
      </c>
      <c r="Y80" s="17">
        <f t="shared" si="12"/>
        <v>-1.9767894401313657E-2</v>
      </c>
      <c r="Z80" s="18">
        <f t="shared" si="13"/>
        <v>-1.9767894401313657E-2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</row>
    <row r="81" spans="1:46" s="45" customFormat="1" x14ac:dyDescent="0.25">
      <c r="A81" s="14">
        <v>78</v>
      </c>
      <c r="B81" s="46">
        <v>8483109200</v>
      </c>
      <c r="C81" s="13" t="s">
        <v>4</v>
      </c>
      <c r="D81" s="42"/>
      <c r="E81" s="10">
        <v>416528.36299999949</v>
      </c>
      <c r="F81" s="9">
        <v>370961.22799999994</v>
      </c>
      <c r="G81" s="9">
        <v>226388.4059999999</v>
      </c>
      <c r="H81" s="9">
        <v>268711.22599999997</v>
      </c>
      <c r="I81" s="9">
        <v>207218.53599999996</v>
      </c>
      <c r="J81" s="9">
        <v>301291.14900000015</v>
      </c>
      <c r="K81" s="9">
        <v>333162.18400000024</v>
      </c>
      <c r="L81" s="9">
        <v>344146.11200000031</v>
      </c>
      <c r="M81" s="9">
        <v>248233.82699999999</v>
      </c>
      <c r="N81" s="9">
        <v>332748.85200000001</v>
      </c>
      <c r="O81" s="9">
        <v>255444.14099999995</v>
      </c>
      <c r="P81" s="9">
        <v>157305.88300000003</v>
      </c>
      <c r="Q81" s="9">
        <f t="shared" si="14"/>
        <v>3462139.9069999997</v>
      </c>
      <c r="R81" s="47">
        <f t="shared" si="10"/>
        <v>1.98004802255324E-3</v>
      </c>
      <c r="S81" s="44"/>
      <c r="T81" s="10">
        <v>310387.43800000014</v>
      </c>
      <c r="U81" s="17">
        <f t="shared" si="11"/>
        <v>-0.49319507254027478</v>
      </c>
      <c r="V81" s="18">
        <f t="shared" si="15"/>
        <v>-0.49319507254027478</v>
      </c>
      <c r="W81" s="42"/>
      <c r="X81" s="10">
        <v>4266851.375</v>
      </c>
      <c r="Y81" s="17">
        <f t="shared" si="12"/>
        <v>-0.18859608579640305</v>
      </c>
      <c r="Z81" s="18">
        <f t="shared" si="13"/>
        <v>-0.18859608579640305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</row>
    <row r="82" spans="1:46" s="45" customFormat="1" x14ac:dyDescent="0.25">
      <c r="A82" s="14">
        <v>79</v>
      </c>
      <c r="B82" s="46">
        <v>8413302000</v>
      </c>
      <c r="C82" s="13" t="s">
        <v>4</v>
      </c>
      <c r="D82" s="42"/>
      <c r="E82" s="10">
        <v>453811.19199999992</v>
      </c>
      <c r="F82" s="9">
        <v>188416.68599999999</v>
      </c>
      <c r="G82" s="9">
        <v>241335.66100000002</v>
      </c>
      <c r="H82" s="9">
        <v>265992.4389999999</v>
      </c>
      <c r="I82" s="9">
        <v>342147.02300000022</v>
      </c>
      <c r="J82" s="9">
        <v>473477.25500000006</v>
      </c>
      <c r="K82" s="9">
        <v>424898.08099999989</v>
      </c>
      <c r="L82" s="9">
        <v>971814.59399999911</v>
      </c>
      <c r="M82" s="9">
        <v>823102.04499999993</v>
      </c>
      <c r="N82" s="9">
        <v>599826.93499999994</v>
      </c>
      <c r="O82" s="9">
        <v>397529.56399999984</v>
      </c>
      <c r="P82" s="9">
        <v>290460.73000000004</v>
      </c>
      <c r="Q82" s="9">
        <f t="shared" si="14"/>
        <v>5472812.2049999991</v>
      </c>
      <c r="R82" s="47">
        <f t="shared" si="10"/>
        <v>3.1299806695869285E-3</v>
      </c>
      <c r="S82" s="44"/>
      <c r="T82" s="10">
        <v>591295.65400000033</v>
      </c>
      <c r="U82" s="17">
        <f t="shared" si="11"/>
        <v>-0.50877242537622325</v>
      </c>
      <c r="V82" s="18">
        <f t="shared" si="15"/>
        <v>-0.50877242537622325</v>
      </c>
      <c r="W82" s="42"/>
      <c r="X82" s="10">
        <v>4654009.5480000013</v>
      </c>
      <c r="Y82" s="17">
        <f t="shared" si="12"/>
        <v>0.17593488980955516</v>
      </c>
      <c r="Z82" s="18">
        <f t="shared" si="13"/>
        <v>0.17593488980955516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</row>
    <row r="83" spans="1:46" s="45" customFormat="1" x14ac:dyDescent="0.25">
      <c r="A83" s="14">
        <v>80</v>
      </c>
      <c r="B83" s="46">
        <v>7320100000</v>
      </c>
      <c r="C83" s="13" t="s">
        <v>3</v>
      </c>
      <c r="D83" s="42"/>
      <c r="E83" s="10">
        <v>457101.70200000005</v>
      </c>
      <c r="F83" s="9">
        <v>258228.38099999999</v>
      </c>
      <c r="G83" s="9">
        <v>398338.35799999966</v>
      </c>
      <c r="H83" s="9">
        <v>535641.29</v>
      </c>
      <c r="I83" s="9">
        <v>499227.52000000008</v>
      </c>
      <c r="J83" s="9">
        <v>522251.37499999988</v>
      </c>
      <c r="K83" s="9">
        <v>410199.35100000014</v>
      </c>
      <c r="L83" s="9">
        <v>459179.08299999975</v>
      </c>
      <c r="M83" s="9">
        <v>238821.49199999994</v>
      </c>
      <c r="N83" s="9">
        <v>202095.57399999985</v>
      </c>
      <c r="O83" s="9">
        <v>392840.21900000027</v>
      </c>
      <c r="P83" s="9">
        <v>201411.8140000001</v>
      </c>
      <c r="Q83" s="9">
        <f t="shared" si="14"/>
        <v>4575336.159</v>
      </c>
      <c r="R83" s="47">
        <f t="shared" si="10"/>
        <v>2.6167011032186709E-3</v>
      </c>
      <c r="S83" s="44"/>
      <c r="T83" s="10">
        <v>234372.00699999987</v>
      </c>
      <c r="U83" s="17">
        <f t="shared" si="11"/>
        <v>-0.14063195268878584</v>
      </c>
      <c r="V83" s="18">
        <f t="shared" si="15"/>
        <v>-0.14063195268878584</v>
      </c>
      <c r="W83" s="42"/>
      <c r="X83" s="10">
        <v>4438927.1550000003</v>
      </c>
      <c r="Y83" s="17">
        <f t="shared" si="12"/>
        <v>3.0730174034586003E-2</v>
      </c>
      <c r="Z83" s="18">
        <f t="shared" si="13"/>
        <v>3.0730174034586003E-2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</row>
    <row r="84" spans="1:46" s="45" customFormat="1" x14ac:dyDescent="0.25">
      <c r="A84" s="14">
        <v>81</v>
      </c>
      <c r="B84" s="46">
        <v>4013900000</v>
      </c>
      <c r="C84" s="13" t="s">
        <v>28</v>
      </c>
      <c r="D84" s="42"/>
      <c r="E84" s="10">
        <v>454879.51699999999</v>
      </c>
      <c r="F84" s="9">
        <v>560507.1889999999</v>
      </c>
      <c r="G84" s="9">
        <v>579038.16100000008</v>
      </c>
      <c r="H84" s="9">
        <v>470418.89100000024</v>
      </c>
      <c r="I84" s="9">
        <v>390182.27499999985</v>
      </c>
      <c r="J84" s="9">
        <v>878873.32099999988</v>
      </c>
      <c r="K84" s="9">
        <v>575002.08300000022</v>
      </c>
      <c r="L84" s="9">
        <v>590932.22600000002</v>
      </c>
      <c r="M84" s="9">
        <v>762649.83799999999</v>
      </c>
      <c r="N84" s="9">
        <v>584532.02500000002</v>
      </c>
      <c r="O84" s="9">
        <v>573621.91200000001</v>
      </c>
      <c r="P84" s="9">
        <v>572195.26900000009</v>
      </c>
      <c r="Q84" s="9">
        <f t="shared" si="14"/>
        <v>6992832.7070000013</v>
      </c>
      <c r="R84" s="47">
        <f t="shared" si="10"/>
        <v>3.999302438802619E-3</v>
      </c>
      <c r="S84" s="44"/>
      <c r="T84" s="10">
        <v>532006.51199999999</v>
      </c>
      <c r="U84" s="17">
        <f t="shared" si="11"/>
        <v>7.554185163808691E-2</v>
      </c>
      <c r="V84" s="18">
        <f t="shared" si="15"/>
        <v>7.554185163808691E-2</v>
      </c>
      <c r="W84" s="42"/>
      <c r="X84" s="10">
        <v>6497722.0640000012</v>
      </c>
      <c r="Y84" s="17">
        <f t="shared" si="12"/>
        <v>7.6197571721805801E-2</v>
      </c>
      <c r="Z84" s="18">
        <f t="shared" si="13"/>
        <v>7.6197571721805801E-2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</row>
    <row r="85" spans="1:46" s="45" customFormat="1" x14ac:dyDescent="0.25">
      <c r="A85" s="14">
        <v>82</v>
      </c>
      <c r="B85" s="46">
        <v>8536501100</v>
      </c>
      <c r="C85" s="13" t="s">
        <v>5</v>
      </c>
      <c r="D85" s="42"/>
      <c r="E85" s="10">
        <v>405637.95800000051</v>
      </c>
      <c r="F85" s="9">
        <v>407785.33999999979</v>
      </c>
      <c r="G85" s="9">
        <v>348217.35099999944</v>
      </c>
      <c r="H85" s="9">
        <v>378524.05599999963</v>
      </c>
      <c r="I85" s="9">
        <v>415367.32899999985</v>
      </c>
      <c r="J85" s="9">
        <v>378454.40899999911</v>
      </c>
      <c r="K85" s="9">
        <v>483022.80199999991</v>
      </c>
      <c r="L85" s="9">
        <v>539324.62799999968</v>
      </c>
      <c r="M85" s="9">
        <v>478563.158</v>
      </c>
      <c r="N85" s="9">
        <v>386549.92900000035</v>
      </c>
      <c r="O85" s="9">
        <v>442964.68999999971</v>
      </c>
      <c r="P85" s="9">
        <v>487554.48100000067</v>
      </c>
      <c r="Q85" s="9">
        <f t="shared" si="14"/>
        <v>5151966.1309999982</v>
      </c>
      <c r="R85" s="47">
        <f t="shared" si="10"/>
        <v>2.9464841467909558E-3</v>
      </c>
      <c r="S85" s="44"/>
      <c r="T85" s="10">
        <v>431261.4290000007</v>
      </c>
      <c r="U85" s="17">
        <f t="shared" si="11"/>
        <v>0.13053115399290641</v>
      </c>
      <c r="V85" s="18">
        <f t="shared" si="15"/>
        <v>0.13053115399290641</v>
      </c>
      <c r="W85" s="42"/>
      <c r="X85" s="10">
        <v>5172358.1780000012</v>
      </c>
      <c r="Y85" s="17">
        <f t="shared" si="12"/>
        <v>-3.9425048108110818E-3</v>
      </c>
      <c r="Z85" s="18">
        <f t="shared" si="13"/>
        <v>-3.9425048108110818E-3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</row>
    <row r="86" spans="1:46" s="45" customFormat="1" x14ac:dyDescent="0.25">
      <c r="A86" s="14">
        <v>83</v>
      </c>
      <c r="B86" s="46">
        <v>8511809000</v>
      </c>
      <c r="C86" s="13" t="s">
        <v>5</v>
      </c>
      <c r="D86" s="42"/>
      <c r="E86" s="10">
        <v>377084.26099999982</v>
      </c>
      <c r="F86" s="9">
        <v>246528.49199999997</v>
      </c>
      <c r="G86" s="9">
        <v>95782.277000000046</v>
      </c>
      <c r="H86" s="9">
        <v>159448.34599999984</v>
      </c>
      <c r="I86" s="9">
        <v>187235.73600000003</v>
      </c>
      <c r="J86" s="9">
        <v>127737.11999999995</v>
      </c>
      <c r="K86" s="9">
        <v>193175.72700000001</v>
      </c>
      <c r="L86" s="9">
        <v>157139.054</v>
      </c>
      <c r="M86" s="9">
        <v>153789.47099999999</v>
      </c>
      <c r="N86" s="9">
        <v>206054.13999999998</v>
      </c>
      <c r="O86" s="9">
        <v>234904.70499999987</v>
      </c>
      <c r="P86" s="9">
        <v>204502.46600000022</v>
      </c>
      <c r="Q86" s="9">
        <f t="shared" si="14"/>
        <v>2343381.7949999995</v>
      </c>
      <c r="R86" s="47">
        <f t="shared" si="10"/>
        <v>1.3402140334928445E-3</v>
      </c>
      <c r="S86" s="44"/>
      <c r="T86" s="10">
        <v>161595.03700000007</v>
      </c>
      <c r="U86" s="17">
        <f t="shared" si="11"/>
        <v>0.26552442325317288</v>
      </c>
      <c r="V86" s="18">
        <f t="shared" si="15"/>
        <v>0.26552442325317288</v>
      </c>
      <c r="W86" s="42"/>
      <c r="X86" s="10">
        <v>2622760.2319999998</v>
      </c>
      <c r="Y86" s="17">
        <f t="shared" si="12"/>
        <v>-0.106520769070438</v>
      </c>
      <c r="Z86" s="18">
        <f t="shared" si="13"/>
        <v>-0.106520769070438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</row>
    <row r="87" spans="1:46" s="45" customFormat="1" x14ac:dyDescent="0.25">
      <c r="A87" s="14">
        <v>84</v>
      </c>
      <c r="B87" s="46">
        <v>4011900000</v>
      </c>
      <c r="C87" s="13" t="s">
        <v>28</v>
      </c>
      <c r="D87" s="42"/>
      <c r="E87" s="10">
        <v>390913.59600000002</v>
      </c>
      <c r="F87" s="9">
        <v>210831.25599999991</v>
      </c>
      <c r="G87" s="9">
        <v>154839.27400000006</v>
      </c>
      <c r="H87" s="9">
        <v>245965.67800000007</v>
      </c>
      <c r="I87" s="9">
        <v>128476.24599999997</v>
      </c>
      <c r="J87" s="9">
        <v>149493.37000000005</v>
      </c>
      <c r="K87" s="9">
        <v>130464.383</v>
      </c>
      <c r="L87" s="9">
        <v>148585.01000000004</v>
      </c>
      <c r="M87" s="9">
        <v>135534.19800000003</v>
      </c>
      <c r="N87" s="9">
        <v>161934.05900000001</v>
      </c>
      <c r="O87" s="9">
        <v>106760.29599999999</v>
      </c>
      <c r="P87" s="9">
        <v>195658.14899999998</v>
      </c>
      <c r="Q87" s="9">
        <f t="shared" si="14"/>
        <v>2159455.5150000006</v>
      </c>
      <c r="R87" s="47">
        <f t="shared" si="10"/>
        <v>1.2350239265669976E-3</v>
      </c>
      <c r="S87" s="44"/>
      <c r="T87" s="10">
        <v>228586.89499999999</v>
      </c>
      <c r="U87" s="17">
        <f t="shared" si="11"/>
        <v>-0.14405351627878762</v>
      </c>
      <c r="V87" s="18">
        <f t="shared" si="15"/>
        <v>-0.14405351627878762</v>
      </c>
      <c r="W87" s="42"/>
      <c r="X87" s="10">
        <v>2214257.219</v>
      </c>
      <c r="Y87" s="17">
        <f t="shared" si="12"/>
        <v>-2.4749475142164794E-2</v>
      </c>
      <c r="Z87" s="18">
        <f t="shared" si="13"/>
        <v>-2.4749475142164794E-2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</row>
    <row r="88" spans="1:46" s="45" customFormat="1" x14ac:dyDescent="0.25">
      <c r="A88" s="14">
        <v>85</v>
      </c>
      <c r="B88" s="46">
        <v>4011700000</v>
      </c>
      <c r="C88" s="13" t="s">
        <v>28</v>
      </c>
      <c r="D88" s="42"/>
      <c r="E88" s="10">
        <v>362934.04999999993</v>
      </c>
      <c r="F88" s="9">
        <v>248526.53800000015</v>
      </c>
      <c r="G88" s="9">
        <v>546057.76600000006</v>
      </c>
      <c r="H88" s="9">
        <v>289457.413</v>
      </c>
      <c r="I88" s="9">
        <v>474107.60800000007</v>
      </c>
      <c r="J88" s="9">
        <v>703166.89899999974</v>
      </c>
      <c r="K88" s="9">
        <v>982739.94899999967</v>
      </c>
      <c r="L88" s="9">
        <v>510778.12399999995</v>
      </c>
      <c r="M88" s="9">
        <v>803972.36600000004</v>
      </c>
      <c r="N88" s="9">
        <v>402988.19800000003</v>
      </c>
      <c r="O88" s="9">
        <v>418374.03200000012</v>
      </c>
      <c r="P88" s="9">
        <v>510820.6399999999</v>
      </c>
      <c r="Q88" s="9">
        <f t="shared" si="14"/>
        <v>6253923.5829999996</v>
      </c>
      <c r="R88" s="47">
        <f t="shared" si="10"/>
        <v>3.5767095947455089E-3</v>
      </c>
      <c r="S88" s="44"/>
      <c r="T88" s="10">
        <v>213823.50400000002</v>
      </c>
      <c r="U88" s="17">
        <f t="shared" si="11"/>
        <v>1.3889826443027511</v>
      </c>
      <c r="V88" s="18">
        <f t="shared" si="15"/>
        <v>1.3889826443027511</v>
      </c>
      <c r="W88" s="42"/>
      <c r="X88" s="10">
        <v>5133798.4979999997</v>
      </c>
      <c r="Y88" s="17">
        <f t="shared" si="12"/>
        <v>0.21818641410183373</v>
      </c>
      <c r="Z88" s="18">
        <f t="shared" si="13"/>
        <v>0.21818641410183373</v>
      </c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</row>
    <row r="89" spans="1:46" s="45" customFormat="1" x14ac:dyDescent="0.25">
      <c r="A89" s="14">
        <v>86</v>
      </c>
      <c r="B89" s="46">
        <v>9032891100</v>
      </c>
      <c r="C89" s="13" t="s">
        <v>6</v>
      </c>
      <c r="D89" s="42"/>
      <c r="E89" s="10">
        <v>363157.5279999997</v>
      </c>
      <c r="F89" s="9">
        <v>275048.36800000002</v>
      </c>
      <c r="G89" s="9">
        <v>208011.00199999998</v>
      </c>
      <c r="H89" s="9">
        <v>164999.01500000001</v>
      </c>
      <c r="I89" s="9">
        <v>399687.65300000005</v>
      </c>
      <c r="J89" s="9">
        <v>235024.29700000008</v>
      </c>
      <c r="K89" s="9">
        <v>196029.64500000002</v>
      </c>
      <c r="L89" s="9">
        <v>209006.93800000008</v>
      </c>
      <c r="M89" s="9">
        <v>312755.71299999993</v>
      </c>
      <c r="N89" s="9">
        <v>83136.435000000041</v>
      </c>
      <c r="O89" s="9">
        <v>147359.47899999999</v>
      </c>
      <c r="P89" s="9">
        <v>216834.9029999999</v>
      </c>
      <c r="Q89" s="9">
        <f t="shared" si="14"/>
        <v>2811050.9759999993</v>
      </c>
      <c r="R89" s="47">
        <f t="shared" si="10"/>
        <v>1.6076808204865982E-3</v>
      </c>
      <c r="S89" s="44"/>
      <c r="T89" s="10">
        <v>216373.72000000006</v>
      </c>
      <c r="U89" s="17">
        <f t="shared" si="11"/>
        <v>2.131418732366594E-3</v>
      </c>
      <c r="V89" s="18">
        <f t="shared" si="15"/>
        <v>2.131418732366594E-3</v>
      </c>
      <c r="W89" s="42"/>
      <c r="X89" s="10">
        <v>3163529.4369999995</v>
      </c>
      <c r="Y89" s="17">
        <f t="shared" si="12"/>
        <v>-0.11141937131277599</v>
      </c>
      <c r="Z89" s="18">
        <f t="shared" si="13"/>
        <v>-0.11141937131277599</v>
      </c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</row>
    <row r="90" spans="1:46" s="45" customFormat="1" x14ac:dyDescent="0.25">
      <c r="A90" s="14">
        <v>87</v>
      </c>
      <c r="B90" s="46">
        <v>8409911000</v>
      </c>
      <c r="C90" s="13" t="s">
        <v>4</v>
      </c>
      <c r="D90" s="42"/>
      <c r="E90" s="10">
        <v>356884.68300000019</v>
      </c>
      <c r="F90" s="9">
        <v>279043.27900000027</v>
      </c>
      <c r="G90" s="9">
        <v>200190.91700000004</v>
      </c>
      <c r="H90" s="9">
        <v>333473.99900000013</v>
      </c>
      <c r="I90" s="9">
        <v>348936.21600000019</v>
      </c>
      <c r="J90" s="9">
        <v>499027.26100000023</v>
      </c>
      <c r="K90" s="9">
        <v>548062.95799999987</v>
      </c>
      <c r="L90" s="9">
        <v>343345.81300000008</v>
      </c>
      <c r="M90" s="9">
        <v>260886.7779999999</v>
      </c>
      <c r="N90" s="9">
        <v>293038.32800000004</v>
      </c>
      <c r="O90" s="9">
        <v>382352.98099999991</v>
      </c>
      <c r="P90" s="9">
        <v>296284.63199999987</v>
      </c>
      <c r="Q90" s="9">
        <f t="shared" si="14"/>
        <v>4141527.8450000011</v>
      </c>
      <c r="R90" s="47">
        <f t="shared" si="10"/>
        <v>2.3685998371299885E-3</v>
      </c>
      <c r="S90" s="44"/>
      <c r="T90" s="10">
        <v>386823.679</v>
      </c>
      <c r="U90" s="17">
        <f t="shared" si="11"/>
        <v>-0.23405766481012177</v>
      </c>
      <c r="V90" s="18">
        <f t="shared" si="15"/>
        <v>-0.23405766481012177</v>
      </c>
      <c r="W90" s="42"/>
      <c r="X90" s="10">
        <v>3307132.1640000003</v>
      </c>
      <c r="Y90" s="17">
        <f t="shared" si="12"/>
        <v>0.25230188562854206</v>
      </c>
      <c r="Z90" s="18">
        <f t="shared" si="13"/>
        <v>0.25230188562854206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</row>
    <row r="91" spans="1:46" s="45" customFormat="1" x14ac:dyDescent="0.25">
      <c r="A91" s="14">
        <v>88</v>
      </c>
      <c r="B91" s="46">
        <v>8483200000</v>
      </c>
      <c r="C91" s="13" t="s">
        <v>9</v>
      </c>
      <c r="D91" s="42"/>
      <c r="E91" s="10">
        <v>360321.7919999999</v>
      </c>
      <c r="F91" s="9">
        <v>266883.82200000004</v>
      </c>
      <c r="G91" s="9">
        <v>414993.71000000008</v>
      </c>
      <c r="H91" s="9">
        <v>365150.1369999997</v>
      </c>
      <c r="I91" s="9">
        <v>310847.4429999998</v>
      </c>
      <c r="J91" s="9">
        <v>301549.08200000005</v>
      </c>
      <c r="K91" s="9">
        <v>386468.64999999991</v>
      </c>
      <c r="L91" s="9">
        <v>406006.7559999997</v>
      </c>
      <c r="M91" s="9">
        <v>511546.70899999997</v>
      </c>
      <c r="N91" s="9">
        <v>409096.88800000009</v>
      </c>
      <c r="O91" s="9">
        <v>555984.8609999998</v>
      </c>
      <c r="P91" s="9">
        <v>324837.11599999998</v>
      </c>
      <c r="Q91" s="9">
        <f t="shared" si="14"/>
        <v>4613686.9659999991</v>
      </c>
      <c r="R91" s="47">
        <f t="shared" si="10"/>
        <v>2.6386344859251685E-3</v>
      </c>
      <c r="S91" s="44"/>
      <c r="T91" s="10">
        <v>298233.14699999971</v>
      </c>
      <c r="U91" s="17">
        <f t="shared" si="11"/>
        <v>8.9205272008212752E-2</v>
      </c>
      <c r="V91" s="18">
        <f t="shared" si="15"/>
        <v>8.9205272008212752E-2</v>
      </c>
      <c r="W91" s="42"/>
      <c r="X91" s="10">
        <v>5269198.862999998</v>
      </c>
      <c r="Y91" s="17">
        <f t="shared" si="12"/>
        <v>-0.12440447097242137</v>
      </c>
      <c r="Z91" s="18">
        <f t="shared" si="13"/>
        <v>-0.12440447097242137</v>
      </c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</row>
    <row r="92" spans="1:46" s="45" customFormat="1" x14ac:dyDescent="0.25">
      <c r="A92" s="14">
        <v>89</v>
      </c>
      <c r="B92" s="46">
        <v>8511309200</v>
      </c>
      <c r="C92" s="13" t="s">
        <v>5</v>
      </c>
      <c r="D92" s="42"/>
      <c r="E92" s="10">
        <v>360915.29200000013</v>
      </c>
      <c r="F92" s="9">
        <v>229269.64299999972</v>
      </c>
      <c r="G92" s="9">
        <v>212771.86300000004</v>
      </c>
      <c r="H92" s="9">
        <v>267037.00400000025</v>
      </c>
      <c r="I92" s="9">
        <v>370074.68500000041</v>
      </c>
      <c r="J92" s="9">
        <v>343175.78899999993</v>
      </c>
      <c r="K92" s="9">
        <v>311805.12399999955</v>
      </c>
      <c r="L92" s="9">
        <v>417893.06200000044</v>
      </c>
      <c r="M92" s="9">
        <v>281222.32300000021</v>
      </c>
      <c r="N92" s="9">
        <v>391210.17699999991</v>
      </c>
      <c r="O92" s="9">
        <v>378347.22899999964</v>
      </c>
      <c r="P92" s="9">
        <v>493069.29000000021</v>
      </c>
      <c r="Q92" s="9">
        <f t="shared" si="14"/>
        <v>4056791.4810000011</v>
      </c>
      <c r="R92" s="47">
        <f t="shared" si="10"/>
        <v>2.3201378816679005E-3</v>
      </c>
      <c r="S92" s="44"/>
      <c r="T92" s="10">
        <v>247750.8260000002</v>
      </c>
      <c r="U92" s="17">
        <f t="shared" si="11"/>
        <v>0.99018222445805204</v>
      </c>
      <c r="V92" s="18">
        <f t="shared" si="15"/>
        <v>0.99018222445805204</v>
      </c>
      <c r="W92" s="42"/>
      <c r="X92" s="10">
        <v>3896441.4670000011</v>
      </c>
      <c r="Y92" s="17">
        <f t="shared" si="12"/>
        <v>4.1152937971235259E-2</v>
      </c>
      <c r="Z92" s="18">
        <f t="shared" si="13"/>
        <v>4.1152937971235259E-2</v>
      </c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</row>
    <row r="93" spans="1:46" s="45" customFormat="1" x14ac:dyDescent="0.25">
      <c r="A93" s="14">
        <v>90</v>
      </c>
      <c r="B93" s="46">
        <v>8409912000</v>
      </c>
      <c r="C93" s="13" t="s">
        <v>4</v>
      </c>
      <c r="D93" s="42"/>
      <c r="E93" s="10">
        <v>365171.9259999998</v>
      </c>
      <c r="F93" s="9">
        <v>221092.86800000019</v>
      </c>
      <c r="G93" s="9">
        <v>338001.1920000001</v>
      </c>
      <c r="H93" s="9">
        <v>208548.14099999995</v>
      </c>
      <c r="I93" s="9">
        <v>382959.03600000008</v>
      </c>
      <c r="J93" s="9">
        <v>197321.91600000029</v>
      </c>
      <c r="K93" s="9">
        <v>194768.83800000011</v>
      </c>
      <c r="L93" s="9">
        <v>218366.76499999981</v>
      </c>
      <c r="M93" s="9">
        <v>252975.75199999998</v>
      </c>
      <c r="N93" s="9">
        <v>281387.93699999998</v>
      </c>
      <c r="O93" s="9">
        <v>111490.26599999996</v>
      </c>
      <c r="P93" s="9">
        <v>116982.99799999991</v>
      </c>
      <c r="Q93" s="9">
        <f t="shared" si="14"/>
        <v>2889067.6349999998</v>
      </c>
      <c r="R93" s="47">
        <f t="shared" si="10"/>
        <v>1.6522996792065561E-3</v>
      </c>
      <c r="S93" s="44"/>
      <c r="T93" s="10">
        <v>344264.56999999995</v>
      </c>
      <c r="U93" s="17">
        <f t="shared" si="11"/>
        <v>-0.66019448937193881</v>
      </c>
      <c r="V93" s="18">
        <f t="shared" si="15"/>
        <v>-0.66019448937193881</v>
      </c>
      <c r="W93" s="42"/>
      <c r="X93" s="10">
        <v>3406532.8100000005</v>
      </c>
      <c r="Y93" s="17">
        <f t="shared" si="12"/>
        <v>-0.15190376956915341</v>
      </c>
      <c r="Z93" s="18">
        <f t="shared" si="13"/>
        <v>-0.15190376956915341</v>
      </c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</row>
    <row r="94" spans="1:46" s="45" customFormat="1" x14ac:dyDescent="0.25">
      <c r="A94" s="14">
        <v>91</v>
      </c>
      <c r="B94" s="46">
        <v>8708401000</v>
      </c>
      <c r="C94" s="13" t="s">
        <v>9</v>
      </c>
      <c r="D94" s="42"/>
      <c r="E94" s="10">
        <v>332962.13999999996</v>
      </c>
      <c r="F94" s="9">
        <v>198971.77600000022</v>
      </c>
      <c r="G94" s="9">
        <v>227176.99899999992</v>
      </c>
      <c r="H94" s="9">
        <v>443425.30900000012</v>
      </c>
      <c r="I94" s="9">
        <v>343528.67400000006</v>
      </c>
      <c r="J94" s="9">
        <v>518837.46699999983</v>
      </c>
      <c r="K94" s="9">
        <v>408553.61500000017</v>
      </c>
      <c r="L94" s="9">
        <v>446574.03100000008</v>
      </c>
      <c r="M94" s="9">
        <v>311395.71099999989</v>
      </c>
      <c r="N94" s="9">
        <v>340695.69300000026</v>
      </c>
      <c r="O94" s="9">
        <v>220927.49200000009</v>
      </c>
      <c r="P94" s="9">
        <v>412138.00200000015</v>
      </c>
      <c r="Q94" s="9">
        <f t="shared" si="14"/>
        <v>4205186.9090000009</v>
      </c>
      <c r="R94" s="47">
        <f t="shared" si="10"/>
        <v>2.4050073790481928E-3</v>
      </c>
      <c r="S94" s="44"/>
      <c r="T94" s="10">
        <v>299304.69299999991</v>
      </c>
      <c r="U94" s="17">
        <f t="shared" si="11"/>
        <v>0.37698476381725254</v>
      </c>
      <c r="V94" s="18">
        <f t="shared" si="15"/>
        <v>0.37698476381725254</v>
      </c>
      <c r="W94" s="42"/>
      <c r="X94" s="10">
        <v>3595761.5209999988</v>
      </c>
      <c r="Y94" s="17">
        <f t="shared" si="12"/>
        <v>0.16948437332143149</v>
      </c>
      <c r="Z94" s="18">
        <f t="shared" si="13"/>
        <v>0.16948437332143149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</row>
    <row r="95" spans="1:46" s="45" customFormat="1" x14ac:dyDescent="0.25">
      <c r="A95" s="14">
        <v>92</v>
      </c>
      <c r="B95" s="46">
        <v>7007210000</v>
      </c>
      <c r="C95" s="13" t="s">
        <v>14</v>
      </c>
      <c r="D95" s="42"/>
      <c r="E95" s="10">
        <v>341256.75199999969</v>
      </c>
      <c r="F95" s="9">
        <v>177567.6320000001</v>
      </c>
      <c r="G95" s="9">
        <v>493563.68000000028</v>
      </c>
      <c r="H95" s="9">
        <v>321650.19399999967</v>
      </c>
      <c r="I95" s="9">
        <v>425624.89599999978</v>
      </c>
      <c r="J95" s="9">
        <v>516115.71399999992</v>
      </c>
      <c r="K95" s="9">
        <v>352299.37300000037</v>
      </c>
      <c r="L95" s="9">
        <v>371412.19000000012</v>
      </c>
      <c r="M95" s="9">
        <v>496239.79799999978</v>
      </c>
      <c r="N95" s="9">
        <v>254369.91799999989</v>
      </c>
      <c r="O95" s="9">
        <v>287462.8049999997</v>
      </c>
      <c r="P95" s="9">
        <v>368173.11299999949</v>
      </c>
      <c r="Q95" s="9">
        <f t="shared" si="14"/>
        <v>4405736.0649999985</v>
      </c>
      <c r="R95" s="47">
        <f t="shared" si="10"/>
        <v>2.5197043498319666E-3</v>
      </c>
      <c r="S95" s="44"/>
      <c r="T95" s="10">
        <v>349768.40699999972</v>
      </c>
      <c r="U95" s="17">
        <f t="shared" si="11"/>
        <v>5.2619692435514301E-2</v>
      </c>
      <c r="V95" s="18">
        <f t="shared" si="15"/>
        <v>5.2619692435514301E-2</v>
      </c>
      <c r="W95" s="42"/>
      <c r="X95" s="10">
        <v>4828098.6789999967</v>
      </c>
      <c r="Y95" s="17">
        <f t="shared" si="12"/>
        <v>-8.7480112168601867E-2</v>
      </c>
      <c r="Z95" s="18">
        <f t="shared" si="13"/>
        <v>-8.7480112168601867E-2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</row>
    <row r="96" spans="1:46" s="45" customFormat="1" x14ac:dyDescent="0.25">
      <c r="A96" s="14">
        <v>93</v>
      </c>
      <c r="B96" s="46">
        <v>4013100000</v>
      </c>
      <c r="C96" s="13" t="s">
        <v>28</v>
      </c>
      <c r="D96" s="42"/>
      <c r="E96" s="10">
        <v>330996.73599999986</v>
      </c>
      <c r="F96" s="9">
        <v>147901.72100000002</v>
      </c>
      <c r="G96" s="9">
        <v>190711.64500000002</v>
      </c>
      <c r="H96" s="9">
        <v>81615.023000000016</v>
      </c>
      <c r="I96" s="9">
        <v>266398.13199999998</v>
      </c>
      <c r="J96" s="9">
        <v>260452.61199999999</v>
      </c>
      <c r="K96" s="9">
        <v>261003.65000000002</v>
      </c>
      <c r="L96" s="9">
        <v>128832.432</v>
      </c>
      <c r="M96" s="9">
        <v>99181.026999999973</v>
      </c>
      <c r="N96" s="9">
        <v>85192.247000000003</v>
      </c>
      <c r="O96" s="9">
        <v>102023.75</v>
      </c>
      <c r="P96" s="9">
        <v>121343.292</v>
      </c>
      <c r="Q96" s="9">
        <f t="shared" si="14"/>
        <v>2075652.2669999998</v>
      </c>
      <c r="R96" s="47">
        <f t="shared" si="10"/>
        <v>1.1870956336778389E-3</v>
      </c>
      <c r="S96" s="44"/>
      <c r="T96" s="10">
        <v>241474.16099999996</v>
      </c>
      <c r="U96" s="17">
        <f t="shared" si="11"/>
        <v>-0.4974895388496659</v>
      </c>
      <c r="V96" s="18">
        <f t="shared" si="15"/>
        <v>-0.4974895388496659</v>
      </c>
      <c r="W96" s="42"/>
      <c r="X96" s="10">
        <v>1807013.3020000001</v>
      </c>
      <c r="Y96" s="17">
        <f t="shared" si="12"/>
        <v>0.14866463058278007</v>
      </c>
      <c r="Z96" s="18">
        <f t="shared" si="13"/>
        <v>0.14866463058278007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</row>
    <row r="97" spans="1:46" s="45" customFormat="1" x14ac:dyDescent="0.25">
      <c r="A97" s="14">
        <v>94</v>
      </c>
      <c r="B97" s="46">
        <v>3819000000</v>
      </c>
      <c r="C97" s="13" t="s">
        <v>27</v>
      </c>
      <c r="D97" s="42"/>
      <c r="E97" s="10">
        <v>300634.67200000002</v>
      </c>
      <c r="F97" s="9">
        <v>180873.50200000001</v>
      </c>
      <c r="G97" s="9">
        <v>360819.65899999987</v>
      </c>
      <c r="H97" s="9">
        <v>353045.83900000027</v>
      </c>
      <c r="I97" s="9">
        <v>317962.94199999986</v>
      </c>
      <c r="J97" s="9">
        <v>223553.31600000008</v>
      </c>
      <c r="K97" s="9">
        <v>333783.64</v>
      </c>
      <c r="L97" s="9">
        <v>368055.39299999998</v>
      </c>
      <c r="M97" s="9">
        <v>321072.80500000005</v>
      </c>
      <c r="N97" s="9">
        <v>308442.57999999984</v>
      </c>
      <c r="O97" s="9">
        <v>341134.56900000002</v>
      </c>
      <c r="P97" s="9">
        <v>471986.93199999997</v>
      </c>
      <c r="Q97" s="9">
        <f t="shared" si="14"/>
        <v>3881365.8490000004</v>
      </c>
      <c r="R97" s="47">
        <f t="shared" si="10"/>
        <v>2.2198094186140376E-3</v>
      </c>
      <c r="S97" s="44"/>
      <c r="T97" s="10">
        <v>427269.41299999971</v>
      </c>
      <c r="U97" s="17">
        <f t="shared" si="11"/>
        <v>0.10465883501003216</v>
      </c>
      <c r="V97" s="18">
        <f t="shared" si="15"/>
        <v>0.10465883501003216</v>
      </c>
      <c r="W97" s="42"/>
      <c r="X97" s="10">
        <v>3329724.1259999992</v>
      </c>
      <c r="Y97" s="17">
        <f t="shared" si="12"/>
        <v>0.16567190017110783</v>
      </c>
      <c r="Z97" s="18">
        <f t="shared" si="13"/>
        <v>0.16567190017110783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</row>
    <row r="98" spans="1:46" s="45" customFormat="1" x14ac:dyDescent="0.25">
      <c r="A98" s="14">
        <v>95</v>
      </c>
      <c r="B98" s="46">
        <v>8512301000</v>
      </c>
      <c r="C98" s="13" t="s">
        <v>5</v>
      </c>
      <c r="D98" s="42"/>
      <c r="E98" s="10">
        <v>271798.40500000026</v>
      </c>
      <c r="F98" s="9">
        <v>194148.42100000009</v>
      </c>
      <c r="G98" s="9">
        <v>99044.678000000087</v>
      </c>
      <c r="H98" s="9">
        <v>88041.049000000028</v>
      </c>
      <c r="I98" s="9">
        <v>148569.35400000005</v>
      </c>
      <c r="J98" s="9">
        <v>116341.68600000009</v>
      </c>
      <c r="K98" s="9">
        <v>207439.46099999995</v>
      </c>
      <c r="L98" s="9">
        <v>185104.0799999999</v>
      </c>
      <c r="M98" s="9">
        <v>159667.329</v>
      </c>
      <c r="N98" s="9">
        <v>225405.53599999982</v>
      </c>
      <c r="O98" s="9">
        <v>160181.95799999996</v>
      </c>
      <c r="P98" s="9">
        <v>208797.69599999971</v>
      </c>
      <c r="Q98" s="9">
        <f t="shared" si="14"/>
        <v>2064539.6529999997</v>
      </c>
      <c r="R98" s="47">
        <f t="shared" si="10"/>
        <v>1.1807401685703749E-3</v>
      </c>
      <c r="S98" s="44"/>
      <c r="T98" s="10">
        <v>120333.02700000006</v>
      </c>
      <c r="U98" s="17">
        <f t="shared" si="11"/>
        <v>0.73516532580867933</v>
      </c>
      <c r="V98" s="18">
        <f t="shared" si="15"/>
        <v>0.73516532580867933</v>
      </c>
      <c r="W98" s="42"/>
      <c r="X98" s="10">
        <v>1880958.2729999996</v>
      </c>
      <c r="Y98" s="17">
        <f t="shared" si="12"/>
        <v>9.7599921611870949E-2</v>
      </c>
      <c r="Z98" s="18">
        <f t="shared" si="13"/>
        <v>9.7599921611870949E-2</v>
      </c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</row>
    <row r="99" spans="1:46" s="45" customFormat="1" x14ac:dyDescent="0.25">
      <c r="A99" s="14">
        <v>96</v>
      </c>
      <c r="B99" s="46">
        <v>4009110000</v>
      </c>
      <c r="C99" s="13" t="s">
        <v>2</v>
      </c>
      <c r="D99" s="42"/>
      <c r="E99" s="10">
        <v>240018.54999999961</v>
      </c>
      <c r="F99" s="9">
        <v>242847.41399999999</v>
      </c>
      <c r="G99" s="9">
        <v>147873.86699999994</v>
      </c>
      <c r="H99" s="9">
        <v>287314.70699999999</v>
      </c>
      <c r="I99" s="9">
        <v>353357.93900000019</v>
      </c>
      <c r="J99" s="9">
        <v>340325.52799999976</v>
      </c>
      <c r="K99" s="9">
        <v>207264.7269999999</v>
      </c>
      <c r="L99" s="9">
        <v>210224.3930000001</v>
      </c>
      <c r="M99" s="9">
        <v>146745.22300000023</v>
      </c>
      <c r="N99" s="9">
        <v>136445.84700000001</v>
      </c>
      <c r="O99" s="9">
        <v>387219.27199999924</v>
      </c>
      <c r="P99" s="9">
        <v>180993.60499999998</v>
      </c>
      <c r="Q99" s="9">
        <f t="shared" si="14"/>
        <v>2880631.0719999992</v>
      </c>
      <c r="R99" s="47">
        <f t="shared" si="10"/>
        <v>1.6474746864754645E-3</v>
      </c>
      <c r="S99" s="44"/>
      <c r="T99" s="10">
        <v>562275.54</v>
      </c>
      <c r="U99" s="17">
        <f t="shared" si="11"/>
        <v>-0.67810514218704954</v>
      </c>
      <c r="V99" s="18">
        <f t="shared" si="15"/>
        <v>-0.67810514218704954</v>
      </c>
      <c r="W99" s="42"/>
      <c r="X99" s="10">
        <v>3646454.085</v>
      </c>
      <c r="Y99" s="17">
        <f t="shared" si="12"/>
        <v>-0.21001855368213165</v>
      </c>
      <c r="Z99" s="18">
        <f t="shared" si="13"/>
        <v>-0.21001855368213165</v>
      </c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</row>
    <row r="100" spans="1:46" s="45" customFormat="1" x14ac:dyDescent="0.25">
      <c r="A100" s="14">
        <v>97</v>
      </c>
      <c r="B100" s="46">
        <v>8708940000</v>
      </c>
      <c r="C100" s="13" t="s">
        <v>10</v>
      </c>
      <c r="D100" s="42"/>
      <c r="E100" s="10">
        <v>251731.24299999978</v>
      </c>
      <c r="F100" s="9">
        <v>284167.85099999997</v>
      </c>
      <c r="G100" s="9">
        <v>276623.26000000007</v>
      </c>
      <c r="H100" s="9">
        <v>203478.45900000009</v>
      </c>
      <c r="I100" s="9">
        <v>229474.86700000014</v>
      </c>
      <c r="J100" s="9">
        <v>210789.0389999999</v>
      </c>
      <c r="K100" s="9">
        <v>280487.58799999999</v>
      </c>
      <c r="L100" s="9">
        <v>338225.68300000008</v>
      </c>
      <c r="M100" s="9">
        <v>301934.75599999988</v>
      </c>
      <c r="N100" s="9">
        <v>285525.89100000012</v>
      </c>
      <c r="O100" s="9">
        <v>219811.25899999958</v>
      </c>
      <c r="P100" s="9">
        <v>275731.90999999963</v>
      </c>
      <c r="Q100" s="9">
        <f t="shared" si="14"/>
        <v>3157981.8059999994</v>
      </c>
      <c r="R100" s="47">
        <f t="shared" ref="R100:R131" si="16">+Q100/$Q$155</f>
        <v>1.8060955935335656E-3</v>
      </c>
      <c r="S100" s="44"/>
      <c r="T100" s="10">
        <v>299444.90699999966</v>
      </c>
      <c r="U100" s="17">
        <f t="shared" ref="U100:U131" si="17">+V100</f>
        <v>-7.9189849103027357E-2</v>
      </c>
      <c r="V100" s="18">
        <f t="shared" si="15"/>
        <v>-7.9189849103027357E-2</v>
      </c>
      <c r="W100" s="42"/>
      <c r="X100" s="10">
        <v>3220648.1430000011</v>
      </c>
      <c r="Y100" s="17">
        <f t="shared" ref="Y100:Y131" si="18">+Z100</f>
        <v>-1.9457678770717447E-2</v>
      </c>
      <c r="Z100" s="18">
        <f t="shared" ref="Z100:Z131" si="19">IFERROR((Q100-X100)/X100,0)</f>
        <v>-1.9457678770717447E-2</v>
      </c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</row>
    <row r="101" spans="1:46" s="45" customFormat="1" x14ac:dyDescent="0.25">
      <c r="A101" s="14">
        <v>98</v>
      </c>
      <c r="B101" s="46">
        <v>8708993300</v>
      </c>
      <c r="C101" s="13" t="s">
        <v>10</v>
      </c>
      <c r="D101" s="42"/>
      <c r="E101" s="10">
        <v>232449.59200000009</v>
      </c>
      <c r="F101" s="9">
        <v>211016.27099999978</v>
      </c>
      <c r="G101" s="9">
        <v>248359.10299999994</v>
      </c>
      <c r="H101" s="9">
        <v>203054.56199999995</v>
      </c>
      <c r="I101" s="9">
        <v>209953.38200000004</v>
      </c>
      <c r="J101" s="9">
        <v>236714.85699999976</v>
      </c>
      <c r="K101" s="9">
        <v>187587.23300000039</v>
      </c>
      <c r="L101" s="9">
        <v>214522.70300000015</v>
      </c>
      <c r="M101" s="9">
        <v>177395.27500000008</v>
      </c>
      <c r="N101" s="9">
        <v>340289.17200000089</v>
      </c>
      <c r="O101" s="9">
        <v>164779.46000000014</v>
      </c>
      <c r="P101" s="9">
        <v>172652.22200000001</v>
      </c>
      <c r="Q101" s="9">
        <f t="shared" si="14"/>
        <v>2598773.8320000013</v>
      </c>
      <c r="R101" s="47">
        <f t="shared" si="16"/>
        <v>1.4862764432802885E-3</v>
      </c>
      <c r="S101" s="44"/>
      <c r="T101" s="10">
        <v>133358.42800000022</v>
      </c>
      <c r="U101" s="17">
        <f t="shared" si="17"/>
        <v>0.2946479993000497</v>
      </c>
      <c r="V101" s="18">
        <f t="shared" si="15"/>
        <v>0.2946479993000497</v>
      </c>
      <c r="W101" s="42"/>
      <c r="X101" s="10">
        <v>3048255.2130000019</v>
      </c>
      <c r="Y101" s="17">
        <f t="shared" si="18"/>
        <v>-0.14745529806135699</v>
      </c>
      <c r="Z101" s="18">
        <f t="shared" si="19"/>
        <v>-0.14745529806135699</v>
      </c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</row>
    <row r="102" spans="1:46" s="45" customFormat="1" x14ac:dyDescent="0.25">
      <c r="A102" s="14">
        <v>99</v>
      </c>
      <c r="B102" s="46">
        <v>6813810000</v>
      </c>
      <c r="C102" s="13" t="s">
        <v>14</v>
      </c>
      <c r="D102" s="42"/>
      <c r="E102" s="10">
        <v>247622.58100000001</v>
      </c>
      <c r="F102" s="9">
        <v>247576.89699999994</v>
      </c>
      <c r="G102" s="9">
        <v>411356.61900000018</v>
      </c>
      <c r="H102" s="9">
        <v>196058.451</v>
      </c>
      <c r="I102" s="9">
        <v>354865.08099999977</v>
      </c>
      <c r="J102" s="9">
        <v>250288.80999999982</v>
      </c>
      <c r="K102" s="9">
        <v>282500.46900000004</v>
      </c>
      <c r="L102" s="9">
        <v>215049.00899999996</v>
      </c>
      <c r="M102" s="9">
        <v>179593.74199999997</v>
      </c>
      <c r="N102" s="9">
        <v>96885.963000000003</v>
      </c>
      <c r="O102" s="9">
        <v>346091.46499999997</v>
      </c>
      <c r="P102" s="9">
        <v>161796.79400000002</v>
      </c>
      <c r="Q102" s="9">
        <f t="shared" si="14"/>
        <v>2989685.8809999996</v>
      </c>
      <c r="R102" s="47">
        <f t="shared" si="16"/>
        <v>1.7098447133116943E-3</v>
      </c>
      <c r="S102" s="44"/>
      <c r="T102" s="10">
        <v>176240.79300000001</v>
      </c>
      <c r="U102" s="17">
        <f t="shared" si="17"/>
        <v>-8.1956048620366692E-2</v>
      </c>
      <c r="V102" s="18">
        <f t="shared" si="15"/>
        <v>-8.1956048620366692E-2</v>
      </c>
      <c r="W102" s="42"/>
      <c r="X102" s="10">
        <v>2972681.2309999992</v>
      </c>
      <c r="Y102" s="17">
        <f t="shared" si="18"/>
        <v>5.7203072507979839E-3</v>
      </c>
      <c r="Z102" s="18">
        <f t="shared" si="19"/>
        <v>5.7203072507979839E-3</v>
      </c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</row>
    <row r="103" spans="1:46" s="45" customFormat="1" x14ac:dyDescent="0.25">
      <c r="A103" s="14">
        <v>100</v>
      </c>
      <c r="B103" s="46">
        <v>7007110000</v>
      </c>
      <c r="C103" s="13" t="s">
        <v>14</v>
      </c>
      <c r="D103" s="42"/>
      <c r="E103" s="10">
        <v>223889.63600000012</v>
      </c>
      <c r="F103" s="9">
        <v>313481.36300000054</v>
      </c>
      <c r="G103" s="9">
        <v>292933.74999999866</v>
      </c>
      <c r="H103" s="9">
        <v>246580.50299999691</v>
      </c>
      <c r="I103" s="9">
        <v>280607.28000000003</v>
      </c>
      <c r="J103" s="9">
        <v>256807.76400000014</v>
      </c>
      <c r="K103" s="9">
        <v>221504.48800000121</v>
      </c>
      <c r="L103" s="9">
        <v>281478.33500000008</v>
      </c>
      <c r="M103" s="9">
        <v>193883.26399999933</v>
      </c>
      <c r="N103" s="9">
        <v>245850.70100000096</v>
      </c>
      <c r="O103" s="9">
        <v>266064.5019999994</v>
      </c>
      <c r="P103" s="9">
        <v>264564.63299999986</v>
      </c>
      <c r="Q103" s="9">
        <f t="shared" si="14"/>
        <v>3087646.2189999977</v>
      </c>
      <c r="R103" s="47">
        <f t="shared" si="16"/>
        <v>1.7658696512852779E-3</v>
      </c>
      <c r="S103" s="44"/>
      <c r="T103" s="10">
        <v>247367.44900000075</v>
      </c>
      <c r="U103" s="17">
        <f t="shared" si="17"/>
        <v>6.9520804251003349E-2</v>
      </c>
      <c r="V103" s="18">
        <f t="shared" si="15"/>
        <v>6.9520804251003349E-2</v>
      </c>
      <c r="W103" s="42"/>
      <c r="X103" s="10">
        <v>3483200.3599999971</v>
      </c>
      <c r="Y103" s="17">
        <f t="shared" si="18"/>
        <v>-0.11356054780609856</v>
      </c>
      <c r="Z103" s="18">
        <f t="shared" si="19"/>
        <v>-0.11356054780609856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</row>
    <row r="104" spans="1:46" s="45" customFormat="1" x14ac:dyDescent="0.25">
      <c r="A104" s="14">
        <v>101</v>
      </c>
      <c r="B104" s="46">
        <v>8708993100</v>
      </c>
      <c r="C104" s="13" t="s">
        <v>10</v>
      </c>
      <c r="D104" s="42"/>
      <c r="E104" s="10">
        <v>208555.94499999963</v>
      </c>
      <c r="F104" s="9">
        <v>139739.28799999997</v>
      </c>
      <c r="G104" s="9">
        <v>49452.616000000096</v>
      </c>
      <c r="H104" s="9">
        <v>27736.911000000015</v>
      </c>
      <c r="I104" s="9">
        <v>63551.648000000052</v>
      </c>
      <c r="J104" s="9">
        <v>34247.360000000037</v>
      </c>
      <c r="K104" s="9">
        <v>69561.515000000087</v>
      </c>
      <c r="L104" s="9">
        <v>96361.70199999999</v>
      </c>
      <c r="M104" s="9">
        <v>98643.537999999957</v>
      </c>
      <c r="N104" s="9">
        <v>213542.79700000002</v>
      </c>
      <c r="O104" s="9">
        <v>78766.722999999882</v>
      </c>
      <c r="P104" s="9">
        <v>89707.46199999997</v>
      </c>
      <c r="Q104" s="9">
        <f t="shared" si="14"/>
        <v>1169867.5049999997</v>
      </c>
      <c r="R104" s="47">
        <f t="shared" si="16"/>
        <v>6.69064192131893E-4</v>
      </c>
      <c r="S104" s="44"/>
      <c r="T104" s="10">
        <v>159602.06</v>
      </c>
      <c r="U104" s="17">
        <f t="shared" si="17"/>
        <v>-0.4379304252087976</v>
      </c>
      <c r="V104" s="18">
        <f t="shared" si="15"/>
        <v>-0.4379304252087976</v>
      </c>
      <c r="W104" s="42"/>
      <c r="X104" s="10">
        <v>906302.78699999978</v>
      </c>
      <c r="Y104" s="17">
        <f t="shared" si="18"/>
        <v>0.29081309445427089</v>
      </c>
      <c r="Z104" s="18">
        <f t="shared" si="19"/>
        <v>0.29081309445427089</v>
      </c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</row>
    <row r="105" spans="1:46" s="45" customFormat="1" x14ac:dyDescent="0.25">
      <c r="A105" s="14">
        <v>102</v>
      </c>
      <c r="B105" s="46">
        <v>4010310000</v>
      </c>
      <c r="C105" s="13" t="s">
        <v>2</v>
      </c>
      <c r="D105" s="42"/>
      <c r="E105" s="10">
        <v>202151.03999999986</v>
      </c>
      <c r="F105" s="9">
        <v>189285.32199999996</v>
      </c>
      <c r="G105" s="9">
        <v>160452.54899999997</v>
      </c>
      <c r="H105" s="9">
        <v>208058.41499999986</v>
      </c>
      <c r="I105" s="9">
        <v>189717.23600000018</v>
      </c>
      <c r="J105" s="9">
        <v>186965.93300000014</v>
      </c>
      <c r="K105" s="9">
        <v>172828.87400000024</v>
      </c>
      <c r="L105" s="9">
        <v>201107.37600000013</v>
      </c>
      <c r="M105" s="9">
        <v>240338.6079999994</v>
      </c>
      <c r="N105" s="9">
        <v>114414.22800000013</v>
      </c>
      <c r="O105" s="9">
        <v>186254.98700000002</v>
      </c>
      <c r="P105" s="9">
        <v>168326.76300000024</v>
      </c>
      <c r="Q105" s="9">
        <f t="shared" si="14"/>
        <v>2219901.3309999998</v>
      </c>
      <c r="R105" s="47">
        <f t="shared" si="16"/>
        <v>1.2695937653538203E-3</v>
      </c>
      <c r="S105" s="44"/>
      <c r="T105" s="10">
        <v>124815.53100000003</v>
      </c>
      <c r="U105" s="17">
        <f t="shared" si="17"/>
        <v>0.34860430950696508</v>
      </c>
      <c r="V105" s="18">
        <f t="shared" si="15"/>
        <v>0.34860430950696508</v>
      </c>
      <c r="W105" s="42"/>
      <c r="X105" s="10">
        <v>2232602.4089999991</v>
      </c>
      <c r="Y105" s="17">
        <f t="shared" si="18"/>
        <v>-5.6889117152248338E-3</v>
      </c>
      <c r="Z105" s="18">
        <f t="shared" si="19"/>
        <v>-5.6889117152248338E-3</v>
      </c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</row>
    <row r="106" spans="1:46" s="45" customFormat="1" x14ac:dyDescent="0.25">
      <c r="A106" s="14">
        <v>103</v>
      </c>
      <c r="B106" s="46">
        <v>7320201000</v>
      </c>
      <c r="C106" s="13" t="s">
        <v>3</v>
      </c>
      <c r="D106" s="42"/>
      <c r="E106" s="10">
        <v>189616.30499999996</v>
      </c>
      <c r="F106" s="9">
        <v>114230.58899999993</v>
      </c>
      <c r="G106" s="9">
        <v>110845.66299999999</v>
      </c>
      <c r="H106" s="9">
        <v>134889.321</v>
      </c>
      <c r="I106" s="9">
        <v>98140.616999999984</v>
      </c>
      <c r="J106" s="9">
        <v>81237.037999999957</v>
      </c>
      <c r="K106" s="9">
        <v>152193.18499999997</v>
      </c>
      <c r="L106" s="9">
        <v>48016.138999999974</v>
      </c>
      <c r="M106" s="9">
        <v>427100.82500000024</v>
      </c>
      <c r="N106" s="9">
        <v>196297.10799999989</v>
      </c>
      <c r="O106" s="9">
        <v>243310.60300000003</v>
      </c>
      <c r="P106" s="9">
        <v>234961.54800000036</v>
      </c>
      <c r="Q106" s="9">
        <f t="shared" si="14"/>
        <v>2030838.9410000006</v>
      </c>
      <c r="R106" s="47">
        <f t="shared" si="16"/>
        <v>1.161466242632455E-3</v>
      </c>
      <c r="S106" s="44"/>
      <c r="T106" s="10">
        <v>149594.60499999995</v>
      </c>
      <c r="U106" s="17">
        <f t="shared" si="17"/>
        <v>0.57065522516671263</v>
      </c>
      <c r="V106" s="18">
        <f t="shared" si="15"/>
        <v>0.57065522516671263</v>
      </c>
      <c r="W106" s="42"/>
      <c r="X106" s="10">
        <v>1334440.0200000003</v>
      </c>
      <c r="Y106" s="17">
        <f t="shared" si="18"/>
        <v>0.52186603411369525</v>
      </c>
      <c r="Z106" s="18">
        <f t="shared" si="19"/>
        <v>0.52186603411369525</v>
      </c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</row>
    <row r="107" spans="1:46" s="45" customFormat="1" x14ac:dyDescent="0.25">
      <c r="A107" s="14">
        <v>104</v>
      </c>
      <c r="B107" s="46">
        <v>8708291000</v>
      </c>
      <c r="C107" s="13" t="s">
        <v>14</v>
      </c>
      <c r="D107" s="42"/>
      <c r="E107" s="10">
        <v>188868.26099999988</v>
      </c>
      <c r="F107" s="9">
        <v>206025.89800000002</v>
      </c>
      <c r="G107" s="9">
        <v>258228.50199999986</v>
      </c>
      <c r="H107" s="9">
        <v>99173.295999999988</v>
      </c>
      <c r="I107" s="9">
        <v>324781.45600000018</v>
      </c>
      <c r="J107" s="9">
        <v>122560.41300000012</v>
      </c>
      <c r="K107" s="9">
        <v>294424.74300000019</v>
      </c>
      <c r="L107" s="9">
        <v>213893.28099999999</v>
      </c>
      <c r="M107" s="9">
        <v>172500.68200000009</v>
      </c>
      <c r="N107" s="9">
        <v>300862.5</v>
      </c>
      <c r="O107" s="9">
        <v>164241.67500000002</v>
      </c>
      <c r="P107" s="9">
        <v>231180.93300000002</v>
      </c>
      <c r="Q107" s="9">
        <f t="shared" si="14"/>
        <v>2576741.6400000006</v>
      </c>
      <c r="R107" s="47">
        <f t="shared" si="16"/>
        <v>1.4736759131532677E-3</v>
      </c>
      <c r="S107" s="44"/>
      <c r="T107" s="10">
        <v>216238.97</v>
      </c>
      <c r="U107" s="17">
        <f t="shared" si="17"/>
        <v>6.9099307123040854E-2</v>
      </c>
      <c r="V107" s="18">
        <f t="shared" si="15"/>
        <v>6.9099307123040854E-2</v>
      </c>
      <c r="W107" s="42"/>
      <c r="X107" s="10">
        <v>2193591.8090000004</v>
      </c>
      <c r="Y107" s="17">
        <f t="shared" si="18"/>
        <v>0.17466778888760892</v>
      </c>
      <c r="Z107" s="18">
        <f t="shared" si="19"/>
        <v>0.17466778888760892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</row>
    <row r="108" spans="1:46" s="45" customFormat="1" x14ac:dyDescent="0.25">
      <c r="A108" s="14">
        <v>105</v>
      </c>
      <c r="B108" s="46">
        <v>3926300000</v>
      </c>
      <c r="C108" s="13" t="s">
        <v>14</v>
      </c>
      <c r="D108" s="42"/>
      <c r="E108" s="10">
        <v>184574.29199999856</v>
      </c>
      <c r="F108" s="9">
        <v>229273.01699999996</v>
      </c>
      <c r="G108" s="9">
        <v>185214.34899999932</v>
      </c>
      <c r="H108" s="9">
        <v>171173.42699999965</v>
      </c>
      <c r="I108" s="9">
        <v>279682.59600000066</v>
      </c>
      <c r="J108" s="9">
        <v>274399.6949999996</v>
      </c>
      <c r="K108" s="9">
        <v>186768.62200000053</v>
      </c>
      <c r="L108" s="9">
        <v>209024.52599999958</v>
      </c>
      <c r="M108" s="9">
        <v>151083.76900000035</v>
      </c>
      <c r="N108" s="9">
        <v>196225.20800000071</v>
      </c>
      <c r="O108" s="9">
        <v>190233.1210000003</v>
      </c>
      <c r="P108" s="9">
        <v>177498.06799999982</v>
      </c>
      <c r="Q108" s="9">
        <f t="shared" si="14"/>
        <v>2435150.6899999995</v>
      </c>
      <c r="R108" s="47">
        <f t="shared" si="16"/>
        <v>1.392697995423227E-3</v>
      </c>
      <c r="S108" s="44"/>
      <c r="T108" s="10">
        <v>168388.82700000014</v>
      </c>
      <c r="U108" s="17">
        <f t="shared" si="17"/>
        <v>5.4096469239017154E-2</v>
      </c>
      <c r="V108" s="18">
        <f t="shared" si="15"/>
        <v>5.4096469239017154E-2</v>
      </c>
      <c r="W108" s="42"/>
      <c r="X108" s="10">
        <v>2480315.3369999989</v>
      </c>
      <c r="Y108" s="17">
        <f t="shared" si="18"/>
        <v>-1.8209235868624326E-2</v>
      </c>
      <c r="Z108" s="18">
        <f t="shared" si="19"/>
        <v>-1.8209235868624326E-2</v>
      </c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</row>
    <row r="109" spans="1:46" s="45" customFormat="1" x14ac:dyDescent="0.25">
      <c r="A109" s="14">
        <v>106</v>
      </c>
      <c r="B109" s="46">
        <v>8708293000</v>
      </c>
      <c r="C109" s="13" t="s">
        <v>14</v>
      </c>
      <c r="D109" s="42"/>
      <c r="E109" s="10">
        <v>178318.73099999953</v>
      </c>
      <c r="F109" s="9">
        <v>163511.3679999997</v>
      </c>
      <c r="G109" s="9">
        <v>130178.29899999974</v>
      </c>
      <c r="H109" s="9">
        <v>107607.98800000013</v>
      </c>
      <c r="I109" s="9">
        <v>133482.1969999999</v>
      </c>
      <c r="J109" s="9">
        <v>184350.88599999968</v>
      </c>
      <c r="K109" s="9">
        <v>185953.61899999966</v>
      </c>
      <c r="L109" s="9">
        <v>177768.02900000001</v>
      </c>
      <c r="M109" s="9">
        <v>124635.71199999994</v>
      </c>
      <c r="N109" s="9">
        <v>160341.61699999988</v>
      </c>
      <c r="O109" s="9">
        <v>158817.14500000014</v>
      </c>
      <c r="P109" s="9">
        <v>166388.44699999981</v>
      </c>
      <c r="Q109" s="9">
        <f t="shared" si="14"/>
        <v>1871354.0379999983</v>
      </c>
      <c r="R109" s="47">
        <f t="shared" si="16"/>
        <v>1.0702545136743711E-3</v>
      </c>
      <c r="S109" s="44"/>
      <c r="T109" s="10">
        <v>158186.81500000003</v>
      </c>
      <c r="U109" s="17">
        <f t="shared" si="17"/>
        <v>5.1847759878089573E-2</v>
      </c>
      <c r="V109" s="18">
        <f t="shared" si="15"/>
        <v>5.1847759878089573E-2</v>
      </c>
      <c r="W109" s="42"/>
      <c r="X109" s="10">
        <v>2019560.2930000005</v>
      </c>
      <c r="Y109" s="17">
        <f t="shared" si="18"/>
        <v>-7.3385407464040583E-2</v>
      </c>
      <c r="Z109" s="18">
        <f t="shared" si="19"/>
        <v>-7.3385407464040583E-2</v>
      </c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</row>
    <row r="110" spans="1:46" s="45" customFormat="1" x14ac:dyDescent="0.25">
      <c r="A110" s="14">
        <v>107</v>
      </c>
      <c r="B110" s="46">
        <v>9401200000</v>
      </c>
      <c r="C110" s="13" t="s">
        <v>6</v>
      </c>
      <c r="D110" s="42"/>
      <c r="E110" s="10">
        <v>118840.91400000002</v>
      </c>
      <c r="F110" s="9">
        <v>68420.203999999998</v>
      </c>
      <c r="G110" s="9">
        <v>65876.881999999998</v>
      </c>
      <c r="H110" s="9">
        <v>43342.509000000005</v>
      </c>
      <c r="I110" s="9">
        <v>126869.52000000002</v>
      </c>
      <c r="J110" s="9">
        <v>101565.86299999995</v>
      </c>
      <c r="K110" s="9">
        <v>107349.09599999998</v>
      </c>
      <c r="L110" s="9">
        <v>155437.69399999999</v>
      </c>
      <c r="M110" s="9">
        <v>113856.92399999997</v>
      </c>
      <c r="N110" s="9">
        <v>65958.358000000022</v>
      </c>
      <c r="O110" s="9">
        <v>146214.24799999999</v>
      </c>
      <c r="P110" s="9">
        <v>153198.17000000001</v>
      </c>
      <c r="Q110" s="9">
        <f t="shared" si="14"/>
        <v>1266930.382</v>
      </c>
      <c r="R110" s="47">
        <f t="shared" si="16"/>
        <v>7.2457585914413516E-4</v>
      </c>
      <c r="S110" s="44"/>
      <c r="T110" s="10">
        <v>80816.669000000024</v>
      </c>
      <c r="U110" s="17">
        <f t="shared" si="17"/>
        <v>0.89562588876312099</v>
      </c>
      <c r="V110" s="18">
        <f t="shared" si="15"/>
        <v>0.89562588876312099</v>
      </c>
      <c r="W110" s="42"/>
      <c r="X110" s="10">
        <v>1416522.5859999999</v>
      </c>
      <c r="Y110" s="17">
        <f t="shared" si="18"/>
        <v>-0.1056052374162426</v>
      </c>
      <c r="Z110" s="18">
        <f t="shared" si="19"/>
        <v>-0.1056052374162426</v>
      </c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</row>
    <row r="111" spans="1:46" s="45" customFormat="1" x14ac:dyDescent="0.25">
      <c r="A111" s="14">
        <v>108</v>
      </c>
      <c r="B111" s="46">
        <v>8482400000</v>
      </c>
      <c r="C111" s="13" t="s">
        <v>27</v>
      </c>
      <c r="D111" s="42"/>
      <c r="E111" s="10">
        <v>160044.05899999986</v>
      </c>
      <c r="F111" s="9">
        <v>107743.52100000008</v>
      </c>
      <c r="G111" s="9">
        <v>210596.77599999975</v>
      </c>
      <c r="H111" s="9">
        <v>166033.60600000006</v>
      </c>
      <c r="I111" s="9">
        <v>110444.09200000003</v>
      </c>
      <c r="J111" s="9">
        <v>143770.23999999993</v>
      </c>
      <c r="K111" s="9">
        <v>197500.27599999978</v>
      </c>
      <c r="L111" s="9">
        <v>171141.13399999993</v>
      </c>
      <c r="M111" s="9">
        <v>139680.50800000026</v>
      </c>
      <c r="N111" s="9">
        <v>114083.54500000011</v>
      </c>
      <c r="O111" s="9">
        <v>125461.61499999998</v>
      </c>
      <c r="P111" s="9">
        <v>121158.29699999992</v>
      </c>
      <c r="Q111" s="9">
        <f t="shared" si="14"/>
        <v>1767657.669</v>
      </c>
      <c r="R111" s="47">
        <f t="shared" si="16"/>
        <v>1.0109490563850053E-3</v>
      </c>
      <c r="S111" s="44"/>
      <c r="T111" s="10">
        <v>119941.44999999988</v>
      </c>
      <c r="U111" s="17">
        <f t="shared" si="17"/>
        <v>1.014534174799487E-2</v>
      </c>
      <c r="V111" s="18">
        <f t="shared" si="15"/>
        <v>1.014534174799487E-2</v>
      </c>
      <c r="W111" s="42"/>
      <c r="X111" s="10">
        <v>1773188.7740000002</v>
      </c>
      <c r="Y111" s="17">
        <f t="shared" si="18"/>
        <v>-3.1192984532171495E-3</v>
      </c>
      <c r="Z111" s="18">
        <f t="shared" si="19"/>
        <v>-3.1192984532171495E-3</v>
      </c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</row>
    <row r="112" spans="1:46" s="45" customFormat="1" x14ac:dyDescent="0.25">
      <c r="A112" s="14">
        <v>109</v>
      </c>
      <c r="B112" s="46">
        <v>8409999100</v>
      </c>
      <c r="C112" s="13" t="s">
        <v>4</v>
      </c>
      <c r="D112" s="42"/>
      <c r="E112" s="10">
        <v>161198.24099999992</v>
      </c>
      <c r="F112" s="9">
        <v>135227.46000000005</v>
      </c>
      <c r="G112" s="9">
        <v>116605.439</v>
      </c>
      <c r="H112" s="9">
        <v>87076.331999999995</v>
      </c>
      <c r="I112" s="9">
        <v>99166.66100000008</v>
      </c>
      <c r="J112" s="9">
        <v>112452.41499999982</v>
      </c>
      <c r="K112" s="9">
        <v>124685.90800000008</v>
      </c>
      <c r="L112" s="9">
        <v>98236.31999999992</v>
      </c>
      <c r="M112" s="9">
        <v>159475.14700000003</v>
      </c>
      <c r="N112" s="9">
        <v>93029.346999999878</v>
      </c>
      <c r="O112" s="9">
        <v>78133.396000000081</v>
      </c>
      <c r="P112" s="9">
        <v>66248.234000000055</v>
      </c>
      <c r="Q112" s="9">
        <f t="shared" si="14"/>
        <v>1331534.8999999999</v>
      </c>
      <c r="R112" s="47">
        <f t="shared" si="16"/>
        <v>7.6152411991640121E-4</v>
      </c>
      <c r="S112" s="44"/>
      <c r="T112" s="10">
        <v>85140.084999999905</v>
      </c>
      <c r="U112" s="17">
        <f t="shared" si="17"/>
        <v>-0.22189138054066859</v>
      </c>
      <c r="V112" s="18">
        <f t="shared" si="15"/>
        <v>-0.22189138054066859</v>
      </c>
      <c r="W112" s="42"/>
      <c r="X112" s="10">
        <v>1459859.2769999998</v>
      </c>
      <c r="Y112" s="17">
        <f t="shared" si="18"/>
        <v>-8.7901881381132516E-2</v>
      </c>
      <c r="Z112" s="18">
        <f t="shared" si="19"/>
        <v>-8.7901881381132516E-2</v>
      </c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</row>
    <row r="113" spans="1:46" s="45" customFormat="1" x14ac:dyDescent="0.25">
      <c r="A113" s="14">
        <v>110</v>
      </c>
      <c r="B113" s="46">
        <v>8512309000</v>
      </c>
      <c r="C113" s="13" t="s">
        <v>5</v>
      </c>
      <c r="D113" s="42"/>
      <c r="E113" s="10">
        <v>131756.97400000002</v>
      </c>
      <c r="F113" s="9">
        <v>93406.986000000048</v>
      </c>
      <c r="G113" s="9">
        <v>133065.22799999997</v>
      </c>
      <c r="H113" s="9">
        <v>88585.407999999996</v>
      </c>
      <c r="I113" s="9">
        <v>78760.570000000007</v>
      </c>
      <c r="J113" s="9">
        <v>208811.462</v>
      </c>
      <c r="K113" s="9">
        <v>163693.11599999986</v>
      </c>
      <c r="L113" s="9">
        <v>141720.44099999996</v>
      </c>
      <c r="M113" s="9">
        <v>215583.98599999992</v>
      </c>
      <c r="N113" s="9">
        <v>289151.57500000013</v>
      </c>
      <c r="O113" s="9">
        <v>124633.72499999998</v>
      </c>
      <c r="P113" s="9">
        <v>85564.186000000016</v>
      </c>
      <c r="Q113" s="9">
        <f t="shared" si="14"/>
        <v>1754733.6569999999</v>
      </c>
      <c r="R113" s="47">
        <f t="shared" si="16"/>
        <v>1.0035576264915123E-3</v>
      </c>
      <c r="S113" s="44"/>
      <c r="T113" s="10">
        <v>121554.43800000002</v>
      </c>
      <c r="U113" s="17">
        <f t="shared" si="17"/>
        <v>-0.29608340585639498</v>
      </c>
      <c r="V113" s="18">
        <f t="shared" si="15"/>
        <v>-0.29608340585639498</v>
      </c>
      <c r="W113" s="42"/>
      <c r="X113" s="10">
        <v>1470146.7010000004</v>
      </c>
      <c r="Y113" s="17">
        <f t="shared" si="18"/>
        <v>0.19357725035632309</v>
      </c>
      <c r="Z113" s="18">
        <f t="shared" si="19"/>
        <v>0.19357725035632309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</row>
    <row r="114" spans="1:46" s="45" customFormat="1" x14ac:dyDescent="0.25">
      <c r="A114" s="14">
        <v>111</v>
      </c>
      <c r="B114" s="46">
        <v>9029209000</v>
      </c>
      <c r="C114" s="13" t="s">
        <v>6</v>
      </c>
      <c r="D114" s="42"/>
      <c r="E114" s="10">
        <v>131631.93800000002</v>
      </c>
      <c r="F114" s="9">
        <v>52065.845000000008</v>
      </c>
      <c r="G114" s="9">
        <v>79524.756000000008</v>
      </c>
      <c r="H114" s="9">
        <v>62837.467000000011</v>
      </c>
      <c r="I114" s="9">
        <v>72424.724999999962</v>
      </c>
      <c r="J114" s="9">
        <v>82715.319000000018</v>
      </c>
      <c r="K114" s="9">
        <v>91681.504999999976</v>
      </c>
      <c r="L114" s="9">
        <v>179732.147</v>
      </c>
      <c r="M114" s="9">
        <v>74137.579000000012</v>
      </c>
      <c r="N114" s="9">
        <v>165978.46299999999</v>
      </c>
      <c r="O114" s="9">
        <v>99088.909</v>
      </c>
      <c r="P114" s="9">
        <v>133661.36100000003</v>
      </c>
      <c r="Q114" s="9">
        <f t="shared" si="14"/>
        <v>1225480.0140000002</v>
      </c>
      <c r="R114" s="47">
        <f t="shared" si="16"/>
        <v>7.0086979255030361E-4</v>
      </c>
      <c r="S114" s="44"/>
      <c r="T114" s="10">
        <v>77588.977999999988</v>
      </c>
      <c r="U114" s="17">
        <f t="shared" si="17"/>
        <v>0.72268490248705242</v>
      </c>
      <c r="V114" s="18">
        <f t="shared" si="15"/>
        <v>0.72268490248705242</v>
      </c>
      <c r="W114" s="42"/>
      <c r="X114" s="10">
        <v>1126946.7799999998</v>
      </c>
      <c r="Y114" s="17">
        <f t="shared" si="18"/>
        <v>8.7433795232105302E-2</v>
      </c>
      <c r="Z114" s="18">
        <f t="shared" si="19"/>
        <v>8.7433795232105302E-2</v>
      </c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</row>
    <row r="115" spans="1:46" s="45" customFormat="1" x14ac:dyDescent="0.25">
      <c r="A115" s="14">
        <v>112</v>
      </c>
      <c r="B115" s="46">
        <v>4016994000</v>
      </c>
      <c r="C115" s="13" t="s">
        <v>28</v>
      </c>
      <c r="D115" s="42"/>
      <c r="E115" s="10">
        <v>105640.75700000004</v>
      </c>
      <c r="F115" s="9">
        <v>157341.63400000008</v>
      </c>
      <c r="G115" s="9">
        <v>95109.644000000015</v>
      </c>
      <c r="H115" s="9">
        <v>275814.81700000004</v>
      </c>
      <c r="I115" s="9">
        <v>124862.29200000003</v>
      </c>
      <c r="J115" s="9">
        <v>83833.728000000032</v>
      </c>
      <c r="K115" s="9">
        <v>275657.62599999993</v>
      </c>
      <c r="L115" s="9">
        <v>372158.20899999986</v>
      </c>
      <c r="M115" s="9">
        <v>175321.51900000006</v>
      </c>
      <c r="N115" s="9">
        <v>85441.093000000095</v>
      </c>
      <c r="O115" s="9">
        <v>80504.340000000011</v>
      </c>
      <c r="P115" s="9">
        <v>104768.355</v>
      </c>
      <c r="Q115" s="9">
        <f t="shared" si="14"/>
        <v>1936454.0140000002</v>
      </c>
      <c r="R115" s="47">
        <f t="shared" si="16"/>
        <v>1.1074861340622259E-3</v>
      </c>
      <c r="S115" s="44"/>
      <c r="T115" s="10">
        <v>120049.92200000001</v>
      </c>
      <c r="U115" s="17">
        <f t="shared" si="17"/>
        <v>-0.12729343547595148</v>
      </c>
      <c r="V115" s="18">
        <f t="shared" si="15"/>
        <v>-0.12729343547595148</v>
      </c>
      <c r="W115" s="42"/>
      <c r="X115" s="10">
        <v>1694534.9549999998</v>
      </c>
      <c r="Y115" s="17">
        <f t="shared" si="18"/>
        <v>0.14276427776610862</v>
      </c>
      <c r="Z115" s="18">
        <f t="shared" si="19"/>
        <v>0.14276427776610862</v>
      </c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</row>
    <row r="116" spans="1:46" s="45" customFormat="1" x14ac:dyDescent="0.25">
      <c r="A116" s="14">
        <v>113</v>
      </c>
      <c r="B116" s="46">
        <v>4009410000</v>
      </c>
      <c r="C116" s="13" t="s">
        <v>2</v>
      </c>
      <c r="D116" s="42"/>
      <c r="E116" s="10">
        <v>113744.53</v>
      </c>
      <c r="F116" s="9">
        <v>104517.53600000007</v>
      </c>
      <c r="G116" s="9">
        <v>90840.030999999886</v>
      </c>
      <c r="H116" s="9">
        <v>122780.27999999994</v>
      </c>
      <c r="I116" s="9">
        <v>141115.54099999994</v>
      </c>
      <c r="J116" s="9">
        <v>122383.69999999995</v>
      </c>
      <c r="K116" s="9">
        <v>230931.8819999999</v>
      </c>
      <c r="L116" s="9">
        <v>111753.91899999998</v>
      </c>
      <c r="M116" s="9">
        <v>98579.987999999954</v>
      </c>
      <c r="N116" s="9">
        <v>107353.96</v>
      </c>
      <c r="O116" s="9">
        <v>127039.35700000006</v>
      </c>
      <c r="P116" s="9">
        <v>109069.079</v>
      </c>
      <c r="Q116" s="9">
        <f t="shared" si="14"/>
        <v>1480109.8029999996</v>
      </c>
      <c r="R116" s="47">
        <f t="shared" si="16"/>
        <v>8.4649626165203236E-4</v>
      </c>
      <c r="S116" s="44"/>
      <c r="T116" s="10">
        <v>91791.959000000003</v>
      </c>
      <c r="U116" s="17">
        <f t="shared" si="17"/>
        <v>0.18822040828216766</v>
      </c>
      <c r="V116" s="18">
        <f t="shared" si="15"/>
        <v>0.18822040828216766</v>
      </c>
      <c r="W116" s="42"/>
      <c r="X116" s="10">
        <v>2274830.6139999991</v>
      </c>
      <c r="Y116" s="17">
        <f t="shared" si="18"/>
        <v>-0.34935384028553423</v>
      </c>
      <c r="Z116" s="18">
        <f t="shared" si="19"/>
        <v>-0.34935384028553423</v>
      </c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</row>
    <row r="117" spans="1:46" s="45" customFormat="1" x14ac:dyDescent="0.25">
      <c r="A117" s="14">
        <v>114</v>
      </c>
      <c r="B117" s="46">
        <v>8708702000</v>
      </c>
      <c r="C117" s="13" t="s">
        <v>6</v>
      </c>
      <c r="D117" s="42"/>
      <c r="E117" s="10">
        <v>117827.77100000001</v>
      </c>
      <c r="F117" s="9">
        <v>69188.260999999969</v>
      </c>
      <c r="G117" s="9">
        <v>41169.187999999987</v>
      </c>
      <c r="H117" s="9">
        <v>92472.670000000027</v>
      </c>
      <c r="I117" s="9">
        <v>117441.63000000009</v>
      </c>
      <c r="J117" s="9">
        <v>141716.77300000004</v>
      </c>
      <c r="K117" s="9">
        <v>106128.99899999992</v>
      </c>
      <c r="L117" s="9">
        <v>236920.29199999996</v>
      </c>
      <c r="M117" s="9">
        <v>50680.841999999997</v>
      </c>
      <c r="N117" s="9">
        <v>74090.982000000004</v>
      </c>
      <c r="O117" s="9">
        <v>52179.631999999947</v>
      </c>
      <c r="P117" s="9">
        <v>287459.11699999962</v>
      </c>
      <c r="Q117" s="9">
        <f t="shared" si="14"/>
        <v>1387276.1569999994</v>
      </c>
      <c r="R117" s="47">
        <f t="shared" si="16"/>
        <v>7.9340335318318119E-4</v>
      </c>
      <c r="S117" s="44"/>
      <c r="T117" s="10">
        <v>140541.42999999988</v>
      </c>
      <c r="U117" s="17">
        <f t="shared" si="17"/>
        <v>1.0453692338266365</v>
      </c>
      <c r="V117" s="18">
        <f t="shared" si="15"/>
        <v>1.0453692338266365</v>
      </c>
      <c r="W117" s="42"/>
      <c r="X117" s="10">
        <v>1406625.1540000001</v>
      </c>
      <c r="Y117" s="17">
        <f t="shared" si="18"/>
        <v>-1.3755617084607227E-2</v>
      </c>
      <c r="Z117" s="18">
        <f t="shared" si="19"/>
        <v>-1.3755617084607227E-2</v>
      </c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</row>
    <row r="118" spans="1:46" s="45" customFormat="1" x14ac:dyDescent="0.25">
      <c r="A118" s="14">
        <v>115</v>
      </c>
      <c r="B118" s="46">
        <v>8708210000</v>
      </c>
      <c r="C118" s="13" t="s">
        <v>14</v>
      </c>
      <c r="D118" s="42"/>
      <c r="E118" s="10">
        <v>112252.39500000009</v>
      </c>
      <c r="F118" s="9">
        <v>79561.657000000036</v>
      </c>
      <c r="G118" s="9">
        <v>75833.707000000024</v>
      </c>
      <c r="H118" s="9">
        <v>70221.108999999953</v>
      </c>
      <c r="I118" s="9">
        <v>119093.15100000003</v>
      </c>
      <c r="J118" s="9">
        <v>87163.957999999941</v>
      </c>
      <c r="K118" s="9">
        <v>110815.00399999996</v>
      </c>
      <c r="L118" s="9">
        <v>105890.86999999992</v>
      </c>
      <c r="M118" s="9">
        <v>65338.614999999962</v>
      </c>
      <c r="N118" s="9">
        <v>80037.934999999925</v>
      </c>
      <c r="O118" s="9">
        <v>120099.63600000003</v>
      </c>
      <c r="P118" s="9">
        <v>67906.759999999922</v>
      </c>
      <c r="Q118" s="9">
        <f t="shared" si="14"/>
        <v>1094214.7969999998</v>
      </c>
      <c r="R118" s="47">
        <f t="shared" si="16"/>
        <v>6.2579731127207288E-4</v>
      </c>
      <c r="S118" s="44"/>
      <c r="T118" s="10">
        <v>84288.347999999984</v>
      </c>
      <c r="U118" s="17">
        <f t="shared" si="17"/>
        <v>-0.19435175073071861</v>
      </c>
      <c r="V118" s="18">
        <f t="shared" si="15"/>
        <v>-0.19435175073071861</v>
      </c>
      <c r="W118" s="42"/>
      <c r="X118" s="10">
        <v>1127070.8660000004</v>
      </c>
      <c r="Y118" s="17">
        <f t="shared" si="18"/>
        <v>-2.9151733037521874E-2</v>
      </c>
      <c r="Z118" s="18">
        <f t="shared" si="19"/>
        <v>-2.9151733037521874E-2</v>
      </c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</row>
    <row r="119" spans="1:46" s="45" customFormat="1" x14ac:dyDescent="0.25">
      <c r="A119" s="14">
        <v>116</v>
      </c>
      <c r="B119" s="46">
        <v>8512901000</v>
      </c>
      <c r="C119" s="13" t="s">
        <v>14</v>
      </c>
      <c r="D119" s="42"/>
      <c r="E119" s="10">
        <v>101067.89100000002</v>
      </c>
      <c r="F119" s="9">
        <v>96852.686999999976</v>
      </c>
      <c r="G119" s="9">
        <v>120263.77799999995</v>
      </c>
      <c r="H119" s="9">
        <v>82940.051999999952</v>
      </c>
      <c r="I119" s="9">
        <v>86256.63599999994</v>
      </c>
      <c r="J119" s="9">
        <v>52226.58900000008</v>
      </c>
      <c r="K119" s="9">
        <v>108821.46499999997</v>
      </c>
      <c r="L119" s="9">
        <v>76278.281000000105</v>
      </c>
      <c r="M119" s="9">
        <v>109197.43000000012</v>
      </c>
      <c r="N119" s="9">
        <v>87638.752999999779</v>
      </c>
      <c r="O119" s="9">
        <v>73127.616999999998</v>
      </c>
      <c r="P119" s="9">
        <v>69424.73000000004</v>
      </c>
      <c r="Q119" s="9">
        <f t="shared" si="14"/>
        <v>1064095.909</v>
      </c>
      <c r="R119" s="47">
        <f t="shared" si="16"/>
        <v>6.0857188242521322E-4</v>
      </c>
      <c r="S119" s="44"/>
      <c r="T119" s="10">
        <v>75125.612000000066</v>
      </c>
      <c r="U119" s="17">
        <f t="shared" si="17"/>
        <v>-7.5884666337227596E-2</v>
      </c>
      <c r="V119" s="18">
        <f t="shared" si="15"/>
        <v>-7.5884666337227596E-2</v>
      </c>
      <c r="W119" s="42"/>
      <c r="X119" s="10">
        <v>1329369.4749999996</v>
      </c>
      <c r="Y119" s="17">
        <f t="shared" si="18"/>
        <v>-0.19954841072306082</v>
      </c>
      <c r="Z119" s="18">
        <f t="shared" si="19"/>
        <v>-0.19954841072306082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</row>
    <row r="120" spans="1:46" s="45" customFormat="1" x14ac:dyDescent="0.25">
      <c r="A120" s="14">
        <v>117</v>
      </c>
      <c r="B120" s="46">
        <v>8708993200</v>
      </c>
      <c r="C120" s="13" t="s">
        <v>10</v>
      </c>
      <c r="D120" s="42"/>
      <c r="E120" s="10">
        <v>105393.86800000006</v>
      </c>
      <c r="F120" s="9">
        <v>146682.22200000001</v>
      </c>
      <c r="G120" s="9">
        <v>35599.649000000019</v>
      </c>
      <c r="H120" s="9">
        <v>337476.45900000003</v>
      </c>
      <c r="I120" s="9">
        <v>142726.48500000002</v>
      </c>
      <c r="J120" s="9">
        <v>62026.521000000022</v>
      </c>
      <c r="K120" s="9">
        <v>297448.43200000009</v>
      </c>
      <c r="L120" s="9">
        <v>237523.69500000004</v>
      </c>
      <c r="M120" s="9">
        <v>181429.92900000003</v>
      </c>
      <c r="N120" s="9">
        <v>29276.659</v>
      </c>
      <c r="O120" s="9">
        <v>20799.781000000006</v>
      </c>
      <c r="P120" s="9">
        <v>204410.63099999996</v>
      </c>
      <c r="Q120" s="9">
        <f t="shared" si="14"/>
        <v>1800794.3310000002</v>
      </c>
      <c r="R120" s="47">
        <f t="shared" si="16"/>
        <v>1.0299003939477813E-3</v>
      </c>
      <c r="S120" s="44"/>
      <c r="T120" s="10">
        <v>200165.66799999998</v>
      </c>
      <c r="U120" s="17">
        <f t="shared" si="17"/>
        <v>2.120724818803587E-2</v>
      </c>
      <c r="V120" s="18">
        <f t="shared" si="15"/>
        <v>2.120724818803587E-2</v>
      </c>
      <c r="W120" s="42"/>
      <c r="X120" s="10">
        <v>1676133.0010000002</v>
      </c>
      <c r="Y120" s="17">
        <f t="shared" si="18"/>
        <v>7.4374366428932373E-2</v>
      </c>
      <c r="Z120" s="18">
        <f t="shared" si="19"/>
        <v>7.4374366428932373E-2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</row>
    <row r="121" spans="1:46" s="45" customFormat="1" x14ac:dyDescent="0.25">
      <c r="A121" s="14">
        <v>118</v>
      </c>
      <c r="B121" s="46">
        <v>8708992100</v>
      </c>
      <c r="C121" s="13" t="s">
        <v>13</v>
      </c>
      <c r="D121" s="42"/>
      <c r="E121" s="10">
        <v>95186.375000000029</v>
      </c>
      <c r="F121" s="9">
        <v>67268.36500000002</v>
      </c>
      <c r="G121" s="9">
        <v>115245.82500000001</v>
      </c>
      <c r="H121" s="9">
        <v>88008.057999999961</v>
      </c>
      <c r="I121" s="9">
        <v>105442.99200000001</v>
      </c>
      <c r="J121" s="9">
        <v>76514.039000000004</v>
      </c>
      <c r="K121" s="9">
        <v>114959.916</v>
      </c>
      <c r="L121" s="9">
        <v>180520.39300000007</v>
      </c>
      <c r="M121" s="9">
        <v>127123.68299999996</v>
      </c>
      <c r="N121" s="9">
        <v>109024.04999999997</v>
      </c>
      <c r="O121" s="9">
        <v>52371.65399999993</v>
      </c>
      <c r="P121" s="9">
        <v>19895.874999999989</v>
      </c>
      <c r="Q121" s="9">
        <f t="shared" si="14"/>
        <v>1151561.2249999999</v>
      </c>
      <c r="R121" s="47">
        <f t="shared" si="16"/>
        <v>6.5859456511277166E-4</v>
      </c>
      <c r="S121" s="44"/>
      <c r="T121" s="10">
        <v>111849.86699999998</v>
      </c>
      <c r="U121" s="17">
        <f t="shared" si="17"/>
        <v>-0.82211981530563649</v>
      </c>
      <c r="V121" s="18">
        <f t="shared" si="15"/>
        <v>-0.82211981530563649</v>
      </c>
      <c r="W121" s="42"/>
      <c r="X121" s="10">
        <v>1334456.7979999997</v>
      </c>
      <c r="Y121" s="17">
        <f t="shared" si="18"/>
        <v>-0.13705619640449379</v>
      </c>
      <c r="Z121" s="18">
        <f t="shared" si="19"/>
        <v>-0.13705619640449379</v>
      </c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</row>
    <row r="122" spans="1:46" s="45" customFormat="1" x14ac:dyDescent="0.25">
      <c r="A122" s="14">
        <v>119</v>
      </c>
      <c r="B122" s="46">
        <v>8512909000</v>
      </c>
      <c r="C122" s="13" t="s">
        <v>14</v>
      </c>
      <c r="D122" s="42"/>
      <c r="E122" s="10">
        <v>91582.333000000115</v>
      </c>
      <c r="F122" s="9">
        <v>111023.53000000007</v>
      </c>
      <c r="G122" s="9">
        <v>171807.95199999996</v>
      </c>
      <c r="H122" s="9">
        <v>71757.602000000086</v>
      </c>
      <c r="I122" s="9">
        <v>137105.43199999986</v>
      </c>
      <c r="J122" s="9">
        <v>105059.26299999998</v>
      </c>
      <c r="K122" s="9">
        <v>172200.4209999998</v>
      </c>
      <c r="L122" s="9">
        <v>189655.07200000016</v>
      </c>
      <c r="M122" s="9">
        <v>142783.80299999993</v>
      </c>
      <c r="N122" s="9">
        <v>106280.44299999996</v>
      </c>
      <c r="O122" s="9">
        <v>82680.190000000177</v>
      </c>
      <c r="P122" s="9">
        <v>122768.26599999993</v>
      </c>
      <c r="Q122" s="9">
        <f t="shared" si="14"/>
        <v>1504704.307</v>
      </c>
      <c r="R122" s="47">
        <f t="shared" si="16"/>
        <v>8.605622151718242E-4</v>
      </c>
      <c r="S122" s="44"/>
      <c r="T122" s="10">
        <v>131919.74999999985</v>
      </c>
      <c r="U122" s="17">
        <f t="shared" si="17"/>
        <v>-6.9371599021374242E-2</v>
      </c>
      <c r="V122" s="18">
        <f t="shared" si="15"/>
        <v>-6.9371599021374242E-2</v>
      </c>
      <c r="W122" s="42"/>
      <c r="X122" s="10">
        <v>1573513.8399999989</v>
      </c>
      <c r="Y122" s="17">
        <f t="shared" si="18"/>
        <v>-4.3729855595041313E-2</v>
      </c>
      <c r="Z122" s="18">
        <f t="shared" si="19"/>
        <v>-4.3729855595041313E-2</v>
      </c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</row>
    <row r="123" spans="1:46" s="45" customFormat="1" x14ac:dyDescent="0.25">
      <c r="A123" s="14">
        <v>120</v>
      </c>
      <c r="B123" s="46">
        <v>9029901000</v>
      </c>
      <c r="C123" s="13" t="s">
        <v>6</v>
      </c>
      <c r="D123" s="42"/>
      <c r="E123" s="10">
        <v>66515.671999999991</v>
      </c>
      <c r="F123" s="9">
        <v>68012.049999999988</v>
      </c>
      <c r="G123" s="9">
        <v>85053.466999999873</v>
      </c>
      <c r="H123" s="9">
        <v>53203.97899999997</v>
      </c>
      <c r="I123" s="9">
        <v>73794.111000000019</v>
      </c>
      <c r="J123" s="9">
        <v>46278.257000000027</v>
      </c>
      <c r="K123" s="9">
        <v>131963.95099999997</v>
      </c>
      <c r="L123" s="9">
        <v>100709.996</v>
      </c>
      <c r="M123" s="9">
        <v>85510.132999999987</v>
      </c>
      <c r="N123" s="9">
        <v>81618.424000000014</v>
      </c>
      <c r="O123" s="9">
        <v>145528.46799999994</v>
      </c>
      <c r="P123" s="9">
        <v>53689.625000000022</v>
      </c>
      <c r="Q123" s="9">
        <f t="shared" si="14"/>
        <v>991878.13299999991</v>
      </c>
      <c r="R123" s="47">
        <f t="shared" si="16"/>
        <v>5.6726948899134982E-4</v>
      </c>
      <c r="S123" s="44"/>
      <c r="T123" s="10">
        <v>48332.726999999999</v>
      </c>
      <c r="U123" s="17">
        <f t="shared" si="17"/>
        <v>0.11083376280423869</v>
      </c>
      <c r="V123" s="18">
        <f t="shared" si="15"/>
        <v>0.11083376280423869</v>
      </c>
      <c r="W123" s="42"/>
      <c r="X123" s="10">
        <v>847516.71499999997</v>
      </c>
      <c r="Y123" s="17">
        <f t="shared" si="18"/>
        <v>0.17033459688166736</v>
      </c>
      <c r="Z123" s="18">
        <f t="shared" si="19"/>
        <v>0.17033459688166736</v>
      </c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</row>
    <row r="124" spans="1:46" s="45" customFormat="1" x14ac:dyDescent="0.25">
      <c r="A124" s="14">
        <v>121</v>
      </c>
      <c r="B124" s="46">
        <v>8714940000</v>
      </c>
      <c r="C124" s="13" t="s">
        <v>8</v>
      </c>
      <c r="D124" s="42"/>
      <c r="E124" s="10">
        <v>54839.362000000023</v>
      </c>
      <c r="F124" s="9">
        <v>104445.05600000001</v>
      </c>
      <c r="G124" s="9">
        <v>128223.94600000001</v>
      </c>
      <c r="H124" s="9">
        <v>35749.815999999999</v>
      </c>
      <c r="I124" s="9">
        <v>81920.722999999998</v>
      </c>
      <c r="J124" s="9">
        <v>76209.989999999991</v>
      </c>
      <c r="K124" s="9">
        <v>90676.596000000005</v>
      </c>
      <c r="L124" s="9">
        <v>98404.125999999946</v>
      </c>
      <c r="M124" s="9">
        <v>64647.653999999995</v>
      </c>
      <c r="N124" s="9">
        <v>119250.49399999998</v>
      </c>
      <c r="O124" s="9">
        <v>65643.323000000033</v>
      </c>
      <c r="P124" s="9">
        <v>76556.501999999979</v>
      </c>
      <c r="Q124" s="9">
        <f t="shared" si="14"/>
        <v>996567.58799999987</v>
      </c>
      <c r="R124" s="47">
        <f t="shared" si="16"/>
        <v>5.699514563147467E-4</v>
      </c>
      <c r="S124" s="44"/>
      <c r="T124" s="10">
        <v>39026.517999999996</v>
      </c>
      <c r="U124" s="17">
        <f t="shared" si="17"/>
        <v>0.96165340705004698</v>
      </c>
      <c r="V124" s="18">
        <f t="shared" si="15"/>
        <v>0.96165340705004698</v>
      </c>
      <c r="W124" s="42"/>
      <c r="X124" s="10">
        <v>1199599.3939999999</v>
      </c>
      <c r="Y124" s="17">
        <f t="shared" si="18"/>
        <v>-0.16924967369565044</v>
      </c>
      <c r="Z124" s="18">
        <f t="shared" si="19"/>
        <v>-0.16924967369565044</v>
      </c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</row>
    <row r="125" spans="1:46" s="45" customFormat="1" x14ac:dyDescent="0.25">
      <c r="A125" s="14">
        <v>122</v>
      </c>
      <c r="B125" s="46">
        <v>8708991900</v>
      </c>
      <c r="C125" s="13" t="s">
        <v>14</v>
      </c>
      <c r="D125" s="42"/>
      <c r="E125" s="10">
        <v>59868.294000000031</v>
      </c>
      <c r="F125" s="9">
        <v>41705.989000000001</v>
      </c>
      <c r="G125" s="9">
        <v>81501.14800000003</v>
      </c>
      <c r="H125" s="9">
        <v>43944.307000000008</v>
      </c>
      <c r="I125" s="9">
        <v>45677.715999999979</v>
      </c>
      <c r="J125" s="9">
        <v>37835.099000000002</v>
      </c>
      <c r="K125" s="9">
        <v>107589.43699999999</v>
      </c>
      <c r="L125" s="9">
        <v>35715.014999999992</v>
      </c>
      <c r="M125" s="9">
        <v>63750.052000000018</v>
      </c>
      <c r="N125" s="9">
        <v>41431.272999999979</v>
      </c>
      <c r="O125" s="9">
        <v>71755.910999999978</v>
      </c>
      <c r="P125" s="9">
        <v>37390.028000000006</v>
      </c>
      <c r="Q125" s="9">
        <f t="shared" si="14"/>
        <v>668164.26899999997</v>
      </c>
      <c r="R125" s="47">
        <f t="shared" si="16"/>
        <v>3.8213283550420687E-4</v>
      </c>
      <c r="S125" s="44"/>
      <c r="T125" s="10">
        <v>147686.11500000008</v>
      </c>
      <c r="U125" s="17">
        <f t="shared" si="17"/>
        <v>-0.74682773664944746</v>
      </c>
      <c r="V125" s="18">
        <f t="shared" si="15"/>
        <v>-0.74682773664944746</v>
      </c>
      <c r="W125" s="42"/>
      <c r="X125" s="10">
        <v>899638.4</v>
      </c>
      <c r="Y125" s="17">
        <f t="shared" si="18"/>
        <v>-0.25729685504753913</v>
      </c>
      <c r="Z125" s="18">
        <f t="shared" si="19"/>
        <v>-0.25729685504753913</v>
      </c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</row>
    <row r="126" spans="1:46" s="45" customFormat="1" x14ac:dyDescent="0.25">
      <c r="A126" s="14">
        <v>123</v>
      </c>
      <c r="B126" s="46">
        <v>8409913000</v>
      </c>
      <c r="C126" s="13" t="s">
        <v>4</v>
      </c>
      <c r="D126" s="42"/>
      <c r="E126" s="10">
        <v>81617.865999999936</v>
      </c>
      <c r="F126" s="9">
        <v>34260.394000000015</v>
      </c>
      <c r="G126" s="9">
        <v>75708.490000000034</v>
      </c>
      <c r="H126" s="9">
        <v>32310.071999999996</v>
      </c>
      <c r="I126" s="9">
        <v>76012.46699999999</v>
      </c>
      <c r="J126" s="9">
        <v>19582.276999999995</v>
      </c>
      <c r="K126" s="9">
        <v>61670.304000000011</v>
      </c>
      <c r="L126" s="9">
        <v>39909.039000000012</v>
      </c>
      <c r="M126" s="9">
        <v>36608.128999999994</v>
      </c>
      <c r="N126" s="9">
        <v>36709.459999999992</v>
      </c>
      <c r="O126" s="9">
        <v>51724.823000000033</v>
      </c>
      <c r="P126" s="9">
        <v>53663.936999999969</v>
      </c>
      <c r="Q126" s="9">
        <f t="shared" si="14"/>
        <v>599777.25799999991</v>
      </c>
      <c r="R126" s="47">
        <f t="shared" si="16"/>
        <v>3.4302131212957489E-4</v>
      </c>
      <c r="S126" s="44"/>
      <c r="T126" s="10">
        <v>17252.699000000001</v>
      </c>
      <c r="U126" s="17">
        <f t="shared" si="17"/>
        <v>2.1104661943038576</v>
      </c>
      <c r="V126" s="18">
        <f t="shared" si="15"/>
        <v>2.1104661943038576</v>
      </c>
      <c r="W126" s="42"/>
      <c r="X126" s="10">
        <v>511425.32799999998</v>
      </c>
      <c r="Y126" s="17">
        <f t="shared" si="18"/>
        <v>0.17275626599392813</v>
      </c>
      <c r="Z126" s="18">
        <f t="shared" si="19"/>
        <v>0.17275626599392813</v>
      </c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</row>
    <row r="127" spans="1:46" s="45" customFormat="1" x14ac:dyDescent="0.25">
      <c r="A127" s="14">
        <v>124</v>
      </c>
      <c r="B127" s="46">
        <v>8708995000</v>
      </c>
      <c r="C127" s="13" t="s">
        <v>14</v>
      </c>
      <c r="D127" s="42"/>
      <c r="E127" s="10">
        <v>79737.502999999997</v>
      </c>
      <c r="F127" s="9">
        <v>102861.86599999992</v>
      </c>
      <c r="G127" s="9">
        <v>66422.285000000003</v>
      </c>
      <c r="H127" s="9">
        <v>137549.51800000004</v>
      </c>
      <c r="I127" s="9">
        <v>130642.117</v>
      </c>
      <c r="J127" s="9">
        <v>58143.022000000041</v>
      </c>
      <c r="K127" s="9">
        <v>96319.312999999966</v>
      </c>
      <c r="L127" s="9">
        <v>228243.14999999979</v>
      </c>
      <c r="M127" s="9">
        <v>60430.217999999928</v>
      </c>
      <c r="N127" s="9">
        <v>127512.60700000005</v>
      </c>
      <c r="O127" s="9">
        <v>106411.01799999991</v>
      </c>
      <c r="P127" s="9">
        <v>82822.80100000005</v>
      </c>
      <c r="Q127" s="9">
        <f t="shared" si="14"/>
        <v>1277095.4179999996</v>
      </c>
      <c r="R127" s="47">
        <f t="shared" si="16"/>
        <v>7.3038939065113375E-4</v>
      </c>
      <c r="S127" s="44"/>
      <c r="T127" s="10">
        <v>98246.583000000042</v>
      </c>
      <c r="U127" s="17">
        <f t="shared" si="17"/>
        <v>-0.15699051843869202</v>
      </c>
      <c r="V127" s="18">
        <f t="shared" si="15"/>
        <v>-0.15699051843869202</v>
      </c>
      <c r="W127" s="42"/>
      <c r="X127" s="10">
        <v>977115.34700000007</v>
      </c>
      <c r="Y127" s="17">
        <f t="shared" si="18"/>
        <v>0.30700579201935257</v>
      </c>
      <c r="Z127" s="18">
        <f t="shared" si="19"/>
        <v>0.30700579201935257</v>
      </c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</row>
    <row r="128" spans="1:46" s="45" customFormat="1" x14ac:dyDescent="0.25">
      <c r="A128" s="14">
        <v>125</v>
      </c>
      <c r="B128" s="46">
        <v>4012902000</v>
      </c>
      <c r="C128" s="13" t="s">
        <v>28</v>
      </c>
      <c r="D128" s="42"/>
      <c r="E128" s="10">
        <v>76016.472999999984</v>
      </c>
      <c r="F128" s="9">
        <v>13957.552</v>
      </c>
      <c r="G128" s="9">
        <v>88161.410000000033</v>
      </c>
      <c r="H128" s="9">
        <v>27900.049000000003</v>
      </c>
      <c r="I128" s="9">
        <v>79624.148999999976</v>
      </c>
      <c r="J128" s="9">
        <v>63497.081000000006</v>
      </c>
      <c r="K128" s="9">
        <v>118287.132</v>
      </c>
      <c r="L128" s="9">
        <v>59688.031000000017</v>
      </c>
      <c r="M128" s="9">
        <v>114321.07799999998</v>
      </c>
      <c r="N128" s="9">
        <v>60957.335000000006</v>
      </c>
      <c r="O128" s="9">
        <v>15094.852000000001</v>
      </c>
      <c r="P128" s="9">
        <v>66028.524000000005</v>
      </c>
      <c r="Q128" s="9">
        <f t="shared" si="14"/>
        <v>783533.66599999985</v>
      </c>
      <c r="R128" s="47">
        <f t="shared" si="16"/>
        <v>4.4811426679505089E-4</v>
      </c>
      <c r="S128" s="44"/>
      <c r="T128" s="10">
        <v>90472.985000000001</v>
      </c>
      <c r="U128" s="17">
        <f t="shared" si="17"/>
        <v>-0.27018519395596369</v>
      </c>
      <c r="V128" s="18">
        <f t="shared" si="15"/>
        <v>-0.27018519395596369</v>
      </c>
      <c r="W128" s="42"/>
      <c r="X128" s="10">
        <v>882175.61499999987</v>
      </c>
      <c r="Y128" s="17">
        <f t="shared" si="18"/>
        <v>-0.11181668062770023</v>
      </c>
      <c r="Z128" s="18">
        <f t="shared" si="19"/>
        <v>-0.11181668062770023</v>
      </c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</row>
    <row r="129" spans="1:46" s="45" customFormat="1" x14ac:dyDescent="0.25">
      <c r="A129" s="14">
        <v>126</v>
      </c>
      <c r="B129" s="46">
        <v>9031802000</v>
      </c>
      <c r="C129" s="13" t="s">
        <v>6</v>
      </c>
      <c r="D129" s="42"/>
      <c r="E129" s="10">
        <v>74653.848000000013</v>
      </c>
      <c r="F129" s="9">
        <v>90382.941999999995</v>
      </c>
      <c r="G129" s="9">
        <v>60263.16599999999</v>
      </c>
      <c r="H129" s="9">
        <v>55125.261999999973</v>
      </c>
      <c r="I129" s="9">
        <v>103533.28000000001</v>
      </c>
      <c r="J129" s="9">
        <v>49162.871999999967</v>
      </c>
      <c r="K129" s="9">
        <v>73311.437000000005</v>
      </c>
      <c r="L129" s="9">
        <v>163817.73399999979</v>
      </c>
      <c r="M129" s="9">
        <v>75944.021000000008</v>
      </c>
      <c r="N129" s="9">
        <v>43477.702999999987</v>
      </c>
      <c r="O129" s="9">
        <v>122771.45100000007</v>
      </c>
      <c r="P129" s="9">
        <v>69885.202000000005</v>
      </c>
      <c r="Q129" s="9">
        <f t="shared" si="14"/>
        <v>982328.91800000006</v>
      </c>
      <c r="R129" s="47">
        <f t="shared" si="16"/>
        <v>5.6180815444520512E-4</v>
      </c>
      <c r="S129" s="44"/>
      <c r="T129" s="10">
        <v>112831.61599999995</v>
      </c>
      <c r="U129" s="17">
        <f t="shared" si="17"/>
        <v>-0.3806239378863453</v>
      </c>
      <c r="V129" s="18">
        <f t="shared" si="15"/>
        <v>-0.3806239378863453</v>
      </c>
      <c r="W129" s="42"/>
      <c r="X129" s="10">
        <v>1186085.942</v>
      </c>
      <c r="Y129" s="17">
        <f t="shared" si="18"/>
        <v>-0.17178942670580946</v>
      </c>
      <c r="Z129" s="18">
        <f t="shared" si="19"/>
        <v>-0.17178942670580946</v>
      </c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</row>
    <row r="130" spans="1:46" s="45" customFormat="1" x14ac:dyDescent="0.25">
      <c r="A130" s="14">
        <v>127</v>
      </c>
      <c r="B130" s="46">
        <v>9025191200</v>
      </c>
      <c r="C130" s="13" t="s">
        <v>6</v>
      </c>
      <c r="D130" s="42"/>
      <c r="E130" s="10">
        <v>53967.376999999986</v>
      </c>
      <c r="F130" s="9">
        <v>34753.520999999993</v>
      </c>
      <c r="G130" s="9">
        <v>18460.998999999993</v>
      </c>
      <c r="H130" s="9">
        <v>22637.623000000003</v>
      </c>
      <c r="I130" s="9">
        <v>14454.578</v>
      </c>
      <c r="J130" s="9">
        <v>12326.216000000004</v>
      </c>
      <c r="K130" s="9">
        <v>17654.351999999999</v>
      </c>
      <c r="L130" s="9">
        <v>28803.066999999995</v>
      </c>
      <c r="M130" s="9">
        <v>11675.888000000004</v>
      </c>
      <c r="N130" s="9">
        <v>14734.946999999996</v>
      </c>
      <c r="O130" s="9">
        <v>18157.885000000002</v>
      </c>
      <c r="P130" s="9">
        <v>60777.433000000026</v>
      </c>
      <c r="Q130" s="9">
        <f t="shared" si="14"/>
        <v>308403.88600000006</v>
      </c>
      <c r="R130" s="47">
        <f t="shared" si="16"/>
        <v>1.7638065503573972E-4</v>
      </c>
      <c r="S130" s="44"/>
      <c r="T130" s="10">
        <v>55869.937000000013</v>
      </c>
      <c r="U130" s="17">
        <f t="shared" si="17"/>
        <v>8.7837865290594702E-2</v>
      </c>
      <c r="V130" s="18">
        <f t="shared" si="15"/>
        <v>8.7837865290594702E-2</v>
      </c>
      <c r="W130" s="42"/>
      <c r="X130" s="10">
        <v>441749.94400000002</v>
      </c>
      <c r="Y130" s="17">
        <f t="shared" si="18"/>
        <v>-0.30185868682305922</v>
      </c>
      <c r="Z130" s="18">
        <f t="shared" si="19"/>
        <v>-0.30185868682305922</v>
      </c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</row>
    <row r="131" spans="1:46" s="45" customFormat="1" x14ac:dyDescent="0.25">
      <c r="A131" s="14">
        <v>128</v>
      </c>
      <c r="B131" s="46">
        <v>8536101000</v>
      </c>
      <c r="C131" s="13" t="s">
        <v>5</v>
      </c>
      <c r="D131" s="42"/>
      <c r="E131" s="10">
        <v>59225.763999999981</v>
      </c>
      <c r="F131" s="9">
        <v>51939.945</v>
      </c>
      <c r="G131" s="9">
        <v>12000.331000000007</v>
      </c>
      <c r="H131" s="9">
        <v>29813.590999999997</v>
      </c>
      <c r="I131" s="9">
        <v>25052.503000000001</v>
      </c>
      <c r="J131" s="9">
        <v>27093.134999999995</v>
      </c>
      <c r="K131" s="9">
        <v>64791.043000000012</v>
      </c>
      <c r="L131" s="9">
        <v>24901.793000000001</v>
      </c>
      <c r="M131" s="9">
        <v>31696.374999999975</v>
      </c>
      <c r="N131" s="9">
        <v>48883.051000000029</v>
      </c>
      <c r="O131" s="9">
        <v>31741.17199999997</v>
      </c>
      <c r="P131" s="9">
        <v>41367.385000000009</v>
      </c>
      <c r="Q131" s="9">
        <f t="shared" si="14"/>
        <v>448506.08799999999</v>
      </c>
      <c r="R131" s="47">
        <f t="shared" si="16"/>
        <v>2.5650713619398784E-4</v>
      </c>
      <c r="S131" s="44"/>
      <c r="T131" s="10">
        <v>64388.724999999969</v>
      </c>
      <c r="U131" s="17">
        <f t="shared" si="17"/>
        <v>-0.35753682030510731</v>
      </c>
      <c r="V131" s="18">
        <f t="shared" si="15"/>
        <v>-0.35753682030510731</v>
      </c>
      <c r="W131" s="42"/>
      <c r="X131" s="10">
        <v>537752.74199999985</v>
      </c>
      <c r="Y131" s="17">
        <f t="shared" si="18"/>
        <v>-0.16596224812927107</v>
      </c>
      <c r="Z131" s="18">
        <f t="shared" si="19"/>
        <v>-0.16596224812927107</v>
      </c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</row>
    <row r="132" spans="1:46" s="45" customFormat="1" x14ac:dyDescent="0.25">
      <c r="A132" s="14">
        <v>129</v>
      </c>
      <c r="B132" s="46">
        <v>4011109000</v>
      </c>
      <c r="C132" s="13" t="s">
        <v>28</v>
      </c>
      <c r="D132" s="42"/>
      <c r="E132" s="10">
        <v>61455.101000000002</v>
      </c>
      <c r="F132" s="9">
        <v>92634.37</v>
      </c>
      <c r="G132" s="9">
        <v>753.25</v>
      </c>
      <c r="H132" s="9">
        <v>17353.948000000004</v>
      </c>
      <c r="I132" s="9">
        <v>0</v>
      </c>
      <c r="J132" s="9">
        <v>43298.114999999998</v>
      </c>
      <c r="K132" s="9">
        <v>49392.440999999999</v>
      </c>
      <c r="L132" s="9">
        <v>58285.138999999996</v>
      </c>
      <c r="M132" s="9">
        <v>0</v>
      </c>
      <c r="N132" s="9">
        <v>32291.087999999992</v>
      </c>
      <c r="O132" s="9">
        <v>57712.21</v>
      </c>
      <c r="P132" s="9">
        <v>40275.160000000003</v>
      </c>
      <c r="Q132" s="9">
        <f t="shared" si="14"/>
        <v>453450.82199999993</v>
      </c>
      <c r="R132" s="47">
        <f t="shared" ref="R132:R153" si="20">+Q132/$Q$155</f>
        <v>2.5933510127967255E-4</v>
      </c>
      <c r="S132" s="44"/>
      <c r="T132" s="10">
        <v>33339.692999999999</v>
      </c>
      <c r="U132" s="17">
        <f t="shared" ref="U132:U153" si="21">+V132</f>
        <v>0.20802432103978896</v>
      </c>
      <c r="V132" s="18">
        <f t="shared" si="15"/>
        <v>0.20802432103978896</v>
      </c>
      <c r="W132" s="42"/>
      <c r="X132" s="10">
        <v>381156.91300000006</v>
      </c>
      <c r="Y132" s="17">
        <f t="shared" ref="Y132:Y153" si="22">+Z132</f>
        <v>0.18966967811495486</v>
      </c>
      <c r="Z132" s="18">
        <f t="shared" ref="Z132:Z153" si="23">IFERROR((Q132-X132)/X132,0)</f>
        <v>0.18966967811495486</v>
      </c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</row>
    <row r="133" spans="1:46" s="45" customFormat="1" x14ac:dyDescent="0.25">
      <c r="A133" s="14">
        <v>130</v>
      </c>
      <c r="B133" s="46">
        <v>8482910000</v>
      </c>
      <c r="C133" s="13" t="s">
        <v>27</v>
      </c>
      <c r="D133" s="42"/>
      <c r="E133" s="10">
        <v>36150.120000000017</v>
      </c>
      <c r="F133" s="9">
        <v>202242.52099999986</v>
      </c>
      <c r="G133" s="9">
        <v>29963.349999999984</v>
      </c>
      <c r="H133" s="9">
        <v>21106.765999999996</v>
      </c>
      <c r="I133" s="9">
        <v>105786.19099999999</v>
      </c>
      <c r="J133" s="9">
        <v>46073.819999999978</v>
      </c>
      <c r="K133" s="9">
        <v>69096.227999999988</v>
      </c>
      <c r="L133" s="9">
        <v>42843.561999999998</v>
      </c>
      <c r="M133" s="9">
        <v>41200.486999999986</v>
      </c>
      <c r="N133" s="9">
        <v>71583.450999999972</v>
      </c>
      <c r="O133" s="9">
        <v>98916.241999999969</v>
      </c>
      <c r="P133" s="9">
        <v>26743.625999999997</v>
      </c>
      <c r="Q133" s="9">
        <f t="shared" ref="Q133:Q153" si="24">SUM(E133:P133)</f>
        <v>791706.36399999983</v>
      </c>
      <c r="R133" s="47">
        <f t="shared" si="20"/>
        <v>4.5278835130593565E-4</v>
      </c>
      <c r="S133" s="44"/>
      <c r="T133" s="10">
        <v>120355.06900000005</v>
      </c>
      <c r="U133" s="17">
        <f t="shared" si="21"/>
        <v>-0.77779393737043201</v>
      </c>
      <c r="V133" s="18">
        <f t="shared" ref="V133:V155" si="25">IFERROR((P133-T133)/T133,0)</f>
        <v>-0.77779393737043201</v>
      </c>
      <c r="W133" s="42"/>
      <c r="X133" s="10">
        <v>1095664.7220000001</v>
      </c>
      <c r="Y133" s="17">
        <f t="shared" si="22"/>
        <v>-0.27741913369736132</v>
      </c>
      <c r="Z133" s="18">
        <f t="shared" si="23"/>
        <v>-0.27741913369736132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</row>
    <row r="134" spans="1:46" s="45" customFormat="1" x14ac:dyDescent="0.25">
      <c r="A134" s="14">
        <v>131</v>
      </c>
      <c r="B134" s="46">
        <v>8512400000</v>
      </c>
      <c r="C134" s="13" t="s">
        <v>14</v>
      </c>
      <c r="D134" s="42"/>
      <c r="E134" s="10">
        <v>59803.831000000006</v>
      </c>
      <c r="F134" s="9">
        <v>14985.994000000002</v>
      </c>
      <c r="G134" s="9">
        <v>14433.796000000002</v>
      </c>
      <c r="H134" s="9">
        <v>63692.084000000003</v>
      </c>
      <c r="I134" s="9">
        <v>30802.898000000005</v>
      </c>
      <c r="J134" s="9">
        <v>19312.792000000005</v>
      </c>
      <c r="K134" s="9">
        <v>164267.2729999999</v>
      </c>
      <c r="L134" s="9">
        <v>101387.43200000002</v>
      </c>
      <c r="M134" s="9">
        <v>34897.256000000008</v>
      </c>
      <c r="N134" s="9">
        <v>31211.236000000008</v>
      </c>
      <c r="O134" s="9">
        <v>23549.631999999998</v>
      </c>
      <c r="P134" s="9">
        <v>23953.553000000004</v>
      </c>
      <c r="Q134" s="9">
        <f t="shared" si="24"/>
        <v>582297.77699999989</v>
      </c>
      <c r="R134" s="47">
        <f t="shared" si="20"/>
        <v>3.3302454344921923E-4</v>
      </c>
      <c r="S134" s="44"/>
      <c r="T134" s="10">
        <v>27342.38</v>
      </c>
      <c r="U134" s="17">
        <f t="shared" si="21"/>
        <v>-0.12394045434230661</v>
      </c>
      <c r="V134" s="18">
        <f t="shared" si="25"/>
        <v>-0.12394045434230661</v>
      </c>
      <c r="W134" s="42"/>
      <c r="X134" s="10">
        <v>663185.58000000007</v>
      </c>
      <c r="Y134" s="17">
        <f t="shared" si="22"/>
        <v>-0.12196857929269238</v>
      </c>
      <c r="Z134" s="18">
        <f t="shared" si="23"/>
        <v>-0.12196857929269238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</row>
    <row r="135" spans="1:46" s="45" customFormat="1" x14ac:dyDescent="0.25">
      <c r="A135" s="14">
        <v>132</v>
      </c>
      <c r="B135" s="46">
        <v>8708294000</v>
      </c>
      <c r="C135" s="13" t="s">
        <v>14</v>
      </c>
      <c r="D135" s="42"/>
      <c r="E135" s="10">
        <v>51771.625000000007</v>
      </c>
      <c r="F135" s="9">
        <v>81837.490999999995</v>
      </c>
      <c r="G135" s="9">
        <v>68465.165999999968</v>
      </c>
      <c r="H135" s="9">
        <v>61107.155000000021</v>
      </c>
      <c r="I135" s="9">
        <v>65305.068000000007</v>
      </c>
      <c r="J135" s="9">
        <v>46483.280999999966</v>
      </c>
      <c r="K135" s="9">
        <v>60808.70199999999</v>
      </c>
      <c r="L135" s="9">
        <v>70872.804000000018</v>
      </c>
      <c r="M135" s="9">
        <v>63010.838000000069</v>
      </c>
      <c r="N135" s="9">
        <v>67459.166999999972</v>
      </c>
      <c r="O135" s="9">
        <v>54941.223000000049</v>
      </c>
      <c r="P135" s="9">
        <v>68006.282000000036</v>
      </c>
      <c r="Q135" s="9">
        <f t="shared" si="24"/>
        <v>760068.80200000003</v>
      </c>
      <c r="R135" s="47">
        <f t="shared" si="20"/>
        <v>4.3469437077388166E-4</v>
      </c>
      <c r="S135" s="44"/>
      <c r="T135" s="10">
        <v>71241.80100000005</v>
      </c>
      <c r="U135" s="17">
        <f t="shared" si="21"/>
        <v>-4.5416019171104507E-2</v>
      </c>
      <c r="V135" s="18">
        <f t="shared" si="25"/>
        <v>-4.5416019171104507E-2</v>
      </c>
      <c r="W135" s="42"/>
      <c r="X135" s="10">
        <v>774679.40800000005</v>
      </c>
      <c r="Y135" s="17">
        <f t="shared" si="22"/>
        <v>-1.8860196681515545E-2</v>
      </c>
      <c r="Z135" s="18">
        <f t="shared" si="23"/>
        <v>-1.8860196681515545E-2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</row>
    <row r="136" spans="1:46" s="45" customFormat="1" x14ac:dyDescent="0.25">
      <c r="A136" s="14">
        <v>133</v>
      </c>
      <c r="B136" s="46">
        <v>8414304000</v>
      </c>
      <c r="C136" s="13" t="s">
        <v>4</v>
      </c>
      <c r="D136" s="42"/>
      <c r="E136" s="10">
        <v>46125.955000000009</v>
      </c>
      <c r="F136" s="9">
        <v>52731.341</v>
      </c>
      <c r="G136" s="9">
        <v>33611.431000000004</v>
      </c>
      <c r="H136" s="9">
        <v>34247.304000000004</v>
      </c>
      <c r="I136" s="9">
        <v>42577.101999999999</v>
      </c>
      <c r="J136" s="9">
        <v>33281.535000000003</v>
      </c>
      <c r="K136" s="9">
        <v>34909.774000000005</v>
      </c>
      <c r="L136" s="9">
        <v>44168.843000000001</v>
      </c>
      <c r="M136" s="9">
        <v>24577.360999999994</v>
      </c>
      <c r="N136" s="9">
        <v>28202.854999999996</v>
      </c>
      <c r="O136" s="9">
        <v>26996.025000000005</v>
      </c>
      <c r="P136" s="9">
        <v>21629.79800000001</v>
      </c>
      <c r="Q136" s="9">
        <f t="shared" si="24"/>
        <v>423059.32400000002</v>
      </c>
      <c r="R136" s="47">
        <f t="shared" si="20"/>
        <v>2.4195376282028181E-4</v>
      </c>
      <c r="S136" s="44"/>
      <c r="T136" s="10">
        <v>29960.264999999996</v>
      </c>
      <c r="U136" s="17">
        <f t="shared" si="21"/>
        <v>-0.27805051123546426</v>
      </c>
      <c r="V136" s="18">
        <f t="shared" si="25"/>
        <v>-0.27805051123546426</v>
      </c>
      <c r="W136" s="42"/>
      <c r="X136" s="10">
        <v>441396.82699999993</v>
      </c>
      <c r="Y136" s="17">
        <f t="shared" si="22"/>
        <v>-4.1544256501870852E-2</v>
      </c>
      <c r="Z136" s="18">
        <f t="shared" si="23"/>
        <v>-4.1544256501870852E-2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</row>
    <row r="137" spans="1:46" s="45" customFormat="1" x14ac:dyDescent="0.25">
      <c r="A137" s="14">
        <v>134</v>
      </c>
      <c r="B137" s="46">
        <v>9401901000</v>
      </c>
      <c r="C137" s="13" t="s">
        <v>6</v>
      </c>
      <c r="D137" s="42"/>
      <c r="E137" s="10">
        <v>30454.315999999995</v>
      </c>
      <c r="F137" s="9">
        <v>45511.075999999986</v>
      </c>
      <c r="G137" s="9">
        <v>12185.873999999998</v>
      </c>
      <c r="H137" s="9">
        <v>27073.048999999999</v>
      </c>
      <c r="I137" s="9">
        <v>23169.686999999994</v>
      </c>
      <c r="J137" s="9">
        <v>49659.112999999976</v>
      </c>
      <c r="K137" s="9">
        <v>25768.278999999999</v>
      </c>
      <c r="L137" s="9">
        <v>31620.356999999989</v>
      </c>
      <c r="M137" s="9">
        <v>15237.213999999998</v>
      </c>
      <c r="N137" s="9">
        <v>73802.220000000016</v>
      </c>
      <c r="O137" s="9">
        <v>38230.18599999998</v>
      </c>
      <c r="P137" s="9">
        <v>40903.654999999999</v>
      </c>
      <c r="Q137" s="9">
        <f t="shared" si="24"/>
        <v>413615.02599999995</v>
      </c>
      <c r="R137" s="47">
        <f t="shared" si="20"/>
        <v>2.3655243182799744E-4</v>
      </c>
      <c r="S137" s="44"/>
      <c r="T137" s="10">
        <v>21535.848999999995</v>
      </c>
      <c r="U137" s="17">
        <f t="shared" si="21"/>
        <v>0.89932864963902792</v>
      </c>
      <c r="V137" s="18">
        <f t="shared" si="25"/>
        <v>0.89932864963902792</v>
      </c>
      <c r="W137" s="42"/>
      <c r="X137" s="10">
        <v>352930.52500000002</v>
      </c>
      <c r="Y137" s="17">
        <f t="shared" si="22"/>
        <v>0.17194460864500152</v>
      </c>
      <c r="Z137" s="18">
        <f t="shared" si="23"/>
        <v>0.17194460864500152</v>
      </c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</row>
    <row r="138" spans="1:46" s="45" customFormat="1" x14ac:dyDescent="0.25">
      <c r="A138" s="14">
        <v>135</v>
      </c>
      <c r="B138" s="46">
        <v>9029202000</v>
      </c>
      <c r="C138" s="13" t="s">
        <v>6</v>
      </c>
      <c r="D138" s="42"/>
      <c r="E138" s="10">
        <v>34862.508000000002</v>
      </c>
      <c r="F138" s="9">
        <v>120245.40200000003</v>
      </c>
      <c r="G138" s="9">
        <v>67514.842000000019</v>
      </c>
      <c r="H138" s="9">
        <v>56754.37200000001</v>
      </c>
      <c r="I138" s="9">
        <v>44191.905999999988</v>
      </c>
      <c r="J138" s="9">
        <v>53071.786999999997</v>
      </c>
      <c r="K138" s="9">
        <v>18616.810000000001</v>
      </c>
      <c r="L138" s="9">
        <v>93865.481999999989</v>
      </c>
      <c r="M138" s="9">
        <v>115540.35400000004</v>
      </c>
      <c r="N138" s="9">
        <v>71479.897000000012</v>
      </c>
      <c r="O138" s="9">
        <v>144894.71600000001</v>
      </c>
      <c r="P138" s="9">
        <v>140894.87199999997</v>
      </c>
      <c r="Q138" s="9">
        <f t="shared" si="24"/>
        <v>961932.94800000009</v>
      </c>
      <c r="R138" s="47">
        <f t="shared" si="20"/>
        <v>5.5014340340932071E-4</v>
      </c>
      <c r="S138" s="44"/>
      <c r="T138" s="10">
        <v>247654.27900000007</v>
      </c>
      <c r="U138" s="17">
        <f t="shared" si="21"/>
        <v>-0.43108242438241928</v>
      </c>
      <c r="V138" s="18">
        <f t="shared" si="25"/>
        <v>-0.43108242438241928</v>
      </c>
      <c r="W138" s="42"/>
      <c r="X138" s="10">
        <v>1169515.172</v>
      </c>
      <c r="Y138" s="17">
        <f t="shared" si="22"/>
        <v>-0.1774942548586278</v>
      </c>
      <c r="Z138" s="18">
        <f t="shared" si="23"/>
        <v>-0.1774942548586278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</row>
    <row r="139" spans="1:46" s="45" customFormat="1" x14ac:dyDescent="0.25">
      <c r="A139" s="14">
        <v>136</v>
      </c>
      <c r="B139" s="46">
        <v>9029201000</v>
      </c>
      <c r="C139" s="13" t="s">
        <v>6</v>
      </c>
      <c r="D139" s="42"/>
      <c r="E139" s="10">
        <v>28284.770999999997</v>
      </c>
      <c r="F139" s="9">
        <v>17135.936000000002</v>
      </c>
      <c r="G139" s="9">
        <v>30029.843000000008</v>
      </c>
      <c r="H139" s="9">
        <v>10460.009999999998</v>
      </c>
      <c r="I139" s="9">
        <v>16328.585999999999</v>
      </c>
      <c r="J139" s="9">
        <v>11798.905999999999</v>
      </c>
      <c r="K139" s="9">
        <v>17753.09399999999</v>
      </c>
      <c r="L139" s="9">
        <v>23188.457000000006</v>
      </c>
      <c r="M139" s="9">
        <v>10570.04</v>
      </c>
      <c r="N139" s="9">
        <v>53593.306000000004</v>
      </c>
      <c r="O139" s="9">
        <v>29709.139999999996</v>
      </c>
      <c r="P139" s="9">
        <v>12908.160000000002</v>
      </c>
      <c r="Q139" s="9">
        <f t="shared" si="24"/>
        <v>261760.24899999998</v>
      </c>
      <c r="R139" s="47">
        <f t="shared" si="20"/>
        <v>1.4970448258534044E-4</v>
      </c>
      <c r="S139" s="44"/>
      <c r="T139" s="10">
        <v>12544.647000000003</v>
      </c>
      <c r="U139" s="17">
        <f t="shared" si="21"/>
        <v>2.8977539184641778E-2</v>
      </c>
      <c r="V139" s="18">
        <f t="shared" si="25"/>
        <v>2.8977539184641778E-2</v>
      </c>
      <c r="W139" s="42"/>
      <c r="X139" s="10">
        <v>294073.28500000009</v>
      </c>
      <c r="Y139" s="17">
        <f t="shared" si="22"/>
        <v>-0.10988089584540159</v>
      </c>
      <c r="Z139" s="18">
        <f t="shared" si="23"/>
        <v>-0.10988089584540159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</row>
    <row r="140" spans="1:46" s="45" customFormat="1" x14ac:dyDescent="0.25">
      <c r="A140" s="14">
        <v>137</v>
      </c>
      <c r="B140" s="46">
        <v>8708991100</v>
      </c>
      <c r="C140" s="13" t="s">
        <v>14</v>
      </c>
      <c r="D140" s="42"/>
      <c r="E140" s="10">
        <v>25008.657000000021</v>
      </c>
      <c r="F140" s="9">
        <v>25894.603999999992</v>
      </c>
      <c r="G140" s="9">
        <v>3608.5350000000003</v>
      </c>
      <c r="H140" s="9">
        <v>59833.339000000007</v>
      </c>
      <c r="I140" s="9">
        <v>7663.0200000000013</v>
      </c>
      <c r="J140" s="9">
        <v>69425.022999999986</v>
      </c>
      <c r="K140" s="9">
        <v>356933.37599999999</v>
      </c>
      <c r="L140" s="9">
        <v>6285.5690000000004</v>
      </c>
      <c r="M140" s="9">
        <v>317089.76100000012</v>
      </c>
      <c r="N140" s="9">
        <v>8825.3009999999995</v>
      </c>
      <c r="O140" s="9">
        <v>3570.893999999997</v>
      </c>
      <c r="P140" s="9">
        <v>15805.949999999999</v>
      </c>
      <c r="Q140" s="9">
        <f t="shared" si="24"/>
        <v>899944.02899999998</v>
      </c>
      <c r="R140" s="47">
        <f t="shared" si="20"/>
        <v>5.1469104163792126E-4</v>
      </c>
      <c r="S140" s="44"/>
      <c r="T140" s="10">
        <v>3674.3459999999995</v>
      </c>
      <c r="U140" s="17">
        <f t="shared" si="21"/>
        <v>3.3017043032964235</v>
      </c>
      <c r="V140" s="18">
        <f t="shared" si="25"/>
        <v>3.3017043032964235</v>
      </c>
      <c r="W140" s="42"/>
      <c r="X140" s="10">
        <v>180900.03200000001</v>
      </c>
      <c r="Y140" s="17">
        <f t="shared" si="22"/>
        <v>3.97481409511304</v>
      </c>
      <c r="Z140" s="18">
        <f t="shared" si="23"/>
        <v>3.97481409511304</v>
      </c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</row>
    <row r="141" spans="1:46" s="45" customFormat="1" x14ac:dyDescent="0.25">
      <c r="A141" s="14">
        <v>138</v>
      </c>
      <c r="B141" s="46">
        <v>4012120000</v>
      </c>
      <c r="C141" s="13" t="s">
        <v>28</v>
      </c>
      <c r="D141" s="42"/>
      <c r="E141" s="10">
        <v>23895</v>
      </c>
      <c r="F141" s="9">
        <v>24030</v>
      </c>
      <c r="G141" s="9">
        <v>22404</v>
      </c>
      <c r="H141" s="9">
        <v>22032</v>
      </c>
      <c r="I141" s="9">
        <v>28350</v>
      </c>
      <c r="J141" s="9">
        <v>4499.5</v>
      </c>
      <c r="K141" s="9">
        <v>23914.13</v>
      </c>
      <c r="L141" s="9">
        <v>46102</v>
      </c>
      <c r="M141" s="9">
        <v>18.626000000000001</v>
      </c>
      <c r="N141" s="9">
        <v>0</v>
      </c>
      <c r="O141" s="9">
        <v>1909.508</v>
      </c>
      <c r="P141" s="9">
        <v>23754</v>
      </c>
      <c r="Q141" s="9">
        <f t="shared" si="24"/>
        <v>220908.764</v>
      </c>
      <c r="R141" s="47">
        <f t="shared" si="20"/>
        <v>1.2634092586451921E-4</v>
      </c>
      <c r="S141" s="44"/>
      <c r="T141" s="10">
        <v>29447.200000000001</v>
      </c>
      <c r="U141" s="17">
        <f t="shared" si="21"/>
        <v>-0.19333586894509497</v>
      </c>
      <c r="V141" s="18">
        <f t="shared" si="25"/>
        <v>-0.19333586894509497</v>
      </c>
      <c r="W141" s="42"/>
      <c r="X141" s="10">
        <v>304756.45</v>
      </c>
      <c r="Y141" s="17">
        <f t="shared" si="22"/>
        <v>-0.27513014408718833</v>
      </c>
      <c r="Z141" s="18">
        <f t="shared" si="23"/>
        <v>-0.27513014408718833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</row>
    <row r="142" spans="1:46" s="45" customFormat="1" x14ac:dyDescent="0.25">
      <c r="A142" s="14">
        <v>139</v>
      </c>
      <c r="B142" s="46">
        <v>4010330000</v>
      </c>
      <c r="C142" s="13" t="s">
        <v>2</v>
      </c>
      <c r="D142" s="42"/>
      <c r="E142" s="10">
        <v>22201.398000000005</v>
      </c>
      <c r="F142" s="9">
        <v>17116.659999999993</v>
      </c>
      <c r="G142" s="9">
        <v>20766.89599999999</v>
      </c>
      <c r="H142" s="9">
        <v>14801.432999999999</v>
      </c>
      <c r="I142" s="9">
        <v>18880.817999999992</v>
      </c>
      <c r="J142" s="9">
        <v>16770.888999999996</v>
      </c>
      <c r="K142" s="9">
        <v>37217.217999999993</v>
      </c>
      <c r="L142" s="9">
        <v>31729.795999999984</v>
      </c>
      <c r="M142" s="9">
        <v>27849.615999999998</v>
      </c>
      <c r="N142" s="9">
        <v>11104.813999999997</v>
      </c>
      <c r="O142" s="9">
        <v>13202.874000000002</v>
      </c>
      <c r="P142" s="9">
        <v>12875.284000000003</v>
      </c>
      <c r="Q142" s="9">
        <f t="shared" si="24"/>
        <v>244517.69599999997</v>
      </c>
      <c r="R142" s="47">
        <f t="shared" si="20"/>
        <v>1.3984321646423698E-4</v>
      </c>
      <c r="S142" s="44"/>
      <c r="T142" s="10">
        <v>17206.492999999999</v>
      </c>
      <c r="U142" s="17">
        <f t="shared" si="21"/>
        <v>-0.25171945265081014</v>
      </c>
      <c r="V142" s="18">
        <f t="shared" si="25"/>
        <v>-0.25171945265081014</v>
      </c>
      <c r="W142" s="42"/>
      <c r="X142" s="10">
        <v>254146.25599999991</v>
      </c>
      <c r="Y142" s="17">
        <f t="shared" si="22"/>
        <v>-3.7885901415757796E-2</v>
      </c>
      <c r="Z142" s="18">
        <f t="shared" si="23"/>
        <v>-3.7885901415757796E-2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</row>
    <row r="143" spans="1:46" s="45" customFormat="1" x14ac:dyDescent="0.25">
      <c r="A143" s="14">
        <v>140</v>
      </c>
      <c r="B143" s="46">
        <v>9026101100</v>
      </c>
      <c r="C143" s="13" t="s">
        <v>6</v>
      </c>
      <c r="D143" s="42"/>
      <c r="E143" s="10">
        <v>18108.87999999999</v>
      </c>
      <c r="F143" s="9">
        <v>14117.972999999998</v>
      </c>
      <c r="G143" s="9">
        <v>25835.861999999994</v>
      </c>
      <c r="H143" s="9">
        <v>39620.368000000009</v>
      </c>
      <c r="I143" s="9">
        <v>23152.991000000002</v>
      </c>
      <c r="J143" s="9">
        <v>9136.8219999999983</v>
      </c>
      <c r="K143" s="9">
        <v>40209.190999999984</v>
      </c>
      <c r="L143" s="9">
        <v>35580.146000000008</v>
      </c>
      <c r="M143" s="9">
        <v>40482.758000000002</v>
      </c>
      <c r="N143" s="9">
        <v>24136.830000000009</v>
      </c>
      <c r="O143" s="9">
        <v>58984.497999999992</v>
      </c>
      <c r="P143" s="9">
        <v>10623.159999999996</v>
      </c>
      <c r="Q143" s="9">
        <f t="shared" si="24"/>
        <v>339989.47899999999</v>
      </c>
      <c r="R143" s="47">
        <f t="shared" si="20"/>
        <v>1.9444491374301251E-4</v>
      </c>
      <c r="S143" s="44"/>
      <c r="T143" s="10">
        <v>16292.490999999998</v>
      </c>
      <c r="U143" s="17">
        <f t="shared" si="21"/>
        <v>-0.34797201974823877</v>
      </c>
      <c r="V143" s="18">
        <f t="shared" si="25"/>
        <v>-0.34797201974823877</v>
      </c>
      <c r="W143" s="42"/>
      <c r="X143" s="10">
        <v>365668.04100000003</v>
      </c>
      <c r="Y143" s="17">
        <f t="shared" si="22"/>
        <v>-7.0223697782765854E-2</v>
      </c>
      <c r="Z143" s="18">
        <f t="shared" si="23"/>
        <v>-7.0223697782765854E-2</v>
      </c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</row>
    <row r="144" spans="1:46" s="45" customFormat="1" x14ac:dyDescent="0.25">
      <c r="A144" s="14">
        <v>141</v>
      </c>
      <c r="B144" s="46">
        <v>8409918000</v>
      </c>
      <c r="C144" s="13" t="s">
        <v>4</v>
      </c>
      <c r="D144" s="42"/>
      <c r="E144" s="10">
        <v>17649.744000000002</v>
      </c>
      <c r="F144" s="9">
        <v>49379.876000000004</v>
      </c>
      <c r="G144" s="9">
        <v>8528.6779999999999</v>
      </c>
      <c r="H144" s="9">
        <v>25629.087000000003</v>
      </c>
      <c r="I144" s="9">
        <v>5852.1839999999966</v>
      </c>
      <c r="J144" s="9">
        <v>13547.767</v>
      </c>
      <c r="K144" s="9">
        <v>13309.461999999987</v>
      </c>
      <c r="L144" s="9">
        <v>10921.772999999996</v>
      </c>
      <c r="M144" s="9">
        <v>6459.335</v>
      </c>
      <c r="N144" s="9">
        <v>8539.595000000003</v>
      </c>
      <c r="O144" s="9">
        <v>18680.583999999995</v>
      </c>
      <c r="P144" s="9">
        <v>20035.67500000001</v>
      </c>
      <c r="Q144" s="9">
        <f t="shared" si="24"/>
        <v>198533.76000000001</v>
      </c>
      <c r="R144" s="47">
        <f t="shared" si="20"/>
        <v>1.1354433658306217E-4</v>
      </c>
      <c r="S144" s="44"/>
      <c r="T144" s="10">
        <v>12023.675999999999</v>
      </c>
      <c r="U144" s="17">
        <f t="shared" si="21"/>
        <v>0.66635187109167038</v>
      </c>
      <c r="V144" s="18">
        <f t="shared" si="25"/>
        <v>0.66635187109167038</v>
      </c>
      <c r="W144" s="42"/>
      <c r="X144" s="10">
        <v>160722.79300000003</v>
      </c>
      <c r="Y144" s="17">
        <f t="shared" si="22"/>
        <v>0.23525578602905417</v>
      </c>
      <c r="Z144" s="18">
        <f t="shared" si="23"/>
        <v>0.23525578602905417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</row>
    <row r="145" spans="1:46" s="45" customFormat="1" x14ac:dyDescent="0.25">
      <c r="A145" s="14">
        <v>142</v>
      </c>
      <c r="B145" s="46">
        <v>8483109300</v>
      </c>
      <c r="C145" s="13" t="s">
        <v>4</v>
      </c>
      <c r="D145" s="42"/>
      <c r="E145" s="10">
        <v>18353.34</v>
      </c>
      <c r="F145" s="9">
        <v>5847.0629999999983</v>
      </c>
      <c r="G145" s="9">
        <v>11588.620999999999</v>
      </c>
      <c r="H145" s="9">
        <v>7946.75</v>
      </c>
      <c r="I145" s="9">
        <v>6486.2749999999987</v>
      </c>
      <c r="J145" s="9">
        <v>13775.905999999995</v>
      </c>
      <c r="K145" s="9">
        <v>8447.5190000000021</v>
      </c>
      <c r="L145" s="9">
        <v>10363.889000000005</v>
      </c>
      <c r="M145" s="9">
        <v>30778.782999999999</v>
      </c>
      <c r="N145" s="9">
        <v>7485.5300000000007</v>
      </c>
      <c r="O145" s="9">
        <v>5704.518</v>
      </c>
      <c r="P145" s="9">
        <v>17120.306</v>
      </c>
      <c r="Q145" s="9">
        <f t="shared" si="24"/>
        <v>143898.5</v>
      </c>
      <c r="R145" s="47">
        <f t="shared" si="20"/>
        <v>8.2297639040321258E-5</v>
      </c>
      <c r="S145" s="44"/>
      <c r="T145" s="10">
        <v>7321.904999999997</v>
      </c>
      <c r="U145" s="17">
        <f t="shared" si="21"/>
        <v>1.3382311024248481</v>
      </c>
      <c r="V145" s="18">
        <f t="shared" si="25"/>
        <v>1.3382311024248481</v>
      </c>
      <c r="W145" s="42"/>
      <c r="X145" s="10">
        <v>164232.27900000001</v>
      </c>
      <c r="Y145" s="17">
        <f t="shared" si="22"/>
        <v>-0.12381109927847989</v>
      </c>
      <c r="Z145" s="18">
        <f t="shared" si="23"/>
        <v>-0.12381109927847989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</row>
    <row r="146" spans="1:46" s="45" customFormat="1" x14ac:dyDescent="0.25">
      <c r="A146" s="14">
        <v>143</v>
      </c>
      <c r="B146" s="46">
        <v>8511902100</v>
      </c>
      <c r="C146" s="13" t="s">
        <v>5</v>
      </c>
      <c r="D146" s="42"/>
      <c r="E146" s="10">
        <v>18705.614999999994</v>
      </c>
      <c r="F146" s="9">
        <v>737.20400000000029</v>
      </c>
      <c r="G146" s="9">
        <v>5654.2379999999994</v>
      </c>
      <c r="H146" s="9">
        <v>11784.580999999996</v>
      </c>
      <c r="I146" s="9">
        <v>2385.1139999999991</v>
      </c>
      <c r="J146" s="9">
        <v>8823.5450000000001</v>
      </c>
      <c r="K146" s="9">
        <v>15846.254000000001</v>
      </c>
      <c r="L146" s="9">
        <v>2908.2489999999998</v>
      </c>
      <c r="M146" s="9">
        <v>3039.7280000000001</v>
      </c>
      <c r="N146" s="9">
        <v>53440.01</v>
      </c>
      <c r="O146" s="9">
        <v>25531.924999999996</v>
      </c>
      <c r="P146" s="9">
        <v>20505.671000000002</v>
      </c>
      <c r="Q146" s="9">
        <f t="shared" si="24"/>
        <v>169362.13399999999</v>
      </c>
      <c r="R146" s="47">
        <f t="shared" si="20"/>
        <v>9.6860660611684771E-5</v>
      </c>
      <c r="S146" s="44"/>
      <c r="T146" s="10">
        <v>429.68</v>
      </c>
      <c r="U146" s="17">
        <f t="shared" si="21"/>
        <v>46.72312185812698</v>
      </c>
      <c r="V146" s="18">
        <f t="shared" si="25"/>
        <v>46.72312185812698</v>
      </c>
      <c r="W146" s="42"/>
      <c r="X146" s="10">
        <v>159266.61099999998</v>
      </c>
      <c r="Y146" s="17">
        <f t="shared" si="22"/>
        <v>6.3387567153042626E-2</v>
      </c>
      <c r="Z146" s="18">
        <f t="shared" si="23"/>
        <v>6.3387567153042626E-2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</row>
    <row r="147" spans="1:46" s="45" customFormat="1" x14ac:dyDescent="0.25">
      <c r="A147" s="14">
        <v>144</v>
      </c>
      <c r="B147" s="46">
        <v>8409999200</v>
      </c>
      <c r="C147" s="13" t="s">
        <v>4</v>
      </c>
      <c r="D147" s="42"/>
      <c r="E147" s="10">
        <v>16614.396000000001</v>
      </c>
      <c r="F147" s="9">
        <v>11035.951999999996</v>
      </c>
      <c r="G147" s="9">
        <v>15815.771999999994</v>
      </c>
      <c r="H147" s="9">
        <v>11111.248000000001</v>
      </c>
      <c r="I147" s="9">
        <v>28797.731000000003</v>
      </c>
      <c r="J147" s="9">
        <v>12017.886999999997</v>
      </c>
      <c r="K147" s="9">
        <v>4231.3150000000005</v>
      </c>
      <c r="L147" s="9">
        <v>20910.832999999999</v>
      </c>
      <c r="M147" s="9">
        <v>11516.485000000001</v>
      </c>
      <c r="N147" s="9">
        <v>14556.321999999998</v>
      </c>
      <c r="O147" s="9">
        <v>15935.224000000002</v>
      </c>
      <c r="P147" s="9">
        <v>19518.494000000021</v>
      </c>
      <c r="Q147" s="9">
        <f t="shared" si="24"/>
        <v>182061.65899999999</v>
      </c>
      <c r="R147" s="47">
        <f t="shared" si="20"/>
        <v>1.0412370313425127E-4</v>
      </c>
      <c r="S147" s="44"/>
      <c r="T147" s="10">
        <v>30081.879000000008</v>
      </c>
      <c r="U147" s="17">
        <f t="shared" si="21"/>
        <v>-0.35115442755420911</v>
      </c>
      <c r="V147" s="18">
        <f t="shared" si="25"/>
        <v>-0.35115442755420911</v>
      </c>
      <c r="W147" s="42"/>
      <c r="X147" s="10">
        <v>326606.72499999998</v>
      </c>
      <c r="Y147" s="17">
        <f t="shared" si="22"/>
        <v>-0.44256610454056022</v>
      </c>
      <c r="Z147" s="18">
        <f t="shared" si="23"/>
        <v>-0.44256610454056022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</row>
    <row r="148" spans="1:46" s="45" customFormat="1" x14ac:dyDescent="0.25">
      <c r="A148" s="14">
        <v>145</v>
      </c>
      <c r="B148" s="46">
        <v>8708295000</v>
      </c>
      <c r="C148" s="13" t="s">
        <v>14</v>
      </c>
      <c r="D148" s="42"/>
      <c r="E148" s="10">
        <v>15057.857999999998</v>
      </c>
      <c r="F148" s="9">
        <v>13592.557000000001</v>
      </c>
      <c r="G148" s="9">
        <v>44136.223000000013</v>
      </c>
      <c r="H148" s="9">
        <v>39818.011999999995</v>
      </c>
      <c r="I148" s="9">
        <v>49685.631999999998</v>
      </c>
      <c r="J148" s="9">
        <v>33682.752</v>
      </c>
      <c r="K148" s="9">
        <v>24215.09</v>
      </c>
      <c r="L148" s="9">
        <v>25080.055999999997</v>
      </c>
      <c r="M148" s="9">
        <v>12190.342000000001</v>
      </c>
      <c r="N148" s="9">
        <v>14555.640000000003</v>
      </c>
      <c r="O148" s="9">
        <v>12506.724000000002</v>
      </c>
      <c r="P148" s="9">
        <v>25270.374000000003</v>
      </c>
      <c r="Q148" s="9">
        <f t="shared" si="24"/>
        <v>309791.26</v>
      </c>
      <c r="R148" s="47">
        <f t="shared" si="20"/>
        <v>1.7717411434675355E-4</v>
      </c>
      <c r="S148" s="44"/>
      <c r="T148" s="10">
        <v>12719.308999999999</v>
      </c>
      <c r="U148" s="17">
        <f t="shared" si="21"/>
        <v>0.98677255187369095</v>
      </c>
      <c r="V148" s="18">
        <f t="shared" si="25"/>
        <v>0.98677255187369095</v>
      </c>
      <c r="W148" s="42"/>
      <c r="X148" s="10">
        <v>342942.93199999997</v>
      </c>
      <c r="Y148" s="17">
        <f t="shared" si="22"/>
        <v>-9.6668188513650333E-2</v>
      </c>
      <c r="Z148" s="18">
        <f t="shared" si="23"/>
        <v>-9.6668188513650333E-2</v>
      </c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</row>
    <row r="149" spans="1:46" s="45" customFormat="1" x14ac:dyDescent="0.25">
      <c r="A149" s="14">
        <v>146</v>
      </c>
      <c r="B149" s="46">
        <v>9104001000</v>
      </c>
      <c r="C149" s="13" t="s">
        <v>6</v>
      </c>
      <c r="D149" s="42"/>
      <c r="E149" s="10">
        <v>11235.15</v>
      </c>
      <c r="F149" s="9">
        <v>6384.896999999999</v>
      </c>
      <c r="G149" s="9">
        <v>13256.894999999999</v>
      </c>
      <c r="H149" s="9">
        <v>8118.585</v>
      </c>
      <c r="I149" s="9">
        <v>1286.681</v>
      </c>
      <c r="J149" s="9">
        <v>3607.8010000000004</v>
      </c>
      <c r="K149" s="9">
        <v>8530.9210000000003</v>
      </c>
      <c r="L149" s="9">
        <v>18139.036</v>
      </c>
      <c r="M149" s="9">
        <v>12222.949999999997</v>
      </c>
      <c r="N149" s="9">
        <v>3694.9290000000001</v>
      </c>
      <c r="O149" s="9">
        <v>2095.0659999999998</v>
      </c>
      <c r="P149" s="9">
        <v>16022.694999999998</v>
      </c>
      <c r="Q149" s="9">
        <f t="shared" si="24"/>
        <v>104595.60599999999</v>
      </c>
      <c r="R149" s="47">
        <f t="shared" si="20"/>
        <v>5.981974397086599E-5</v>
      </c>
      <c r="S149" s="44"/>
      <c r="T149" s="10">
        <v>5019.3180000000002</v>
      </c>
      <c r="U149" s="17">
        <f t="shared" si="21"/>
        <v>2.1922055944652232</v>
      </c>
      <c r="V149" s="18">
        <f t="shared" si="25"/>
        <v>2.1922055944652232</v>
      </c>
      <c r="W149" s="42"/>
      <c r="X149" s="10">
        <v>81964.28300000001</v>
      </c>
      <c r="Y149" s="17">
        <f t="shared" si="22"/>
        <v>0.27611201088649762</v>
      </c>
      <c r="Z149" s="18">
        <f t="shared" si="23"/>
        <v>0.27611201088649762</v>
      </c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</row>
    <row r="150" spans="1:46" s="45" customFormat="1" x14ac:dyDescent="0.25">
      <c r="A150" s="14">
        <v>147</v>
      </c>
      <c r="B150" s="46">
        <v>8511903000</v>
      </c>
      <c r="C150" s="13" t="s">
        <v>5</v>
      </c>
      <c r="D150" s="42"/>
      <c r="E150" s="10">
        <v>2426.7020000000002</v>
      </c>
      <c r="F150" s="9">
        <v>2549.0790000000002</v>
      </c>
      <c r="G150" s="9">
        <v>2006.433</v>
      </c>
      <c r="H150" s="9">
        <v>1805.518</v>
      </c>
      <c r="I150" s="9">
        <v>4002.0770000000002</v>
      </c>
      <c r="J150" s="9">
        <v>8287.6050000000014</v>
      </c>
      <c r="K150" s="9">
        <v>12853.509000000004</v>
      </c>
      <c r="L150" s="9">
        <v>13521.415999999999</v>
      </c>
      <c r="M150" s="9">
        <v>4428.6760000000004</v>
      </c>
      <c r="N150" s="9">
        <v>4167.6379999999999</v>
      </c>
      <c r="O150" s="9">
        <v>4375.9089999999997</v>
      </c>
      <c r="P150" s="9">
        <v>3927.4700000000003</v>
      </c>
      <c r="Q150" s="9">
        <f t="shared" si="24"/>
        <v>64352.032000000007</v>
      </c>
      <c r="R150" s="47">
        <f t="shared" si="20"/>
        <v>3.6803860367183842E-5</v>
      </c>
      <c r="S150" s="44"/>
      <c r="T150" s="10">
        <v>6181.5219999999999</v>
      </c>
      <c r="U150" s="17">
        <f t="shared" si="21"/>
        <v>-0.36464352953851814</v>
      </c>
      <c r="V150" s="18">
        <f t="shared" si="25"/>
        <v>-0.36464352953851814</v>
      </c>
      <c r="W150" s="42"/>
      <c r="X150" s="10">
        <v>176344.84499999997</v>
      </c>
      <c r="Y150" s="17">
        <f t="shared" si="22"/>
        <v>-0.63507846231626441</v>
      </c>
      <c r="Z150" s="18">
        <f t="shared" si="23"/>
        <v>-0.63507846231626441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</row>
    <row r="151" spans="1:46" s="45" customFormat="1" x14ac:dyDescent="0.25">
      <c r="A151" s="14">
        <v>148</v>
      </c>
      <c r="B151" s="46">
        <v>4012903000</v>
      </c>
      <c r="C151" s="13" t="s">
        <v>28</v>
      </c>
      <c r="D151" s="42"/>
      <c r="E151" s="10">
        <v>270</v>
      </c>
      <c r="F151" s="9"/>
      <c r="G151" s="9">
        <v>47.241</v>
      </c>
      <c r="H151" s="9">
        <v>2056.6840000000002</v>
      </c>
      <c r="I151" s="9">
        <v>0</v>
      </c>
      <c r="J151" s="9">
        <v>13884</v>
      </c>
      <c r="K151" s="9">
        <v>1429.704</v>
      </c>
      <c r="L151" s="9">
        <v>0</v>
      </c>
      <c r="M151" s="9">
        <v>0</v>
      </c>
      <c r="N151" s="9">
        <v>0</v>
      </c>
      <c r="O151" s="9">
        <v>0</v>
      </c>
      <c r="P151" s="9">
        <v>1130.605</v>
      </c>
      <c r="Q151" s="9">
        <f t="shared" ref="Q151:Q152" si="26">SUM(E151:P151)</f>
        <v>18818.234</v>
      </c>
      <c r="R151" s="47">
        <f t="shared" si="20"/>
        <v>1.0762420936342638E-5</v>
      </c>
      <c r="S151" s="44"/>
      <c r="T151" s="10">
        <v>0</v>
      </c>
      <c r="U151" s="17">
        <f t="shared" ref="U151:U152" si="27">+V151</f>
        <v>0</v>
      </c>
      <c r="V151" s="18">
        <f t="shared" si="25"/>
        <v>0</v>
      </c>
      <c r="W151" s="42"/>
      <c r="X151" s="10">
        <v>2807.3150000000005</v>
      </c>
      <c r="Y151" s="17">
        <f t="shared" ref="Y151:Y152" si="28">+Z151</f>
        <v>5.7032855237121582</v>
      </c>
      <c r="Z151" s="18">
        <f t="shared" ref="Z151:Z152" si="29">IFERROR((Q151-X151)/X151,0)</f>
        <v>5.7032855237121582</v>
      </c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</row>
    <row r="152" spans="1:46" s="45" customFormat="1" x14ac:dyDescent="0.25">
      <c r="A152" s="14">
        <v>148</v>
      </c>
      <c r="B152" s="46">
        <v>4012110000</v>
      </c>
      <c r="C152" s="13" t="s">
        <v>28</v>
      </c>
      <c r="D152" s="42"/>
      <c r="E152" s="10"/>
      <c r="F152" s="9"/>
      <c r="G152" s="9"/>
      <c r="H152" s="9">
        <v>53701.920000000006</v>
      </c>
      <c r="I152" s="9">
        <v>273.64499999999998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2423.1099999999997</v>
      </c>
      <c r="Q152" s="9">
        <f t="shared" si="26"/>
        <v>56398.675000000003</v>
      </c>
      <c r="R152" s="47">
        <f t="shared" si="20"/>
        <v>3.225522015519544E-5</v>
      </c>
      <c r="S152" s="44"/>
      <c r="T152" s="10">
        <v>0</v>
      </c>
      <c r="U152" s="17">
        <f t="shared" si="27"/>
        <v>0</v>
      </c>
      <c r="V152" s="18">
        <f t="shared" si="25"/>
        <v>0</v>
      </c>
      <c r="W152" s="42"/>
      <c r="X152" s="10">
        <v>1189.1199999999999</v>
      </c>
      <c r="Y152" s="17">
        <f t="shared" si="28"/>
        <v>46.428918023412272</v>
      </c>
      <c r="Z152" s="18">
        <f t="shared" si="29"/>
        <v>46.428918023412272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</row>
    <row r="153" spans="1:46" s="45" customFormat="1" x14ac:dyDescent="0.25">
      <c r="A153" s="14">
        <v>148</v>
      </c>
      <c r="B153" s="46">
        <v>4012190000</v>
      </c>
      <c r="C153" s="13" t="s">
        <v>28</v>
      </c>
      <c r="D153" s="42"/>
      <c r="E153" s="10">
        <v>0</v>
      </c>
      <c r="F153" s="9"/>
      <c r="G153" s="9">
        <v>195.38</v>
      </c>
      <c r="H153" s="9">
        <v>0</v>
      </c>
      <c r="I153" s="9">
        <v>32</v>
      </c>
      <c r="J153" s="9">
        <v>0</v>
      </c>
      <c r="K153" s="9">
        <v>0</v>
      </c>
      <c r="L153" s="9">
        <v>4360.5</v>
      </c>
      <c r="M153" s="9">
        <v>0</v>
      </c>
      <c r="N153" s="9">
        <v>0</v>
      </c>
      <c r="O153" s="9">
        <v>0</v>
      </c>
      <c r="P153" s="9">
        <v>40</v>
      </c>
      <c r="Q153" s="9">
        <f t="shared" si="24"/>
        <v>4627.88</v>
      </c>
      <c r="R153" s="47">
        <f t="shared" si="20"/>
        <v>2.646751687904474E-6</v>
      </c>
      <c r="S153" s="44"/>
      <c r="T153" s="10">
        <v>1644.116</v>
      </c>
      <c r="U153" s="17">
        <f t="shared" si="21"/>
        <v>-0.97567081641441356</v>
      </c>
      <c r="V153" s="18">
        <f t="shared" si="25"/>
        <v>-0.97567081641441356</v>
      </c>
      <c r="W153" s="42"/>
      <c r="X153" s="10">
        <v>19030.334000000003</v>
      </c>
      <c r="Y153" s="17">
        <f t="shared" si="22"/>
        <v>-0.75681561868541036</v>
      </c>
      <c r="Z153" s="18">
        <f t="shared" si="23"/>
        <v>-0.75681561868541036</v>
      </c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</row>
    <row r="154" spans="1:46" s="39" customFormat="1" ht="6" customHeight="1" x14ac:dyDescent="0.25">
      <c r="A154" s="37"/>
      <c r="B154" s="37"/>
      <c r="C154" s="37"/>
      <c r="D154" s="3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48"/>
      <c r="S154" s="38"/>
      <c r="T154" s="37"/>
      <c r="U154" s="37"/>
      <c r="V154" s="37"/>
      <c r="W154" s="38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</row>
    <row r="155" spans="1:46" s="39" customFormat="1" x14ac:dyDescent="0.25">
      <c r="A155" s="49"/>
      <c r="B155" s="50"/>
      <c r="C155" s="51" t="s">
        <v>20</v>
      </c>
      <c r="D155" s="30"/>
      <c r="E155" s="52">
        <f t="shared" ref="E155:R155" si="30">SUM(E4:E153)</f>
        <v>157008170.338</v>
      </c>
      <c r="F155" s="53">
        <f t="shared" si="30"/>
        <v>126545856.81699996</v>
      </c>
      <c r="G155" s="53">
        <f t="shared" si="30"/>
        <v>129450862.74499999</v>
      </c>
      <c r="H155" s="53">
        <f t="shared" si="30"/>
        <v>128893052.37700002</v>
      </c>
      <c r="I155" s="53">
        <f t="shared" si="30"/>
        <v>155466877.39800015</v>
      </c>
      <c r="J155" s="53">
        <f t="shared" si="30"/>
        <v>146089098.44699994</v>
      </c>
      <c r="K155" s="53">
        <f t="shared" si="30"/>
        <v>165611166.33200002</v>
      </c>
      <c r="L155" s="53">
        <f t="shared" si="30"/>
        <v>163174252.74400011</v>
      </c>
      <c r="M155" s="53">
        <f t="shared" si="30"/>
        <v>145008694.678</v>
      </c>
      <c r="N155" s="53">
        <f t="shared" si="30"/>
        <v>141397277.12200004</v>
      </c>
      <c r="O155" s="53">
        <f t="shared" si="30"/>
        <v>144208578.84600008</v>
      </c>
      <c r="P155" s="53">
        <f t="shared" si="30"/>
        <v>145659212.62899977</v>
      </c>
      <c r="Q155" s="54">
        <f>SUM(Q4:Q153)</f>
        <v>1748513100.4730008</v>
      </c>
      <c r="R155" s="55">
        <f t="shared" si="30"/>
        <v>0.99999999999999889</v>
      </c>
      <c r="S155" s="30"/>
      <c r="T155" s="52">
        <f>SUM(T4:T153)</f>
        <v>126901876.56000015</v>
      </c>
      <c r="U155" s="21">
        <f t="shared" ref="U155" si="31">+V155</f>
        <v>0.14780976119081274</v>
      </c>
      <c r="V155" s="22">
        <f t="shared" si="25"/>
        <v>0.14780976119081274</v>
      </c>
      <c r="W155" s="30"/>
      <c r="X155" s="56">
        <f>SUM(X4:X153)</f>
        <v>1762033514.5450003</v>
      </c>
      <c r="Y155" s="21">
        <f t="shared" ref="Y155" si="32">+Z155</f>
        <v>-7.673187802838613E-3</v>
      </c>
      <c r="Z155" s="22">
        <f>IFERROR((Q155-X155)/X155,0)</f>
        <v>-7.673187802838613E-3</v>
      </c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</row>
    <row r="156" spans="1:46" s="39" customFormat="1" x14ac:dyDescent="0.25">
      <c r="B156" s="7" t="s">
        <v>25</v>
      </c>
      <c r="C156" s="57"/>
      <c r="D156" s="58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8"/>
      <c r="T156" s="59"/>
      <c r="U156" s="59"/>
      <c r="V156" s="59"/>
      <c r="W156" s="58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</row>
    <row r="157" spans="1:46" x14ac:dyDescent="0.25">
      <c r="B157" s="7" t="s">
        <v>15</v>
      </c>
      <c r="D157" s="58"/>
      <c r="S157" s="58"/>
      <c r="W157" s="58"/>
    </row>
    <row r="158" spans="1:46" s="63" customFormat="1" x14ac:dyDescent="0.25">
      <c r="A158" s="60"/>
      <c r="B158" s="60"/>
      <c r="C158" s="23"/>
      <c r="D158" s="61"/>
      <c r="E158" s="39"/>
      <c r="F158" s="39"/>
      <c r="G158" s="39"/>
      <c r="H158" s="39"/>
      <c r="I158" s="39"/>
      <c r="J158" s="39"/>
      <c r="K158" s="108"/>
      <c r="L158" s="108"/>
      <c r="M158" s="39"/>
      <c r="N158" s="39"/>
      <c r="O158" s="39"/>
      <c r="P158" s="39"/>
      <c r="Q158" s="59"/>
      <c r="R158" s="59"/>
      <c r="S158" s="61"/>
      <c r="T158" s="39"/>
      <c r="U158" s="39"/>
      <c r="V158" s="39"/>
      <c r="W158" s="61"/>
      <c r="X158" s="39"/>
      <c r="Y158" s="39"/>
      <c r="Z158" s="39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</row>
    <row r="159" spans="1:46" s="63" customFormat="1" x14ac:dyDescent="0.25">
      <c r="A159" s="60"/>
      <c r="B159" s="60"/>
      <c r="C159" s="23"/>
      <c r="D159" s="61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59"/>
      <c r="R159" s="59"/>
      <c r="S159" s="61"/>
      <c r="T159" s="39"/>
      <c r="U159" s="39"/>
      <c r="V159" s="39"/>
      <c r="W159" s="61"/>
      <c r="X159" s="39"/>
      <c r="Y159" s="39"/>
      <c r="Z159" s="39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</row>
    <row r="160" spans="1:46" x14ac:dyDescent="0.25"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</row>
  </sheetData>
  <autoFilter ref="B3:Z153" xr:uid="{00000000-0009-0000-0000-000001000000}">
    <sortState xmlns:xlrd2="http://schemas.microsoft.com/office/spreadsheetml/2017/richdata2" ref="B4:Z153">
      <sortCondition descending="1" ref="Q3:Q153"/>
    </sortState>
  </autoFilter>
  <sortState xmlns:xlrd2="http://schemas.microsoft.com/office/spreadsheetml/2017/richdata2" ref="B4:AS153">
    <sortCondition descending="1" ref="Q4:Q153"/>
  </sortState>
  <dataConsolidate>
    <dataRefs count="1">
      <dataRef name="$D$9:$D$161,$F$9:$K$161" r:id="rId1"/>
    </dataRefs>
  </dataConsolidate>
  <mergeCells count="2">
    <mergeCell ref="U2:V2"/>
    <mergeCell ref="Y2:Z2"/>
  </mergeCells>
  <conditionalFormatting sqref="V4:V153">
    <cfRule type="cellIs" dxfId="1" priority="39" operator="lessThan">
      <formula>0%</formula>
    </cfRule>
    <cfRule type="cellIs" dxfId="0" priority="40" operator="greaterThanOrEqual">
      <formula>1%</formula>
    </cfRule>
  </conditionalFormatting>
  <conditionalFormatting sqref="Z4:Z150 Z153">
    <cfRule type="cellIs" dxfId="16" priority="37" operator="lessThan">
      <formula>0%</formula>
    </cfRule>
    <cfRule type="cellIs" dxfId="15" priority="38" operator="greaterThanOrEqual">
      <formula>1%</formula>
    </cfRule>
  </conditionalFormatting>
  <conditionalFormatting sqref="Z155">
    <cfRule type="cellIs" dxfId="14" priority="31" operator="lessThan">
      <formula>0%</formula>
    </cfRule>
    <cfRule type="cellIs" dxfId="13" priority="32" operator="greaterThanOrEqual">
      <formula>1%</formula>
    </cfRule>
  </conditionalFormatting>
  <conditionalFormatting sqref="B4:B150 B153">
    <cfRule type="duplicateValues" dxfId="12" priority="49"/>
  </conditionalFormatting>
  <conditionalFormatting sqref="Z151">
    <cfRule type="cellIs" dxfId="11" priority="10" operator="lessThan">
      <formula>0%</formula>
    </cfRule>
    <cfRule type="cellIs" dxfId="10" priority="11" operator="greaterThanOrEqual">
      <formula>1%</formula>
    </cfRule>
  </conditionalFormatting>
  <conditionalFormatting sqref="B151">
    <cfRule type="duplicateValues" dxfId="9" priority="16"/>
  </conditionalFormatting>
  <conditionalFormatting sqref="Z152">
    <cfRule type="cellIs" dxfId="8" priority="3" operator="lessThan">
      <formula>0%</formula>
    </cfRule>
    <cfRule type="cellIs" dxfId="7" priority="4" operator="greaterThanOrEqual">
      <formula>1%</formula>
    </cfRule>
  </conditionalFormatting>
  <conditionalFormatting sqref="B152">
    <cfRule type="duplicateValues" dxfId="6" priority="9"/>
  </conditionalFormatting>
  <conditionalFormatting sqref="V155">
    <cfRule type="cellIs" dxfId="5" priority="1" operator="lessThan">
      <formula>0%</formula>
    </cfRule>
    <cfRule type="cellIs" dxfId="4" priority="2" operator="greaterThanOrEqual">
      <formula>1%</formula>
    </cfRule>
  </conditionalFormatting>
  <pageMargins left="0.97" right="0.7" top="0.75" bottom="0.75" header="0.3" footer="0.3"/>
  <pageSetup paperSize="9" scale="53" orientation="landscape" verticalDpi="300" r:id="rId2"/>
  <rowBreaks count="3" manualBreakCount="3">
    <brk id="109" max="10" man="1"/>
    <brk id="139" max="10" man="1"/>
    <brk id="157" max="16383" man="1"/>
  </rowBreaks>
  <ignoredErrors>
    <ignoredError sqref="I155:N155 F155:G155 H155 T15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CAB84E4C-9537-473E-982E-118A5853756E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U155</xm:sqref>
        </x14:conditionalFormatting>
        <x14:conditionalFormatting xmlns:xm="http://schemas.microsoft.com/office/excel/2006/main">
          <x14:cfRule type="iconSet" priority="30" id="{E352DF02-4DD5-484B-B398-70849A7DECB1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Y155</xm:sqref>
        </x14:conditionalFormatting>
        <x14:conditionalFormatting xmlns:xm="http://schemas.microsoft.com/office/excel/2006/main">
          <x14:cfRule type="iconSet" priority="47" id="{D9508601-F2BE-4A1A-BE2A-6147F5F6549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U4:U150 U153</xm:sqref>
        </x14:conditionalFormatting>
        <x14:conditionalFormatting xmlns:xm="http://schemas.microsoft.com/office/excel/2006/main">
          <x14:cfRule type="iconSet" priority="48" id="{B0DC66A4-40A0-4299-AE5B-C7EF5C56321A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Y4:Y150 Y153</xm:sqref>
        </x14:conditionalFormatting>
        <x14:conditionalFormatting xmlns:xm="http://schemas.microsoft.com/office/excel/2006/main">
          <x14:cfRule type="iconSet" priority="14" id="{B2F31B73-AA37-43E5-8F4B-991389805C43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U151</xm:sqref>
        </x14:conditionalFormatting>
        <x14:conditionalFormatting xmlns:xm="http://schemas.microsoft.com/office/excel/2006/main">
          <x14:cfRule type="iconSet" priority="15" id="{8E0638E1-552E-45F8-9F95-3ABF9FB68254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Y151</xm:sqref>
        </x14:conditionalFormatting>
        <x14:conditionalFormatting xmlns:xm="http://schemas.microsoft.com/office/excel/2006/main">
          <x14:cfRule type="iconSet" priority="7" id="{81937C6B-19CD-46BC-A597-D18E5F10EE20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U152</xm:sqref>
        </x14:conditionalFormatting>
        <x14:conditionalFormatting xmlns:xm="http://schemas.microsoft.com/office/excel/2006/main">
          <x14:cfRule type="iconSet" priority="8" id="{B25B6C5C-2104-4D0B-9546-85C8EF205D01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Y152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Detalle_partidas</vt:lpstr>
      <vt:lpstr>Detalle_partidas!Área_de_impresión</vt:lpstr>
      <vt:lpstr>Resumen!Área_de_impresión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Hidalgo Antigoni</dc:creator>
  <cp:lastModifiedBy>Cristian Jesus Aliaga Aliaga</cp:lastModifiedBy>
  <cp:lastPrinted>2019-05-15T17:25:33Z</cp:lastPrinted>
  <dcterms:created xsi:type="dcterms:W3CDTF">2012-05-03T18:01:00Z</dcterms:created>
  <dcterms:modified xsi:type="dcterms:W3CDTF">2020-01-16T17:32:03Z</dcterms:modified>
</cp:coreProperties>
</file>