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01. Estadisticas\01. Inmatriculaciones\03. Reportes\2020\Diciembre\Detallados\"/>
    </mc:Choice>
  </mc:AlternateContent>
  <xr:revisionPtr revIDLastSave="0" documentId="13_ncr:1_{424112EA-D1E5-44D9-B2B4-CBD3E961F8C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esumen" sheetId="13" r:id="rId1"/>
    <sheet name="Detalle_partidas" sheetId="17" r:id="rId2"/>
  </sheets>
  <definedNames>
    <definedName name="_xlnm._FilterDatabase" localSheetId="1" hidden="1">Detalle_partidas!$B$3:$Z$153</definedName>
    <definedName name="_xlnm._FilterDatabase" localSheetId="0" hidden="1">Resumen!$B$3:$Y$21</definedName>
    <definedName name="_xlnm.Print_Area" localSheetId="1">Detalle_partidas!$A$1:$X$157</definedName>
    <definedName name="_xlnm.Print_Area" localSheetId="0">Resumen!$A$1:$Y$25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55" i="17" l="1"/>
  <c r="V153" i="17"/>
  <c r="V152" i="17"/>
  <c r="V151" i="17"/>
  <c r="V150" i="17"/>
  <c r="V149" i="17"/>
  <c r="V148" i="17"/>
  <c r="V147" i="17"/>
  <c r="V146" i="17"/>
  <c r="V145" i="17"/>
  <c r="V144" i="17"/>
  <c r="V143" i="17"/>
  <c r="V142" i="17"/>
  <c r="V141" i="17"/>
  <c r="V140" i="17"/>
  <c r="V139" i="17"/>
  <c r="V138" i="17"/>
  <c r="V137" i="17"/>
  <c r="V136" i="17"/>
  <c r="V135" i="17"/>
  <c r="V134" i="17"/>
  <c r="V133" i="17"/>
  <c r="V132" i="17"/>
  <c r="V131" i="17"/>
  <c r="V130" i="17"/>
  <c r="V129" i="17"/>
  <c r="V128" i="17"/>
  <c r="V127" i="17"/>
  <c r="V126" i="17"/>
  <c r="V125" i="17"/>
  <c r="V124" i="17"/>
  <c r="V123" i="17"/>
  <c r="V122" i="17"/>
  <c r="V121" i="17"/>
  <c r="V120" i="17"/>
  <c r="V119" i="17"/>
  <c r="V118" i="17"/>
  <c r="V117" i="17"/>
  <c r="V116" i="17"/>
  <c r="V115" i="17"/>
  <c r="V114" i="17"/>
  <c r="V113" i="17"/>
  <c r="V112" i="17"/>
  <c r="V111" i="17"/>
  <c r="V110" i="17"/>
  <c r="V109" i="17"/>
  <c r="V108" i="17"/>
  <c r="V107" i="17"/>
  <c r="V106" i="17"/>
  <c r="V105" i="17"/>
  <c r="V104" i="17"/>
  <c r="V103" i="17"/>
  <c r="V102" i="17"/>
  <c r="V101" i="17"/>
  <c r="V100" i="17"/>
  <c r="V99" i="17"/>
  <c r="V98" i="17"/>
  <c r="V97" i="17"/>
  <c r="V96" i="17"/>
  <c r="V95" i="17"/>
  <c r="V94" i="17"/>
  <c r="V93" i="17"/>
  <c r="V92" i="17"/>
  <c r="V91" i="17"/>
  <c r="V90" i="17"/>
  <c r="V89" i="17"/>
  <c r="V88" i="17"/>
  <c r="V87" i="17"/>
  <c r="V86" i="17"/>
  <c r="V85" i="17"/>
  <c r="V84" i="17"/>
  <c r="V83" i="17"/>
  <c r="V82" i="17"/>
  <c r="V81" i="17"/>
  <c r="V80" i="17"/>
  <c r="V79" i="17"/>
  <c r="V78" i="17"/>
  <c r="V77" i="17"/>
  <c r="V76" i="17"/>
  <c r="V75" i="17"/>
  <c r="V74" i="17"/>
  <c r="V73" i="17"/>
  <c r="V72" i="17"/>
  <c r="V71" i="17"/>
  <c r="V70" i="17"/>
  <c r="V69" i="17"/>
  <c r="V68" i="17"/>
  <c r="V67" i="17"/>
  <c r="V66" i="17"/>
  <c r="V65" i="17"/>
  <c r="V64" i="17"/>
  <c r="V63" i="17"/>
  <c r="V62" i="17"/>
  <c r="V61" i="17"/>
  <c r="V60" i="17"/>
  <c r="V59" i="17"/>
  <c r="V58" i="17"/>
  <c r="V57" i="17"/>
  <c r="V56" i="17"/>
  <c r="V55" i="17"/>
  <c r="V54" i="17"/>
  <c r="V53" i="17"/>
  <c r="V52" i="17"/>
  <c r="V51" i="17"/>
  <c r="V50" i="17"/>
  <c r="V49" i="17"/>
  <c r="V48" i="17"/>
  <c r="V47" i="17"/>
  <c r="V46" i="17"/>
  <c r="V45" i="17"/>
  <c r="V44" i="17"/>
  <c r="V43" i="17"/>
  <c r="V42" i="17"/>
  <c r="V41" i="17"/>
  <c r="V40" i="17"/>
  <c r="V39" i="17"/>
  <c r="V38" i="17"/>
  <c r="V37" i="17"/>
  <c r="V36" i="17"/>
  <c r="V35" i="17"/>
  <c r="V34" i="17"/>
  <c r="V33" i="17"/>
  <c r="V32" i="17"/>
  <c r="V31" i="17"/>
  <c r="V30" i="17"/>
  <c r="V29" i="17"/>
  <c r="V28" i="17"/>
  <c r="V27" i="17"/>
  <c r="V26" i="17"/>
  <c r="V25" i="17"/>
  <c r="V24" i="17"/>
  <c r="V23" i="17"/>
  <c r="V22" i="17"/>
  <c r="V21" i="17"/>
  <c r="V20" i="17"/>
  <c r="V19" i="17"/>
  <c r="V18" i="17"/>
  <c r="V17" i="17"/>
  <c r="V16" i="17"/>
  <c r="V15" i="17"/>
  <c r="V14" i="17"/>
  <c r="V13" i="17"/>
  <c r="V12" i="17"/>
  <c r="V11" i="17"/>
  <c r="V10" i="17"/>
  <c r="V9" i="17"/>
  <c r="V8" i="17"/>
  <c r="V7" i="17"/>
  <c r="V6" i="17"/>
  <c r="V5" i="17"/>
  <c r="V4" i="17"/>
  <c r="U23" i="13"/>
  <c r="U21" i="13"/>
  <c r="U20" i="13"/>
  <c r="U19" i="13"/>
  <c r="U18" i="13"/>
  <c r="U17" i="13"/>
  <c r="U16" i="13"/>
  <c r="U15" i="13"/>
  <c r="U14" i="13"/>
  <c r="U13" i="13"/>
  <c r="U12" i="13"/>
  <c r="U11" i="13"/>
  <c r="U10" i="13"/>
  <c r="U9" i="13"/>
  <c r="U8" i="13"/>
  <c r="U7" i="13"/>
  <c r="U6" i="13"/>
  <c r="U5" i="13"/>
  <c r="U4" i="13"/>
  <c r="K23" i="13" l="1"/>
  <c r="U152" i="17" l="1"/>
  <c r="Q152" i="17"/>
  <c r="Z152" i="17" s="1"/>
  <c r="Y152" i="17" s="1"/>
  <c r="U151" i="17"/>
  <c r="Q151" i="17"/>
  <c r="Z151" i="17" s="1"/>
  <c r="Y151" i="17" s="1"/>
  <c r="T155" i="17" l="1"/>
  <c r="Q153" i="17" l="1"/>
  <c r="Q150" i="17"/>
  <c r="Q149" i="17"/>
  <c r="Q148" i="17"/>
  <c r="Q147" i="17"/>
  <c r="Q146" i="17"/>
  <c r="Q145" i="17"/>
  <c r="Q144" i="17"/>
  <c r="Q143" i="17"/>
  <c r="Q142" i="17"/>
  <c r="Q141" i="17"/>
  <c r="Q140" i="17"/>
  <c r="Q139" i="17"/>
  <c r="Q138" i="17"/>
  <c r="Q137" i="17"/>
  <c r="Q136" i="17"/>
  <c r="Q135" i="17"/>
  <c r="Q134" i="17"/>
  <c r="Q133" i="17"/>
  <c r="Q132" i="17"/>
  <c r="Q131" i="17"/>
  <c r="Q130" i="17"/>
  <c r="Q129" i="17"/>
  <c r="Q128" i="17"/>
  <c r="Q127" i="17"/>
  <c r="Q126" i="17"/>
  <c r="Q125" i="17"/>
  <c r="Q124" i="17"/>
  <c r="Q123" i="17"/>
  <c r="Q122" i="17"/>
  <c r="Q121" i="17"/>
  <c r="Q120" i="17"/>
  <c r="Q119" i="17"/>
  <c r="Q118" i="17"/>
  <c r="Q117" i="17"/>
  <c r="Q116" i="17"/>
  <c r="Q115" i="17"/>
  <c r="Q114" i="17"/>
  <c r="Q113" i="17"/>
  <c r="Q112" i="17"/>
  <c r="Q111" i="17"/>
  <c r="Q110" i="17"/>
  <c r="Q109" i="17"/>
  <c r="Q108" i="17"/>
  <c r="Q107" i="17"/>
  <c r="Q106" i="17"/>
  <c r="Q105" i="17"/>
  <c r="Q104" i="17"/>
  <c r="Q103" i="17"/>
  <c r="Q102" i="17"/>
  <c r="Q101" i="17"/>
  <c r="Q100" i="17"/>
  <c r="Q99" i="17"/>
  <c r="Q98" i="17"/>
  <c r="Q97" i="17"/>
  <c r="Q96" i="17"/>
  <c r="Q95" i="17"/>
  <c r="Q94" i="17"/>
  <c r="Q93" i="17"/>
  <c r="Q92" i="17"/>
  <c r="Q91" i="17"/>
  <c r="Q90" i="17"/>
  <c r="Q89" i="17"/>
  <c r="Q88" i="17"/>
  <c r="Q87" i="17"/>
  <c r="Q86" i="17"/>
  <c r="Q85" i="17"/>
  <c r="Q84" i="17"/>
  <c r="Q83" i="17"/>
  <c r="Q82" i="17"/>
  <c r="Q81" i="17"/>
  <c r="Q80" i="17"/>
  <c r="Q79" i="17"/>
  <c r="Q78" i="17"/>
  <c r="Q77" i="17"/>
  <c r="Q76" i="17"/>
  <c r="Q75" i="17"/>
  <c r="Q74" i="17"/>
  <c r="Q73" i="17"/>
  <c r="Q72" i="17"/>
  <c r="Q71" i="17"/>
  <c r="Q70" i="17"/>
  <c r="Q69" i="17"/>
  <c r="Q68" i="17"/>
  <c r="Q67" i="17"/>
  <c r="Q66" i="17"/>
  <c r="Q65" i="17"/>
  <c r="Q64" i="17"/>
  <c r="Q63" i="17"/>
  <c r="Q62" i="17"/>
  <c r="Q61" i="17"/>
  <c r="Q60" i="17"/>
  <c r="Q59" i="17"/>
  <c r="Q58" i="17"/>
  <c r="Q57" i="17"/>
  <c r="Q56" i="17"/>
  <c r="Q55" i="17"/>
  <c r="Q54" i="17"/>
  <c r="Q53" i="17"/>
  <c r="Q52" i="17"/>
  <c r="Q51" i="17"/>
  <c r="Q50" i="17"/>
  <c r="Q49" i="17"/>
  <c r="Q48" i="17"/>
  <c r="Q47" i="17"/>
  <c r="Q46" i="17"/>
  <c r="Q45" i="17"/>
  <c r="Q44" i="17"/>
  <c r="Q43" i="17"/>
  <c r="Q42" i="17"/>
  <c r="Q41" i="17"/>
  <c r="Q40" i="17"/>
  <c r="Q39" i="17"/>
  <c r="Q38" i="17"/>
  <c r="Q37" i="17"/>
  <c r="Q36" i="17"/>
  <c r="Q35" i="17"/>
  <c r="Q34" i="17"/>
  <c r="Q33" i="17"/>
  <c r="Q32" i="17"/>
  <c r="Q31" i="17"/>
  <c r="Q30" i="17"/>
  <c r="Q29" i="17"/>
  <c r="Q28" i="17"/>
  <c r="Q27" i="17"/>
  <c r="Q26" i="17"/>
  <c r="Q25" i="17"/>
  <c r="Q24" i="17"/>
  <c r="Q23" i="17"/>
  <c r="Q22" i="17"/>
  <c r="Q21" i="17"/>
  <c r="Q20" i="17"/>
  <c r="Q19" i="17"/>
  <c r="Q18" i="17"/>
  <c r="Q17" i="17"/>
  <c r="Q16" i="17"/>
  <c r="Q15" i="17"/>
  <c r="Q14" i="17"/>
  <c r="Q13" i="17"/>
  <c r="Q12" i="17"/>
  <c r="Q11" i="17"/>
  <c r="Q10" i="17"/>
  <c r="Q9" i="17"/>
  <c r="Q8" i="17"/>
  <c r="Q7" i="17"/>
  <c r="Q6" i="17"/>
  <c r="Z6" i="17" s="1"/>
  <c r="Q5" i="17"/>
  <c r="Q4" i="17"/>
  <c r="Q155" i="17" l="1"/>
  <c r="O23" i="13"/>
  <c r="P16" i="13" l="1"/>
  <c r="P10" i="13"/>
  <c r="P14" i="13"/>
  <c r="P7" i="13"/>
  <c r="P13" i="13"/>
  <c r="P15" i="13"/>
  <c r="P6" i="13"/>
  <c r="P11" i="13"/>
  <c r="P20" i="13"/>
  <c r="P4" i="13"/>
  <c r="P19" i="13"/>
  <c r="P18" i="13"/>
  <c r="P21" i="13"/>
  <c r="P12" i="13"/>
  <c r="P9" i="13"/>
  <c r="P5" i="13"/>
  <c r="P17" i="13"/>
  <c r="P8" i="13"/>
  <c r="P23" i="13" l="1"/>
  <c r="Y21" i="13"/>
  <c r="Y9" i="13" l="1"/>
  <c r="Z101" i="17"/>
  <c r="Y15" i="13" l="1"/>
  <c r="T11" i="13" l="1"/>
  <c r="T18" i="13"/>
  <c r="T19" i="13"/>
  <c r="T10" i="13"/>
  <c r="T17" i="13"/>
  <c r="T13" i="13"/>
  <c r="T6" i="13"/>
  <c r="T14" i="13"/>
  <c r="T21" i="13"/>
  <c r="T12" i="13"/>
  <c r="T4" i="13"/>
  <c r="T15" i="13"/>
  <c r="T9" i="13"/>
  <c r="T16" i="13"/>
  <c r="T7" i="13"/>
  <c r="T5" i="13"/>
  <c r="T20" i="13"/>
  <c r="T8" i="13"/>
  <c r="U50" i="17"/>
  <c r="U63" i="17"/>
  <c r="U74" i="17"/>
  <c r="U76" i="17"/>
  <c r="U110" i="17"/>
  <c r="U34" i="17"/>
  <c r="U123" i="17"/>
  <c r="U66" i="17"/>
  <c r="U136" i="17"/>
  <c r="U70" i="17"/>
  <c r="U139" i="17"/>
  <c r="U92" i="17"/>
  <c r="U147" i="17"/>
  <c r="U120" i="17"/>
  <c r="U47" i="17"/>
  <c r="U89" i="17"/>
  <c r="U106" i="17"/>
  <c r="U96" i="17"/>
  <c r="U27" i="17"/>
  <c r="U58" i="17"/>
  <c r="U93" i="17"/>
  <c r="U10" i="17"/>
  <c r="U144" i="17"/>
  <c r="U35" i="17"/>
  <c r="U141" i="17"/>
  <c r="U99" i="17"/>
  <c r="U24" i="17"/>
  <c r="U39" i="17"/>
  <c r="U23" i="17"/>
  <c r="U60" i="17"/>
  <c r="U113" i="17"/>
  <c r="U109" i="17"/>
  <c r="U118" i="17"/>
  <c r="U150" i="17"/>
  <c r="U128" i="17"/>
  <c r="U22" i="17"/>
  <c r="U18" i="17"/>
  <c r="U140" i="17"/>
  <c r="U124" i="17"/>
  <c r="U133" i="17"/>
  <c r="U15" i="17"/>
  <c r="U13" i="17"/>
  <c r="U9" i="17"/>
  <c r="U41" i="17"/>
  <c r="U103" i="17"/>
  <c r="U45" i="17"/>
  <c r="U112" i="17"/>
  <c r="U77" i="17"/>
  <c r="U130" i="17"/>
  <c r="U72" i="17"/>
  <c r="U25" i="17"/>
  <c r="U75" i="17"/>
  <c r="U14" i="17"/>
  <c r="U95" i="17"/>
  <c r="U64" i="17"/>
  <c r="U105" i="17"/>
  <c r="U57" i="17"/>
  <c r="U83" i="17"/>
  <c r="U37" i="17"/>
  <c r="U86" i="17"/>
  <c r="U46" i="17"/>
  <c r="U32" i="17"/>
  <c r="U53" i="17"/>
  <c r="U69" i="17"/>
  <c r="U80" i="17"/>
  <c r="U129" i="17"/>
  <c r="U12" i="17"/>
  <c r="U49" i="17"/>
  <c r="U65" i="17"/>
  <c r="U29" i="17"/>
  <c r="U79" i="17"/>
  <c r="U82" i="17"/>
  <c r="U137" i="17"/>
  <c r="U44" i="17"/>
  <c r="U36" i="17"/>
  <c r="U51" i="17"/>
  <c r="U67" i="17"/>
  <c r="U135" i="17"/>
  <c r="U100" i="17"/>
  <c r="U40" i="17"/>
  <c r="U5" i="17"/>
  <c r="U84" i="17"/>
  <c r="U4" i="17"/>
  <c r="U138" i="17"/>
  <c r="U31" i="17"/>
  <c r="U54" i="17"/>
  <c r="U8" i="17"/>
  <c r="U114" i="17"/>
  <c r="U119" i="17"/>
  <c r="U90" i="17"/>
  <c r="U7" i="17"/>
  <c r="U68" i="17"/>
  <c r="U6" i="17"/>
  <c r="U43" i="17"/>
  <c r="U107" i="17"/>
  <c r="U121" i="17"/>
  <c r="U102" i="17"/>
  <c r="U134" i="17"/>
  <c r="U115" i="17"/>
  <c r="U59" i="17"/>
  <c r="U153" i="17"/>
  <c r="U94" i="17"/>
  <c r="U33" i="17"/>
  <c r="U145" i="17"/>
  <c r="U108" i="17"/>
  <c r="U142" i="17"/>
  <c r="U16" i="17"/>
  <c r="U28" i="17"/>
  <c r="U91" i="17"/>
  <c r="U97" i="17"/>
  <c r="U61" i="17"/>
  <c r="U42" i="17"/>
  <c r="U131" i="17"/>
  <c r="U122" i="17"/>
  <c r="U85" i="17"/>
  <c r="U11" i="17"/>
  <c r="U104" i="17"/>
  <c r="U149" i="17"/>
  <c r="U26" i="17"/>
  <c r="U126" i="17"/>
  <c r="U62" i="17"/>
  <c r="U117" i="17"/>
  <c r="U88" i="17"/>
  <c r="U146" i="17"/>
  <c r="U125" i="17"/>
  <c r="U56" i="17"/>
  <c r="U143" i="17"/>
  <c r="U148" i="17"/>
  <c r="U81" i="17"/>
  <c r="U116" i="17"/>
  <c r="U127" i="17"/>
  <c r="U48" i="17"/>
  <c r="U17" i="17"/>
  <c r="U52" i="17"/>
  <c r="U73" i="17"/>
  <c r="U111" i="17"/>
  <c r="U38" i="17"/>
  <c r="U30" i="17"/>
  <c r="U132" i="17"/>
  <c r="U71" i="17"/>
  <c r="U55" i="17"/>
  <c r="U78" i="17"/>
  <c r="U20" i="17"/>
  <c r="U87" i="17"/>
  <c r="U101" i="17"/>
  <c r="U98" i="17"/>
  <c r="U19" i="17"/>
  <c r="U21" i="17"/>
  <c r="Z50" i="17" l="1"/>
  <c r="Y50" i="17" s="1"/>
  <c r="Z63" i="17"/>
  <c r="Y63" i="17" s="1"/>
  <c r="Z74" i="17"/>
  <c r="Y74" i="17" s="1"/>
  <c r="Z76" i="17"/>
  <c r="Y76" i="17" s="1"/>
  <c r="Z110" i="17"/>
  <c r="Y110" i="17" s="1"/>
  <c r="Z34" i="17"/>
  <c r="Y34" i="17" s="1"/>
  <c r="Z123" i="17"/>
  <c r="Y123" i="17" s="1"/>
  <c r="Z66" i="17"/>
  <c r="Y66" i="17" s="1"/>
  <c r="Z136" i="17"/>
  <c r="Y136" i="17" s="1"/>
  <c r="Z70" i="17"/>
  <c r="Y70" i="17" s="1"/>
  <c r="Z139" i="17"/>
  <c r="Y139" i="17" s="1"/>
  <c r="Z92" i="17"/>
  <c r="Y92" i="17" s="1"/>
  <c r="Z147" i="17"/>
  <c r="Y147" i="17" s="1"/>
  <c r="Z120" i="17"/>
  <c r="Y120" i="17" s="1"/>
  <c r="Z47" i="17"/>
  <c r="Y47" i="17" s="1"/>
  <c r="Z89" i="17"/>
  <c r="Y89" i="17" s="1"/>
  <c r="Z106" i="17"/>
  <c r="Y106" i="17" s="1"/>
  <c r="Z96" i="17"/>
  <c r="Y96" i="17" s="1"/>
  <c r="Z27" i="17"/>
  <c r="Y27" i="17" s="1"/>
  <c r="Z58" i="17"/>
  <c r="Y58" i="17" s="1"/>
  <c r="Z93" i="17"/>
  <c r="Y93" i="17" s="1"/>
  <c r="Z10" i="17"/>
  <c r="Y10" i="17" s="1"/>
  <c r="Z144" i="17"/>
  <c r="Y144" i="17" s="1"/>
  <c r="Z35" i="17"/>
  <c r="Y35" i="17" s="1"/>
  <c r="Z141" i="17"/>
  <c r="Y141" i="17" s="1"/>
  <c r="Z99" i="17"/>
  <c r="Y99" i="17" s="1"/>
  <c r="Z24" i="17"/>
  <c r="Y24" i="17" s="1"/>
  <c r="Z39" i="17"/>
  <c r="Y39" i="17" s="1"/>
  <c r="Z23" i="17"/>
  <c r="Y23" i="17" s="1"/>
  <c r="Z60" i="17"/>
  <c r="Y60" i="17" s="1"/>
  <c r="Z113" i="17"/>
  <c r="Y113" i="17" s="1"/>
  <c r="Z109" i="17"/>
  <c r="Y109" i="17" s="1"/>
  <c r="Z118" i="17"/>
  <c r="Y118" i="17" s="1"/>
  <c r="Z150" i="17"/>
  <c r="Y150" i="17" s="1"/>
  <c r="Z128" i="17"/>
  <c r="Y128" i="17" s="1"/>
  <c r="Z22" i="17"/>
  <c r="Y22" i="17" s="1"/>
  <c r="Z18" i="17"/>
  <c r="Y18" i="17" s="1"/>
  <c r="Z140" i="17"/>
  <c r="Y140" i="17" s="1"/>
  <c r="Z124" i="17"/>
  <c r="Y124" i="17" s="1"/>
  <c r="Z133" i="17"/>
  <c r="Y133" i="17" s="1"/>
  <c r="Z15" i="17"/>
  <c r="Y15" i="17" s="1"/>
  <c r="Z13" i="17"/>
  <c r="Y13" i="17" s="1"/>
  <c r="Z9" i="17"/>
  <c r="Y9" i="17" s="1"/>
  <c r="Z41" i="17"/>
  <c r="Y41" i="17" s="1"/>
  <c r="Z103" i="17"/>
  <c r="Y103" i="17" s="1"/>
  <c r="Z45" i="17"/>
  <c r="Y45" i="17" s="1"/>
  <c r="Z112" i="17"/>
  <c r="Y112" i="17" s="1"/>
  <c r="Z77" i="17"/>
  <c r="Y77" i="17" s="1"/>
  <c r="Z130" i="17"/>
  <c r="Y130" i="17" s="1"/>
  <c r="Z72" i="17"/>
  <c r="Y72" i="17" s="1"/>
  <c r="Z25" i="17"/>
  <c r="Y25" i="17" s="1"/>
  <c r="Z75" i="17"/>
  <c r="Y75" i="17" s="1"/>
  <c r="Z14" i="17"/>
  <c r="Y14" i="17" s="1"/>
  <c r="Z95" i="17"/>
  <c r="Y95" i="17" s="1"/>
  <c r="Z64" i="17"/>
  <c r="Y64" i="17" s="1"/>
  <c r="Z105" i="17"/>
  <c r="Y105" i="17" s="1"/>
  <c r="Z57" i="17"/>
  <c r="Y57" i="17" s="1"/>
  <c r="Z83" i="17"/>
  <c r="Y83" i="17" s="1"/>
  <c r="Z37" i="17"/>
  <c r="Y37" i="17" s="1"/>
  <c r="Z86" i="17"/>
  <c r="Y86" i="17" s="1"/>
  <c r="Z46" i="17"/>
  <c r="Y46" i="17" s="1"/>
  <c r="Z32" i="17"/>
  <c r="Y32" i="17" s="1"/>
  <c r="Z53" i="17"/>
  <c r="Y53" i="17" s="1"/>
  <c r="Z69" i="17"/>
  <c r="Y69" i="17" s="1"/>
  <c r="Z80" i="17"/>
  <c r="Y80" i="17" s="1"/>
  <c r="Z129" i="17"/>
  <c r="Y129" i="17" s="1"/>
  <c r="Z12" i="17"/>
  <c r="Y12" i="17" s="1"/>
  <c r="Z49" i="17"/>
  <c r="Y49" i="17" s="1"/>
  <c r="Z65" i="17"/>
  <c r="Y65" i="17" s="1"/>
  <c r="Z29" i="17"/>
  <c r="Y29" i="17" s="1"/>
  <c r="Z79" i="17"/>
  <c r="Y79" i="17" s="1"/>
  <c r="Z82" i="17"/>
  <c r="Y82" i="17" s="1"/>
  <c r="Z137" i="17"/>
  <c r="Y137" i="17" s="1"/>
  <c r="Z44" i="17"/>
  <c r="Y44" i="17" s="1"/>
  <c r="Z36" i="17"/>
  <c r="Y36" i="17" s="1"/>
  <c r="Z51" i="17"/>
  <c r="Y51" i="17" s="1"/>
  <c r="Z67" i="17"/>
  <c r="Y67" i="17" s="1"/>
  <c r="Z135" i="17"/>
  <c r="Y135" i="17" s="1"/>
  <c r="Z100" i="17"/>
  <c r="Y100" i="17" s="1"/>
  <c r="Z40" i="17"/>
  <c r="Y40" i="17" s="1"/>
  <c r="Z5" i="17"/>
  <c r="Y5" i="17" s="1"/>
  <c r="Z84" i="17"/>
  <c r="Y84" i="17" s="1"/>
  <c r="Z4" i="17"/>
  <c r="Y4" i="17" s="1"/>
  <c r="Z138" i="17"/>
  <c r="Y138" i="17" s="1"/>
  <c r="Z31" i="17"/>
  <c r="Y31" i="17" s="1"/>
  <c r="Z54" i="17"/>
  <c r="Y54" i="17" s="1"/>
  <c r="Z8" i="17"/>
  <c r="Y8" i="17" s="1"/>
  <c r="Z114" i="17"/>
  <c r="Y114" i="17" s="1"/>
  <c r="Z119" i="17"/>
  <c r="Y119" i="17" s="1"/>
  <c r="Z90" i="17"/>
  <c r="Y90" i="17" s="1"/>
  <c r="Z7" i="17"/>
  <c r="Y7" i="17" s="1"/>
  <c r="Z68" i="17"/>
  <c r="Y68" i="17" s="1"/>
  <c r="Y6" i="17"/>
  <c r="Z43" i="17"/>
  <c r="Y43" i="17" s="1"/>
  <c r="Z107" i="17"/>
  <c r="Y107" i="17" s="1"/>
  <c r="Z121" i="17"/>
  <c r="Y121" i="17" s="1"/>
  <c r="Z102" i="17"/>
  <c r="Y102" i="17" s="1"/>
  <c r="Z134" i="17"/>
  <c r="Y134" i="17" s="1"/>
  <c r="Z115" i="17"/>
  <c r="Y115" i="17" s="1"/>
  <c r="Z59" i="17"/>
  <c r="Y59" i="17" s="1"/>
  <c r="Z153" i="17"/>
  <c r="Y153" i="17" s="1"/>
  <c r="Z94" i="17"/>
  <c r="Y94" i="17" s="1"/>
  <c r="Z33" i="17"/>
  <c r="Y33" i="17" s="1"/>
  <c r="Z145" i="17"/>
  <c r="Y145" i="17" s="1"/>
  <c r="Z108" i="17"/>
  <c r="Y108" i="17" s="1"/>
  <c r="Z142" i="17"/>
  <c r="Y142" i="17" s="1"/>
  <c r="Z16" i="17"/>
  <c r="Y16" i="17" s="1"/>
  <c r="Z28" i="17"/>
  <c r="Y28" i="17" s="1"/>
  <c r="Z91" i="17"/>
  <c r="Y91" i="17" s="1"/>
  <c r="Z97" i="17"/>
  <c r="Y97" i="17" s="1"/>
  <c r="Z61" i="17"/>
  <c r="Y61" i="17" s="1"/>
  <c r="Z42" i="17"/>
  <c r="Y42" i="17" s="1"/>
  <c r="Z131" i="17"/>
  <c r="Y131" i="17" s="1"/>
  <c r="Z122" i="17"/>
  <c r="Y122" i="17" s="1"/>
  <c r="Z85" i="17"/>
  <c r="Y85" i="17" s="1"/>
  <c r="Z11" i="17"/>
  <c r="Y11" i="17" s="1"/>
  <c r="Z104" i="17"/>
  <c r="Y104" i="17" s="1"/>
  <c r="Z149" i="17"/>
  <c r="Y149" i="17" s="1"/>
  <c r="Z26" i="17"/>
  <c r="Y26" i="17" s="1"/>
  <c r="Z126" i="17"/>
  <c r="Y126" i="17" s="1"/>
  <c r="Z62" i="17"/>
  <c r="Y62" i="17" s="1"/>
  <c r="Z117" i="17"/>
  <c r="Y117" i="17" s="1"/>
  <c r="Z88" i="17"/>
  <c r="Y88" i="17" s="1"/>
  <c r="Z146" i="17"/>
  <c r="Y146" i="17" s="1"/>
  <c r="Z125" i="17"/>
  <c r="Y125" i="17" s="1"/>
  <c r="Z56" i="17"/>
  <c r="Y56" i="17" s="1"/>
  <c r="Z143" i="17"/>
  <c r="Y143" i="17" s="1"/>
  <c r="Z148" i="17"/>
  <c r="Y148" i="17" s="1"/>
  <c r="Z81" i="17"/>
  <c r="Y81" i="17" s="1"/>
  <c r="Z116" i="17"/>
  <c r="Y116" i="17" s="1"/>
  <c r="Z127" i="17"/>
  <c r="Y127" i="17" s="1"/>
  <c r="Z48" i="17"/>
  <c r="Y48" i="17" s="1"/>
  <c r="Z17" i="17"/>
  <c r="Y17" i="17" s="1"/>
  <c r="Z52" i="17"/>
  <c r="Y52" i="17" s="1"/>
  <c r="Z73" i="17"/>
  <c r="Y73" i="17" s="1"/>
  <c r="Z111" i="17"/>
  <c r="Y111" i="17" s="1"/>
  <c r="Z38" i="17"/>
  <c r="Y38" i="17" s="1"/>
  <c r="Z30" i="17"/>
  <c r="Y30" i="17" s="1"/>
  <c r="Z132" i="17"/>
  <c r="Y132" i="17" s="1"/>
  <c r="Z71" i="17"/>
  <c r="Y71" i="17" s="1"/>
  <c r="Z55" i="17"/>
  <c r="Y55" i="17" s="1"/>
  <c r="Z78" i="17"/>
  <c r="Y78" i="17" s="1"/>
  <c r="Z20" i="17"/>
  <c r="Y20" i="17" s="1"/>
  <c r="Z87" i="17"/>
  <c r="Y87" i="17" s="1"/>
  <c r="Y101" i="17"/>
  <c r="Z98" i="17"/>
  <c r="Y98" i="17" s="1"/>
  <c r="Z19" i="17"/>
  <c r="Y19" i="17" s="1"/>
  <c r="Z21" i="17"/>
  <c r="Y21" i="17" s="1"/>
  <c r="Y4" i="13"/>
  <c r="X4" i="13" s="1"/>
  <c r="Y14" i="13"/>
  <c r="X14" i="13" s="1"/>
  <c r="Y12" i="13"/>
  <c r="X12" i="13" s="1"/>
  <c r="Y11" i="13"/>
  <c r="X11" i="13" s="1"/>
  <c r="Y19" i="13"/>
  <c r="X19" i="13" s="1"/>
  <c r="Y10" i="13"/>
  <c r="X10" i="13" s="1"/>
  <c r="Y13" i="13"/>
  <c r="X13" i="13" s="1"/>
  <c r="Y17" i="13"/>
  <c r="X17" i="13" s="1"/>
  <c r="X9" i="13"/>
  <c r="Y5" i="13"/>
  <c r="X5" i="13" s="1"/>
  <c r="X15" i="13"/>
  <c r="Y16" i="13"/>
  <c r="X16" i="13" s="1"/>
  <c r="Y8" i="13"/>
  <c r="X8" i="13" s="1"/>
  <c r="Y20" i="13"/>
  <c r="X20" i="13" s="1"/>
  <c r="Y7" i="13"/>
  <c r="X7" i="13" s="1"/>
  <c r="Y18" i="13"/>
  <c r="X18" i="13" s="1"/>
  <c r="X21" i="13"/>
  <c r="Y6" i="13"/>
  <c r="X6" i="13" s="1"/>
  <c r="N23" i="13" l="1"/>
  <c r="P155" i="17"/>
  <c r="O155" i="17"/>
  <c r="L23" i="13" l="1"/>
  <c r="M23" i="13"/>
  <c r="X155" i="17"/>
  <c r="Z155" i="17" s="1"/>
  <c r="M155" i="17"/>
  <c r="N155" i="17"/>
  <c r="L155" i="17" l="1"/>
  <c r="J23" i="13" l="1"/>
  <c r="I23" i="13"/>
  <c r="H23" i="13"/>
  <c r="G23" i="13"/>
  <c r="F23" i="13"/>
  <c r="W23" i="13" l="1"/>
  <c r="V23" i="13"/>
  <c r="S23" i="13"/>
  <c r="R23" i="13"/>
  <c r="E23" i="13"/>
  <c r="D23" i="13"/>
  <c r="T23" i="13" l="1"/>
  <c r="F155" i="17" l="1"/>
  <c r="K155" i="17"/>
  <c r="J155" i="17"/>
  <c r="I155" i="17"/>
  <c r="H155" i="17"/>
  <c r="G155" i="17"/>
  <c r="E155" i="17" l="1"/>
  <c r="U155" i="17" l="1"/>
  <c r="Q15" i="13"/>
  <c r="Q8" i="13"/>
  <c r="Q7" i="13"/>
  <c r="Q11" i="13"/>
  <c r="Q18" i="13"/>
  <c r="Q12" i="13"/>
  <c r="Q10" i="13"/>
  <c r="Q4" i="13"/>
  <c r="Q5" i="13"/>
  <c r="Q9" i="13"/>
  <c r="Q17" i="13"/>
  <c r="Q16" i="13"/>
  <c r="Q14" i="13"/>
  <c r="Q19" i="13"/>
  <c r="Q21" i="13"/>
  <c r="Q20" i="13"/>
  <c r="Q13" i="13"/>
  <c r="Q6" i="13"/>
  <c r="Y23" i="13"/>
  <c r="X23" i="13" s="1"/>
  <c r="Q23" i="13" l="1"/>
  <c r="R152" i="17" l="1"/>
  <c r="R151" i="17" l="1"/>
  <c r="R22" i="17"/>
  <c r="R8" i="17"/>
  <c r="R146" i="17"/>
  <c r="R17" i="17"/>
  <c r="Y155" i="17"/>
  <c r="R101" i="17"/>
  <c r="R21" i="17"/>
  <c r="R63" i="17"/>
  <c r="R50" i="17"/>
  <c r="R19" i="17"/>
  <c r="R98" i="17"/>
  <c r="R87" i="17"/>
  <c r="R20" i="17"/>
  <c r="R78" i="17"/>
  <c r="R55" i="17"/>
  <c r="R71" i="17"/>
  <c r="R132" i="17"/>
  <c r="R30" i="17"/>
  <c r="R38" i="17"/>
  <c r="R111" i="17"/>
  <c r="R73" i="17"/>
  <c r="R52" i="17"/>
  <c r="R48" i="17"/>
  <c r="R127" i="17"/>
  <c r="R116" i="17"/>
  <c r="R81" i="17"/>
  <c r="R148" i="17"/>
  <c r="R143" i="17"/>
  <c r="R56" i="17"/>
  <c r="R125" i="17"/>
  <c r="R88" i="17"/>
  <c r="R117" i="17"/>
  <c r="R62" i="17"/>
  <c r="R126" i="17"/>
  <c r="R26" i="17"/>
  <c r="R149" i="17"/>
  <c r="R104" i="17"/>
  <c r="R11" i="17"/>
  <c r="R85" i="17"/>
  <c r="R122" i="17"/>
  <c r="R131" i="17"/>
  <c r="R42" i="17"/>
  <c r="R61" i="17"/>
  <c r="R97" i="17"/>
  <c r="R91" i="17"/>
  <c r="R28" i="17"/>
  <c r="R16" i="17"/>
  <c r="R142" i="17"/>
  <c r="R108" i="17"/>
  <c r="R145" i="17"/>
  <c r="R33" i="17"/>
  <c r="R94" i="17"/>
  <c r="R153" i="17"/>
  <c r="R59" i="17"/>
  <c r="R115" i="17"/>
  <c r="R134" i="17"/>
  <c r="R102" i="17"/>
  <c r="R121" i="17"/>
  <c r="R107" i="17"/>
  <c r="R43" i="17"/>
  <c r="R6" i="17"/>
  <c r="R68" i="17"/>
  <c r="R7" i="17"/>
  <c r="R90" i="17"/>
  <c r="R119" i="17"/>
  <c r="R114" i="17"/>
  <c r="R54" i="17"/>
  <c r="R31" i="17"/>
  <c r="R138" i="17"/>
  <c r="R4" i="17"/>
  <c r="R84" i="17"/>
  <c r="R5" i="17"/>
  <c r="R40" i="17"/>
  <c r="R100" i="17"/>
  <c r="R135" i="17"/>
  <c r="R67" i="17"/>
  <c r="R51" i="17"/>
  <c r="R36" i="17"/>
  <c r="R44" i="17"/>
  <c r="R137" i="17"/>
  <c r="R82" i="17"/>
  <c r="R79" i="17"/>
  <c r="R29" i="17"/>
  <c r="R65" i="17"/>
  <c r="R49" i="17"/>
  <c r="R12" i="17"/>
  <c r="R129" i="17"/>
  <c r="R80" i="17"/>
  <c r="R69" i="17"/>
  <c r="R53" i="17"/>
  <c r="R32" i="17"/>
  <c r="R46" i="17"/>
  <c r="R86" i="17"/>
  <c r="R37" i="17"/>
  <c r="R83" i="17"/>
  <c r="R57" i="17"/>
  <c r="R105" i="17"/>
  <c r="R64" i="17"/>
  <c r="R95" i="17"/>
  <c r="R14" i="17"/>
  <c r="R75" i="17"/>
  <c r="R25" i="17"/>
  <c r="R72" i="17"/>
  <c r="R130" i="17"/>
  <c r="R77" i="17"/>
  <c r="R112" i="17"/>
  <c r="R45" i="17"/>
  <c r="R103" i="17"/>
  <c r="R41" i="17"/>
  <c r="R9" i="17"/>
  <c r="R13" i="17"/>
  <c r="R15" i="17"/>
  <c r="R133" i="17"/>
  <c r="R124" i="17"/>
  <c r="R140" i="17"/>
  <c r="R18" i="17"/>
  <c r="R128" i="17"/>
  <c r="R150" i="17"/>
  <c r="R118" i="17"/>
  <c r="R109" i="17"/>
  <c r="R113" i="17"/>
  <c r="R60" i="17"/>
  <c r="R23" i="17"/>
  <c r="R39" i="17"/>
  <c r="R24" i="17"/>
  <c r="R99" i="17"/>
  <c r="R141" i="17"/>
  <c r="R35" i="17"/>
  <c r="R144" i="17"/>
  <c r="R10" i="17"/>
  <c r="R93" i="17"/>
  <c r="R58" i="17"/>
  <c r="R27" i="17"/>
  <c r="R96" i="17"/>
  <c r="R106" i="17"/>
  <c r="R89" i="17"/>
  <c r="R47" i="17"/>
  <c r="R120" i="17"/>
  <c r="R147" i="17"/>
  <c r="R92" i="17"/>
  <c r="R139" i="17"/>
  <c r="R70" i="17"/>
  <c r="R136" i="17"/>
  <c r="R66" i="17"/>
  <c r="R123" i="17"/>
  <c r="R34" i="17"/>
  <c r="R110" i="17"/>
  <c r="R76" i="17"/>
  <c r="R74" i="17"/>
  <c r="R155" i="17" l="1"/>
</calcChain>
</file>

<file path=xl/sharedStrings.xml><?xml version="1.0" encoding="utf-8"?>
<sst xmlns="http://schemas.openxmlformats.org/spreadsheetml/2006/main" count="195" uniqueCount="37">
  <si>
    <t>Ruedas y sus partes</t>
  </si>
  <si>
    <t>Total</t>
  </si>
  <si>
    <t>Productos de caucho</t>
  </si>
  <si>
    <t>Sistema de suspensión</t>
  </si>
  <si>
    <t>Partes de Motor</t>
  </si>
  <si>
    <t>Partes eléctricas</t>
  </si>
  <si>
    <t>Accesorios</t>
  </si>
  <si>
    <t>Baterías</t>
  </si>
  <si>
    <t>Sistema de frenos</t>
  </si>
  <si>
    <t>Sistema de transmisión</t>
  </si>
  <si>
    <t>Sistema de dirección</t>
  </si>
  <si>
    <t>Sistema de enfriamiento</t>
  </si>
  <si>
    <t>Sistema de escape</t>
  </si>
  <si>
    <t>Ejes y diferencial</t>
  </si>
  <si>
    <t>Partes de carrocería</t>
  </si>
  <si>
    <t>Elaboración y Diseño : Asociación Automotriz del Perú AAP.</t>
  </si>
  <si>
    <t>Lubricantes</t>
  </si>
  <si>
    <t>Filtros</t>
  </si>
  <si>
    <t>PARTIDA</t>
  </si>
  <si>
    <t>% Var 
ACUM</t>
  </si>
  <si>
    <t>TOTAL</t>
  </si>
  <si>
    <t>N°</t>
  </si>
  <si>
    <t>Estructura</t>
  </si>
  <si>
    <t>N</t>
  </si>
  <si>
    <t>Partida</t>
  </si>
  <si>
    <t>Fuente: ADUANAS - SUNAT</t>
  </si>
  <si>
    <t>TIPO DE SUMINISTRO</t>
  </si>
  <si>
    <t>Otros consumibles</t>
  </si>
  <si>
    <t>Neumáticos</t>
  </si>
  <si>
    <t>IMPORTACION DE SUMINISTROS (Valor FOB US$)</t>
  </si>
  <si>
    <t>DESCRIPCION</t>
  </si>
  <si>
    <t>ACUMULADO 
ene-dic 2020</t>
  </si>
  <si>
    <t>% Part ACUM 
dic 2020</t>
  </si>
  <si>
    <t>% Part ACUM 
ene-dic 2020</t>
  </si>
  <si>
    <t>Dic-19</t>
  </si>
  <si>
    <t>% Var 
dic</t>
  </si>
  <si>
    <t>ACUMULADO 
ene-dic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</si>
</sst>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3">
    <numFmt numFmtId="164" formatCode="_ * #,##0.00_ ;_ * \-#,##0.00_ ;_ * &quot;-&quot;??_ ;_ @_ "/>
    <numFmt numFmtId="165" formatCode="&quot;@ &quot;#,###&quot; rpm&quot;"/>
    <numFmt numFmtId="166" formatCode="##&quot;°&quot;"/>
    <numFmt numFmtId="167" formatCode="#,###&quot; cc&quot;"/>
    <numFmt numFmtId="168" formatCode="__@"/>
    <numFmt numFmtId="169" formatCode="_(@_)"/>
    <numFmt numFmtId="170" formatCode="_([$€]* #,##0.00_);_([$€]* \(#,##0.00\);_([$€]* &quot;-&quot;??_);_(@_)"/>
    <numFmt numFmtId="171" formatCode="0#"/>
    <numFmt numFmtId="172" formatCode="#,###&quot; Kg.&quot;"/>
    <numFmt numFmtId="173" formatCode="#,###&quot; Kg./m³&quot;"/>
    <numFmt numFmtId="174" formatCode="#,###&quot; Kg-m&quot;"/>
    <numFmt numFmtId="175" formatCode="#.00&quot; Km/gal&quot;"/>
    <numFmt numFmtId="176" formatCode="#.00&quot; Km/hr&quot;"/>
    <numFmt numFmtId="177" formatCode="#.00&quot; l/hr&quot;"/>
    <numFmt numFmtId="178" formatCode="#&quot; litros&quot;"/>
    <numFmt numFmtId="179" formatCode="#.00&quot; m&quot;"/>
    <numFmt numFmtId="180" formatCode="#.0&quot; m/m&quot;"/>
    <numFmt numFmtId="181" formatCode="#.00&quot; m²&quot;"/>
    <numFmt numFmtId="182" formatCode="#.0&quot; m³&quot;"/>
    <numFmt numFmtId="183" formatCode="###,###\ &quot;mm&quot;"/>
    <numFmt numFmtId="184" formatCode="_(* #,##0.00_);_(* \(#,##0.00\);_(* &quot;-&quot;??_);_(@_)"/>
    <numFmt numFmtId="185" formatCode="###,###.00"/>
    <numFmt numFmtId="186" formatCode="_(&quot;US$ &quot;#,##0.00_);_(&quot;US$ &quot;\ \(#,##0.00\);_(* &quot;-&quot;_);_(@_)"/>
    <numFmt numFmtId="187" formatCode="####&quot;.&quot;##&quot;.&quot;##&quot;.&quot;##"/>
    <numFmt numFmtId="188" formatCode="##.0&quot; PS&quot;"/>
    <numFmt numFmtId="189" formatCode="##.0\ &quot;: 1&quot;"/>
    <numFmt numFmtId="190" formatCode="#,###&quot; rpm&quot;"/>
    <numFmt numFmtId="191" formatCode="_(&quot;S/. &quot;#,##0.00_);_(&quot;S/. &quot;\(#,##0.00\);_(&quot;S/. &quot;\ &quot;-&quot;??_);_(@_)"/>
    <numFmt numFmtId="192" formatCode="###\-\ ####"/>
    <numFmt numFmtId="193" formatCode="#,###&quot; Ton.&quot;"/>
    <numFmt numFmtId="194" formatCode="0.0%"/>
    <numFmt numFmtId="195" formatCode="_ * #,##0_ ;_ * \-#,##0_ ;_ * &quot;-&quot;??_ ;_ @_ "/>
    <numFmt numFmtId="196" formatCode="_(* #,##0_);_(* \(#,##0\);_(* &quot;-&quot;??_);_(@_)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Tahoma"/>
      <family val="2"/>
    </font>
    <font>
      <b/>
      <sz val="8"/>
      <name val="Arial"/>
      <family val="2"/>
    </font>
    <font>
      <sz val="11"/>
      <color indexed="8"/>
      <name val="Calibri"/>
      <family val="2"/>
    </font>
    <font>
      <sz val="11"/>
      <color indexed="63"/>
      <name val="Calibri"/>
      <family val="2"/>
    </font>
    <font>
      <sz val="11"/>
      <color indexed="9"/>
      <name val="Calibri"/>
      <family val="2"/>
    </font>
    <font>
      <b/>
      <sz val="10"/>
      <name val="Arial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63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49"/>
      <name val="Calibri"/>
      <family val="2"/>
    </font>
    <font>
      <b/>
      <sz val="11"/>
      <color indexed="56"/>
      <name val="Calibri"/>
      <family val="2"/>
    </font>
    <font>
      <sz val="11"/>
      <color indexed="54"/>
      <name val="Calibri"/>
      <family val="2"/>
    </font>
    <font>
      <sz val="11"/>
      <color indexed="62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20"/>
      <name val="Calibri"/>
      <family val="2"/>
    </font>
    <font>
      <b/>
      <sz val="7"/>
      <name val="Arial"/>
      <family val="2"/>
    </font>
    <font>
      <b/>
      <sz val="8"/>
      <color indexed="10"/>
      <name val="Arial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sz val="6"/>
      <name val="Arial"/>
      <family val="2"/>
    </font>
    <font>
      <sz val="5"/>
      <name val="Arial"/>
      <family val="2"/>
    </font>
    <font>
      <sz val="11"/>
      <color indexed="10"/>
      <name val="Calibri"/>
      <family val="2"/>
    </font>
    <font>
      <i/>
      <sz val="11"/>
      <color indexed="61"/>
      <name val="Calibri"/>
      <family val="2"/>
    </font>
    <font>
      <i/>
      <sz val="11"/>
      <color indexed="23"/>
      <name val="Calibri"/>
      <family val="2"/>
    </font>
    <font>
      <b/>
      <sz val="15"/>
      <color indexed="49"/>
      <name val="Calibri"/>
      <family val="2"/>
    </font>
    <font>
      <b/>
      <sz val="15"/>
      <color indexed="56"/>
      <name val="Calibri"/>
      <family val="2"/>
    </font>
    <font>
      <b/>
      <sz val="13"/>
      <color indexed="49"/>
      <name val="Calibri"/>
      <family val="2"/>
    </font>
    <font>
      <b/>
      <sz val="13"/>
      <color indexed="56"/>
      <name val="Calibri"/>
      <family val="2"/>
    </font>
    <font>
      <b/>
      <sz val="18"/>
      <color indexed="49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0"/>
      <name val="돋움"/>
      <family val="3"/>
      <charset val="129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8"/>
      <color theme="0" tint="-0.249977111117893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63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62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55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9"/>
      </left>
      <right style="double">
        <color indexed="9"/>
      </right>
      <top style="double">
        <color indexed="9"/>
      </top>
      <bottom style="double">
        <color indexed="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40">
    <xf numFmtId="0" fontId="0" fillId="0" borderId="0"/>
    <xf numFmtId="0" fontId="2" fillId="0" borderId="0"/>
    <xf numFmtId="165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4" borderId="0" applyNumberFormat="0" applyBorder="0" applyAlignment="0" applyProtection="0"/>
    <xf numFmtId="0" fontId="5" fillId="15" borderId="0" applyNumberFormat="0" applyBorder="0" applyAlignment="0" applyProtection="0"/>
    <xf numFmtId="0" fontId="6" fillId="16" borderId="0" applyNumberFormat="0" applyBorder="0" applyAlignment="0" applyProtection="0"/>
    <xf numFmtId="0" fontId="7" fillId="17" borderId="0" applyNumberFormat="0" applyBorder="0" applyAlignment="0" applyProtection="0"/>
    <xf numFmtId="0" fontId="6" fillId="12" borderId="0" applyNumberFormat="0" applyBorder="0" applyAlignment="0" applyProtection="0"/>
    <xf numFmtId="0" fontId="7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6" fillId="18" borderId="0" applyNumberFormat="0" applyBorder="0" applyAlignment="0" applyProtection="0"/>
    <xf numFmtId="0" fontId="7" fillId="19" borderId="0" applyNumberFormat="0" applyBorder="0" applyAlignment="0" applyProtection="0"/>
    <xf numFmtId="0" fontId="6" fillId="16" borderId="0" applyNumberFormat="0" applyBorder="0" applyAlignment="0" applyProtection="0"/>
    <xf numFmtId="0" fontId="7" fillId="16" borderId="0" applyNumberFormat="0" applyBorder="0" applyAlignment="0" applyProtection="0"/>
    <xf numFmtId="0" fontId="6" fillId="4" borderId="0" applyNumberFormat="0" applyBorder="0" applyAlignment="0" applyProtection="0"/>
    <xf numFmtId="0" fontId="7" fillId="20" borderId="0" applyNumberFormat="0" applyBorder="0" applyAlignment="0" applyProtection="0"/>
    <xf numFmtId="166" fontId="8" fillId="0" borderId="0" applyFont="0" applyFill="0" applyBorder="0" applyAlignment="0" applyProtection="0">
      <alignment horizontal="center" vertical="center"/>
    </xf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10" fillId="2" borderId="2" applyNumberFormat="0" applyAlignment="0" applyProtection="0"/>
    <xf numFmtId="0" fontId="10" fillId="10" borderId="3" applyNumberFormat="0" applyAlignment="0" applyProtection="0"/>
    <xf numFmtId="167" fontId="4" fillId="0" borderId="0" applyFont="0" applyFill="0" applyBorder="0" applyAlignment="0" applyProtection="0">
      <alignment horizontal="center" vertical="center"/>
    </xf>
    <xf numFmtId="0" fontId="11" fillId="18" borderId="4" applyNumberFormat="0" applyAlignment="0" applyProtection="0"/>
    <xf numFmtId="0" fontId="12" fillId="21" borderId="5" applyNumberFormat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168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" fillId="16" borderId="0" applyNumberFormat="0" applyBorder="0" applyAlignment="0" applyProtection="0"/>
    <xf numFmtId="0" fontId="7" fillId="18" borderId="0" applyNumberFormat="0" applyBorder="0" applyAlignment="0" applyProtection="0"/>
    <xf numFmtId="0" fontId="6" fillId="22" borderId="0" applyNumberFormat="0" applyBorder="0" applyAlignment="0" applyProtection="0"/>
    <xf numFmtId="0" fontId="7" fillId="22" borderId="0" applyNumberFormat="0" applyBorder="0" applyAlignment="0" applyProtection="0"/>
    <xf numFmtId="0" fontId="6" fillId="23" borderId="0" applyNumberFormat="0" applyBorder="0" applyAlignment="0" applyProtection="0"/>
    <xf numFmtId="0" fontId="7" fillId="23" borderId="0" applyNumberFormat="0" applyBorder="0" applyAlignment="0" applyProtection="0"/>
    <xf numFmtId="0" fontId="6" fillId="24" borderId="0" applyNumberFormat="0" applyBorder="0" applyAlignment="0" applyProtection="0"/>
    <xf numFmtId="0" fontId="7" fillId="19" borderId="0" applyNumberFormat="0" applyBorder="0" applyAlignment="0" applyProtection="0"/>
    <xf numFmtId="0" fontId="6" fillId="16" borderId="0" applyNumberFormat="0" applyBorder="0" applyAlignment="0" applyProtection="0"/>
    <xf numFmtId="0" fontId="7" fillId="16" borderId="0" applyNumberFormat="0" applyBorder="0" applyAlignment="0" applyProtection="0"/>
    <xf numFmtId="0" fontId="6" fillId="25" borderId="0" applyNumberFormat="0" applyBorder="0" applyAlignment="0" applyProtection="0"/>
    <xf numFmtId="0" fontId="7" fillId="25" borderId="0" applyNumberFormat="0" applyBorder="0" applyAlignment="0" applyProtection="0"/>
    <xf numFmtId="0" fontId="16" fillId="4" borderId="2" applyNumberFormat="0" applyAlignment="0" applyProtection="0"/>
    <xf numFmtId="0" fontId="17" fillId="4" borderId="3" applyNumberFormat="0" applyAlignment="0" applyProtection="0"/>
    <xf numFmtId="169" fontId="4" fillId="0" borderId="0" applyFont="0" applyFill="0" applyBorder="0" applyAlignment="0" applyProtection="0">
      <alignment vertical="center"/>
    </xf>
    <xf numFmtId="170" fontId="3" fillId="0" borderId="0" applyFont="0" applyFill="0" applyBorder="0" applyAlignment="0" applyProtection="0"/>
    <xf numFmtId="171" fontId="18" fillId="0" borderId="0" applyFont="0" applyFill="0" applyBorder="0" applyProtection="0">
      <alignment horizontal="center" vertical="center"/>
    </xf>
    <xf numFmtId="14" fontId="19" fillId="0" borderId="0" applyFont="0" applyFill="0" applyBorder="0" applyAlignment="0" applyProtection="0">
      <alignment vertical="center"/>
    </xf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172" fontId="18" fillId="0" borderId="0" applyFont="0" applyFill="0" applyBorder="0" applyAlignment="0" applyProtection="0">
      <alignment horizontal="center" vertical="center"/>
    </xf>
    <xf numFmtId="173" fontId="21" fillId="0" borderId="7" applyFont="0" applyFill="0" applyBorder="0" applyAlignment="0" applyProtection="0">
      <alignment horizontal="right" vertical="center"/>
    </xf>
    <xf numFmtId="174" fontId="18" fillId="0" borderId="0" applyFont="0" applyFill="0" applyBorder="0" applyAlignment="0" applyProtection="0">
      <alignment vertical="center"/>
    </xf>
    <xf numFmtId="172" fontId="18" fillId="0" borderId="0" applyFont="0" applyFill="0" applyBorder="0" applyAlignment="0" applyProtection="0"/>
    <xf numFmtId="175" fontId="18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/>
    <xf numFmtId="177" fontId="18" fillId="0" borderId="0" applyFont="0" applyFill="0" applyBorder="0" applyProtection="0">
      <alignment horizontal="right" vertical="center"/>
    </xf>
    <xf numFmtId="178" fontId="22" fillId="0" borderId="0" applyFont="0" applyFill="0" applyBorder="0" applyAlignment="0" applyProtection="0">
      <alignment horizontal="center" vertical="center"/>
    </xf>
    <xf numFmtId="179" fontId="18" fillId="0" borderId="0" applyFont="0" applyFill="0" applyBorder="0" applyAlignment="0" applyProtection="0"/>
    <xf numFmtId="180" fontId="4" fillId="0" borderId="0" applyFont="0" applyFill="0" applyBorder="0" applyAlignment="0" applyProtection="0">
      <alignment horizontal="center" vertical="center"/>
    </xf>
    <xf numFmtId="181" fontId="18" fillId="0" borderId="0" applyFont="0" applyFill="0" applyBorder="0" applyProtection="0">
      <alignment horizontal="right" vertical="center"/>
    </xf>
    <xf numFmtId="182" fontId="18" fillId="0" borderId="0" applyFont="0" applyFill="0" applyBorder="0" applyProtection="0">
      <alignment horizontal="right" vertical="center"/>
    </xf>
    <xf numFmtId="183" fontId="18" fillId="0" borderId="0" applyFont="0" applyFill="0" applyBorder="0" applyAlignment="0" applyProtection="0">
      <alignment horizontal="left" vertical="center"/>
    </xf>
    <xf numFmtId="184" fontId="3" fillId="0" borderId="0" applyFont="0" applyFill="0" applyBorder="0" applyAlignment="0" applyProtection="0"/>
    <xf numFmtId="164" fontId="23" fillId="0" borderId="0" applyFont="0" applyFill="0" applyBorder="0" applyAlignment="0" applyProtection="0"/>
    <xf numFmtId="184" fontId="19" fillId="0" borderId="0" applyFont="0" applyFill="0" applyBorder="0" applyAlignment="0" applyProtection="0"/>
    <xf numFmtId="185" fontId="18" fillId="0" borderId="0" applyFont="0" applyFill="0" applyBorder="0" applyAlignment="0" applyProtection="0">
      <alignment horizontal="center" vertical="center"/>
    </xf>
    <xf numFmtId="3" fontId="18" fillId="0" borderId="0" applyFont="0" applyFill="0" applyBorder="0" applyAlignment="0" applyProtection="0">
      <alignment vertical="center"/>
    </xf>
    <xf numFmtId="186" fontId="18" fillId="0" borderId="0" applyFont="0" applyFill="0" applyBorder="0" applyAlignment="0" applyProtection="0">
      <alignment vertical="center"/>
    </xf>
    <xf numFmtId="0" fontId="24" fillId="13" borderId="0" applyNumberFormat="0" applyBorder="0" applyAlignment="0" applyProtection="0"/>
    <xf numFmtId="0" fontId="24" fillId="13" borderId="0" applyNumberFormat="0" applyBorder="0" applyAlignment="0" applyProtection="0"/>
    <xf numFmtId="0" fontId="19" fillId="0" borderId="0"/>
    <xf numFmtId="0" fontId="23" fillId="0" borderId="0"/>
    <xf numFmtId="0" fontId="19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9" fillId="6" borderId="8" applyNumberFormat="0" applyFont="0" applyAlignment="0" applyProtection="0"/>
    <xf numFmtId="0" fontId="5" fillId="6" borderId="9" applyNumberFormat="0" applyFont="0" applyAlignment="0" applyProtection="0"/>
    <xf numFmtId="187" fontId="18" fillId="0" borderId="0" applyFont="0" applyFill="0" applyBorder="0" applyAlignment="0" applyProtection="0">
      <alignment vertical="center"/>
    </xf>
    <xf numFmtId="188" fontId="4" fillId="0" borderId="0" applyFont="0" applyFill="0" applyBorder="0" applyAlignment="0" applyProtection="0">
      <alignment vertical="center"/>
    </xf>
    <xf numFmtId="189" fontId="4" fillId="0" borderId="0" applyFont="0" applyFill="0" applyBorder="0" applyAlignment="0" applyProtection="0">
      <alignment vertical="center"/>
    </xf>
    <xf numFmtId="190" fontId="18" fillId="0" borderId="0" applyFont="0" applyFill="0" applyBorder="0" applyAlignment="0" applyProtection="0"/>
    <xf numFmtId="0" fontId="12" fillId="2" borderId="10" applyNumberFormat="0" applyAlignment="0" applyProtection="0"/>
    <xf numFmtId="0" fontId="11" fillId="10" borderId="11" applyNumberFormat="0" applyAlignment="0" applyProtection="0"/>
    <xf numFmtId="0" fontId="25" fillId="0" borderId="0" applyNumberFormat="0" applyFill="0" applyBorder="0" applyAlignment="0" applyProtection="0">
      <alignment vertical="center"/>
    </xf>
    <xf numFmtId="191" fontId="19" fillId="0" borderId="0" applyFont="0" applyFill="0" applyBorder="0" applyProtection="0">
      <alignment horizontal="right" vertical="center"/>
    </xf>
    <xf numFmtId="49" fontId="26" fillId="0" borderId="0" applyFill="0" applyBorder="0" applyProtection="0"/>
    <xf numFmtId="49" fontId="26" fillId="0" borderId="0" applyFill="0" applyBorder="0" applyProtection="0">
      <alignment vertical="top"/>
    </xf>
    <xf numFmtId="192" fontId="8" fillId="0" borderId="0" applyFont="0" applyFill="0" applyBorder="0" applyAlignment="0" applyProtection="0">
      <alignment vertical="center"/>
    </xf>
    <xf numFmtId="49" fontId="18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8" fontId="25" fillId="0" borderId="0" applyFont="0" applyFill="0" applyBorder="0" applyAlignment="0" applyProtection="0">
      <alignment horizontal="center" vertical="center"/>
    </xf>
    <xf numFmtId="49" fontId="8" fillId="26" borderId="1" applyProtection="0">
      <alignment horizontal="center" vertical="center"/>
    </xf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3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93" fontId="18" fillId="0" borderId="17" applyFont="0" applyFill="0" applyBorder="0" applyAlignment="0" applyProtection="0">
      <alignment horizontal="center" vertical="center"/>
    </xf>
    <xf numFmtId="0" fontId="36" fillId="0" borderId="18" applyNumberFormat="0" applyFill="0" applyAlignment="0" applyProtection="0"/>
    <xf numFmtId="0" fontId="36" fillId="0" borderId="19" applyNumberFormat="0" applyFill="0" applyAlignment="0" applyProtection="0"/>
    <xf numFmtId="49" fontId="4" fillId="26" borderId="1" applyFill="0" applyBorder="0" applyProtection="0">
      <alignment vertical="center" wrapText="1"/>
    </xf>
    <xf numFmtId="0" fontId="37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/>
    <xf numFmtId="0" fontId="5" fillId="0" borderId="0"/>
    <xf numFmtId="0" fontId="19" fillId="0" borderId="0"/>
    <xf numFmtId="9" fontId="19" fillId="0" borderId="0" applyFont="0" applyFill="0" applyBorder="0" applyAlignment="0" applyProtection="0"/>
  </cellStyleXfs>
  <cellXfs count="109">
    <xf numFmtId="0" fontId="0" fillId="0" borderId="0" xfId="0"/>
    <xf numFmtId="3" fontId="38" fillId="27" borderId="0" xfId="0" applyNumberFormat="1" applyFont="1" applyFill="1" applyAlignment="1">
      <alignment horizontal="right" vertical="center" wrapText="1"/>
    </xf>
    <xf numFmtId="0" fontId="40" fillId="27" borderId="0" xfId="0" applyFont="1" applyFill="1" applyAlignment="1">
      <alignment vertical="center"/>
    </xf>
    <xf numFmtId="0" fontId="41" fillId="27" borderId="0" xfId="0" applyFont="1" applyFill="1" applyAlignment="1">
      <alignment horizontal="center" vertical="center"/>
    </xf>
    <xf numFmtId="0" fontId="39" fillId="0" borderId="0" xfId="0" applyFont="1" applyFill="1" applyAlignment="1">
      <alignment vertical="center"/>
    </xf>
    <xf numFmtId="0" fontId="40" fillId="0" borderId="0" xfId="0" applyFont="1" applyFill="1" applyAlignment="1">
      <alignment vertical="center"/>
    </xf>
    <xf numFmtId="0" fontId="41" fillId="0" borderId="0" xfId="0" applyFont="1" applyFill="1" applyAlignment="1">
      <alignment horizontal="center" vertical="center"/>
    </xf>
    <xf numFmtId="0" fontId="41" fillId="27" borderId="0" xfId="93" applyFont="1" applyFill="1" applyBorder="1" applyAlignment="1">
      <alignment horizontal="left" vertical="center"/>
    </xf>
    <xf numFmtId="195" fontId="41" fillId="0" borderId="25" xfId="135" applyNumberFormat="1" applyFont="1" applyFill="1" applyBorder="1" applyAlignment="1">
      <alignment horizontal="right" vertical="center"/>
    </xf>
    <xf numFmtId="195" fontId="41" fillId="0" borderId="0" xfId="135" applyNumberFormat="1" applyFont="1" applyFill="1" applyBorder="1" applyAlignment="1">
      <alignment horizontal="right" vertical="center"/>
    </xf>
    <xf numFmtId="195" fontId="41" fillId="0" borderId="27" xfId="135" applyNumberFormat="1" applyFont="1" applyFill="1" applyBorder="1" applyAlignment="1">
      <alignment horizontal="right" vertical="center"/>
    </xf>
    <xf numFmtId="2" fontId="41" fillId="0" borderId="26" xfId="0" applyNumberFormat="1" applyFont="1" applyFill="1" applyBorder="1" applyAlignment="1">
      <alignment horizontal="left" vertical="center"/>
    </xf>
    <xf numFmtId="195" fontId="41" fillId="0" borderId="24" xfId="135" applyNumberFormat="1" applyFont="1" applyFill="1" applyBorder="1" applyAlignment="1">
      <alignment horizontal="right" vertical="center"/>
    </xf>
    <xf numFmtId="2" fontId="41" fillId="0" borderId="17" xfId="0" applyNumberFormat="1" applyFont="1" applyFill="1" applyBorder="1" applyAlignment="1">
      <alignment horizontal="left" vertical="center"/>
    </xf>
    <xf numFmtId="0" fontId="41" fillId="0" borderId="0" xfId="0" applyFont="1" applyFill="1" applyBorder="1" applyAlignment="1">
      <alignment horizontal="center" vertical="center"/>
    </xf>
    <xf numFmtId="196" fontId="41" fillId="0" borderId="25" xfId="85" applyNumberFormat="1" applyFont="1" applyFill="1" applyBorder="1" applyAlignment="1">
      <alignment horizontal="center" vertical="center"/>
    </xf>
    <xf numFmtId="194" fontId="41" fillId="0" borderId="26" xfId="139" applyNumberFormat="1" applyFont="1" applyFill="1" applyBorder="1" applyAlignment="1">
      <alignment vertical="center"/>
    </xf>
    <xf numFmtId="196" fontId="41" fillId="0" borderId="0" xfId="85" applyNumberFormat="1" applyFont="1" applyFill="1" applyBorder="1" applyAlignment="1">
      <alignment horizontal="center" vertical="center"/>
    </xf>
    <xf numFmtId="194" fontId="41" fillId="0" borderId="17" xfId="139" applyNumberFormat="1" applyFont="1" applyFill="1" applyBorder="1" applyAlignment="1">
      <alignment vertical="center"/>
    </xf>
    <xf numFmtId="196" fontId="41" fillId="0" borderId="7" xfId="85" applyNumberFormat="1" applyFont="1" applyFill="1" applyBorder="1" applyAlignment="1">
      <alignment horizontal="center" vertical="center"/>
    </xf>
    <xf numFmtId="194" fontId="41" fillId="0" borderId="29" xfId="139" applyNumberFormat="1" applyFont="1" applyFill="1" applyBorder="1" applyAlignment="1">
      <alignment vertical="center"/>
    </xf>
    <xf numFmtId="196" fontId="41" fillId="0" borderId="22" xfId="85" applyNumberFormat="1" applyFont="1" applyFill="1" applyBorder="1" applyAlignment="1">
      <alignment horizontal="center" vertical="center"/>
    </xf>
    <xf numFmtId="194" fontId="41" fillId="0" borderId="23" xfId="139" applyNumberFormat="1" applyFont="1" applyFill="1" applyBorder="1" applyAlignment="1">
      <alignment vertical="center"/>
    </xf>
    <xf numFmtId="0" fontId="0" fillId="27" borderId="0" xfId="0" applyFont="1" applyFill="1" applyBorder="1" applyAlignment="1">
      <alignment horizontal="center" vertical="center"/>
    </xf>
    <xf numFmtId="0" fontId="43" fillId="27" borderId="0" xfId="0" applyFont="1" applyFill="1" applyBorder="1" applyAlignment="1">
      <alignment vertical="center"/>
    </xf>
    <xf numFmtId="0" fontId="43" fillId="0" borderId="0" xfId="0" applyFont="1" applyFill="1" applyBorder="1" applyAlignment="1">
      <alignment vertical="center"/>
    </xf>
    <xf numFmtId="0" fontId="44" fillId="27" borderId="0" xfId="0" applyFont="1" applyFill="1" applyAlignment="1">
      <alignment vertical="center"/>
    </xf>
    <xf numFmtId="0" fontId="0" fillId="27" borderId="0" xfId="0" applyFont="1" applyFill="1" applyAlignment="1">
      <alignment vertical="center"/>
    </xf>
    <xf numFmtId="2" fontId="38" fillId="28" borderId="21" xfId="0" applyNumberFormat="1" applyFont="1" applyFill="1" applyBorder="1" applyAlignment="1">
      <alignment horizontal="center" vertical="center" wrapText="1"/>
    </xf>
    <xf numFmtId="2" fontId="38" fillId="28" borderId="23" xfId="0" applyNumberFormat="1" applyFont="1" applyFill="1" applyBorder="1" applyAlignment="1">
      <alignment horizontal="center" vertical="center" wrapText="1"/>
    </xf>
    <xf numFmtId="3" fontId="38" fillId="0" borderId="0" xfId="0" applyNumberFormat="1" applyFont="1" applyFill="1" applyBorder="1" applyAlignment="1">
      <alignment horizontal="center" vertical="center" wrapText="1"/>
    </xf>
    <xf numFmtId="17" fontId="38" fillId="28" borderId="21" xfId="0" applyNumberFormat="1" applyFont="1" applyFill="1" applyBorder="1" applyAlignment="1">
      <alignment horizontal="center" vertical="center" wrapText="1"/>
    </xf>
    <xf numFmtId="3" fontId="38" fillId="0" borderId="30" xfId="0" applyNumberFormat="1" applyFont="1" applyFill="1" applyBorder="1" applyAlignment="1">
      <alignment horizontal="center" vertical="center" wrapText="1"/>
    </xf>
    <xf numFmtId="17" fontId="38" fillId="28" borderId="22" xfId="0" quotePrefix="1" applyNumberFormat="1" applyFont="1" applyFill="1" applyBorder="1" applyAlignment="1">
      <alignment horizontal="center" vertical="center" wrapText="1"/>
    </xf>
    <xf numFmtId="0" fontId="38" fillId="28" borderId="21" xfId="136" applyFont="1" applyFill="1" applyBorder="1" applyAlignment="1">
      <alignment horizontal="center" vertical="center" wrapText="1"/>
    </xf>
    <xf numFmtId="0" fontId="44" fillId="27" borderId="0" xfId="0" applyFont="1" applyFill="1" applyBorder="1" applyAlignment="1">
      <alignment horizontal="center" vertical="center"/>
    </xf>
    <xf numFmtId="2" fontId="38" fillId="27" borderId="0" xfId="0" applyNumberFormat="1" applyFont="1" applyFill="1" applyBorder="1" applyAlignment="1">
      <alignment horizontal="center" vertical="center" wrapText="1"/>
    </xf>
    <xf numFmtId="2" fontId="38" fillId="0" borderId="0" xfId="0" applyNumberFormat="1" applyFont="1" applyFill="1" applyBorder="1" applyAlignment="1">
      <alignment horizontal="center" vertical="center" wrapText="1"/>
    </xf>
    <xf numFmtId="0" fontId="0" fillId="27" borderId="0" xfId="0" applyFont="1" applyFill="1" applyBorder="1" applyAlignment="1">
      <alignment vertical="center"/>
    </xf>
    <xf numFmtId="0" fontId="44" fillId="27" borderId="0" xfId="0" applyFont="1" applyFill="1" applyBorder="1" applyAlignment="1">
      <alignment vertical="center"/>
    </xf>
    <xf numFmtId="1" fontId="41" fillId="0" borderId="24" xfId="0" applyNumberFormat="1" applyFont="1" applyFill="1" applyBorder="1" applyAlignment="1">
      <alignment horizontal="center" vertical="center"/>
    </xf>
    <xf numFmtId="3" fontId="41" fillId="0" borderId="0" xfId="0" applyNumberFormat="1" applyFont="1" applyFill="1" applyBorder="1" applyAlignment="1">
      <alignment horizontal="right" vertical="center"/>
    </xf>
    <xf numFmtId="194" fontId="42" fillId="0" borderId="26" xfId="134" applyNumberFormat="1" applyFont="1" applyFill="1" applyBorder="1" applyAlignment="1">
      <alignment horizontal="right" vertical="center"/>
    </xf>
    <xf numFmtId="3" fontId="41" fillId="0" borderId="27" xfId="0" applyNumberFormat="1" applyFont="1" applyFill="1" applyBorder="1" applyAlignment="1">
      <alignment horizontal="right" vertical="center"/>
    </xf>
    <xf numFmtId="0" fontId="41" fillId="27" borderId="0" xfId="0" applyFont="1" applyFill="1" applyAlignment="1">
      <alignment vertical="center"/>
    </xf>
    <xf numFmtId="1" fontId="41" fillId="0" borderId="27" xfId="0" applyNumberFormat="1" applyFont="1" applyFill="1" applyBorder="1" applyAlignment="1">
      <alignment horizontal="center" vertical="center"/>
    </xf>
    <xf numFmtId="194" fontId="42" fillId="0" borderId="17" xfId="134" applyNumberFormat="1" applyFont="1" applyFill="1" applyBorder="1" applyAlignment="1">
      <alignment horizontal="right" vertical="center"/>
    </xf>
    <xf numFmtId="194" fontId="38" fillId="27" borderId="0" xfId="134" applyNumberFormat="1" applyFont="1" applyFill="1" applyBorder="1" applyAlignment="1">
      <alignment horizontal="center" vertical="center" wrapText="1"/>
    </xf>
    <xf numFmtId="2" fontId="38" fillId="0" borderId="0" xfId="0" applyNumberFormat="1" applyFont="1" applyFill="1" applyBorder="1" applyAlignment="1">
      <alignment horizontal="center" vertical="center"/>
    </xf>
    <xf numFmtId="2" fontId="38" fillId="28" borderId="21" xfId="0" applyNumberFormat="1" applyFont="1" applyFill="1" applyBorder="1" applyAlignment="1">
      <alignment horizontal="center" vertical="center"/>
    </xf>
    <xf numFmtId="2" fontId="38" fillId="28" borderId="23" xfId="0" applyNumberFormat="1" applyFont="1" applyFill="1" applyBorder="1" applyAlignment="1">
      <alignment horizontal="left" vertical="center" wrapText="1"/>
    </xf>
    <xf numFmtId="195" fontId="38" fillId="28" borderId="21" xfId="135" applyNumberFormat="1" applyFont="1" applyFill="1" applyBorder="1" applyAlignment="1">
      <alignment horizontal="center" vertical="center" wrapText="1"/>
    </xf>
    <xf numFmtId="195" fontId="38" fillId="28" borderId="22" xfId="135" applyNumberFormat="1" applyFont="1" applyFill="1" applyBorder="1" applyAlignment="1">
      <alignment horizontal="center" vertical="center" wrapText="1"/>
    </xf>
    <xf numFmtId="3" fontId="38" fillId="28" borderId="22" xfId="0" applyNumberFormat="1" applyFont="1" applyFill="1" applyBorder="1" applyAlignment="1">
      <alignment horizontal="center" vertical="center" wrapText="1"/>
    </xf>
    <xf numFmtId="194" fontId="38" fillId="28" borderId="23" xfId="134" applyNumberFormat="1" applyFont="1" applyFill="1" applyBorder="1" applyAlignment="1">
      <alignment horizontal="center" vertical="center" wrapText="1"/>
    </xf>
    <xf numFmtId="195" fontId="38" fillId="28" borderId="21" xfId="135" applyNumberFormat="1" applyFont="1" applyFill="1" applyBorder="1" applyAlignment="1">
      <alignment vertical="center"/>
    </xf>
    <xf numFmtId="0" fontId="41" fillId="27" borderId="0" xfId="0" applyFont="1" applyFill="1" applyBorder="1" applyAlignment="1">
      <alignment horizontal="center" vertical="center"/>
    </xf>
    <xf numFmtId="4" fontId="0" fillId="0" borderId="0" xfId="0" applyNumberFormat="1" applyFont="1" applyFill="1" applyBorder="1" applyAlignment="1">
      <alignment vertical="center"/>
    </xf>
    <xf numFmtId="3" fontId="0" fillId="27" borderId="0" xfId="0" applyNumberFormat="1" applyFont="1" applyFill="1" applyBorder="1" applyAlignment="1">
      <alignment vertical="center"/>
    </xf>
    <xf numFmtId="0" fontId="41" fillId="27" borderId="0" xfId="0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0" fontId="44" fillId="27" borderId="0" xfId="0" applyFont="1" applyFill="1" applyAlignment="1">
      <alignment horizontal="center" vertical="center"/>
    </xf>
    <xf numFmtId="0" fontId="0" fillId="27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3" fontId="0" fillId="27" borderId="0" xfId="0" applyNumberFormat="1" applyFont="1" applyFill="1" applyAlignment="1">
      <alignment horizontal="right" vertical="center"/>
    </xf>
    <xf numFmtId="0" fontId="43" fillId="27" borderId="20" xfId="0" applyFont="1" applyFill="1" applyBorder="1" applyAlignment="1">
      <alignment vertical="center"/>
    </xf>
    <xf numFmtId="0" fontId="42" fillId="27" borderId="0" xfId="0" applyFont="1" applyFill="1" applyAlignment="1">
      <alignment horizontal="center" vertical="center"/>
    </xf>
    <xf numFmtId="3" fontId="38" fillId="28" borderId="1" xfId="0" applyNumberFormat="1" applyFont="1" applyFill="1" applyBorder="1" applyAlignment="1">
      <alignment horizontal="center" vertical="center" wrapText="1"/>
    </xf>
    <xf numFmtId="3" fontId="38" fillId="0" borderId="20" xfId="0" applyNumberFormat="1" applyFont="1" applyFill="1" applyBorder="1" applyAlignment="1">
      <alignment horizontal="center" vertical="center" wrapText="1"/>
    </xf>
    <xf numFmtId="0" fontId="43" fillId="27" borderId="0" xfId="0" applyFont="1" applyFill="1" applyAlignment="1">
      <alignment horizontal="center" vertical="center"/>
    </xf>
    <xf numFmtId="0" fontId="39" fillId="27" borderId="0" xfId="0" applyFont="1" applyFill="1" applyAlignment="1">
      <alignment vertical="center"/>
    </xf>
    <xf numFmtId="0" fontId="0" fillId="0" borderId="31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195" fontId="0" fillId="0" borderId="24" xfId="135" applyNumberFormat="1" applyFont="1" applyFill="1" applyBorder="1" applyAlignment="1">
      <alignment horizontal="right" vertical="center"/>
    </xf>
    <xf numFmtId="195" fontId="0" fillId="0" borderId="25" xfId="135" applyNumberFormat="1" applyFont="1" applyFill="1" applyBorder="1" applyAlignment="1">
      <alignment horizontal="right" vertical="center"/>
    </xf>
    <xf numFmtId="194" fontId="43" fillId="0" borderId="26" xfId="134" applyNumberFormat="1" applyFont="1" applyFill="1" applyBorder="1" applyAlignment="1">
      <alignment horizontal="right" vertical="center"/>
    </xf>
    <xf numFmtId="195" fontId="0" fillId="0" borderId="24" xfId="135" applyNumberFormat="1" applyFont="1" applyFill="1" applyBorder="1" applyAlignment="1">
      <alignment vertical="center"/>
    </xf>
    <xf numFmtId="0" fontId="0" fillId="0" borderId="30" xfId="0" applyFont="1" applyFill="1" applyBorder="1" applyAlignment="1">
      <alignment horizontal="left" vertical="center"/>
    </xf>
    <xf numFmtId="195" fontId="0" fillId="0" borderId="27" xfId="135" applyNumberFormat="1" applyFont="1" applyFill="1" applyBorder="1" applyAlignment="1">
      <alignment horizontal="right" vertical="center"/>
    </xf>
    <xf numFmtId="195" fontId="0" fillId="0" borderId="0" xfId="135" applyNumberFormat="1" applyFont="1" applyFill="1" applyBorder="1" applyAlignment="1">
      <alignment horizontal="right" vertical="center"/>
    </xf>
    <xf numFmtId="194" fontId="43" fillId="0" borderId="17" xfId="134" applyNumberFormat="1" applyFont="1" applyFill="1" applyBorder="1" applyAlignment="1">
      <alignment horizontal="right" vertical="center"/>
    </xf>
    <xf numFmtId="195" fontId="0" fillId="0" borderId="27" xfId="135" applyNumberFormat="1" applyFont="1" applyFill="1" applyBorder="1" applyAlignment="1">
      <alignment vertical="center"/>
    </xf>
    <xf numFmtId="0" fontId="0" fillId="0" borderId="32" xfId="0" applyFont="1" applyFill="1" applyBorder="1" applyAlignment="1">
      <alignment horizontal="left" vertical="center"/>
    </xf>
    <xf numFmtId="195" fontId="0" fillId="0" borderId="28" xfId="135" applyNumberFormat="1" applyFont="1" applyFill="1" applyBorder="1" applyAlignment="1">
      <alignment horizontal="right" vertical="center"/>
    </xf>
    <xf numFmtId="195" fontId="0" fillId="0" borderId="7" xfId="135" applyNumberFormat="1" applyFont="1" applyFill="1" applyBorder="1" applyAlignment="1">
      <alignment horizontal="right" vertical="center"/>
    </xf>
    <xf numFmtId="194" fontId="43" fillId="0" borderId="29" xfId="134" applyNumberFormat="1" applyFont="1" applyFill="1" applyBorder="1" applyAlignment="1">
      <alignment horizontal="right" vertical="center"/>
    </xf>
    <xf numFmtId="195" fontId="0" fillId="0" borderId="28" xfId="135" applyNumberFormat="1" applyFont="1" applyFill="1" applyBorder="1" applyAlignment="1">
      <alignment vertical="center"/>
    </xf>
    <xf numFmtId="195" fontId="38" fillId="27" borderId="0" xfId="135" applyNumberFormat="1" applyFont="1" applyFill="1" applyAlignment="1">
      <alignment horizontal="right" vertical="center" wrapText="1"/>
    </xf>
    <xf numFmtId="194" fontId="38" fillId="27" borderId="0" xfId="134" applyNumberFormat="1" applyFont="1" applyFill="1" applyAlignment="1">
      <alignment horizontal="right" vertical="center" wrapText="1"/>
    </xf>
    <xf numFmtId="194" fontId="43" fillId="27" borderId="0" xfId="134" applyNumberFormat="1" applyFont="1" applyFill="1" applyAlignment="1">
      <alignment vertical="center"/>
    </xf>
    <xf numFmtId="0" fontId="43" fillId="27" borderId="0" xfId="0" applyFont="1" applyFill="1" applyAlignment="1">
      <alignment vertical="center"/>
    </xf>
    <xf numFmtId="3" fontId="38" fillId="0" borderId="33" xfId="0" applyNumberFormat="1" applyFont="1" applyFill="1" applyBorder="1" applyAlignment="1">
      <alignment horizontal="center" vertical="center" wrapText="1"/>
    </xf>
    <xf numFmtId="195" fontId="38" fillId="28" borderId="21" xfId="135" applyNumberFormat="1" applyFont="1" applyFill="1" applyBorder="1" applyAlignment="1">
      <alignment horizontal="right" vertical="center" wrapText="1"/>
    </xf>
    <xf numFmtId="195" fontId="38" fillId="28" borderId="22" xfId="135" applyNumberFormat="1" applyFont="1" applyFill="1" applyBorder="1" applyAlignment="1">
      <alignment horizontal="right" vertical="center" wrapText="1"/>
    </xf>
    <xf numFmtId="194" fontId="38" fillId="28" borderId="23" xfId="134" applyNumberFormat="1" applyFont="1" applyFill="1" applyBorder="1" applyAlignment="1">
      <alignment horizontal="right" vertical="center" wrapText="1"/>
    </xf>
    <xf numFmtId="0" fontId="0" fillId="0" borderId="0" xfId="0" applyFont="1" applyFill="1" applyBorder="1" applyAlignment="1">
      <alignment vertical="center"/>
    </xf>
    <xf numFmtId="3" fontId="0" fillId="27" borderId="0" xfId="0" applyNumberFormat="1" applyFont="1" applyFill="1" applyBorder="1" applyAlignment="1">
      <alignment horizontal="right" vertical="center"/>
    </xf>
    <xf numFmtId="0" fontId="45" fillId="27" borderId="0" xfId="0" applyFont="1" applyFill="1" applyBorder="1" applyAlignment="1">
      <alignment vertical="center"/>
    </xf>
    <xf numFmtId="195" fontId="46" fillId="27" borderId="0" xfId="135" applyNumberFormat="1" applyFont="1" applyFill="1" applyAlignment="1">
      <alignment horizontal="right" vertical="center"/>
    </xf>
    <xf numFmtId="195" fontId="46" fillId="27" borderId="0" xfId="135" applyNumberFormat="1" applyFont="1" applyFill="1" applyAlignment="1">
      <alignment vertical="center"/>
    </xf>
    <xf numFmtId="0" fontId="38" fillId="28" borderId="22" xfId="136" applyFont="1" applyFill="1" applyBorder="1" applyAlignment="1">
      <alignment horizontal="center" vertical="center" wrapText="1"/>
    </xf>
    <xf numFmtId="0" fontId="38" fillId="28" borderId="22" xfId="136" applyFont="1" applyFill="1" applyBorder="1" applyAlignment="1">
      <alignment horizontal="center" vertical="center" wrapText="1"/>
    </xf>
    <xf numFmtId="0" fontId="38" fillId="28" borderId="23" xfId="136" applyFont="1" applyFill="1" applyBorder="1" applyAlignment="1">
      <alignment horizontal="center" vertical="center" wrapText="1"/>
    </xf>
    <xf numFmtId="195" fontId="47" fillId="27" borderId="0" xfId="135" applyNumberFormat="1" applyFont="1" applyFill="1" applyAlignment="1">
      <alignment horizontal="right" vertical="center"/>
    </xf>
    <xf numFmtId="3" fontId="46" fillId="27" borderId="0" xfId="0" applyNumberFormat="1" applyFont="1" applyFill="1" applyBorder="1" applyAlignment="1">
      <alignment vertical="center"/>
    </xf>
    <xf numFmtId="194" fontId="0" fillId="0" borderId="0" xfId="134" applyNumberFormat="1" applyFont="1" applyFill="1" applyAlignment="1">
      <alignment vertical="center"/>
    </xf>
    <xf numFmtId="3" fontId="43" fillId="0" borderId="0" xfId="0" applyNumberFormat="1" applyFont="1" applyFill="1" applyBorder="1"/>
    <xf numFmtId="17" fontId="38" fillId="28" borderId="22" xfId="137" applyNumberFormat="1" applyFont="1" applyFill="1" applyBorder="1" applyAlignment="1">
      <alignment horizontal="center" vertical="center" wrapText="1"/>
    </xf>
    <xf numFmtId="17" fontId="38" fillId="28" borderId="23" xfId="137" applyNumberFormat="1" applyFont="1" applyFill="1" applyBorder="1" applyAlignment="1">
      <alignment horizontal="center" vertical="center" wrapText="1"/>
    </xf>
  </cellXfs>
  <cellStyles count="140">
    <cellStyle name="@ .....rpm" xfId="2" xr:uid="{00000000-0005-0000-0000-000000000000}"/>
    <cellStyle name="20% - Énfasis1 2" xfId="3" xr:uid="{00000000-0005-0000-0000-000001000000}"/>
    <cellStyle name="20% - Énfasis1 2 2" xfId="4" xr:uid="{00000000-0005-0000-0000-000002000000}"/>
    <cellStyle name="20% - Énfasis2 2" xfId="5" xr:uid="{00000000-0005-0000-0000-000003000000}"/>
    <cellStyle name="20% - Énfasis2 2 2" xfId="6" xr:uid="{00000000-0005-0000-0000-000004000000}"/>
    <cellStyle name="20% - Énfasis3 2" xfId="7" xr:uid="{00000000-0005-0000-0000-000005000000}"/>
    <cellStyle name="20% - Énfasis3 2 2" xfId="8" xr:uid="{00000000-0005-0000-0000-000006000000}"/>
    <cellStyle name="20% - Énfasis4 2" xfId="9" xr:uid="{00000000-0005-0000-0000-000007000000}"/>
    <cellStyle name="20% - Énfasis4 2 2" xfId="10" xr:uid="{00000000-0005-0000-0000-000008000000}"/>
    <cellStyle name="20% - Énfasis5 2" xfId="11" xr:uid="{00000000-0005-0000-0000-000009000000}"/>
    <cellStyle name="20% - Énfasis5 2 2" xfId="12" xr:uid="{00000000-0005-0000-0000-00000A000000}"/>
    <cellStyle name="20% - Énfasis6 2" xfId="13" xr:uid="{00000000-0005-0000-0000-00000B000000}"/>
    <cellStyle name="20% - Énfasis6 2 2" xfId="14" xr:uid="{00000000-0005-0000-0000-00000C000000}"/>
    <cellStyle name="40% - Énfasis1 2" xfId="15" xr:uid="{00000000-0005-0000-0000-00000D000000}"/>
    <cellStyle name="40% - Énfasis1 2 2" xfId="16" xr:uid="{00000000-0005-0000-0000-00000E000000}"/>
    <cellStyle name="40% - Énfasis2 2" xfId="17" xr:uid="{00000000-0005-0000-0000-00000F000000}"/>
    <cellStyle name="40% - Énfasis2 2 2" xfId="18" xr:uid="{00000000-0005-0000-0000-000010000000}"/>
    <cellStyle name="40% - Énfasis3 2" xfId="19" xr:uid="{00000000-0005-0000-0000-000011000000}"/>
    <cellStyle name="40% - Énfasis3 2 2" xfId="20" xr:uid="{00000000-0005-0000-0000-000012000000}"/>
    <cellStyle name="40% - Énfasis4 2" xfId="21" xr:uid="{00000000-0005-0000-0000-000013000000}"/>
    <cellStyle name="40% - Énfasis4 2 2" xfId="22" xr:uid="{00000000-0005-0000-0000-000014000000}"/>
    <cellStyle name="40% - Énfasis5 2" xfId="23" xr:uid="{00000000-0005-0000-0000-000015000000}"/>
    <cellStyle name="40% - Énfasis5 2 2" xfId="24" xr:uid="{00000000-0005-0000-0000-000016000000}"/>
    <cellStyle name="40% - Énfasis6 2" xfId="25" xr:uid="{00000000-0005-0000-0000-000017000000}"/>
    <cellStyle name="40% - Énfasis6 2 2" xfId="26" xr:uid="{00000000-0005-0000-0000-000018000000}"/>
    <cellStyle name="60% - Énfasis1 2" xfId="27" xr:uid="{00000000-0005-0000-0000-000019000000}"/>
    <cellStyle name="60% - Énfasis1 2 2" xfId="28" xr:uid="{00000000-0005-0000-0000-00001A000000}"/>
    <cellStyle name="60% - Énfasis2 2" xfId="29" xr:uid="{00000000-0005-0000-0000-00001B000000}"/>
    <cellStyle name="60% - Énfasis2 2 2" xfId="30" xr:uid="{00000000-0005-0000-0000-00001C000000}"/>
    <cellStyle name="60% - Énfasis3 2" xfId="31" xr:uid="{00000000-0005-0000-0000-00001D000000}"/>
    <cellStyle name="60% - Énfasis3 2 2" xfId="32" xr:uid="{00000000-0005-0000-0000-00001E000000}"/>
    <cellStyle name="60% - Énfasis4 2" xfId="33" xr:uid="{00000000-0005-0000-0000-00001F000000}"/>
    <cellStyle name="60% - Énfasis4 2 2" xfId="34" xr:uid="{00000000-0005-0000-0000-000020000000}"/>
    <cellStyle name="60% - Énfasis5 2" xfId="35" xr:uid="{00000000-0005-0000-0000-000021000000}"/>
    <cellStyle name="60% - Énfasis5 2 2" xfId="36" xr:uid="{00000000-0005-0000-0000-000022000000}"/>
    <cellStyle name="60% - Énfasis6 2" xfId="37" xr:uid="{00000000-0005-0000-0000-000023000000}"/>
    <cellStyle name="60% - Énfasis6 2 2" xfId="38" xr:uid="{00000000-0005-0000-0000-000024000000}"/>
    <cellStyle name="Angulo" xfId="39" xr:uid="{00000000-0005-0000-0000-000025000000}"/>
    <cellStyle name="Buena 2" xfId="40" xr:uid="{00000000-0005-0000-0000-000026000000}"/>
    <cellStyle name="Buena 2 2" xfId="41" xr:uid="{00000000-0005-0000-0000-000027000000}"/>
    <cellStyle name="Cálculo 2" xfId="42" xr:uid="{00000000-0005-0000-0000-000028000000}"/>
    <cellStyle name="Cálculo 2 2" xfId="43" xr:uid="{00000000-0005-0000-0000-000029000000}"/>
    <cellStyle name="cc" xfId="44" xr:uid="{00000000-0005-0000-0000-00002A000000}"/>
    <cellStyle name="Celda de comprobación 2" xfId="45" xr:uid="{00000000-0005-0000-0000-00002B000000}"/>
    <cellStyle name="Celda de comprobación 2 2" xfId="46" xr:uid="{00000000-0005-0000-0000-00002C000000}"/>
    <cellStyle name="Celda vinculada 2" xfId="47" xr:uid="{00000000-0005-0000-0000-00002D000000}"/>
    <cellStyle name="Celda vinculada 2 2" xfId="48" xr:uid="{00000000-0005-0000-0000-00002E000000}"/>
    <cellStyle name="DobleEspacio" xfId="49" xr:uid="{00000000-0005-0000-0000-00002F000000}"/>
    <cellStyle name="Encabezado 4 2" xfId="50" xr:uid="{00000000-0005-0000-0000-000030000000}"/>
    <cellStyle name="Encabezado 4 2 2" xfId="51" xr:uid="{00000000-0005-0000-0000-000031000000}"/>
    <cellStyle name="Énfasis1 2" xfId="52" xr:uid="{00000000-0005-0000-0000-000032000000}"/>
    <cellStyle name="Énfasis1 2 2" xfId="53" xr:uid="{00000000-0005-0000-0000-000033000000}"/>
    <cellStyle name="Énfasis2 2" xfId="54" xr:uid="{00000000-0005-0000-0000-000034000000}"/>
    <cellStyle name="Énfasis2 2 2" xfId="55" xr:uid="{00000000-0005-0000-0000-000035000000}"/>
    <cellStyle name="Énfasis3 2" xfId="56" xr:uid="{00000000-0005-0000-0000-000036000000}"/>
    <cellStyle name="Énfasis3 2 2" xfId="57" xr:uid="{00000000-0005-0000-0000-000037000000}"/>
    <cellStyle name="Énfasis4 2" xfId="58" xr:uid="{00000000-0005-0000-0000-000038000000}"/>
    <cellStyle name="Énfasis4 2 2" xfId="59" xr:uid="{00000000-0005-0000-0000-000039000000}"/>
    <cellStyle name="Énfasis5 2" xfId="60" xr:uid="{00000000-0005-0000-0000-00003A000000}"/>
    <cellStyle name="Énfasis5 2 2" xfId="61" xr:uid="{00000000-0005-0000-0000-00003B000000}"/>
    <cellStyle name="Énfasis6 2" xfId="62" xr:uid="{00000000-0005-0000-0000-00003C000000}"/>
    <cellStyle name="Énfasis6 2 2" xfId="63" xr:uid="{00000000-0005-0000-0000-00003D000000}"/>
    <cellStyle name="Entrada 2" xfId="64" xr:uid="{00000000-0005-0000-0000-00003E000000}"/>
    <cellStyle name="Entrada 2 2" xfId="65" xr:uid="{00000000-0005-0000-0000-00003F000000}"/>
    <cellStyle name="Espacio" xfId="66" xr:uid="{00000000-0005-0000-0000-000040000000}"/>
    <cellStyle name="Euro" xfId="67" xr:uid="{00000000-0005-0000-0000-000041000000}"/>
    <cellStyle name="Evaluación" xfId="68" xr:uid="{00000000-0005-0000-0000-000042000000}"/>
    <cellStyle name="Fecha" xfId="69" xr:uid="{00000000-0005-0000-0000-000043000000}"/>
    <cellStyle name="Incorrecto 2" xfId="70" xr:uid="{00000000-0005-0000-0000-000044000000}"/>
    <cellStyle name="Incorrecto 2 2" xfId="71" xr:uid="{00000000-0005-0000-0000-000045000000}"/>
    <cellStyle name="Kg." xfId="72" xr:uid="{00000000-0005-0000-0000-000046000000}"/>
    <cellStyle name="Kg./m³" xfId="73" xr:uid="{00000000-0005-0000-0000-000047000000}"/>
    <cellStyle name="Kg-m" xfId="74" xr:uid="{00000000-0005-0000-0000-000048000000}"/>
    <cellStyle name="Kilos" xfId="75" xr:uid="{00000000-0005-0000-0000-000049000000}"/>
    <cellStyle name="Km/gal" xfId="76" xr:uid="{00000000-0005-0000-0000-00004A000000}"/>
    <cellStyle name="Km/hr" xfId="77" xr:uid="{00000000-0005-0000-0000-00004B000000}"/>
    <cellStyle name="l/hr" xfId="78" xr:uid="{00000000-0005-0000-0000-00004C000000}"/>
    <cellStyle name="Litros" xfId="79" xr:uid="{00000000-0005-0000-0000-00004D000000}"/>
    <cellStyle name="m" xfId="80" xr:uid="{00000000-0005-0000-0000-00004E000000}"/>
    <cellStyle name="m/m" xfId="81" xr:uid="{00000000-0005-0000-0000-00004F000000}"/>
    <cellStyle name="m²" xfId="82" xr:uid="{00000000-0005-0000-0000-000050000000}"/>
    <cellStyle name="m³" xfId="83" xr:uid="{00000000-0005-0000-0000-000051000000}"/>
    <cellStyle name="Milimetros" xfId="84" xr:uid="{00000000-0005-0000-0000-000052000000}"/>
    <cellStyle name="Millares" xfId="135" builtinId="3"/>
    <cellStyle name="Millares 2" xfId="85" xr:uid="{00000000-0005-0000-0000-000054000000}"/>
    <cellStyle name="Millares 2 2" xfId="86" xr:uid="{00000000-0005-0000-0000-000055000000}"/>
    <cellStyle name="Millares 3" xfId="87" xr:uid="{00000000-0005-0000-0000-000056000000}"/>
    <cellStyle name="Millones" xfId="88" xr:uid="{00000000-0005-0000-0000-000057000000}"/>
    <cellStyle name="Millones (0)" xfId="89" xr:uid="{00000000-0005-0000-0000-000058000000}"/>
    <cellStyle name="Moneda centrado" xfId="90" xr:uid="{00000000-0005-0000-0000-000059000000}"/>
    <cellStyle name="Neutral 2" xfId="91" xr:uid="{00000000-0005-0000-0000-00005A000000}"/>
    <cellStyle name="Neutral 2 2" xfId="92" xr:uid="{00000000-0005-0000-0000-00005B000000}"/>
    <cellStyle name="Normal" xfId="0" builtinId="0"/>
    <cellStyle name="Normal 2" xfId="93" xr:uid="{00000000-0005-0000-0000-00005D000000}"/>
    <cellStyle name="Normal 2 2" xfId="94" xr:uid="{00000000-0005-0000-0000-00005E000000}"/>
    <cellStyle name="Normal 2 3 2" xfId="138" xr:uid="{00000000-0005-0000-0000-00005F000000}"/>
    <cellStyle name="Normal 2_Autom" xfId="95" xr:uid="{00000000-0005-0000-0000-000060000000}"/>
    <cellStyle name="Normal 3" xfId="1" xr:uid="{00000000-0005-0000-0000-000061000000}"/>
    <cellStyle name="Normal 4" xfId="96" xr:uid="{00000000-0005-0000-0000-000062000000}"/>
    <cellStyle name="Normal 5" xfId="97" xr:uid="{00000000-0005-0000-0000-000063000000}"/>
    <cellStyle name="Normal 6" xfId="98" xr:uid="{00000000-0005-0000-0000-000064000000}"/>
    <cellStyle name="Normal 7" xfId="99" xr:uid="{00000000-0005-0000-0000-000065000000}"/>
    <cellStyle name="Normal 8" xfId="100" xr:uid="{00000000-0005-0000-0000-000066000000}"/>
    <cellStyle name="Normal_Hoja1 2" xfId="137" xr:uid="{00000000-0005-0000-0000-000067000000}"/>
    <cellStyle name="Normal_Hoja2 2" xfId="136" xr:uid="{00000000-0005-0000-0000-000068000000}"/>
    <cellStyle name="Notas 2" xfId="101" xr:uid="{00000000-0005-0000-0000-000069000000}"/>
    <cellStyle name="Notas 2 2" xfId="102" xr:uid="{00000000-0005-0000-0000-00006A000000}"/>
    <cellStyle name="Partida" xfId="103" xr:uid="{00000000-0005-0000-0000-00006B000000}"/>
    <cellStyle name="Porcentaje" xfId="134" builtinId="5"/>
    <cellStyle name="Porcentaje 2" xfId="139" xr:uid="{00000000-0005-0000-0000-00006D000000}"/>
    <cellStyle name="PS" xfId="104" xr:uid="{00000000-0005-0000-0000-00006E000000}"/>
    <cellStyle name="Relación" xfId="105" xr:uid="{00000000-0005-0000-0000-00006F000000}"/>
    <cellStyle name="rpm" xfId="106" xr:uid="{00000000-0005-0000-0000-000070000000}"/>
    <cellStyle name="Salida 2" xfId="107" xr:uid="{00000000-0005-0000-0000-000071000000}"/>
    <cellStyle name="Salida 2 2" xfId="108" xr:uid="{00000000-0005-0000-0000-000072000000}"/>
    <cellStyle name="Small 6" xfId="109" xr:uid="{00000000-0005-0000-0000-000073000000}"/>
    <cellStyle name="Soles" xfId="110" xr:uid="{00000000-0005-0000-0000-000074000000}"/>
    <cellStyle name="Subscript" xfId="111" xr:uid="{00000000-0005-0000-0000-000075000000}"/>
    <cellStyle name="Superscript" xfId="112" xr:uid="{00000000-0005-0000-0000-000076000000}"/>
    <cellStyle name="Teléfono" xfId="113" xr:uid="{00000000-0005-0000-0000-000077000000}"/>
    <cellStyle name="Text" xfId="114" xr:uid="{00000000-0005-0000-0000-000078000000}"/>
    <cellStyle name="Texto de advertencia 2" xfId="115" xr:uid="{00000000-0005-0000-0000-000079000000}"/>
    <cellStyle name="Texto de advertencia 2 2" xfId="116" xr:uid="{00000000-0005-0000-0000-00007A000000}"/>
    <cellStyle name="Texto explicativo 2" xfId="117" xr:uid="{00000000-0005-0000-0000-00007B000000}"/>
    <cellStyle name="Texto explicativo 2 2" xfId="118" xr:uid="{00000000-0005-0000-0000-00007C000000}"/>
    <cellStyle name="Time" xfId="119" xr:uid="{00000000-0005-0000-0000-00007D000000}"/>
    <cellStyle name="Title 10" xfId="120" xr:uid="{00000000-0005-0000-0000-00007E000000}"/>
    <cellStyle name="Título 1 2" xfId="121" xr:uid="{00000000-0005-0000-0000-00007F000000}"/>
    <cellStyle name="Título 1 2 2" xfId="122" xr:uid="{00000000-0005-0000-0000-000080000000}"/>
    <cellStyle name="Título 2 2" xfId="123" xr:uid="{00000000-0005-0000-0000-000081000000}"/>
    <cellStyle name="Título 2 2 2" xfId="124" xr:uid="{00000000-0005-0000-0000-000082000000}"/>
    <cellStyle name="Título 3 2" xfId="125" xr:uid="{00000000-0005-0000-0000-000083000000}"/>
    <cellStyle name="Título 3 2 2" xfId="126" xr:uid="{00000000-0005-0000-0000-000084000000}"/>
    <cellStyle name="Título 4" xfId="127" xr:uid="{00000000-0005-0000-0000-000085000000}"/>
    <cellStyle name="Título 4 2" xfId="128" xr:uid="{00000000-0005-0000-0000-000086000000}"/>
    <cellStyle name="Ton" xfId="129" xr:uid="{00000000-0005-0000-0000-000087000000}"/>
    <cellStyle name="Total 2" xfId="130" xr:uid="{00000000-0005-0000-0000-000088000000}"/>
    <cellStyle name="Total 2 2" xfId="131" xr:uid="{00000000-0005-0000-0000-000089000000}"/>
    <cellStyle name="Wrap Text 8" xfId="132" xr:uid="{00000000-0005-0000-0000-00008A000000}"/>
    <cellStyle name="표준_RA-210426(5월오더)" xfId="133" xr:uid="{00000000-0005-0000-0000-00008B000000}"/>
  </cellStyles>
  <dxfs count="25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E9AAE0C-2E73-4A8D-926D-8D1A6ABAEC73}">
      <tableStyleElement type="wholeTable" dxfId="24"/>
      <tableStyleElement type="headerRow" dxfId="23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externalLinkPath" Target="file:///C:\Users\everde\Desktop\09-%202014%20-%20Reporte%20-%20Setiembre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externalLinkPath" Target="/01.%20AAP/01.%20Gerencia%20de%20Placas/1.3.%20Estad&#237;sticas/01.%20Inmatriculaciones%20e%20Importaciones/2014/11.%20Noviembre/Suministros_Work_Noviembre-2014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"/>
  <sheetViews>
    <sheetView showGridLines="0" tabSelected="1" zoomScale="80" zoomScaleNormal="80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Y4" sqref="Y4"/>
    </sheetView>
  </sheetViews>
  <sheetFormatPr baseColWidth="10" defaultRowHeight="15" x14ac:dyDescent="0.25"/>
  <cols>
    <col min="1" max="1" width="4.42578125" style="3" customWidth="1"/>
    <col min="2" max="2" width="25.28515625" style="27" customWidth="1"/>
    <col min="3" max="3" width="1" style="63" customWidth="1"/>
    <col min="4" max="4" width="13" style="64" bestFit="1" customWidth="1"/>
    <col min="5" max="6" width="12.7109375" style="64" customWidth="1"/>
    <col min="7" max="7" width="13" style="64" customWidth="1"/>
    <col min="8" max="9" width="13.7109375" style="64" customWidth="1"/>
    <col min="10" max="11" width="12.7109375" style="64" customWidth="1"/>
    <col min="12" max="12" width="12.85546875" style="64" customWidth="1"/>
    <col min="13" max="13" width="13.5703125" style="64" customWidth="1"/>
    <col min="14" max="14" width="12.85546875" style="64" customWidth="1"/>
    <col min="15" max="15" width="13" style="64" customWidth="1"/>
    <col min="16" max="16" width="16.5703125" style="64" bestFit="1" customWidth="1"/>
    <col min="17" max="17" width="13" style="64" bestFit="1" customWidth="1"/>
    <col min="18" max="18" width="1.140625" style="27" customWidth="1"/>
    <col min="19" max="19" width="13" style="27" bestFit="1" customWidth="1"/>
    <col min="20" max="20" width="6.28515625" style="27" customWidth="1"/>
    <col min="21" max="21" width="8.140625" style="27" bestFit="1" customWidth="1"/>
    <col min="22" max="22" width="1.140625" style="27" customWidth="1"/>
    <col min="23" max="23" width="14.5703125" style="27" bestFit="1" customWidth="1"/>
    <col min="24" max="24" width="6.28515625" style="27" customWidth="1"/>
    <col min="25" max="25" width="8.5703125" style="27" bestFit="1" customWidth="1"/>
    <col min="26" max="16384" width="11.42578125" style="27"/>
  </cols>
  <sheetData>
    <row r="1" spans="1:26" ht="36" customHeight="1" x14ac:dyDescent="0.25">
      <c r="B1" s="97" t="s">
        <v>29</v>
      </c>
      <c r="C1" s="65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spans="1:26" s="69" customFormat="1" ht="38.1" customHeight="1" x14ac:dyDescent="0.25">
      <c r="A2" s="66" t="s">
        <v>21</v>
      </c>
      <c r="B2" s="67" t="s">
        <v>26</v>
      </c>
      <c r="C2" s="68"/>
      <c r="D2" s="31">
        <v>43831</v>
      </c>
      <c r="E2" s="31">
        <v>43862</v>
      </c>
      <c r="F2" s="31">
        <v>43891</v>
      </c>
      <c r="G2" s="31">
        <v>43922</v>
      </c>
      <c r="H2" s="31">
        <v>43952</v>
      </c>
      <c r="I2" s="31">
        <v>43983</v>
      </c>
      <c r="J2" s="31">
        <v>44013</v>
      </c>
      <c r="K2" s="31">
        <v>44044</v>
      </c>
      <c r="L2" s="31">
        <v>44075</v>
      </c>
      <c r="M2" s="31">
        <v>44105</v>
      </c>
      <c r="N2" s="31">
        <v>44136</v>
      </c>
      <c r="O2" s="31">
        <v>44166</v>
      </c>
      <c r="P2" s="100" t="s">
        <v>31</v>
      </c>
      <c r="Q2" s="102" t="s">
        <v>32</v>
      </c>
      <c r="R2" s="32"/>
      <c r="S2" s="33" t="s">
        <v>34</v>
      </c>
      <c r="T2" s="107" t="s">
        <v>35</v>
      </c>
      <c r="U2" s="108"/>
      <c r="V2" s="30"/>
      <c r="W2" s="34" t="s">
        <v>36</v>
      </c>
      <c r="X2" s="107" t="s">
        <v>19</v>
      </c>
      <c r="Y2" s="108"/>
    </row>
    <row r="3" spans="1:26" ht="6" customHeight="1" x14ac:dyDescent="0.25">
      <c r="B3" s="70"/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26" s="63" customFormat="1" x14ac:dyDescent="0.25">
      <c r="A4" s="6">
        <v>1</v>
      </c>
      <c r="B4" s="71" t="s">
        <v>28</v>
      </c>
      <c r="C4" s="72"/>
      <c r="D4" s="73">
        <v>42227182.186999992</v>
      </c>
      <c r="E4" s="74">
        <v>28193640.444000006</v>
      </c>
      <c r="F4" s="74">
        <v>20032850.525999963</v>
      </c>
      <c r="G4" s="74">
        <v>30071086.519000001</v>
      </c>
      <c r="H4" s="74">
        <v>28501290.85300006</v>
      </c>
      <c r="I4" s="74">
        <v>28167948.671999961</v>
      </c>
      <c r="J4" s="74">
        <v>30695555.052999988</v>
      </c>
      <c r="K4" s="74">
        <v>32173585.301999997</v>
      </c>
      <c r="L4" s="74">
        <v>31286306.692999981</v>
      </c>
      <c r="M4" s="74">
        <v>32119640.437000051</v>
      </c>
      <c r="N4" s="74">
        <v>33241895.467999984</v>
      </c>
      <c r="O4" s="74">
        <v>42661220.70199997</v>
      </c>
      <c r="P4" s="74">
        <f t="shared" ref="P4:P21" si="0">+SUM(D4:O4)</f>
        <v>379372202.85599995</v>
      </c>
      <c r="Q4" s="75">
        <f t="shared" ref="Q4:Q21" si="1">+P4/$P$23</f>
        <v>0.26839036559840196</v>
      </c>
      <c r="S4" s="76">
        <v>41659562.395999923</v>
      </c>
      <c r="T4" s="15">
        <f t="shared" ref="T4:T21" si="2">+U4</f>
        <v>2.4043898888775266E-2</v>
      </c>
      <c r="U4" s="18">
        <f>IFERROR((O4-S4)/S4,0)</f>
        <v>2.4043898888775266E-2</v>
      </c>
      <c r="W4" s="76">
        <v>455340604.45200026</v>
      </c>
      <c r="X4" s="15">
        <f t="shared" ref="X4:X21" si="3">+Y4</f>
        <v>-0.16683862772885769</v>
      </c>
      <c r="Y4" s="16">
        <f t="shared" ref="Y4:Y21" si="4">IFERROR((P4-W4)/W4,0)</f>
        <v>-0.16683862772885769</v>
      </c>
      <c r="Z4" s="105"/>
    </row>
    <row r="5" spans="1:26" s="63" customFormat="1" x14ac:dyDescent="0.25">
      <c r="A5" s="6">
        <v>2</v>
      </c>
      <c r="B5" s="77" t="s">
        <v>16</v>
      </c>
      <c r="C5" s="72"/>
      <c r="D5" s="78">
        <v>27620231.929000009</v>
      </c>
      <c r="E5" s="79">
        <v>19246469.741000034</v>
      </c>
      <c r="F5" s="79">
        <v>25942331.454000026</v>
      </c>
      <c r="G5" s="79">
        <v>25700132.463999946</v>
      </c>
      <c r="H5" s="79">
        <v>12417803.495000008</v>
      </c>
      <c r="I5" s="79">
        <v>5744510.9340000032</v>
      </c>
      <c r="J5" s="79">
        <v>7261501.9919999931</v>
      </c>
      <c r="K5" s="79">
        <v>10206603.910000004</v>
      </c>
      <c r="L5" s="79">
        <v>23037101.531999994</v>
      </c>
      <c r="M5" s="79">
        <v>24530983.615000006</v>
      </c>
      <c r="N5" s="79">
        <v>27398749.909000002</v>
      </c>
      <c r="O5" s="79">
        <v>28654840.184000053</v>
      </c>
      <c r="P5" s="79">
        <f t="shared" si="0"/>
        <v>237761261.1590001</v>
      </c>
      <c r="Q5" s="80">
        <f t="shared" si="1"/>
        <v>0.16820639816835209</v>
      </c>
      <c r="S5" s="81">
        <v>22085670.099999953</v>
      </c>
      <c r="T5" s="17">
        <f t="shared" si="2"/>
        <v>0.29744037895413972</v>
      </c>
      <c r="U5" s="18">
        <f t="shared" ref="U5:U23" si="5">IFERROR((O5-S5)/S5,0)</f>
        <v>0.29744037895413972</v>
      </c>
      <c r="W5" s="81">
        <v>311238592.21699977</v>
      </c>
      <c r="X5" s="17">
        <f t="shared" si="3"/>
        <v>-0.23608039907457967</v>
      </c>
      <c r="Y5" s="18">
        <f t="shared" si="4"/>
        <v>-0.23608039907457967</v>
      </c>
      <c r="Z5" s="105"/>
    </row>
    <row r="6" spans="1:26" s="63" customFormat="1" x14ac:dyDescent="0.25">
      <c r="A6" s="6">
        <v>3</v>
      </c>
      <c r="B6" s="77" t="s">
        <v>4</v>
      </c>
      <c r="C6" s="72"/>
      <c r="D6" s="78">
        <v>26562404.464999672</v>
      </c>
      <c r="E6" s="79">
        <v>22669114.332999974</v>
      </c>
      <c r="F6" s="79">
        <v>14902676.910999987</v>
      </c>
      <c r="G6" s="79">
        <v>12504052.30199996</v>
      </c>
      <c r="H6" s="79">
        <v>12363045.290999861</v>
      </c>
      <c r="I6" s="79">
        <v>11950010.209999938</v>
      </c>
      <c r="J6" s="79">
        <v>13874116.760999937</v>
      </c>
      <c r="K6" s="79">
        <v>16107259.425000003</v>
      </c>
      <c r="L6" s="79">
        <v>16801688.488000009</v>
      </c>
      <c r="M6" s="79">
        <v>22114132.73199999</v>
      </c>
      <c r="N6" s="79">
        <v>23691303.26400001</v>
      </c>
      <c r="O6" s="79">
        <v>26713960.359999981</v>
      </c>
      <c r="P6" s="79">
        <f t="shared" si="0"/>
        <v>220253764.54199931</v>
      </c>
      <c r="Q6" s="80">
        <f t="shared" si="1"/>
        <v>0.15582055813480278</v>
      </c>
      <c r="S6" s="81">
        <v>22362713.338999867</v>
      </c>
      <c r="T6" s="17">
        <f t="shared" si="2"/>
        <v>0.19457598704767529</v>
      </c>
      <c r="U6" s="18">
        <f t="shared" si="5"/>
        <v>0.19457598704767529</v>
      </c>
      <c r="W6" s="81">
        <v>282655591.39699954</v>
      </c>
      <c r="X6" s="17">
        <f t="shared" si="3"/>
        <v>-0.22076982997783584</v>
      </c>
      <c r="Y6" s="18">
        <f t="shared" si="4"/>
        <v>-0.22076982997783584</v>
      </c>
      <c r="Z6" s="105"/>
    </row>
    <row r="7" spans="1:26" s="63" customFormat="1" x14ac:dyDescent="0.25">
      <c r="A7" s="6">
        <v>4</v>
      </c>
      <c r="B7" s="77" t="s">
        <v>17</v>
      </c>
      <c r="C7" s="72"/>
      <c r="D7" s="78">
        <v>11332140.969000034</v>
      </c>
      <c r="E7" s="79">
        <v>10913941.258999903</v>
      </c>
      <c r="F7" s="79">
        <v>9766124.2359999772</v>
      </c>
      <c r="G7" s="79">
        <v>8769316.9109999817</v>
      </c>
      <c r="H7" s="79">
        <v>13424336.709000036</v>
      </c>
      <c r="I7" s="79">
        <v>6939383.2420000089</v>
      </c>
      <c r="J7" s="79">
        <v>7580671.7860000078</v>
      </c>
      <c r="K7" s="79">
        <v>7560016.7789999992</v>
      </c>
      <c r="L7" s="79">
        <v>11037159.404000007</v>
      </c>
      <c r="M7" s="79">
        <v>14504993.547000008</v>
      </c>
      <c r="N7" s="79">
        <v>11848399.758000003</v>
      </c>
      <c r="O7" s="79">
        <v>13660009.320999989</v>
      </c>
      <c r="P7" s="79">
        <f t="shared" si="0"/>
        <v>127336493.92099996</v>
      </c>
      <c r="Q7" s="80">
        <f t="shared" si="1"/>
        <v>9.0085377632288383E-2</v>
      </c>
      <c r="S7" s="81">
        <v>12147212.934000054</v>
      </c>
      <c r="T7" s="17">
        <f t="shared" si="2"/>
        <v>0.12453855836885984</v>
      </c>
      <c r="U7" s="18">
        <f t="shared" si="5"/>
        <v>0.12453855836885984</v>
      </c>
      <c r="W7" s="81">
        <v>134091143.57200021</v>
      </c>
      <c r="X7" s="17">
        <f t="shared" si="3"/>
        <v>-5.0373570327359757E-2</v>
      </c>
      <c r="Y7" s="18">
        <f t="shared" si="4"/>
        <v>-5.0373570327359757E-2</v>
      </c>
      <c r="Z7" s="105"/>
    </row>
    <row r="8" spans="1:26" s="63" customFormat="1" x14ac:dyDescent="0.25">
      <c r="A8" s="6">
        <v>5</v>
      </c>
      <c r="B8" s="77" t="s">
        <v>27</v>
      </c>
      <c r="C8" s="72"/>
      <c r="D8" s="78">
        <v>9689896.5580000114</v>
      </c>
      <c r="E8" s="79">
        <v>7758574.8130000271</v>
      </c>
      <c r="F8" s="79">
        <v>5257737.0650000162</v>
      </c>
      <c r="G8" s="79">
        <v>6116746.4080000315</v>
      </c>
      <c r="H8" s="79">
        <v>6006915.7930000229</v>
      </c>
      <c r="I8" s="79">
        <v>4211668.7410000023</v>
      </c>
      <c r="J8" s="79">
        <v>6001569.6279999726</v>
      </c>
      <c r="K8" s="79">
        <v>5098220.4039999992</v>
      </c>
      <c r="L8" s="79">
        <v>6158620.5399999935</v>
      </c>
      <c r="M8" s="79">
        <v>7877499.0260000024</v>
      </c>
      <c r="N8" s="79">
        <v>7410422.0069999965</v>
      </c>
      <c r="O8" s="79">
        <v>9000252.1040000021</v>
      </c>
      <c r="P8" s="79">
        <f t="shared" si="0"/>
        <v>80588123.087000072</v>
      </c>
      <c r="Q8" s="80">
        <f t="shared" si="1"/>
        <v>5.7012811311372792E-2</v>
      </c>
      <c r="S8" s="81">
        <v>8363328.850999984</v>
      </c>
      <c r="T8" s="17">
        <f t="shared" si="2"/>
        <v>7.6156667320795679E-2</v>
      </c>
      <c r="U8" s="18">
        <f t="shared" si="5"/>
        <v>7.6156667320795679E-2</v>
      </c>
      <c r="W8" s="81">
        <v>110521469.92799996</v>
      </c>
      <c r="X8" s="17">
        <f t="shared" si="3"/>
        <v>-0.27083739349920144</v>
      </c>
      <c r="Y8" s="18">
        <f t="shared" si="4"/>
        <v>-0.27083739349920144</v>
      </c>
      <c r="Z8" s="105"/>
    </row>
    <row r="9" spans="1:26" s="63" customFormat="1" x14ac:dyDescent="0.25">
      <c r="A9" s="6">
        <v>6</v>
      </c>
      <c r="B9" s="77" t="s">
        <v>9</v>
      </c>
      <c r="C9" s="72"/>
      <c r="D9" s="78">
        <v>7348634.3819999387</v>
      </c>
      <c r="E9" s="79">
        <v>5547367.258999994</v>
      </c>
      <c r="F9" s="79">
        <v>6602512.565999995</v>
      </c>
      <c r="G9" s="79">
        <v>5497469.739000014</v>
      </c>
      <c r="H9" s="79">
        <v>3864737.8609999875</v>
      </c>
      <c r="I9" s="79">
        <v>5664754.9220000068</v>
      </c>
      <c r="J9" s="79">
        <v>4151533.1350000016</v>
      </c>
      <c r="K9" s="79">
        <v>4800997.2909999993</v>
      </c>
      <c r="L9" s="79">
        <v>4342221.145999996</v>
      </c>
      <c r="M9" s="79">
        <v>5056597.6160000004</v>
      </c>
      <c r="N9" s="79">
        <v>7158695.6610000022</v>
      </c>
      <c r="O9" s="79">
        <v>7624271.5529999929</v>
      </c>
      <c r="P9" s="79">
        <f t="shared" si="0"/>
        <v>67659793.130999923</v>
      </c>
      <c r="Q9" s="80">
        <f t="shared" si="1"/>
        <v>4.7866544986782014E-2</v>
      </c>
      <c r="S9" s="81">
        <v>6553563.3379999977</v>
      </c>
      <c r="T9" s="17">
        <f t="shared" si="2"/>
        <v>0.16337802196732132</v>
      </c>
      <c r="U9" s="18">
        <f t="shared" si="5"/>
        <v>0.16337802196732132</v>
      </c>
      <c r="W9" s="81">
        <v>75121821.515999913</v>
      </c>
      <c r="X9" s="17">
        <f t="shared" si="3"/>
        <v>-9.9332367538647631E-2</v>
      </c>
      <c r="Y9" s="18">
        <f t="shared" si="4"/>
        <v>-9.9332367538647631E-2</v>
      </c>
      <c r="Z9" s="105"/>
    </row>
    <row r="10" spans="1:26" s="63" customFormat="1" x14ac:dyDescent="0.25">
      <c r="A10" s="6">
        <v>7</v>
      </c>
      <c r="B10" s="77" t="s">
        <v>5</v>
      </c>
      <c r="C10" s="72"/>
      <c r="D10" s="78">
        <v>7978629.6709999731</v>
      </c>
      <c r="E10" s="79">
        <v>6279245.1469999515</v>
      </c>
      <c r="F10" s="79">
        <v>3522525.1219999767</v>
      </c>
      <c r="G10" s="79">
        <v>3219998.0319999848</v>
      </c>
      <c r="H10" s="79">
        <v>3592462.8249999909</v>
      </c>
      <c r="I10" s="79">
        <v>3344439.0410000109</v>
      </c>
      <c r="J10" s="79">
        <v>4177296.9759999854</v>
      </c>
      <c r="K10" s="79">
        <v>4118721.1850000001</v>
      </c>
      <c r="L10" s="79">
        <v>5266588.6990000019</v>
      </c>
      <c r="M10" s="79">
        <v>5548289.8010000046</v>
      </c>
      <c r="N10" s="79">
        <v>6622387.2009999938</v>
      </c>
      <c r="O10" s="79">
        <v>6825762.5679999935</v>
      </c>
      <c r="P10" s="79">
        <f t="shared" si="0"/>
        <v>60496346.267999865</v>
      </c>
      <c r="Q10" s="80">
        <f t="shared" si="1"/>
        <v>4.2798698402262803E-2</v>
      </c>
      <c r="S10" s="81">
        <v>5913504.0619999804</v>
      </c>
      <c r="T10" s="17">
        <f t="shared" si="2"/>
        <v>0.15426699574997538</v>
      </c>
      <c r="U10" s="18">
        <f t="shared" si="5"/>
        <v>0.15426699574997538</v>
      </c>
      <c r="W10" s="81">
        <v>76318715.420000091</v>
      </c>
      <c r="X10" s="17">
        <f t="shared" si="3"/>
        <v>-0.20731964715241805</v>
      </c>
      <c r="Y10" s="18">
        <f t="shared" si="4"/>
        <v>-0.20731964715241805</v>
      </c>
      <c r="Z10" s="105"/>
    </row>
    <row r="11" spans="1:26" s="63" customFormat="1" x14ac:dyDescent="0.25">
      <c r="A11" s="6">
        <v>8</v>
      </c>
      <c r="B11" s="77" t="s">
        <v>14</v>
      </c>
      <c r="C11" s="72"/>
      <c r="D11" s="78">
        <v>5743919.9450000525</v>
      </c>
      <c r="E11" s="79">
        <v>4817300.1050000135</v>
      </c>
      <c r="F11" s="79">
        <v>3065837.6930000032</v>
      </c>
      <c r="G11" s="79">
        <v>2786905.5720000234</v>
      </c>
      <c r="H11" s="79">
        <v>4227755.511999988</v>
      </c>
      <c r="I11" s="79">
        <v>2099992.5140000028</v>
      </c>
      <c r="J11" s="79">
        <v>2278644.1810000041</v>
      </c>
      <c r="K11" s="79">
        <v>3300417.6370000001</v>
      </c>
      <c r="L11" s="79">
        <v>4059111.6950000031</v>
      </c>
      <c r="M11" s="79">
        <v>3712673.2760000015</v>
      </c>
      <c r="N11" s="79">
        <v>4127428.0190000022</v>
      </c>
      <c r="O11" s="79">
        <v>10078498.036000034</v>
      </c>
      <c r="P11" s="79">
        <f t="shared" si="0"/>
        <v>50298484.185000136</v>
      </c>
      <c r="Q11" s="80">
        <f t="shared" si="1"/>
        <v>3.5584126770041032E-2</v>
      </c>
      <c r="S11" s="81">
        <v>6521219.2030000305</v>
      </c>
      <c r="T11" s="17">
        <f t="shared" si="2"/>
        <v>0.54549290895842117</v>
      </c>
      <c r="U11" s="18">
        <f t="shared" si="5"/>
        <v>0.54549290895842117</v>
      </c>
      <c r="W11" s="81">
        <v>65323272.154000111</v>
      </c>
      <c r="X11" s="17">
        <f t="shared" si="3"/>
        <v>-0.23000666490770583</v>
      </c>
      <c r="Y11" s="18">
        <f t="shared" si="4"/>
        <v>-0.23000666490770583</v>
      </c>
      <c r="Z11" s="105"/>
    </row>
    <row r="12" spans="1:26" s="63" customFormat="1" x14ac:dyDescent="0.25">
      <c r="A12" s="6">
        <v>9</v>
      </c>
      <c r="B12" s="77" t="s">
        <v>8</v>
      </c>
      <c r="C12" s="72"/>
      <c r="D12" s="78">
        <v>4106407.6640000059</v>
      </c>
      <c r="E12" s="79">
        <v>3332410.839000002</v>
      </c>
      <c r="F12" s="79">
        <v>2327674.7100000065</v>
      </c>
      <c r="G12" s="79">
        <v>2458361.3090000045</v>
      </c>
      <c r="H12" s="79">
        <v>1914440.7010000036</v>
      </c>
      <c r="I12" s="79">
        <v>1564510.3700000066</v>
      </c>
      <c r="J12" s="79">
        <v>1623890.1889999988</v>
      </c>
      <c r="K12" s="79">
        <v>2685838.8439999996</v>
      </c>
      <c r="L12" s="79">
        <v>2739949.0490000006</v>
      </c>
      <c r="M12" s="79">
        <v>3064106.0370000023</v>
      </c>
      <c r="N12" s="79">
        <v>3178128.2090000021</v>
      </c>
      <c r="O12" s="79">
        <v>4021776.7709999974</v>
      </c>
      <c r="P12" s="79">
        <f t="shared" si="0"/>
        <v>33017494.692000028</v>
      </c>
      <c r="Q12" s="80">
        <f t="shared" si="1"/>
        <v>2.3358531291478975E-2</v>
      </c>
      <c r="S12" s="81">
        <v>3852424.7910000184</v>
      </c>
      <c r="T12" s="17">
        <f t="shared" si="2"/>
        <v>4.3959840668561991E-2</v>
      </c>
      <c r="U12" s="18">
        <f t="shared" si="5"/>
        <v>4.3959840668561991E-2</v>
      </c>
      <c r="W12" s="81">
        <v>43417606.624000028</v>
      </c>
      <c r="X12" s="17">
        <f t="shared" si="3"/>
        <v>-0.23953673960119007</v>
      </c>
      <c r="Y12" s="18">
        <f t="shared" si="4"/>
        <v>-0.23953673960119007</v>
      </c>
      <c r="Z12" s="105"/>
    </row>
    <row r="13" spans="1:26" s="63" customFormat="1" x14ac:dyDescent="0.25">
      <c r="A13" s="6">
        <v>10</v>
      </c>
      <c r="B13" s="77" t="s">
        <v>7</v>
      </c>
      <c r="C13" s="72"/>
      <c r="D13" s="78">
        <v>3827787.8020000057</v>
      </c>
      <c r="E13" s="79">
        <v>2906918.5410000086</v>
      </c>
      <c r="F13" s="79">
        <v>1932872.8089999999</v>
      </c>
      <c r="G13" s="79">
        <v>1391027.8340000026</v>
      </c>
      <c r="H13" s="79">
        <v>1587255.4209999985</v>
      </c>
      <c r="I13" s="79">
        <v>2023532.8950000009</v>
      </c>
      <c r="J13" s="79">
        <v>2939450.2859999975</v>
      </c>
      <c r="K13" s="79">
        <v>3149008.1059999969</v>
      </c>
      <c r="L13" s="79">
        <v>4681872.0590000013</v>
      </c>
      <c r="M13" s="79">
        <v>4972877.1190000093</v>
      </c>
      <c r="N13" s="79">
        <v>4579457.9649999961</v>
      </c>
      <c r="O13" s="79">
        <v>4553686.9549999889</v>
      </c>
      <c r="P13" s="79">
        <f t="shared" si="0"/>
        <v>38545747.792000011</v>
      </c>
      <c r="Q13" s="80">
        <f t="shared" si="1"/>
        <v>2.7269544959480054E-2</v>
      </c>
      <c r="S13" s="81">
        <v>3389960.3590000025</v>
      </c>
      <c r="T13" s="17">
        <f t="shared" si="2"/>
        <v>0.34328619593158655</v>
      </c>
      <c r="U13" s="18">
        <f t="shared" si="5"/>
        <v>0.34328619593158655</v>
      </c>
      <c r="W13" s="81">
        <v>41792335.75</v>
      </c>
      <c r="X13" s="17">
        <f t="shared" si="3"/>
        <v>-7.7683812109017841E-2</v>
      </c>
      <c r="Y13" s="18">
        <f t="shared" si="4"/>
        <v>-7.7683812109017841E-2</v>
      </c>
      <c r="Z13" s="105"/>
    </row>
    <row r="14" spans="1:26" s="63" customFormat="1" x14ac:dyDescent="0.25">
      <c r="A14" s="6">
        <v>11</v>
      </c>
      <c r="B14" s="77" t="s">
        <v>3</v>
      </c>
      <c r="C14" s="72"/>
      <c r="D14" s="78">
        <v>2862318.4939999995</v>
      </c>
      <c r="E14" s="79">
        <v>3075611.8779999902</v>
      </c>
      <c r="F14" s="79">
        <v>2024623.6049999979</v>
      </c>
      <c r="G14" s="79">
        <v>1896856.959000001</v>
      </c>
      <c r="H14" s="79">
        <v>1132746.4399999969</v>
      </c>
      <c r="I14" s="79">
        <v>1297854.1189999986</v>
      </c>
      <c r="J14" s="79">
        <v>1267688.3729999994</v>
      </c>
      <c r="K14" s="79">
        <v>1552575.1749999998</v>
      </c>
      <c r="L14" s="79">
        <v>1816751.5079999999</v>
      </c>
      <c r="M14" s="79">
        <v>2632669.9379999954</v>
      </c>
      <c r="N14" s="79">
        <v>2155989.7120000031</v>
      </c>
      <c r="O14" s="79">
        <v>3074228.0420000022</v>
      </c>
      <c r="P14" s="79">
        <f t="shared" si="0"/>
        <v>24789914.242999993</v>
      </c>
      <c r="Q14" s="80">
        <f t="shared" si="1"/>
        <v>1.753785358216467E-2</v>
      </c>
      <c r="S14" s="81">
        <v>3296525.2860000073</v>
      </c>
      <c r="T14" s="17">
        <f t="shared" si="2"/>
        <v>-6.7433805208192352E-2</v>
      </c>
      <c r="U14" s="18">
        <f t="shared" si="5"/>
        <v>-6.7433805208192352E-2</v>
      </c>
      <c r="W14" s="81">
        <v>34870125.355999961</v>
      </c>
      <c r="X14" s="17">
        <f t="shared" si="3"/>
        <v>-0.28907871738595592</v>
      </c>
      <c r="Y14" s="18">
        <f t="shared" si="4"/>
        <v>-0.28907871738595592</v>
      </c>
      <c r="Z14" s="105"/>
    </row>
    <row r="15" spans="1:26" s="63" customFormat="1" x14ac:dyDescent="0.25">
      <c r="A15" s="6">
        <v>12</v>
      </c>
      <c r="B15" s="77" t="s">
        <v>6</v>
      </c>
      <c r="C15" s="72"/>
      <c r="D15" s="78">
        <v>2486253.9499999997</v>
      </c>
      <c r="E15" s="79">
        <v>2302485.4750000024</v>
      </c>
      <c r="F15" s="79">
        <v>1919918.7310000008</v>
      </c>
      <c r="G15" s="79">
        <v>1117306.9210000006</v>
      </c>
      <c r="H15" s="79">
        <v>1670601.4749999987</v>
      </c>
      <c r="I15" s="79">
        <v>1227587.1049999988</v>
      </c>
      <c r="J15" s="79">
        <v>1305035.9489999984</v>
      </c>
      <c r="K15" s="79">
        <v>2056885.7440000006</v>
      </c>
      <c r="L15" s="79">
        <v>1925234.0649999997</v>
      </c>
      <c r="M15" s="79">
        <v>2231958.7970000003</v>
      </c>
      <c r="N15" s="79">
        <v>2042407.2069999997</v>
      </c>
      <c r="O15" s="79">
        <v>3056778.3969999989</v>
      </c>
      <c r="P15" s="79">
        <f t="shared" si="0"/>
        <v>23342453.815999996</v>
      </c>
      <c r="Q15" s="80">
        <f t="shared" si="1"/>
        <v>1.6513834346524446E-2</v>
      </c>
      <c r="S15" s="81">
        <v>2580617.6419999921</v>
      </c>
      <c r="T15" s="17">
        <f t="shared" si="2"/>
        <v>0.18451426017183228</v>
      </c>
      <c r="U15" s="18">
        <f t="shared" si="5"/>
        <v>0.18451426017183228</v>
      </c>
      <c r="W15" s="81">
        <v>30331055.138999987</v>
      </c>
      <c r="X15" s="17">
        <f t="shared" si="3"/>
        <v>-0.23041075527946189</v>
      </c>
      <c r="Y15" s="18">
        <f t="shared" si="4"/>
        <v>-0.23041075527946189</v>
      </c>
      <c r="Z15" s="105"/>
    </row>
    <row r="16" spans="1:26" s="63" customFormat="1" x14ac:dyDescent="0.25">
      <c r="A16" s="6">
        <v>13</v>
      </c>
      <c r="B16" s="77" t="s">
        <v>2</v>
      </c>
      <c r="C16" s="72"/>
      <c r="D16" s="78">
        <v>2104315.5100000068</v>
      </c>
      <c r="E16" s="79">
        <v>1730286.2249999961</v>
      </c>
      <c r="F16" s="79">
        <v>1260022.2430000014</v>
      </c>
      <c r="G16" s="79">
        <v>1015749.4980000092</v>
      </c>
      <c r="H16" s="79">
        <v>1219568.6769999976</v>
      </c>
      <c r="I16" s="79">
        <v>929324.92600000475</v>
      </c>
      <c r="J16" s="79">
        <v>938931.76499999862</v>
      </c>
      <c r="K16" s="79">
        <v>1329704.6700000004</v>
      </c>
      <c r="L16" s="79">
        <v>1187370.9160000002</v>
      </c>
      <c r="M16" s="79">
        <v>1463495.7009999985</v>
      </c>
      <c r="N16" s="79">
        <v>1925667.1240000003</v>
      </c>
      <c r="O16" s="79">
        <v>2029189.3909999994</v>
      </c>
      <c r="P16" s="79">
        <f t="shared" si="0"/>
        <v>17133626.646000013</v>
      </c>
      <c r="Q16" s="80">
        <f t="shared" si="1"/>
        <v>1.212134227264916E-2</v>
      </c>
      <c r="S16" s="81">
        <v>1759372.0209999958</v>
      </c>
      <c r="T16" s="17">
        <f t="shared" si="2"/>
        <v>0.15336004368572612</v>
      </c>
      <c r="U16" s="18">
        <f t="shared" si="5"/>
        <v>0.15336004368572612</v>
      </c>
      <c r="W16" s="81">
        <v>23478865.51599998</v>
      </c>
      <c r="X16" s="17">
        <f t="shared" si="3"/>
        <v>-0.27025321413745146</v>
      </c>
      <c r="Y16" s="18">
        <f t="shared" si="4"/>
        <v>-0.27025321413745146</v>
      </c>
      <c r="Z16" s="105"/>
    </row>
    <row r="17" spans="1:26" s="63" customFormat="1" x14ac:dyDescent="0.25">
      <c r="A17" s="6">
        <v>14</v>
      </c>
      <c r="B17" s="77" t="s">
        <v>0</v>
      </c>
      <c r="C17" s="72"/>
      <c r="D17" s="78">
        <v>1526067.3440000003</v>
      </c>
      <c r="E17" s="79">
        <v>1898314.5360000003</v>
      </c>
      <c r="F17" s="79">
        <v>1037609.5729999979</v>
      </c>
      <c r="G17" s="79">
        <v>883819.5330000004</v>
      </c>
      <c r="H17" s="79">
        <v>1511083.0020000008</v>
      </c>
      <c r="I17" s="79">
        <v>898503.8119999998</v>
      </c>
      <c r="J17" s="79">
        <v>1238195.8969999989</v>
      </c>
      <c r="K17" s="79">
        <v>1201638.0280000009</v>
      </c>
      <c r="L17" s="79">
        <v>1226676.0259999994</v>
      </c>
      <c r="M17" s="79">
        <v>1387649.8679999989</v>
      </c>
      <c r="N17" s="79">
        <v>1575736.0419999987</v>
      </c>
      <c r="O17" s="79">
        <v>2481508.4089999995</v>
      </c>
      <c r="P17" s="79">
        <f t="shared" si="0"/>
        <v>16866802.069999997</v>
      </c>
      <c r="Q17" s="80">
        <f t="shared" si="1"/>
        <v>1.1932574764212426E-2</v>
      </c>
      <c r="S17" s="81">
        <v>1374109.5329999966</v>
      </c>
      <c r="T17" s="17">
        <f t="shared" si="2"/>
        <v>0.80590291341789688</v>
      </c>
      <c r="U17" s="18">
        <f t="shared" si="5"/>
        <v>0.80590291341789688</v>
      </c>
      <c r="W17" s="81">
        <v>18745860.665999979</v>
      </c>
      <c r="X17" s="17">
        <f t="shared" si="3"/>
        <v>-0.10023858757299399</v>
      </c>
      <c r="Y17" s="18">
        <f t="shared" si="4"/>
        <v>-0.10023858757299399</v>
      </c>
      <c r="Z17" s="105"/>
    </row>
    <row r="18" spans="1:26" s="63" customFormat="1" x14ac:dyDescent="0.25">
      <c r="A18" s="6">
        <v>15</v>
      </c>
      <c r="B18" s="77" t="s">
        <v>10</v>
      </c>
      <c r="C18" s="72"/>
      <c r="D18" s="78">
        <v>1828623.4620000015</v>
      </c>
      <c r="E18" s="79">
        <v>1530739.7080000017</v>
      </c>
      <c r="F18" s="79">
        <v>693044.50199999998</v>
      </c>
      <c r="G18" s="79">
        <v>622813.90599999973</v>
      </c>
      <c r="H18" s="79">
        <v>622659.17300000042</v>
      </c>
      <c r="I18" s="79">
        <v>296692.44400000002</v>
      </c>
      <c r="J18" s="79">
        <v>689878.35800000106</v>
      </c>
      <c r="K18" s="79">
        <v>1263293.9920000001</v>
      </c>
      <c r="L18" s="79">
        <v>775318.22600000002</v>
      </c>
      <c r="M18" s="79">
        <v>1168061.9799999995</v>
      </c>
      <c r="N18" s="79">
        <v>1250029.3639999998</v>
      </c>
      <c r="O18" s="79">
        <v>1484711.5089999989</v>
      </c>
      <c r="P18" s="79">
        <f t="shared" si="0"/>
        <v>12225866.624000002</v>
      </c>
      <c r="Q18" s="80">
        <f t="shared" si="1"/>
        <v>8.6493021583296144E-3</v>
      </c>
      <c r="S18" s="81">
        <v>1645321.9279999977</v>
      </c>
      <c r="T18" s="17">
        <f t="shared" si="2"/>
        <v>-9.7616409449567038E-2</v>
      </c>
      <c r="U18" s="18">
        <f t="shared" si="5"/>
        <v>-9.7616409449567038E-2</v>
      </c>
      <c r="W18" s="81">
        <v>16286318.536</v>
      </c>
      <c r="X18" s="17">
        <f t="shared" si="3"/>
        <v>-0.2493167441754621</v>
      </c>
      <c r="Y18" s="18">
        <f t="shared" si="4"/>
        <v>-0.2493167441754621</v>
      </c>
      <c r="Z18" s="105"/>
    </row>
    <row r="19" spans="1:26" s="63" customFormat="1" x14ac:dyDescent="0.25">
      <c r="A19" s="6">
        <v>16</v>
      </c>
      <c r="B19" s="77" t="s">
        <v>13</v>
      </c>
      <c r="C19" s="72"/>
      <c r="D19" s="78">
        <v>1454949.9520000005</v>
      </c>
      <c r="E19" s="79">
        <v>1065694.5939999993</v>
      </c>
      <c r="F19" s="79">
        <v>859822.49800000025</v>
      </c>
      <c r="G19" s="79">
        <v>634857.94000000064</v>
      </c>
      <c r="H19" s="79">
        <v>426656.08899999998</v>
      </c>
      <c r="I19" s="79">
        <v>660986.28800000041</v>
      </c>
      <c r="J19" s="79">
        <v>595029.99699999986</v>
      </c>
      <c r="K19" s="79">
        <v>617022.39899999998</v>
      </c>
      <c r="L19" s="79">
        <v>862275.34800000105</v>
      </c>
      <c r="M19" s="79">
        <v>1028762.2340000002</v>
      </c>
      <c r="N19" s="79">
        <v>667875.32600000012</v>
      </c>
      <c r="O19" s="79">
        <v>1211394.8490000025</v>
      </c>
      <c r="P19" s="79">
        <f t="shared" si="0"/>
        <v>10085327.514000006</v>
      </c>
      <c r="Q19" s="80">
        <f t="shared" si="1"/>
        <v>7.1349580129610032E-3</v>
      </c>
      <c r="S19" s="81">
        <v>744840.58600000001</v>
      </c>
      <c r="T19" s="17">
        <f t="shared" si="2"/>
        <v>0.62638136504554343</v>
      </c>
      <c r="U19" s="18">
        <f t="shared" si="5"/>
        <v>0.62638136504554343</v>
      </c>
      <c r="W19" s="81">
        <v>11742765.839999989</v>
      </c>
      <c r="X19" s="17">
        <f t="shared" si="3"/>
        <v>-0.14114548042456618</v>
      </c>
      <c r="Y19" s="18">
        <f t="shared" si="4"/>
        <v>-0.14114548042456618</v>
      </c>
      <c r="Z19" s="105"/>
    </row>
    <row r="20" spans="1:26" s="63" customFormat="1" x14ac:dyDescent="0.25">
      <c r="A20" s="6">
        <v>17</v>
      </c>
      <c r="B20" s="77" t="s">
        <v>11</v>
      </c>
      <c r="C20" s="72"/>
      <c r="D20" s="78">
        <v>1200065.895999999</v>
      </c>
      <c r="E20" s="79">
        <v>978654.86899999995</v>
      </c>
      <c r="F20" s="79">
        <v>381527.23300000007</v>
      </c>
      <c r="G20" s="79">
        <v>518195.52299999964</v>
      </c>
      <c r="H20" s="79">
        <v>549842.19700000016</v>
      </c>
      <c r="I20" s="79">
        <v>585116.68100000091</v>
      </c>
      <c r="J20" s="79">
        <v>619091.15399999998</v>
      </c>
      <c r="K20" s="79">
        <v>881538.51399999973</v>
      </c>
      <c r="L20" s="79">
        <v>399066.02600000059</v>
      </c>
      <c r="M20" s="79">
        <v>1190377.3429999992</v>
      </c>
      <c r="N20" s="79">
        <v>885873.41199999826</v>
      </c>
      <c r="O20" s="79">
        <v>1253722.2859999961</v>
      </c>
      <c r="P20" s="79">
        <f t="shared" si="0"/>
        <v>9443071.133999994</v>
      </c>
      <c r="Q20" s="80">
        <f t="shared" si="1"/>
        <v>6.6805878104568969E-3</v>
      </c>
      <c r="S20" s="81">
        <v>1094090.3419999999</v>
      </c>
      <c r="T20" s="17">
        <f t="shared" si="2"/>
        <v>0.14590380508083872</v>
      </c>
      <c r="U20" s="18">
        <f t="shared" si="5"/>
        <v>0.14590380508083872</v>
      </c>
      <c r="W20" s="81">
        <v>11244069.219000006</v>
      </c>
      <c r="X20" s="17">
        <f t="shared" si="3"/>
        <v>-0.16017315883796954</v>
      </c>
      <c r="Y20" s="18">
        <f t="shared" si="4"/>
        <v>-0.16017315883796954</v>
      </c>
      <c r="Z20" s="105"/>
    </row>
    <row r="21" spans="1:26" s="63" customFormat="1" x14ac:dyDescent="0.25">
      <c r="A21" s="6">
        <v>18</v>
      </c>
      <c r="B21" s="82" t="s">
        <v>12</v>
      </c>
      <c r="C21" s="72"/>
      <c r="D21" s="83">
        <v>514298.71800000034</v>
      </c>
      <c r="E21" s="84">
        <v>692901.92900000082</v>
      </c>
      <c r="F21" s="84">
        <v>264183.00200000021</v>
      </c>
      <c r="G21" s="84">
        <v>235871.41100000014</v>
      </c>
      <c r="H21" s="84">
        <v>134154.03499999995</v>
      </c>
      <c r="I21" s="84">
        <v>123883.33400000006</v>
      </c>
      <c r="J21" s="84">
        <v>234478.83600000004</v>
      </c>
      <c r="K21" s="84">
        <v>353087.83199999947</v>
      </c>
      <c r="L21" s="84">
        <v>415629.24699999974</v>
      </c>
      <c r="M21" s="84">
        <v>460858.25200000009</v>
      </c>
      <c r="N21" s="84">
        <v>468213.34799999994</v>
      </c>
      <c r="O21" s="84">
        <v>394687.12700000009</v>
      </c>
      <c r="P21" s="84">
        <f t="shared" si="0"/>
        <v>4292247.0710000005</v>
      </c>
      <c r="Q21" s="85">
        <f t="shared" si="1"/>
        <v>3.0365897974386625E-3</v>
      </c>
      <c r="S21" s="86">
        <v>315175.91799999983</v>
      </c>
      <c r="T21" s="19">
        <f t="shared" si="2"/>
        <v>0.25227564816674958</v>
      </c>
      <c r="U21" s="20">
        <f t="shared" si="5"/>
        <v>0.25227564816674958</v>
      </c>
      <c r="W21" s="86">
        <v>5992887.171000001</v>
      </c>
      <c r="X21" s="19">
        <f t="shared" si="3"/>
        <v>-0.28377642553150617</v>
      </c>
      <c r="Y21" s="20">
        <f t="shared" si="4"/>
        <v>-0.28377642553150617</v>
      </c>
      <c r="Z21" s="105"/>
    </row>
    <row r="22" spans="1:26" ht="6" customHeight="1" x14ac:dyDescent="0.25">
      <c r="B22" s="70"/>
      <c r="C22" s="4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8"/>
      <c r="U22" s="89"/>
      <c r="Y22" s="89"/>
    </row>
    <row r="23" spans="1:26" s="90" customFormat="1" x14ac:dyDescent="0.25">
      <c r="B23" s="67" t="s">
        <v>1</v>
      </c>
      <c r="C23" s="91"/>
      <c r="D23" s="92">
        <f>SUM(D4:D21)</f>
        <v>160414128.89799973</v>
      </c>
      <c r="E23" s="93">
        <f t="shared" ref="E23:W23" si="6">SUM(E4:E21)</f>
        <v>124939671.6949999</v>
      </c>
      <c r="F23" s="93">
        <f t="shared" si="6"/>
        <v>101793894.47899996</v>
      </c>
      <c r="G23" s="93">
        <f t="shared" si="6"/>
        <v>105440568.78099999</v>
      </c>
      <c r="H23" s="93">
        <f t="shared" si="6"/>
        <v>95167355.54899995</v>
      </c>
      <c r="I23" s="93">
        <f t="shared" si="6"/>
        <v>77730700.24999994</v>
      </c>
      <c r="J23" s="93">
        <f t="shared" si="6"/>
        <v>87472560.315999866</v>
      </c>
      <c r="K23" s="93">
        <f t="shared" si="6"/>
        <v>98456415.236999974</v>
      </c>
      <c r="L23" s="93">
        <f t="shared" ref="L23:O23" si="7">SUM(L4:L21)</f>
        <v>118018940.66699997</v>
      </c>
      <c r="M23" s="93">
        <f t="shared" si="7"/>
        <v>135065627.3190001</v>
      </c>
      <c r="N23" s="93">
        <f t="shared" si="7"/>
        <v>140228658.99599999</v>
      </c>
      <c r="O23" s="93">
        <f t="shared" si="7"/>
        <v>168780498.56400001</v>
      </c>
      <c r="P23" s="93">
        <f>SUM(P4:P21)</f>
        <v>1413509020.7509997</v>
      </c>
      <c r="Q23" s="94">
        <f t="shared" si="6"/>
        <v>0.99999999999999989</v>
      </c>
      <c r="R23" s="90">
        <f t="shared" si="6"/>
        <v>0</v>
      </c>
      <c r="S23" s="92">
        <f t="shared" si="6"/>
        <v>145659212.6289998</v>
      </c>
      <c r="T23" s="21">
        <f t="shared" ref="T23" si="8">+U23</f>
        <v>0.15873548619194522</v>
      </c>
      <c r="U23" s="22">
        <f t="shared" si="5"/>
        <v>0.15873548619194522</v>
      </c>
      <c r="V23" s="90">
        <f t="shared" si="6"/>
        <v>0</v>
      </c>
      <c r="W23" s="92">
        <f t="shared" si="6"/>
        <v>1748513100.4729998</v>
      </c>
      <c r="X23" s="21">
        <f>+Y23</f>
        <v>-0.1915936915950909</v>
      </c>
      <c r="Y23" s="22">
        <f>IFERROR((P23-W23)/W23,0)</f>
        <v>-0.1915936915950909</v>
      </c>
    </row>
    <row r="24" spans="1:26" x14ac:dyDescent="0.25">
      <c r="B24" s="7" t="s">
        <v>25</v>
      </c>
      <c r="C24" s="4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26" s="38" customFormat="1" x14ac:dyDescent="0.25">
      <c r="A25" s="56"/>
      <c r="B25" s="7" t="s">
        <v>15</v>
      </c>
      <c r="C25" s="95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</row>
    <row r="27" spans="1:26" x14ac:dyDescent="0.25">
      <c r="B27" s="2"/>
      <c r="C27" s="5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64"/>
      <c r="Y27" s="64"/>
    </row>
    <row r="28" spans="1:26" x14ac:dyDescent="0.25"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9"/>
      <c r="S28" s="99"/>
      <c r="T28" s="99"/>
      <c r="U28" s="99"/>
      <c r="V28" s="99"/>
      <c r="W28" s="99"/>
    </row>
    <row r="29" spans="1:26" x14ac:dyDescent="0.25">
      <c r="D29" s="103"/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98"/>
      <c r="P29" s="98"/>
      <c r="Q29" s="98"/>
      <c r="R29" s="99"/>
      <c r="S29" s="98"/>
      <c r="T29" s="99"/>
      <c r="U29" s="99"/>
      <c r="V29" s="99"/>
      <c r="W29" s="98"/>
    </row>
  </sheetData>
  <autoFilter ref="B3:Y21" xr:uid="{00000000-0009-0000-0000-000000000000}">
    <sortState xmlns:xlrd2="http://schemas.microsoft.com/office/spreadsheetml/2017/richdata2" ref="B4:Y21">
      <sortCondition descending="1" ref="P3:P21"/>
    </sortState>
  </autoFilter>
  <sortState xmlns:xlrd2="http://schemas.microsoft.com/office/spreadsheetml/2017/richdata2" ref="B4:Y21">
    <sortCondition descending="1" ref="P4:P21"/>
  </sortState>
  <dataConsolidate>
    <dataRefs count="1">
      <dataRef ref="A4:G156" sheet="x" r:id="rId1"/>
    </dataRefs>
  </dataConsolidate>
  <mergeCells count="2">
    <mergeCell ref="T2:U2"/>
    <mergeCell ref="X2:Y2"/>
  </mergeCells>
  <conditionalFormatting sqref="Y4:Y21">
    <cfRule type="cellIs" dxfId="22" priority="15" operator="lessThan">
      <formula>0%</formula>
    </cfRule>
    <cfRule type="cellIs" dxfId="21" priority="16" operator="greaterThanOrEqual">
      <formula>1%</formula>
    </cfRule>
  </conditionalFormatting>
  <conditionalFormatting sqref="U4:U21">
    <cfRule type="cellIs" dxfId="20" priority="11" operator="lessThan">
      <formula>0%</formula>
    </cfRule>
    <cfRule type="cellIs" dxfId="19" priority="12" operator="greaterThanOrEqual">
      <formula>1%</formula>
    </cfRule>
  </conditionalFormatting>
  <conditionalFormatting sqref="Y23">
    <cfRule type="cellIs" dxfId="18" priority="9" operator="lessThan">
      <formula>0%</formula>
    </cfRule>
    <cfRule type="cellIs" dxfId="17" priority="10" operator="greaterThanOrEqual">
      <formula>1%</formula>
    </cfRule>
  </conditionalFormatting>
  <conditionalFormatting sqref="U23">
    <cfRule type="cellIs" dxfId="16" priority="1" operator="lessThan">
      <formula>0%</formula>
    </cfRule>
    <cfRule type="cellIs" dxfId="15" priority="2" operator="greaterThanOrEqual">
      <formula>1%</formula>
    </cfRule>
  </conditionalFormatting>
  <pageMargins left="1.1023622047244095" right="0.70866141732283472" top="0.74803149606299213" bottom="0.74803149606299213" header="0.31496062992125984" footer="0.31496062992125984"/>
  <pageSetup paperSize="9" scale="70" orientation="landscape" verticalDpi="300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4" id="{D11BF96A-D414-42FD-AAB1-3AF9446FE4A9}">
            <x14:iconSet iconSet="3Arrows"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0</xm:f>
              </x14:cfvo>
              <x14:cfIcon iconSet="3Arrows" iconId="0"/>
              <x14:cfIcon iconSet="NoIcons" iconId="0"/>
              <x14:cfIcon iconSet="3Arrows" iconId="2"/>
            </x14:iconSet>
          </x14:cfRule>
          <xm:sqref>X4:X21</xm:sqref>
        </x14:conditionalFormatting>
        <x14:conditionalFormatting xmlns:xm="http://schemas.microsoft.com/office/excel/2006/main">
          <x14:cfRule type="iconSet" priority="13" id="{B2EA6C93-0F11-4024-835A-1D15284CFAE2}">
            <x14:iconSet iconSet="3Arrows"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0</xm:f>
              </x14:cfvo>
              <x14:cfIcon iconSet="3Arrows" iconId="0"/>
              <x14:cfIcon iconSet="NoIcons" iconId="0"/>
              <x14:cfIcon iconSet="3Arrows" iconId="2"/>
            </x14:iconSet>
          </x14:cfRule>
          <xm:sqref>T4:T21</xm:sqref>
        </x14:conditionalFormatting>
        <x14:conditionalFormatting xmlns:xm="http://schemas.microsoft.com/office/excel/2006/main">
          <x14:cfRule type="iconSet" priority="8" id="{BCF7175F-29CB-48EF-B4C6-A01DEEEA472B}">
            <x14:iconSet iconSet="3Arrows"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0</xm:f>
              </x14:cfvo>
              <x14:cfIcon iconSet="3Arrows" iconId="0"/>
              <x14:cfIcon iconSet="NoIcons" iconId="0"/>
              <x14:cfIcon iconSet="3Arrows" iconId="2"/>
            </x14:iconSet>
          </x14:cfRule>
          <xm:sqref>X23</xm:sqref>
        </x14:conditionalFormatting>
        <x14:conditionalFormatting xmlns:xm="http://schemas.microsoft.com/office/excel/2006/main">
          <x14:cfRule type="iconSet" priority="7" id="{F07DE24D-11A5-4794-AC8C-A47A981BB607}">
            <x14:iconSet iconSet="3Arrows"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0</xm:f>
              </x14:cfvo>
              <x14:cfIcon iconSet="3Arrows" iconId="0"/>
              <x14:cfIcon iconSet="NoIcons" iconId="0"/>
              <x14:cfIcon iconSet="3Arrows" iconId="2"/>
            </x14:iconSet>
          </x14:cfRule>
          <xm:sqref>T23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160"/>
  <sheetViews>
    <sheetView showGridLines="0" zoomScale="80" zoomScaleNormal="80" zoomScaleSheetLayoutView="80" workbookViewId="0">
      <selection activeCell="V155" sqref="V155"/>
    </sheetView>
  </sheetViews>
  <sheetFormatPr baseColWidth="10" defaultRowHeight="15" x14ac:dyDescent="0.25"/>
  <cols>
    <col min="1" max="1" width="5" style="23" customWidth="1"/>
    <col min="2" max="2" width="18.42578125" style="38" customWidth="1"/>
    <col min="3" max="3" width="25.28515625" style="23" customWidth="1"/>
    <col min="4" max="4" width="1.28515625" style="60" customWidth="1"/>
    <col min="5" max="5" width="15" style="38" bestFit="1" customWidth="1"/>
    <col min="6" max="6" width="13.5703125" style="38" customWidth="1"/>
    <col min="7" max="7" width="12.7109375" style="38" customWidth="1"/>
    <col min="8" max="8" width="13.28515625" style="38" customWidth="1"/>
    <col min="9" max="9" width="12.85546875" style="38" customWidth="1"/>
    <col min="10" max="10" width="13.140625" style="38" customWidth="1"/>
    <col min="11" max="11" width="13" style="38" customWidth="1"/>
    <col min="12" max="12" width="12.7109375" style="38" customWidth="1"/>
    <col min="13" max="13" width="13.5703125" style="38" customWidth="1"/>
    <col min="14" max="14" width="12.7109375" style="38" customWidth="1"/>
    <col min="15" max="15" width="13" style="38" customWidth="1"/>
    <col min="16" max="16" width="14.5703125" style="38" bestFit="1" customWidth="1"/>
    <col min="17" max="17" width="13.85546875" style="58" bestFit="1" customWidth="1"/>
    <col min="18" max="18" width="15.5703125" style="58" customWidth="1"/>
    <col min="19" max="19" width="1.28515625" style="60" customWidth="1"/>
    <col min="20" max="20" width="13.7109375" style="38" customWidth="1"/>
    <col min="21" max="21" width="5.5703125" style="38" customWidth="1"/>
    <col min="22" max="22" width="8.85546875" style="38" customWidth="1"/>
    <col min="23" max="23" width="1.28515625" style="60" customWidth="1"/>
    <col min="24" max="24" width="16" style="38" customWidth="1"/>
    <col min="25" max="25" width="5.5703125" style="38" customWidth="1"/>
    <col min="26" max="26" width="10.7109375" style="38" customWidth="1"/>
    <col min="27" max="46" width="11.42578125" style="26"/>
    <col min="47" max="16384" width="11.42578125" style="27"/>
  </cols>
  <sheetData>
    <row r="1" spans="1:46" ht="33" customHeight="1" x14ac:dyDescent="0.25">
      <c r="B1" s="97" t="s">
        <v>29</v>
      </c>
      <c r="D1" s="25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5"/>
      <c r="T1" s="24"/>
      <c r="U1" s="24"/>
      <c r="V1" s="24"/>
      <c r="W1" s="25"/>
      <c r="X1" s="24"/>
      <c r="Y1" s="24"/>
      <c r="Z1" s="24"/>
    </row>
    <row r="2" spans="1:46" s="23" customFormat="1" ht="39.950000000000003" customHeight="1" x14ac:dyDescent="0.25">
      <c r="B2" s="28" t="s">
        <v>18</v>
      </c>
      <c r="C2" s="29" t="s">
        <v>30</v>
      </c>
      <c r="D2" s="30"/>
      <c r="E2" s="31">
        <v>43831</v>
      </c>
      <c r="F2" s="31">
        <v>43862</v>
      </c>
      <c r="G2" s="31">
        <v>43891</v>
      </c>
      <c r="H2" s="31">
        <v>43922</v>
      </c>
      <c r="I2" s="31">
        <v>43952</v>
      </c>
      <c r="J2" s="31">
        <v>43983</v>
      </c>
      <c r="K2" s="31">
        <v>44013</v>
      </c>
      <c r="L2" s="31">
        <v>44044</v>
      </c>
      <c r="M2" s="31">
        <v>44075</v>
      </c>
      <c r="N2" s="31">
        <v>44105</v>
      </c>
      <c r="O2" s="31">
        <v>44136</v>
      </c>
      <c r="P2" s="31">
        <v>44166</v>
      </c>
      <c r="Q2" s="101" t="s">
        <v>31</v>
      </c>
      <c r="R2" s="102" t="s">
        <v>33</v>
      </c>
      <c r="S2" s="32"/>
      <c r="T2" s="33" t="s">
        <v>34</v>
      </c>
      <c r="U2" s="107" t="s">
        <v>35</v>
      </c>
      <c r="V2" s="108"/>
      <c r="W2" s="30"/>
      <c r="X2" s="34" t="s">
        <v>36</v>
      </c>
      <c r="Y2" s="107" t="s">
        <v>19</v>
      </c>
      <c r="Z2" s="108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</row>
    <row r="3" spans="1:46" s="38" customFormat="1" ht="6" customHeight="1" x14ac:dyDescent="0.25">
      <c r="A3" s="36" t="s">
        <v>23</v>
      </c>
      <c r="B3" s="36" t="s">
        <v>24</v>
      </c>
      <c r="C3" s="36" t="s">
        <v>22</v>
      </c>
      <c r="D3" s="37"/>
      <c r="E3" s="36">
        <v>41640</v>
      </c>
      <c r="F3" s="36">
        <v>41671</v>
      </c>
      <c r="G3" s="36">
        <v>41699</v>
      </c>
      <c r="H3" s="36">
        <v>41730</v>
      </c>
      <c r="I3" s="36">
        <v>41760</v>
      </c>
      <c r="J3" s="36">
        <v>41791</v>
      </c>
      <c r="K3" s="36">
        <v>41821</v>
      </c>
      <c r="L3" s="36">
        <v>41821</v>
      </c>
      <c r="M3" s="36"/>
      <c r="N3" s="36"/>
      <c r="O3" s="36"/>
      <c r="P3" s="36"/>
      <c r="Q3" s="36">
        <v>7</v>
      </c>
      <c r="R3" s="36"/>
      <c r="S3" s="37"/>
      <c r="T3" s="36">
        <v>41821</v>
      </c>
      <c r="U3" s="36"/>
      <c r="V3" s="36"/>
      <c r="W3" s="37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</row>
    <row r="4" spans="1:46" s="44" customFormat="1" x14ac:dyDescent="0.25">
      <c r="A4" s="14">
        <v>1</v>
      </c>
      <c r="B4" s="40">
        <v>4011800000</v>
      </c>
      <c r="C4" s="11" t="s">
        <v>28</v>
      </c>
      <c r="D4" s="41"/>
      <c r="E4" s="12">
        <v>20596835.308999985</v>
      </c>
      <c r="F4" s="8">
        <v>10341096.094000002</v>
      </c>
      <c r="G4" s="8">
        <v>11056590.069999997</v>
      </c>
      <c r="H4" s="8">
        <v>16899359.442000002</v>
      </c>
      <c r="I4" s="8">
        <v>13826829.711999986</v>
      </c>
      <c r="J4" s="8">
        <v>15309978.806000004</v>
      </c>
      <c r="K4" s="8">
        <v>16285398.873999992</v>
      </c>
      <c r="L4" s="8">
        <v>13250361.082000004</v>
      </c>
      <c r="M4" s="8">
        <v>12551155.139999986</v>
      </c>
      <c r="N4" s="8">
        <v>7133956.8739999998</v>
      </c>
      <c r="O4" s="8">
        <v>9890009.9940000027</v>
      </c>
      <c r="P4" s="8">
        <v>12203239.947000017</v>
      </c>
      <c r="Q4" s="8">
        <f>SUM(E4:P4)</f>
        <v>159344811.34399998</v>
      </c>
      <c r="R4" s="42">
        <f t="shared" ref="R4:R35" si="0">+Q4/$Q$155</f>
        <v>0.11272995715254776</v>
      </c>
      <c r="S4" s="43"/>
      <c r="T4" s="12">
        <v>19057474.035</v>
      </c>
      <c r="U4" s="15">
        <f t="shared" ref="U4:U35" si="1">+V4</f>
        <v>-0.35966120564623832</v>
      </c>
      <c r="V4" s="16">
        <f>IFERROR((P4-T4)/T4,0)</f>
        <v>-0.35966120564623832</v>
      </c>
      <c r="W4" s="41"/>
      <c r="X4" s="12">
        <v>207489126.889</v>
      </c>
      <c r="Y4" s="15">
        <f t="shared" ref="Y4:Y35" si="2">+Z4</f>
        <v>-0.23203295645827107</v>
      </c>
      <c r="Z4" s="16">
        <f t="shared" ref="Z4:Z35" si="3">IFERROR((Q4-X4)/X4,0)</f>
        <v>-0.23203295645827107</v>
      </c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</row>
    <row r="5" spans="1:46" s="44" customFormat="1" x14ac:dyDescent="0.25">
      <c r="A5" s="14">
        <v>2</v>
      </c>
      <c r="B5" s="45">
        <v>2710193800</v>
      </c>
      <c r="C5" s="13" t="s">
        <v>16</v>
      </c>
      <c r="D5" s="41"/>
      <c r="E5" s="10">
        <v>14613898.938000003</v>
      </c>
      <c r="F5" s="9">
        <v>10687956.843000004</v>
      </c>
      <c r="G5" s="9">
        <v>12863203.894000027</v>
      </c>
      <c r="H5" s="9">
        <v>11129686.881999975</v>
      </c>
      <c r="I5" s="9">
        <v>6577621.7149999999</v>
      </c>
      <c r="J5" s="9">
        <v>3906714.0559999994</v>
      </c>
      <c r="K5" s="9">
        <v>3635945.604000004</v>
      </c>
      <c r="L5" s="9">
        <v>6128094.2980000023</v>
      </c>
      <c r="M5" s="9">
        <v>11650597.541999998</v>
      </c>
      <c r="N5" s="9">
        <v>11480045.943000002</v>
      </c>
      <c r="O5" s="9">
        <v>13856019.753000004</v>
      </c>
      <c r="P5" s="9">
        <v>16668518.54500005</v>
      </c>
      <c r="Q5" s="9">
        <f t="shared" ref="Q5:Q68" si="4">SUM(E5:P5)</f>
        <v>123198304.01300007</v>
      </c>
      <c r="R5" s="46">
        <f t="shared" si="0"/>
        <v>8.7157776996389144E-2</v>
      </c>
      <c r="S5" s="43"/>
      <c r="T5" s="10">
        <v>15493548.242999977</v>
      </c>
      <c r="U5" s="17">
        <f t="shared" si="1"/>
        <v>7.5836101812954831E-2</v>
      </c>
      <c r="V5" s="18">
        <f t="shared" ref="V5:V68" si="5">IFERROR((P5-T5)/T5,0)</f>
        <v>7.5836101812954831E-2</v>
      </c>
      <c r="W5" s="41"/>
      <c r="X5" s="10">
        <v>164090994.236</v>
      </c>
      <c r="Y5" s="17">
        <f t="shared" si="2"/>
        <v>-0.24920740113370868</v>
      </c>
      <c r="Z5" s="18">
        <f t="shared" si="3"/>
        <v>-0.24920740113370868</v>
      </c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6"/>
      <c r="AM5" s="26"/>
      <c r="AN5" s="26"/>
      <c r="AO5" s="26"/>
      <c r="AP5" s="26"/>
      <c r="AQ5" s="26"/>
      <c r="AR5" s="26"/>
      <c r="AS5" s="26"/>
      <c r="AT5" s="26"/>
    </row>
    <row r="6" spans="1:46" s="44" customFormat="1" x14ac:dyDescent="0.25">
      <c r="A6" s="14">
        <v>3</v>
      </c>
      <c r="B6" s="45">
        <v>4011201000</v>
      </c>
      <c r="C6" s="13" t="s">
        <v>28</v>
      </c>
      <c r="D6" s="41"/>
      <c r="E6" s="10">
        <v>12171105.604999965</v>
      </c>
      <c r="F6" s="9">
        <v>10522827.99300001</v>
      </c>
      <c r="G6" s="9">
        <v>4444098.1529999981</v>
      </c>
      <c r="H6" s="9">
        <v>7877242.703999998</v>
      </c>
      <c r="I6" s="9">
        <v>8029152.3939999957</v>
      </c>
      <c r="J6" s="9">
        <v>6639191.4090000084</v>
      </c>
      <c r="K6" s="9">
        <v>8470540.4619999938</v>
      </c>
      <c r="L6" s="9">
        <v>11090920.978999989</v>
      </c>
      <c r="M6" s="9">
        <v>11514585.392000001</v>
      </c>
      <c r="N6" s="9">
        <v>14314264.512000035</v>
      </c>
      <c r="O6" s="9">
        <v>13015766.800999988</v>
      </c>
      <c r="P6" s="9">
        <v>17845791.508999981</v>
      </c>
      <c r="Q6" s="9">
        <f t="shared" si="4"/>
        <v>125935487.91299996</v>
      </c>
      <c r="R6" s="46">
        <f t="shared" si="0"/>
        <v>8.9094223004031609E-2</v>
      </c>
      <c r="S6" s="43"/>
      <c r="T6" s="10">
        <v>13174454.096999977</v>
      </c>
      <c r="U6" s="17">
        <f t="shared" si="1"/>
        <v>0.35457540613115335</v>
      </c>
      <c r="V6" s="18">
        <f t="shared" si="5"/>
        <v>0.35457540613115335</v>
      </c>
      <c r="W6" s="41"/>
      <c r="X6" s="10">
        <v>135490584.61399999</v>
      </c>
      <c r="Y6" s="17">
        <f t="shared" si="2"/>
        <v>-7.0522219150663576E-2</v>
      </c>
      <c r="Z6" s="18">
        <f t="shared" si="3"/>
        <v>-7.0522219150663576E-2</v>
      </c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</row>
    <row r="7" spans="1:46" s="44" customFormat="1" x14ac:dyDescent="0.25">
      <c r="A7" s="14">
        <v>4</v>
      </c>
      <c r="B7" s="45">
        <v>2710193500</v>
      </c>
      <c r="C7" s="13" t="s">
        <v>16</v>
      </c>
      <c r="D7" s="41"/>
      <c r="E7" s="10">
        <v>8045999.7290000012</v>
      </c>
      <c r="F7" s="9">
        <v>1842486.5610000005</v>
      </c>
      <c r="G7" s="9">
        <v>7823341.814000004</v>
      </c>
      <c r="H7" s="9">
        <v>6957503.3179999972</v>
      </c>
      <c r="I7" s="9">
        <v>790044.84400000016</v>
      </c>
      <c r="J7" s="9">
        <v>88724.595000000016</v>
      </c>
      <c r="K7" s="9">
        <v>1298407.56</v>
      </c>
      <c r="L7" s="9">
        <v>898348.47999999986</v>
      </c>
      <c r="M7" s="9">
        <v>7669109.197999998</v>
      </c>
      <c r="N7" s="9">
        <v>6364621.8290000008</v>
      </c>
      <c r="O7" s="9">
        <v>8420021.7110000011</v>
      </c>
      <c r="P7" s="9">
        <v>4716276.5190000003</v>
      </c>
      <c r="Q7" s="9">
        <f t="shared" si="4"/>
        <v>54914886.158000007</v>
      </c>
      <c r="R7" s="46">
        <f t="shared" si="0"/>
        <v>3.8850042944065272E-2</v>
      </c>
      <c r="S7" s="43"/>
      <c r="T7" s="10">
        <v>772238.99300000025</v>
      </c>
      <c r="U7" s="17">
        <f t="shared" si="1"/>
        <v>5.107275806778639</v>
      </c>
      <c r="V7" s="18">
        <f t="shared" si="5"/>
        <v>5.107275806778639</v>
      </c>
      <c r="W7" s="41"/>
      <c r="X7" s="10">
        <v>75216169.269999981</v>
      </c>
      <c r="Y7" s="17">
        <f t="shared" si="2"/>
        <v>-0.26990583685703806</v>
      </c>
      <c r="Z7" s="18">
        <f t="shared" si="3"/>
        <v>-0.26990583685703806</v>
      </c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</row>
    <row r="8" spans="1:46" s="44" customFormat="1" x14ac:dyDescent="0.25">
      <c r="A8" s="14">
        <v>5</v>
      </c>
      <c r="B8" s="45">
        <v>4011101000</v>
      </c>
      <c r="C8" s="13" t="s">
        <v>28</v>
      </c>
      <c r="D8" s="41"/>
      <c r="E8" s="10">
        <v>4526830.7429999989</v>
      </c>
      <c r="F8" s="9">
        <v>4046616.2320000003</v>
      </c>
      <c r="G8" s="9">
        <v>2661189.2420000033</v>
      </c>
      <c r="H8" s="9">
        <v>2734725.9549999982</v>
      </c>
      <c r="I8" s="9">
        <v>3536180.1969999997</v>
      </c>
      <c r="J8" s="9">
        <v>2505247.5590000004</v>
      </c>
      <c r="K8" s="9">
        <v>2120148.3140000021</v>
      </c>
      <c r="L8" s="9">
        <v>3311888.7009999971</v>
      </c>
      <c r="M8" s="9">
        <v>3741597.6809999915</v>
      </c>
      <c r="N8" s="9">
        <v>4821644.6550000142</v>
      </c>
      <c r="O8" s="9">
        <v>4713259.0099999951</v>
      </c>
      <c r="P8" s="9">
        <v>5305842.6559999995</v>
      </c>
      <c r="Q8" s="9">
        <f t="shared" si="4"/>
        <v>44025170.945000008</v>
      </c>
      <c r="R8" s="46">
        <f t="shared" si="0"/>
        <v>3.1146013430893668E-2</v>
      </c>
      <c r="S8" s="43"/>
      <c r="T8" s="10">
        <v>5209908.707999995</v>
      </c>
      <c r="U8" s="17">
        <f t="shared" si="1"/>
        <v>1.8413748373881218E-2</v>
      </c>
      <c r="V8" s="18">
        <f t="shared" si="5"/>
        <v>1.8413748373881218E-2</v>
      </c>
      <c r="W8" s="41"/>
      <c r="X8" s="10">
        <v>60817858.760999985</v>
      </c>
      <c r="Y8" s="17">
        <f t="shared" si="2"/>
        <v>-0.2761144203052483</v>
      </c>
      <c r="Z8" s="18">
        <f t="shared" si="3"/>
        <v>-0.2761144203052483</v>
      </c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</row>
    <row r="9" spans="1:46" s="44" customFormat="1" x14ac:dyDescent="0.25">
      <c r="A9" s="14">
        <v>6</v>
      </c>
      <c r="B9" s="45">
        <v>8507100000</v>
      </c>
      <c r="C9" s="13" t="s">
        <v>7</v>
      </c>
      <c r="D9" s="41"/>
      <c r="E9" s="10">
        <v>3827787.8020000057</v>
      </c>
      <c r="F9" s="9">
        <v>2906918.5410000086</v>
      </c>
      <c r="G9" s="9">
        <v>1932872.8089999999</v>
      </c>
      <c r="H9" s="9">
        <v>1391027.8340000026</v>
      </c>
      <c r="I9" s="9">
        <v>1587255.4209999985</v>
      </c>
      <c r="J9" s="9">
        <v>2023532.8950000009</v>
      </c>
      <c r="K9" s="9">
        <v>2939450.2859999975</v>
      </c>
      <c r="L9" s="9">
        <v>3149008.1059999969</v>
      </c>
      <c r="M9" s="9">
        <v>4681872.0590000013</v>
      </c>
      <c r="N9" s="9">
        <v>4972877.1190000093</v>
      </c>
      <c r="O9" s="9">
        <v>4579457.9649999961</v>
      </c>
      <c r="P9" s="9">
        <v>4553686.9549999889</v>
      </c>
      <c r="Q9" s="9">
        <f t="shared" si="4"/>
        <v>38545747.792000011</v>
      </c>
      <c r="R9" s="46">
        <f t="shared" si="0"/>
        <v>2.7269544959480044E-2</v>
      </c>
      <c r="S9" s="43"/>
      <c r="T9" s="10">
        <v>3389960.3590000025</v>
      </c>
      <c r="U9" s="17">
        <f t="shared" si="1"/>
        <v>0.34328619593158655</v>
      </c>
      <c r="V9" s="18">
        <f t="shared" si="5"/>
        <v>0.34328619593158655</v>
      </c>
      <c r="W9" s="41"/>
      <c r="X9" s="10">
        <v>41792335.75</v>
      </c>
      <c r="Y9" s="17">
        <f t="shared" si="2"/>
        <v>-7.7683812109017841E-2</v>
      </c>
      <c r="Z9" s="18">
        <f t="shared" si="3"/>
        <v>-7.7683812109017841E-2</v>
      </c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</row>
    <row r="10" spans="1:46" s="44" customFormat="1" x14ac:dyDescent="0.25">
      <c r="A10" s="14">
        <v>7</v>
      </c>
      <c r="B10" s="45">
        <v>8421230000</v>
      </c>
      <c r="C10" s="13" t="s">
        <v>17</v>
      </c>
      <c r="D10" s="41"/>
      <c r="E10" s="10">
        <v>3278716.6880000182</v>
      </c>
      <c r="F10" s="9">
        <v>3227714.632999999</v>
      </c>
      <c r="G10" s="9">
        <v>3057698.8240000131</v>
      </c>
      <c r="H10" s="9">
        <v>2305964.7610000097</v>
      </c>
      <c r="I10" s="9">
        <v>1872994.776999996</v>
      </c>
      <c r="J10" s="9">
        <v>1332879.9299999997</v>
      </c>
      <c r="K10" s="9">
        <v>1311635.8460000004</v>
      </c>
      <c r="L10" s="9">
        <v>2357655.8220000081</v>
      </c>
      <c r="M10" s="9">
        <v>2557017.7130000028</v>
      </c>
      <c r="N10" s="9">
        <v>3612931.8460000162</v>
      </c>
      <c r="O10" s="9">
        <v>3238932.6960000074</v>
      </c>
      <c r="P10" s="9">
        <v>4117074.3870000043</v>
      </c>
      <c r="Q10" s="9">
        <f t="shared" si="4"/>
        <v>32271217.923000075</v>
      </c>
      <c r="R10" s="46">
        <f t="shared" si="0"/>
        <v>2.2830570904920234E-2</v>
      </c>
      <c r="S10" s="43"/>
      <c r="T10" s="10">
        <v>3469721.8999999953</v>
      </c>
      <c r="U10" s="17">
        <f t="shared" si="1"/>
        <v>0.18657186531289724</v>
      </c>
      <c r="V10" s="18">
        <f t="shared" si="5"/>
        <v>0.18657186531289724</v>
      </c>
      <c r="W10" s="41"/>
      <c r="X10" s="10">
        <v>42194772.158000007</v>
      </c>
      <c r="Y10" s="17">
        <f t="shared" si="2"/>
        <v>-0.23518444886586395</v>
      </c>
      <c r="Z10" s="18">
        <f t="shared" si="3"/>
        <v>-0.23518444886586395</v>
      </c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</row>
    <row r="11" spans="1:46" s="44" customFormat="1" x14ac:dyDescent="0.25">
      <c r="A11" s="14">
        <v>8</v>
      </c>
      <c r="B11" s="45">
        <v>8409993000</v>
      </c>
      <c r="C11" s="13" t="s">
        <v>4</v>
      </c>
      <c r="D11" s="41"/>
      <c r="E11" s="10">
        <v>2765545.0570000033</v>
      </c>
      <c r="F11" s="9">
        <v>2603744.1809999989</v>
      </c>
      <c r="G11" s="9">
        <v>1431249.8879999972</v>
      </c>
      <c r="H11" s="9">
        <v>973654.31500000018</v>
      </c>
      <c r="I11" s="9">
        <v>559545.86299999966</v>
      </c>
      <c r="J11" s="9">
        <v>1376685.2869999981</v>
      </c>
      <c r="K11" s="9">
        <v>1705726.5840000024</v>
      </c>
      <c r="L11" s="9">
        <v>1843610.0029999996</v>
      </c>
      <c r="M11" s="9">
        <v>2111465.0049999985</v>
      </c>
      <c r="N11" s="9">
        <v>2596146.2810000037</v>
      </c>
      <c r="O11" s="9">
        <v>2530120.483</v>
      </c>
      <c r="P11" s="9">
        <v>2617321.4209999959</v>
      </c>
      <c r="Q11" s="9">
        <f t="shared" si="4"/>
        <v>23114814.367999997</v>
      </c>
      <c r="R11" s="46">
        <f t="shared" si="0"/>
        <v>1.6352788718475279E-2</v>
      </c>
      <c r="S11" s="43"/>
      <c r="T11" s="10">
        <v>1832565.0860000078</v>
      </c>
      <c r="U11" s="17">
        <f t="shared" si="1"/>
        <v>0.42822835652342267</v>
      </c>
      <c r="V11" s="18">
        <f t="shared" si="5"/>
        <v>0.42822835652342267</v>
      </c>
      <c r="W11" s="41"/>
      <c r="X11" s="10">
        <v>28459691.093000017</v>
      </c>
      <c r="Y11" s="17">
        <f t="shared" si="2"/>
        <v>-0.18780515598479749</v>
      </c>
      <c r="Z11" s="18">
        <f t="shared" si="3"/>
        <v>-0.18780515598479749</v>
      </c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</row>
    <row r="12" spans="1:46" s="44" customFormat="1" x14ac:dyDescent="0.25">
      <c r="A12" s="14">
        <v>9</v>
      </c>
      <c r="B12" s="45">
        <v>8482100000</v>
      </c>
      <c r="C12" s="13" t="s">
        <v>27</v>
      </c>
      <c r="D12" s="41"/>
      <c r="E12" s="10">
        <v>2756690.8950000014</v>
      </c>
      <c r="F12" s="9">
        <v>2118697.8919999967</v>
      </c>
      <c r="G12" s="9">
        <v>1396867.1330000015</v>
      </c>
      <c r="H12" s="9">
        <v>2002028.0829999971</v>
      </c>
      <c r="I12" s="9">
        <v>1200158.4250000007</v>
      </c>
      <c r="J12" s="9">
        <v>939288.01300000038</v>
      </c>
      <c r="K12" s="9">
        <v>1499440.6140000001</v>
      </c>
      <c r="L12" s="9">
        <v>1869805.2989999985</v>
      </c>
      <c r="M12" s="9">
        <v>1811787.5319999952</v>
      </c>
      <c r="N12" s="9">
        <v>2332471.5140000009</v>
      </c>
      <c r="O12" s="9">
        <v>2440938.5219999976</v>
      </c>
      <c r="P12" s="9">
        <v>3041917.9530000016</v>
      </c>
      <c r="Q12" s="9">
        <f t="shared" si="4"/>
        <v>23410091.874999993</v>
      </c>
      <c r="R12" s="46">
        <f t="shared" si="0"/>
        <v>1.6561685515499691E-2</v>
      </c>
      <c r="S12" s="43"/>
      <c r="T12" s="10">
        <v>2834388.6469999873</v>
      </c>
      <c r="U12" s="17">
        <f t="shared" si="1"/>
        <v>7.3218366232051607E-2</v>
      </c>
      <c r="V12" s="18">
        <f t="shared" si="5"/>
        <v>7.3218366232051607E-2</v>
      </c>
      <c r="W12" s="41"/>
      <c r="X12" s="10">
        <v>32313014.194999989</v>
      </c>
      <c r="Y12" s="17">
        <f t="shared" si="2"/>
        <v>-0.27552125797591503</v>
      </c>
      <c r="Z12" s="18">
        <f t="shared" si="3"/>
        <v>-0.27552125797591503</v>
      </c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</row>
    <row r="13" spans="1:46" s="44" customFormat="1" x14ac:dyDescent="0.25">
      <c r="A13" s="14">
        <v>10</v>
      </c>
      <c r="B13" s="45">
        <v>3403990000</v>
      </c>
      <c r="C13" s="13" t="s">
        <v>16</v>
      </c>
      <c r="D13" s="41"/>
      <c r="E13" s="10">
        <v>1988813.2699999996</v>
      </c>
      <c r="F13" s="9">
        <v>2861913.6549999965</v>
      </c>
      <c r="G13" s="9">
        <v>2608150.6120000039</v>
      </c>
      <c r="H13" s="9">
        <v>3100359.0200000009</v>
      </c>
      <c r="I13" s="9">
        <v>1911648.906</v>
      </c>
      <c r="J13" s="9">
        <v>636822.07300000021</v>
      </c>
      <c r="K13" s="9">
        <v>739151.76400000008</v>
      </c>
      <c r="L13" s="9">
        <v>1305469.394000001</v>
      </c>
      <c r="M13" s="9">
        <v>1730433.1390000002</v>
      </c>
      <c r="N13" s="9">
        <v>3209363.1699999985</v>
      </c>
      <c r="O13" s="9">
        <v>2052403.6249999993</v>
      </c>
      <c r="P13" s="9">
        <v>2711860.3720000028</v>
      </c>
      <c r="Q13" s="9">
        <f t="shared" si="4"/>
        <v>24856389.000000004</v>
      </c>
      <c r="R13" s="46">
        <f t="shared" si="0"/>
        <v>1.7584881762405559E-2</v>
      </c>
      <c r="S13" s="43"/>
      <c r="T13" s="10">
        <v>2168722.6690000012</v>
      </c>
      <c r="U13" s="17">
        <f t="shared" si="1"/>
        <v>0.25044129005689908</v>
      </c>
      <c r="V13" s="18">
        <f t="shared" si="5"/>
        <v>0.25044129005689908</v>
      </c>
      <c r="W13" s="41"/>
      <c r="X13" s="10">
        <v>27436234.258000001</v>
      </c>
      <c r="Y13" s="17">
        <f t="shared" si="2"/>
        <v>-9.4030588663885348E-2</v>
      </c>
      <c r="Z13" s="18">
        <f t="shared" si="3"/>
        <v>-9.4030588663885348E-2</v>
      </c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</row>
    <row r="14" spans="1:46" s="44" customFormat="1" x14ac:dyDescent="0.25">
      <c r="A14" s="14">
        <v>11</v>
      </c>
      <c r="B14" s="45">
        <v>8415900000</v>
      </c>
      <c r="C14" s="13" t="s">
        <v>4</v>
      </c>
      <c r="D14" s="41"/>
      <c r="E14" s="10">
        <v>2344196.7039999999</v>
      </c>
      <c r="F14" s="9">
        <v>1981012.669999999</v>
      </c>
      <c r="G14" s="9">
        <v>805122.13299999991</v>
      </c>
      <c r="H14" s="9">
        <v>906909.31899999932</v>
      </c>
      <c r="I14" s="9">
        <v>1431707.976</v>
      </c>
      <c r="J14" s="9">
        <v>225473.08199999999</v>
      </c>
      <c r="K14" s="9">
        <v>271588.63700000005</v>
      </c>
      <c r="L14" s="9">
        <v>502678.96600000013</v>
      </c>
      <c r="M14" s="9">
        <v>429401.49199999985</v>
      </c>
      <c r="N14" s="9">
        <v>1005017.1499999985</v>
      </c>
      <c r="O14" s="9">
        <v>1106871.5670000005</v>
      </c>
      <c r="P14" s="9">
        <v>2331790.1019999995</v>
      </c>
      <c r="Q14" s="9">
        <f t="shared" si="4"/>
        <v>13341769.797999999</v>
      </c>
      <c r="R14" s="46">
        <f t="shared" si="0"/>
        <v>9.4387581558634057E-3</v>
      </c>
      <c r="S14" s="43"/>
      <c r="T14" s="10">
        <v>1954431.9130000009</v>
      </c>
      <c r="U14" s="17">
        <f t="shared" si="1"/>
        <v>0.19307819652860858</v>
      </c>
      <c r="V14" s="18">
        <f t="shared" si="5"/>
        <v>0.19307819652860858</v>
      </c>
      <c r="W14" s="41"/>
      <c r="X14" s="10">
        <v>18032982.702000007</v>
      </c>
      <c r="Y14" s="17">
        <f t="shared" si="2"/>
        <v>-0.26014625431208971</v>
      </c>
      <c r="Z14" s="18">
        <f t="shared" si="3"/>
        <v>-0.26014625431208971</v>
      </c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</row>
    <row r="15" spans="1:46" s="44" customFormat="1" x14ac:dyDescent="0.25">
      <c r="A15" s="14">
        <v>12</v>
      </c>
      <c r="B15" s="45">
        <v>8421991000</v>
      </c>
      <c r="C15" s="13" t="s">
        <v>17</v>
      </c>
      <c r="D15" s="41"/>
      <c r="E15" s="10">
        <v>2359315.3269999982</v>
      </c>
      <c r="F15" s="9">
        <v>1806585.3800000057</v>
      </c>
      <c r="G15" s="9">
        <v>1767278.1319999981</v>
      </c>
      <c r="H15" s="9">
        <v>1650506.480999999</v>
      </c>
      <c r="I15" s="9">
        <v>1291970.892</v>
      </c>
      <c r="J15" s="9">
        <v>901053.96100000013</v>
      </c>
      <c r="K15" s="9">
        <v>1055642.0509999986</v>
      </c>
      <c r="L15" s="9">
        <v>1221890.8019999966</v>
      </c>
      <c r="M15" s="9">
        <v>1699824.4950000003</v>
      </c>
      <c r="N15" s="9">
        <v>2591552.3469999949</v>
      </c>
      <c r="O15" s="9">
        <v>1990823.4749999989</v>
      </c>
      <c r="P15" s="9">
        <v>2308668.3829999971</v>
      </c>
      <c r="Q15" s="9">
        <f t="shared" si="4"/>
        <v>20645111.725999989</v>
      </c>
      <c r="R15" s="46">
        <f t="shared" si="0"/>
        <v>1.4605574795009939E-2</v>
      </c>
      <c r="S15" s="43"/>
      <c r="T15" s="10">
        <v>2442815.8039999963</v>
      </c>
      <c r="U15" s="17">
        <f t="shared" si="1"/>
        <v>-5.4915078238948284E-2</v>
      </c>
      <c r="V15" s="18">
        <f t="shared" si="5"/>
        <v>-5.4915078238948284E-2</v>
      </c>
      <c r="W15" s="41"/>
      <c r="X15" s="10">
        <v>25647987.294999979</v>
      </c>
      <c r="Y15" s="17">
        <f t="shared" si="2"/>
        <v>-0.19505918774278599</v>
      </c>
      <c r="Z15" s="18">
        <f t="shared" si="3"/>
        <v>-0.19505918774278599</v>
      </c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</row>
    <row r="16" spans="1:46" s="44" customFormat="1" x14ac:dyDescent="0.25">
      <c r="A16" s="14">
        <v>13</v>
      </c>
      <c r="B16" s="45">
        <v>4011400000</v>
      </c>
      <c r="C16" s="13" t="s">
        <v>28</v>
      </c>
      <c r="D16" s="41"/>
      <c r="E16" s="10">
        <v>2435870.745000002</v>
      </c>
      <c r="F16" s="9">
        <v>1703646.5760000038</v>
      </c>
      <c r="G16" s="9">
        <v>747236.56299999985</v>
      </c>
      <c r="H16" s="9">
        <v>1311665.7780000006</v>
      </c>
      <c r="I16" s="9">
        <v>1264003.5190000006</v>
      </c>
      <c r="J16" s="9">
        <v>1660207.4490000005</v>
      </c>
      <c r="K16" s="9">
        <v>1640909.7</v>
      </c>
      <c r="L16" s="9">
        <v>2605952.0660000015</v>
      </c>
      <c r="M16" s="9">
        <v>1804291.7250000085</v>
      </c>
      <c r="N16" s="9">
        <v>3293632.9749999964</v>
      </c>
      <c r="O16" s="9">
        <v>3002854.4360000016</v>
      </c>
      <c r="P16" s="9">
        <v>3953949.262999983</v>
      </c>
      <c r="Q16" s="9">
        <f t="shared" si="4"/>
        <v>25424220.794999998</v>
      </c>
      <c r="R16" s="46">
        <f t="shared" si="0"/>
        <v>1.7986599605492478E-2</v>
      </c>
      <c r="S16" s="43"/>
      <c r="T16" s="10">
        <v>2307701.3299999875</v>
      </c>
      <c r="U16" s="17">
        <f t="shared" si="1"/>
        <v>0.71337131525594977</v>
      </c>
      <c r="V16" s="18">
        <f t="shared" si="5"/>
        <v>0.71337131525594977</v>
      </c>
      <c r="W16" s="41"/>
      <c r="X16" s="10">
        <v>22575649.410000015</v>
      </c>
      <c r="Y16" s="17">
        <f t="shared" si="2"/>
        <v>0.12617893435828215</v>
      </c>
      <c r="Z16" s="18">
        <f t="shared" si="3"/>
        <v>0.12617893435828215</v>
      </c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</row>
    <row r="17" spans="1:46" s="44" customFormat="1" x14ac:dyDescent="0.25">
      <c r="A17" s="14">
        <v>14</v>
      </c>
      <c r="B17" s="45">
        <v>8421399000</v>
      </c>
      <c r="C17" s="13" t="s">
        <v>17</v>
      </c>
      <c r="D17" s="41"/>
      <c r="E17" s="10">
        <v>2007885.2240000009</v>
      </c>
      <c r="F17" s="9">
        <v>2118700.7520000003</v>
      </c>
      <c r="G17" s="9">
        <v>1882062.5610000035</v>
      </c>
      <c r="H17" s="9">
        <v>2757337.6119999979</v>
      </c>
      <c r="I17" s="9">
        <v>8262373.0509999925</v>
      </c>
      <c r="J17" s="9">
        <v>2668689.8199999956</v>
      </c>
      <c r="K17" s="9">
        <v>3292165.8250000025</v>
      </c>
      <c r="L17" s="9">
        <v>2183134.3939999947</v>
      </c>
      <c r="M17" s="9">
        <v>3178610.1670000004</v>
      </c>
      <c r="N17" s="9">
        <v>4902706.7049999973</v>
      </c>
      <c r="O17" s="9">
        <v>3628067.1239999942</v>
      </c>
      <c r="P17" s="9">
        <v>3549691.9009999842</v>
      </c>
      <c r="Q17" s="9">
        <f t="shared" si="4"/>
        <v>40431425.13599997</v>
      </c>
      <c r="R17" s="46">
        <f t="shared" si="0"/>
        <v>2.8603584796734211E-2</v>
      </c>
      <c r="S17" s="43"/>
      <c r="T17" s="10">
        <v>2207810.4869999988</v>
      </c>
      <c r="U17" s="17">
        <f t="shared" si="1"/>
        <v>0.60778831421502622</v>
      </c>
      <c r="V17" s="18">
        <f t="shared" si="5"/>
        <v>0.60778831421502622</v>
      </c>
      <c r="W17" s="41"/>
      <c r="X17" s="10">
        <v>23563058.881999992</v>
      </c>
      <c r="Y17" s="17">
        <f t="shared" si="2"/>
        <v>0.71588185296629114</v>
      </c>
      <c r="Z17" s="18">
        <f t="shared" si="3"/>
        <v>0.71588185296629114</v>
      </c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</row>
    <row r="18" spans="1:46" s="44" customFormat="1" x14ac:dyDescent="0.25">
      <c r="A18" s="14">
        <v>15</v>
      </c>
      <c r="B18" s="45">
        <v>4016930000</v>
      </c>
      <c r="C18" s="13" t="s">
        <v>4</v>
      </c>
      <c r="D18" s="41"/>
      <c r="E18" s="10">
        <v>2009846.0340000109</v>
      </c>
      <c r="F18" s="9">
        <v>2012476.8620000028</v>
      </c>
      <c r="G18" s="9">
        <v>1857744.1280000063</v>
      </c>
      <c r="H18" s="9">
        <v>1314654.9289999944</v>
      </c>
      <c r="I18" s="9">
        <v>1304100.7580000015</v>
      </c>
      <c r="J18" s="9">
        <v>1192958.6329999967</v>
      </c>
      <c r="K18" s="9">
        <v>1546669.6799999971</v>
      </c>
      <c r="L18" s="9">
        <v>1613905.4890000038</v>
      </c>
      <c r="M18" s="9">
        <v>1683379.8610000049</v>
      </c>
      <c r="N18" s="9">
        <v>2066456.1999999967</v>
      </c>
      <c r="O18" s="9">
        <v>2510081.6860000044</v>
      </c>
      <c r="P18" s="9">
        <v>2365652.1089999937</v>
      </c>
      <c r="Q18" s="9">
        <f t="shared" si="4"/>
        <v>21477926.369000014</v>
      </c>
      <c r="R18" s="46">
        <f t="shared" si="0"/>
        <v>1.5194757199065309E-2</v>
      </c>
      <c r="S18" s="43"/>
      <c r="T18" s="10">
        <v>1962085.1700000057</v>
      </c>
      <c r="U18" s="17">
        <f t="shared" si="1"/>
        <v>0.20568268145056451</v>
      </c>
      <c r="V18" s="18">
        <f t="shared" si="5"/>
        <v>0.20568268145056451</v>
      </c>
      <c r="W18" s="41"/>
      <c r="X18" s="10">
        <v>25494813.194000013</v>
      </c>
      <c r="Y18" s="17">
        <f t="shared" si="2"/>
        <v>-0.15755702128248342</v>
      </c>
      <c r="Z18" s="18">
        <f t="shared" si="3"/>
        <v>-0.15755702128248342</v>
      </c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</row>
    <row r="19" spans="1:46" s="44" customFormat="1" x14ac:dyDescent="0.25">
      <c r="A19" s="14">
        <v>16</v>
      </c>
      <c r="B19" s="45">
        <v>2710193600</v>
      </c>
      <c r="C19" s="13" t="s">
        <v>16</v>
      </c>
      <c r="D19" s="41"/>
      <c r="E19" s="10">
        <v>1983156.8169999996</v>
      </c>
      <c r="F19" s="9">
        <v>1873150.3709999986</v>
      </c>
      <c r="G19" s="9">
        <v>2050959.0350000004</v>
      </c>
      <c r="H19" s="9">
        <v>2795233.2289999975</v>
      </c>
      <c r="I19" s="9">
        <v>1851497.8949999996</v>
      </c>
      <c r="J19" s="9">
        <v>675307.26399999997</v>
      </c>
      <c r="K19" s="9">
        <v>703621.13000000047</v>
      </c>
      <c r="L19" s="9">
        <v>1039013.3979999998</v>
      </c>
      <c r="M19" s="9">
        <v>1228376.2919999997</v>
      </c>
      <c r="N19" s="9">
        <v>2235838.4110000022</v>
      </c>
      <c r="O19" s="9">
        <v>1814707.3769999999</v>
      </c>
      <c r="P19" s="9">
        <v>3453129.3659999999</v>
      </c>
      <c r="Q19" s="9">
        <f t="shared" si="4"/>
        <v>21703990.584999997</v>
      </c>
      <c r="R19" s="46">
        <f t="shared" si="0"/>
        <v>1.5354688414700475E-2</v>
      </c>
      <c r="S19" s="43"/>
      <c r="T19" s="10">
        <v>1771352.8259999994</v>
      </c>
      <c r="U19" s="17">
        <f t="shared" si="1"/>
        <v>0.94943057945024056</v>
      </c>
      <c r="V19" s="18">
        <f t="shared" si="5"/>
        <v>0.94943057945024056</v>
      </c>
      <c r="W19" s="41"/>
      <c r="X19" s="10">
        <v>27641176.373999998</v>
      </c>
      <c r="Y19" s="17">
        <f t="shared" si="2"/>
        <v>-0.21479497502807698</v>
      </c>
      <c r="Z19" s="18">
        <f t="shared" si="3"/>
        <v>-0.21479497502807698</v>
      </c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</row>
    <row r="20" spans="1:46" s="44" customFormat="1" x14ac:dyDescent="0.25">
      <c r="A20" s="14">
        <v>17</v>
      </c>
      <c r="B20" s="45">
        <v>8708802000</v>
      </c>
      <c r="C20" s="13" t="s">
        <v>3</v>
      </c>
      <c r="D20" s="41"/>
      <c r="E20" s="10">
        <v>1546866.1499999987</v>
      </c>
      <c r="F20" s="9">
        <v>2192312.2149999938</v>
      </c>
      <c r="G20" s="9">
        <v>1012563.6569999997</v>
      </c>
      <c r="H20" s="9">
        <v>1191567.3779999963</v>
      </c>
      <c r="I20" s="9">
        <v>405919.56300000043</v>
      </c>
      <c r="J20" s="9">
        <v>695713.72299999802</v>
      </c>
      <c r="K20" s="9">
        <v>794902.46800000081</v>
      </c>
      <c r="L20" s="9">
        <v>823659.25500000012</v>
      </c>
      <c r="M20" s="9">
        <v>1028052.8660000002</v>
      </c>
      <c r="N20" s="9">
        <v>1467569.9509999964</v>
      </c>
      <c r="O20" s="9">
        <v>1091904.0590000027</v>
      </c>
      <c r="P20" s="9">
        <v>1807553.1800000009</v>
      </c>
      <c r="Q20" s="9">
        <f t="shared" si="4"/>
        <v>14058584.464999989</v>
      </c>
      <c r="R20" s="46">
        <f t="shared" si="0"/>
        <v>9.9458753064983162E-3</v>
      </c>
      <c r="S20" s="43"/>
      <c r="T20" s="10">
        <v>2464430.2610000097</v>
      </c>
      <c r="U20" s="17">
        <f t="shared" si="1"/>
        <v>-0.26654318095147195</v>
      </c>
      <c r="V20" s="18">
        <f t="shared" si="5"/>
        <v>-0.26654318095147195</v>
      </c>
      <c r="W20" s="41"/>
      <c r="X20" s="10">
        <v>21278056.815000009</v>
      </c>
      <c r="Y20" s="17">
        <f t="shared" si="2"/>
        <v>-0.3392919011716633</v>
      </c>
      <c r="Z20" s="18">
        <f t="shared" si="3"/>
        <v>-0.3392919011716633</v>
      </c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</row>
    <row r="21" spans="1:46" s="44" customFormat="1" x14ac:dyDescent="0.25">
      <c r="A21" s="14">
        <v>18</v>
      </c>
      <c r="B21" s="45">
        <v>8421299000</v>
      </c>
      <c r="C21" s="13" t="s">
        <v>17</v>
      </c>
      <c r="D21" s="41"/>
      <c r="E21" s="10">
        <v>1834238.1199999992</v>
      </c>
      <c r="F21" s="9">
        <v>1892353.4729999965</v>
      </c>
      <c r="G21" s="9">
        <v>1604076.4300000018</v>
      </c>
      <c r="H21" s="9">
        <v>925473.98899999994</v>
      </c>
      <c r="I21" s="9">
        <v>1217425.4660000019</v>
      </c>
      <c r="J21" s="9">
        <v>1179338.4070000031</v>
      </c>
      <c r="K21" s="9">
        <v>877349.45000000054</v>
      </c>
      <c r="L21" s="9">
        <v>850397.74000000011</v>
      </c>
      <c r="M21" s="9">
        <v>2480973.8670000029</v>
      </c>
      <c r="N21" s="9">
        <v>1778790.4940000023</v>
      </c>
      <c r="O21" s="9">
        <v>1487141.376000002</v>
      </c>
      <c r="P21" s="9">
        <v>1535451.4640000004</v>
      </c>
      <c r="Q21" s="9">
        <f t="shared" si="4"/>
        <v>17663010.276000012</v>
      </c>
      <c r="R21" s="46">
        <f t="shared" si="0"/>
        <v>1.2495859606623253E-2</v>
      </c>
      <c r="S21" s="43"/>
      <c r="T21" s="10">
        <v>2169269.7010000017</v>
      </c>
      <c r="U21" s="17">
        <f t="shared" si="1"/>
        <v>-0.29218046825059163</v>
      </c>
      <c r="V21" s="18">
        <f t="shared" si="5"/>
        <v>-0.29218046825059163</v>
      </c>
      <c r="W21" s="41"/>
      <c r="X21" s="10">
        <v>21271557.394999988</v>
      </c>
      <c r="Y21" s="17">
        <f t="shared" si="2"/>
        <v>-0.16964188620473028</v>
      </c>
      <c r="Z21" s="18">
        <f t="shared" si="3"/>
        <v>-0.16964188620473028</v>
      </c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</row>
    <row r="22" spans="1:46" s="44" customFormat="1" x14ac:dyDescent="0.25">
      <c r="A22" s="14">
        <v>19</v>
      </c>
      <c r="B22" s="45">
        <v>8421310000</v>
      </c>
      <c r="C22" s="13" t="s">
        <v>17</v>
      </c>
      <c r="D22" s="41"/>
      <c r="E22" s="10">
        <v>1851985.6100000064</v>
      </c>
      <c r="F22" s="9">
        <v>1868587.0210000076</v>
      </c>
      <c r="G22" s="9">
        <v>1455008.289000005</v>
      </c>
      <c r="H22" s="9">
        <v>1130034.068</v>
      </c>
      <c r="I22" s="9">
        <v>779572.52299999981</v>
      </c>
      <c r="J22" s="9">
        <v>857421.12400000053</v>
      </c>
      <c r="K22" s="9">
        <v>1043878.6139999981</v>
      </c>
      <c r="L22" s="9">
        <v>946938.02100000018</v>
      </c>
      <c r="M22" s="9">
        <v>1120733.162</v>
      </c>
      <c r="N22" s="9">
        <v>1619012.1549999968</v>
      </c>
      <c r="O22" s="9">
        <v>1503435.0870000005</v>
      </c>
      <c r="P22" s="9">
        <v>2149123.1860000039</v>
      </c>
      <c r="Q22" s="9">
        <f t="shared" si="4"/>
        <v>16325728.86000002</v>
      </c>
      <c r="R22" s="46">
        <f t="shared" si="0"/>
        <v>1.154978752900079E-2</v>
      </c>
      <c r="S22" s="43"/>
      <c r="T22" s="10">
        <v>1857595.041999971</v>
      </c>
      <c r="U22" s="17">
        <f t="shared" si="1"/>
        <v>0.15693848088987172</v>
      </c>
      <c r="V22" s="18">
        <f t="shared" si="5"/>
        <v>0.15693848088987172</v>
      </c>
      <c r="W22" s="41"/>
      <c r="X22" s="10">
        <v>21413767.841999993</v>
      </c>
      <c r="Y22" s="17">
        <f t="shared" si="2"/>
        <v>-0.23760596544903806</v>
      </c>
      <c r="Z22" s="18">
        <f t="shared" si="3"/>
        <v>-0.23760596544903806</v>
      </c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</row>
    <row r="23" spans="1:46" s="44" customFormat="1" x14ac:dyDescent="0.25">
      <c r="A23" s="14">
        <v>20</v>
      </c>
      <c r="B23" s="45">
        <v>8409999900</v>
      </c>
      <c r="C23" s="13" t="s">
        <v>4</v>
      </c>
      <c r="D23" s="41"/>
      <c r="E23" s="10">
        <v>1688201.7309999978</v>
      </c>
      <c r="F23" s="9">
        <v>1813416.2099999976</v>
      </c>
      <c r="G23" s="9">
        <v>1168605.3050000002</v>
      </c>
      <c r="H23" s="9">
        <v>749523.15000000142</v>
      </c>
      <c r="I23" s="9">
        <v>716222.29199999955</v>
      </c>
      <c r="J23" s="9">
        <v>1120223.110000001</v>
      </c>
      <c r="K23" s="9">
        <v>974881.0479999996</v>
      </c>
      <c r="L23" s="9">
        <v>1087841.075</v>
      </c>
      <c r="M23" s="9">
        <v>1720551.3630000018</v>
      </c>
      <c r="N23" s="9">
        <v>1838063.0339999995</v>
      </c>
      <c r="O23" s="9">
        <v>2112305.9939999962</v>
      </c>
      <c r="P23" s="9">
        <v>1708230.019000001</v>
      </c>
      <c r="Q23" s="9">
        <f t="shared" si="4"/>
        <v>16698064.330999997</v>
      </c>
      <c r="R23" s="46">
        <f t="shared" si="0"/>
        <v>1.1813199693715632E-2</v>
      </c>
      <c r="S23" s="43"/>
      <c r="T23" s="10">
        <v>1613785.6090000013</v>
      </c>
      <c r="U23" s="17">
        <f t="shared" si="1"/>
        <v>5.8523517295784491E-2</v>
      </c>
      <c r="V23" s="18">
        <f t="shared" si="5"/>
        <v>5.8523517295784491E-2</v>
      </c>
      <c r="W23" s="41"/>
      <c r="X23" s="10">
        <v>21153430.371000011</v>
      </c>
      <c r="Y23" s="17">
        <f t="shared" si="2"/>
        <v>-0.21062144351339032</v>
      </c>
      <c r="Z23" s="18">
        <f t="shared" si="3"/>
        <v>-0.21062144351339032</v>
      </c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</row>
    <row r="24" spans="1:46" s="44" customFormat="1" x14ac:dyDescent="0.25">
      <c r="A24" s="14">
        <v>21</v>
      </c>
      <c r="B24" s="45">
        <v>8708701000</v>
      </c>
      <c r="C24" s="13" t="s">
        <v>0</v>
      </c>
      <c r="D24" s="41"/>
      <c r="E24" s="10">
        <v>1526067.3440000003</v>
      </c>
      <c r="F24" s="9">
        <v>1898314.5360000003</v>
      </c>
      <c r="G24" s="9">
        <v>1037609.5729999979</v>
      </c>
      <c r="H24" s="9">
        <v>883819.5330000004</v>
      </c>
      <c r="I24" s="9">
        <v>1511083.0020000008</v>
      </c>
      <c r="J24" s="9">
        <v>898503.8119999998</v>
      </c>
      <c r="K24" s="9">
        <v>1238195.8969999989</v>
      </c>
      <c r="L24" s="9">
        <v>1201638.0280000009</v>
      </c>
      <c r="M24" s="9">
        <v>1226676.0259999994</v>
      </c>
      <c r="N24" s="9">
        <v>1387649.8679999989</v>
      </c>
      <c r="O24" s="9">
        <v>1575736.0419999987</v>
      </c>
      <c r="P24" s="9">
        <v>2481508.4089999995</v>
      </c>
      <c r="Q24" s="9">
        <f t="shared" si="4"/>
        <v>16866802.069999997</v>
      </c>
      <c r="R24" s="46">
        <f t="shared" si="0"/>
        <v>1.1932574764212422E-2</v>
      </c>
      <c r="S24" s="43"/>
      <c r="T24" s="10">
        <v>1374109.5329999966</v>
      </c>
      <c r="U24" s="17">
        <f t="shared" si="1"/>
        <v>0.80590291341789688</v>
      </c>
      <c r="V24" s="18">
        <f t="shared" si="5"/>
        <v>0.80590291341789688</v>
      </c>
      <c r="W24" s="41"/>
      <c r="X24" s="10">
        <v>18745860.665999979</v>
      </c>
      <c r="Y24" s="17">
        <f t="shared" si="2"/>
        <v>-0.10023858757299399</v>
      </c>
      <c r="Z24" s="18">
        <f t="shared" si="3"/>
        <v>-0.10023858757299399</v>
      </c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</row>
    <row r="25" spans="1:46" s="44" customFormat="1" x14ac:dyDescent="0.25">
      <c r="A25" s="14">
        <v>22</v>
      </c>
      <c r="B25" s="45">
        <v>8708939100</v>
      </c>
      <c r="C25" s="13" t="s">
        <v>9</v>
      </c>
      <c r="D25" s="41"/>
      <c r="E25" s="10">
        <v>1896459.8840000001</v>
      </c>
      <c r="F25" s="9">
        <v>1496184.7940000014</v>
      </c>
      <c r="G25" s="9">
        <v>1278014.5689999999</v>
      </c>
      <c r="H25" s="9">
        <v>2075208.7549999994</v>
      </c>
      <c r="I25" s="9">
        <v>1138247.4320000014</v>
      </c>
      <c r="J25" s="9">
        <v>967897.66000000038</v>
      </c>
      <c r="K25" s="9">
        <v>723487.19199999981</v>
      </c>
      <c r="L25" s="9">
        <v>747263.07400000002</v>
      </c>
      <c r="M25" s="9">
        <v>630241.77999999921</v>
      </c>
      <c r="N25" s="9">
        <v>1830124.9910000013</v>
      </c>
      <c r="O25" s="9">
        <v>2252828.0670000012</v>
      </c>
      <c r="P25" s="9">
        <v>2129673.8309999979</v>
      </c>
      <c r="Q25" s="9">
        <f t="shared" si="4"/>
        <v>17165632.029000003</v>
      </c>
      <c r="R25" s="46">
        <f t="shared" si="0"/>
        <v>1.214398477618478E-2</v>
      </c>
      <c r="S25" s="43"/>
      <c r="T25" s="10">
        <v>2507117.5309999972</v>
      </c>
      <c r="U25" s="17">
        <f t="shared" si="1"/>
        <v>-0.15054886551307819</v>
      </c>
      <c r="V25" s="18">
        <f t="shared" si="5"/>
        <v>-0.15054886551307819</v>
      </c>
      <c r="W25" s="41"/>
      <c r="X25" s="10">
        <v>21574620.920000006</v>
      </c>
      <c r="Y25" s="17">
        <f t="shared" si="2"/>
        <v>-0.20435997032572664</v>
      </c>
      <c r="Z25" s="18">
        <f t="shared" si="3"/>
        <v>-0.20435997032572664</v>
      </c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</row>
    <row r="26" spans="1:46" s="44" customFormat="1" x14ac:dyDescent="0.25">
      <c r="A26" s="14">
        <v>23</v>
      </c>
      <c r="B26" s="45">
        <v>8487902000</v>
      </c>
      <c r="C26" s="13" t="s">
        <v>4</v>
      </c>
      <c r="D26" s="41"/>
      <c r="E26" s="10">
        <v>1881339.1719999958</v>
      </c>
      <c r="F26" s="9">
        <v>1496810.7029999997</v>
      </c>
      <c r="G26" s="9">
        <v>940134.93399999931</v>
      </c>
      <c r="H26" s="9">
        <v>945789.40899999847</v>
      </c>
      <c r="I26" s="9">
        <v>859080.62999999919</v>
      </c>
      <c r="J26" s="9">
        <v>733376.56700000109</v>
      </c>
      <c r="K26" s="9">
        <v>1045670.1380000033</v>
      </c>
      <c r="L26" s="9">
        <v>1253111.75</v>
      </c>
      <c r="M26" s="9">
        <v>1129865.656</v>
      </c>
      <c r="N26" s="9">
        <v>1374087.0709999921</v>
      </c>
      <c r="O26" s="9">
        <v>1497923.4829999949</v>
      </c>
      <c r="P26" s="9">
        <v>1712720.2159999954</v>
      </c>
      <c r="Q26" s="9">
        <f t="shared" si="4"/>
        <v>14869909.728999976</v>
      </c>
      <c r="R26" s="46">
        <f t="shared" si="0"/>
        <v>1.0519854851085112E-2</v>
      </c>
      <c r="S26" s="43"/>
      <c r="T26" s="10">
        <v>1437310.0310000048</v>
      </c>
      <c r="U26" s="17">
        <f t="shared" si="1"/>
        <v>0.19161501628731734</v>
      </c>
      <c r="V26" s="18">
        <f t="shared" si="5"/>
        <v>0.19161501628731734</v>
      </c>
      <c r="W26" s="41"/>
      <c r="X26" s="10">
        <v>19755205.454999994</v>
      </c>
      <c r="Y26" s="17">
        <f t="shared" si="2"/>
        <v>-0.24729156763912885</v>
      </c>
      <c r="Z26" s="18">
        <f t="shared" si="3"/>
        <v>-0.24729156763912885</v>
      </c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</row>
    <row r="27" spans="1:46" s="44" customFormat="1" x14ac:dyDescent="0.25">
      <c r="A27" s="14">
        <v>24</v>
      </c>
      <c r="B27" s="45">
        <v>8708302900</v>
      </c>
      <c r="C27" s="13" t="s">
        <v>8</v>
      </c>
      <c r="D27" s="41"/>
      <c r="E27" s="10">
        <v>1748780.4399999983</v>
      </c>
      <c r="F27" s="9">
        <v>1605432.4750000001</v>
      </c>
      <c r="G27" s="9">
        <v>924138.37900000124</v>
      </c>
      <c r="H27" s="9">
        <v>734298.78600000031</v>
      </c>
      <c r="I27" s="9">
        <v>852900.22600000049</v>
      </c>
      <c r="J27" s="9">
        <v>873796.74900000321</v>
      </c>
      <c r="K27" s="9">
        <v>913565.60099999839</v>
      </c>
      <c r="L27" s="9">
        <v>1424868.2589999989</v>
      </c>
      <c r="M27" s="9">
        <v>1379371.1839999994</v>
      </c>
      <c r="N27" s="9">
        <v>1344324.1670000018</v>
      </c>
      <c r="O27" s="9">
        <v>1430956.6310000017</v>
      </c>
      <c r="P27" s="9">
        <v>1719231.3759999983</v>
      </c>
      <c r="Q27" s="9">
        <f t="shared" si="4"/>
        <v>14951664.273000004</v>
      </c>
      <c r="R27" s="46">
        <f t="shared" si="0"/>
        <v>1.057769285763465E-2</v>
      </c>
      <c r="S27" s="43"/>
      <c r="T27" s="10">
        <v>1911065.6649999935</v>
      </c>
      <c r="U27" s="17">
        <f t="shared" si="1"/>
        <v>-0.10038079408432879</v>
      </c>
      <c r="V27" s="18">
        <f t="shared" si="5"/>
        <v>-0.10038079408432879</v>
      </c>
      <c r="W27" s="41"/>
      <c r="X27" s="10">
        <v>17956977.061999992</v>
      </c>
      <c r="Y27" s="17">
        <f t="shared" si="2"/>
        <v>-0.16736184373480875</v>
      </c>
      <c r="Z27" s="18">
        <f t="shared" si="3"/>
        <v>-0.16736184373480875</v>
      </c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</row>
    <row r="28" spans="1:46" s="44" customFormat="1" x14ac:dyDescent="0.25">
      <c r="A28" s="14">
        <v>25</v>
      </c>
      <c r="B28" s="45">
        <v>8708409000</v>
      </c>
      <c r="C28" s="13" t="s">
        <v>9</v>
      </c>
      <c r="D28" s="41"/>
      <c r="E28" s="10">
        <v>1684345.7249999982</v>
      </c>
      <c r="F28" s="9">
        <v>1321249.1789999998</v>
      </c>
      <c r="G28" s="9">
        <v>2841098.9760000026</v>
      </c>
      <c r="H28" s="9">
        <v>1058498.9690000014</v>
      </c>
      <c r="I28" s="9">
        <v>558140.21000000078</v>
      </c>
      <c r="J28" s="9">
        <v>2589936.2489999989</v>
      </c>
      <c r="K28" s="9">
        <v>1205868.4949999971</v>
      </c>
      <c r="L28" s="9">
        <v>1513715.0899999994</v>
      </c>
      <c r="M28" s="9">
        <v>785601.69699999969</v>
      </c>
      <c r="N28" s="9">
        <v>573846.4570000004</v>
      </c>
      <c r="O28" s="9">
        <v>1111548.3940000003</v>
      </c>
      <c r="P28" s="9">
        <v>1177218.2049999991</v>
      </c>
      <c r="Q28" s="9">
        <f t="shared" si="4"/>
        <v>16421067.645999998</v>
      </c>
      <c r="R28" s="46">
        <f t="shared" si="0"/>
        <v>1.1617235832902893E-2</v>
      </c>
      <c r="S28" s="43"/>
      <c r="T28" s="10">
        <v>1006371.0700000003</v>
      </c>
      <c r="U28" s="17">
        <f t="shared" si="1"/>
        <v>0.16976554681763537</v>
      </c>
      <c r="V28" s="18">
        <f t="shared" si="5"/>
        <v>0.16976554681763537</v>
      </c>
      <c r="W28" s="41"/>
      <c r="X28" s="10">
        <v>13913853.877999995</v>
      </c>
      <c r="Y28" s="17">
        <f t="shared" si="2"/>
        <v>0.18019549364136306</v>
      </c>
      <c r="Z28" s="18">
        <f t="shared" si="3"/>
        <v>0.18019549364136306</v>
      </c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</row>
    <row r="29" spans="1:46" s="44" customFormat="1" x14ac:dyDescent="0.25">
      <c r="A29" s="14">
        <v>26</v>
      </c>
      <c r="B29" s="45">
        <v>8482200000</v>
      </c>
      <c r="C29" s="13" t="s">
        <v>27</v>
      </c>
      <c r="D29" s="41"/>
      <c r="E29" s="10">
        <v>1668733.7</v>
      </c>
      <c r="F29" s="9">
        <v>1319115.4149999986</v>
      </c>
      <c r="G29" s="9">
        <v>821837.60400000017</v>
      </c>
      <c r="H29" s="9">
        <v>1091733.9290000021</v>
      </c>
      <c r="I29" s="9">
        <v>1369805.4539999994</v>
      </c>
      <c r="J29" s="9">
        <v>613435.13300000061</v>
      </c>
      <c r="K29" s="9">
        <v>1373718.27</v>
      </c>
      <c r="L29" s="9">
        <v>604048.12199999986</v>
      </c>
      <c r="M29" s="9">
        <v>1176553.1129999999</v>
      </c>
      <c r="N29" s="9">
        <v>1474424.3710000026</v>
      </c>
      <c r="O29" s="9">
        <v>1050904.5489999985</v>
      </c>
      <c r="P29" s="9">
        <v>1278091.4690000003</v>
      </c>
      <c r="Q29" s="9">
        <f t="shared" si="4"/>
        <v>13842401.129000003</v>
      </c>
      <c r="R29" s="46">
        <f t="shared" si="0"/>
        <v>9.7929344105957723E-3</v>
      </c>
      <c r="S29" s="43"/>
      <c r="T29" s="10">
        <v>1184403.2699999998</v>
      </c>
      <c r="U29" s="17">
        <f t="shared" si="1"/>
        <v>7.9101604472943163E-2</v>
      </c>
      <c r="V29" s="18">
        <f t="shared" si="5"/>
        <v>7.9101604472943163E-2</v>
      </c>
      <c r="W29" s="41"/>
      <c r="X29" s="10">
        <v>20049270.438999999</v>
      </c>
      <c r="Y29" s="17">
        <f t="shared" si="2"/>
        <v>-0.30958080638816393</v>
      </c>
      <c r="Z29" s="18">
        <f t="shared" si="3"/>
        <v>-0.30958080638816393</v>
      </c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</row>
    <row r="30" spans="1:46" s="44" customFormat="1" x14ac:dyDescent="0.25">
      <c r="A30" s="14">
        <v>27</v>
      </c>
      <c r="B30" s="45">
        <v>2710193400</v>
      </c>
      <c r="C30" s="13" t="s">
        <v>16</v>
      </c>
      <c r="D30" s="41"/>
      <c r="E30" s="10">
        <v>988363.17499999958</v>
      </c>
      <c r="F30" s="9">
        <v>1980962.3109999993</v>
      </c>
      <c r="G30" s="9">
        <v>596676.09900000016</v>
      </c>
      <c r="H30" s="9">
        <v>1717350.0149999997</v>
      </c>
      <c r="I30" s="9">
        <v>1286990.135</v>
      </c>
      <c r="J30" s="9">
        <v>436942.94599999982</v>
      </c>
      <c r="K30" s="9">
        <v>884375.93400000036</v>
      </c>
      <c r="L30" s="9">
        <v>835678.34</v>
      </c>
      <c r="M30" s="9">
        <v>758585.3609999998</v>
      </c>
      <c r="N30" s="9">
        <v>1241114.2620000006</v>
      </c>
      <c r="O30" s="9">
        <v>1255597.4429999988</v>
      </c>
      <c r="P30" s="9">
        <v>1105055.3820000011</v>
      </c>
      <c r="Q30" s="9">
        <f t="shared" si="4"/>
        <v>13087691.402999997</v>
      </c>
      <c r="R30" s="46">
        <f t="shared" si="0"/>
        <v>9.2590080507915541E-3</v>
      </c>
      <c r="S30" s="43"/>
      <c r="T30" s="10">
        <v>1879807.3689999997</v>
      </c>
      <c r="U30" s="17">
        <f t="shared" si="1"/>
        <v>-0.41214435041402303</v>
      </c>
      <c r="V30" s="18">
        <f t="shared" si="5"/>
        <v>-0.41214435041402303</v>
      </c>
      <c r="W30" s="41"/>
      <c r="X30" s="10">
        <v>16854018.079000004</v>
      </c>
      <c r="Y30" s="17">
        <f t="shared" si="2"/>
        <v>-0.22346758252815838</v>
      </c>
      <c r="Z30" s="18">
        <f t="shared" si="3"/>
        <v>-0.22346758252815838</v>
      </c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</row>
    <row r="31" spans="1:46" s="44" customFormat="1" x14ac:dyDescent="0.25">
      <c r="A31" s="14">
        <v>28</v>
      </c>
      <c r="B31" s="45">
        <v>8414801000</v>
      </c>
      <c r="C31" s="13" t="s">
        <v>4</v>
      </c>
      <c r="D31" s="41"/>
      <c r="E31" s="10">
        <v>1500345.3800000008</v>
      </c>
      <c r="F31" s="9">
        <v>1441859.9879999997</v>
      </c>
      <c r="G31" s="9">
        <v>1013399.1049999989</v>
      </c>
      <c r="H31" s="9">
        <v>552542.32499999972</v>
      </c>
      <c r="I31" s="9">
        <v>665506.28999999992</v>
      </c>
      <c r="J31" s="9">
        <v>540340.8000000004</v>
      </c>
      <c r="K31" s="9">
        <v>562447.19300000032</v>
      </c>
      <c r="L31" s="9">
        <v>640394.71500000078</v>
      </c>
      <c r="M31" s="9">
        <v>594453.03900000034</v>
      </c>
      <c r="N31" s="9">
        <v>1110531.6680000008</v>
      </c>
      <c r="O31" s="9">
        <v>1525927.8390000027</v>
      </c>
      <c r="P31" s="9">
        <v>1288751.9290000007</v>
      </c>
      <c r="Q31" s="9">
        <f t="shared" si="4"/>
        <v>11436500.271000007</v>
      </c>
      <c r="R31" s="46">
        <f t="shared" si="0"/>
        <v>8.0908576479574012E-3</v>
      </c>
      <c r="S31" s="43"/>
      <c r="T31" s="10">
        <v>913592.85400000028</v>
      </c>
      <c r="U31" s="17">
        <f t="shared" si="1"/>
        <v>0.41064142890066901</v>
      </c>
      <c r="V31" s="18">
        <f t="shared" si="5"/>
        <v>0.41064142890066901</v>
      </c>
      <c r="W31" s="41"/>
      <c r="X31" s="10">
        <v>15620211.19199999</v>
      </c>
      <c r="Y31" s="17">
        <f t="shared" si="2"/>
        <v>-0.2678395874149706</v>
      </c>
      <c r="Z31" s="18">
        <f t="shared" si="3"/>
        <v>-0.2678395874149706</v>
      </c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</row>
    <row r="32" spans="1:46" s="44" customFormat="1" x14ac:dyDescent="0.25">
      <c r="A32" s="14">
        <v>29</v>
      </c>
      <c r="B32" s="45">
        <v>8512201000</v>
      </c>
      <c r="C32" s="13" t="s">
        <v>5</v>
      </c>
      <c r="D32" s="41"/>
      <c r="E32" s="10">
        <v>1808192.9729999998</v>
      </c>
      <c r="F32" s="9">
        <v>1056612.6210000026</v>
      </c>
      <c r="G32" s="9">
        <v>547134.22100000083</v>
      </c>
      <c r="H32" s="9">
        <v>736778.94300000113</v>
      </c>
      <c r="I32" s="9">
        <v>677084.82799999963</v>
      </c>
      <c r="J32" s="9">
        <v>564870.04499999934</v>
      </c>
      <c r="K32" s="9">
        <v>501260.73000000045</v>
      </c>
      <c r="L32" s="9">
        <v>530760.82300000044</v>
      </c>
      <c r="M32" s="9">
        <v>870689.24399999925</v>
      </c>
      <c r="N32" s="9">
        <v>834711.85600000119</v>
      </c>
      <c r="O32" s="9">
        <v>897099.1949999975</v>
      </c>
      <c r="P32" s="9">
        <v>1310930.3479999949</v>
      </c>
      <c r="Q32" s="9">
        <f t="shared" si="4"/>
        <v>10336125.826999998</v>
      </c>
      <c r="R32" s="46">
        <f t="shared" si="0"/>
        <v>7.3123875937547208E-3</v>
      </c>
      <c r="S32" s="43"/>
      <c r="T32" s="10">
        <v>1143551.2310000041</v>
      </c>
      <c r="U32" s="17">
        <f t="shared" si="1"/>
        <v>0.14636783421904268</v>
      </c>
      <c r="V32" s="18">
        <f t="shared" si="5"/>
        <v>0.14636783421904268</v>
      </c>
      <c r="W32" s="41"/>
      <c r="X32" s="10">
        <v>14654215.494999999</v>
      </c>
      <c r="Y32" s="17">
        <f t="shared" si="2"/>
        <v>-0.29466535888416057</v>
      </c>
      <c r="Z32" s="18">
        <f t="shared" si="3"/>
        <v>-0.29466535888416057</v>
      </c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</row>
    <row r="33" spans="1:46" s="44" customFormat="1" x14ac:dyDescent="0.25">
      <c r="A33" s="14">
        <v>30</v>
      </c>
      <c r="B33" s="45">
        <v>8708301000</v>
      </c>
      <c r="C33" s="13" t="s">
        <v>8</v>
      </c>
      <c r="D33" s="41"/>
      <c r="E33" s="10">
        <v>1534587.0380000011</v>
      </c>
      <c r="F33" s="9">
        <v>1053399.7010000008</v>
      </c>
      <c r="G33" s="9">
        <v>1041416.3509999977</v>
      </c>
      <c r="H33" s="9">
        <v>1342140.0340000016</v>
      </c>
      <c r="I33" s="9">
        <v>808180.99500000069</v>
      </c>
      <c r="J33" s="9">
        <v>406442.45699999976</v>
      </c>
      <c r="K33" s="9">
        <v>242554.07800000042</v>
      </c>
      <c r="L33" s="9">
        <v>835559.27400000044</v>
      </c>
      <c r="M33" s="9">
        <v>810490.78300000087</v>
      </c>
      <c r="N33" s="9">
        <v>1118513.4600000004</v>
      </c>
      <c r="O33" s="9">
        <v>959266.01500000118</v>
      </c>
      <c r="P33" s="9">
        <v>1413757.5699999991</v>
      </c>
      <c r="Q33" s="9">
        <f t="shared" si="4"/>
        <v>11566307.756000003</v>
      </c>
      <c r="R33" s="46">
        <f t="shared" si="0"/>
        <v>8.1826911510297969E-3</v>
      </c>
      <c r="S33" s="43"/>
      <c r="T33" s="10">
        <v>1292181.4059999983</v>
      </c>
      <c r="U33" s="17">
        <f t="shared" si="1"/>
        <v>9.4085987799766374E-2</v>
      </c>
      <c r="V33" s="18">
        <f t="shared" si="5"/>
        <v>9.4085987799766374E-2</v>
      </c>
      <c r="W33" s="41"/>
      <c r="X33" s="10">
        <v>15961340.165999996</v>
      </c>
      <c r="Y33" s="17">
        <f t="shared" si="2"/>
        <v>-0.2753548489219006</v>
      </c>
      <c r="Z33" s="18">
        <f t="shared" si="3"/>
        <v>-0.2753548489219006</v>
      </c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</row>
    <row r="34" spans="1:46" s="44" customFormat="1" x14ac:dyDescent="0.25">
      <c r="A34" s="14">
        <v>31</v>
      </c>
      <c r="B34" s="45">
        <v>8483500000</v>
      </c>
      <c r="C34" s="13" t="s">
        <v>9</v>
      </c>
      <c r="D34" s="41"/>
      <c r="E34" s="10">
        <v>1317613.1329999999</v>
      </c>
      <c r="F34" s="9">
        <v>1181047.2309999994</v>
      </c>
      <c r="G34" s="9">
        <v>1248437.4299999976</v>
      </c>
      <c r="H34" s="9">
        <v>834570.6860000001</v>
      </c>
      <c r="I34" s="9">
        <v>1042993.2199999994</v>
      </c>
      <c r="J34" s="9">
        <v>1341950.5050000004</v>
      </c>
      <c r="K34" s="9">
        <v>678472.21100000013</v>
      </c>
      <c r="L34" s="9">
        <v>1299291.590000001</v>
      </c>
      <c r="M34" s="9">
        <v>1733935.3589999974</v>
      </c>
      <c r="N34" s="9">
        <v>1065384.2589999984</v>
      </c>
      <c r="O34" s="9">
        <v>1278232.3540000021</v>
      </c>
      <c r="P34" s="9">
        <v>2407702.1109999968</v>
      </c>
      <c r="Q34" s="9">
        <f t="shared" si="4"/>
        <v>15429630.08899999</v>
      </c>
      <c r="R34" s="46">
        <f t="shared" si="0"/>
        <v>1.0915834184632368E-2</v>
      </c>
      <c r="S34" s="43"/>
      <c r="T34" s="10">
        <v>1176820.4189999998</v>
      </c>
      <c r="U34" s="17">
        <f t="shared" si="1"/>
        <v>1.0459384219777013</v>
      </c>
      <c r="V34" s="18">
        <f t="shared" si="5"/>
        <v>1.0459384219777013</v>
      </c>
      <c r="W34" s="41"/>
      <c r="X34" s="10">
        <v>15730983.789000003</v>
      </c>
      <c r="Y34" s="17">
        <f t="shared" si="2"/>
        <v>-1.9156697638372491E-2</v>
      </c>
      <c r="Z34" s="18">
        <f t="shared" si="3"/>
        <v>-1.9156697638372491E-2</v>
      </c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</row>
    <row r="35" spans="1:46" s="44" customFormat="1" x14ac:dyDescent="0.25">
      <c r="A35" s="14">
        <v>32</v>
      </c>
      <c r="B35" s="45">
        <v>8484900000</v>
      </c>
      <c r="C35" s="13" t="s">
        <v>4</v>
      </c>
      <c r="D35" s="41"/>
      <c r="E35" s="10">
        <v>1315937.351</v>
      </c>
      <c r="F35" s="9">
        <v>1100893.4959999996</v>
      </c>
      <c r="G35" s="9">
        <v>876196.80600000173</v>
      </c>
      <c r="H35" s="9">
        <v>530231.06700000016</v>
      </c>
      <c r="I35" s="9">
        <v>614499.79300000053</v>
      </c>
      <c r="J35" s="9">
        <v>771096.78099999938</v>
      </c>
      <c r="K35" s="9">
        <v>759583.94000000029</v>
      </c>
      <c r="L35" s="9">
        <v>1080113.0129999991</v>
      </c>
      <c r="M35" s="9">
        <v>922687.85099999944</v>
      </c>
      <c r="N35" s="9">
        <v>1139148.6960000005</v>
      </c>
      <c r="O35" s="9">
        <v>1408380.4380000038</v>
      </c>
      <c r="P35" s="9">
        <v>1376120.1089999976</v>
      </c>
      <c r="Q35" s="9">
        <f t="shared" si="4"/>
        <v>11894889.341000002</v>
      </c>
      <c r="R35" s="46">
        <f t="shared" si="0"/>
        <v>8.4151492253514044E-3</v>
      </c>
      <c r="S35" s="43"/>
      <c r="T35" s="10">
        <v>1008125.2699999993</v>
      </c>
      <c r="U35" s="17">
        <f t="shared" si="1"/>
        <v>0.36502888078581597</v>
      </c>
      <c r="V35" s="18">
        <f t="shared" si="5"/>
        <v>0.36502888078581597</v>
      </c>
      <c r="W35" s="41"/>
      <c r="X35" s="10">
        <v>14636811.938999997</v>
      </c>
      <c r="Y35" s="17">
        <f t="shared" si="2"/>
        <v>-0.18733058875301276</v>
      </c>
      <c r="Z35" s="18">
        <f t="shared" si="3"/>
        <v>-0.18733058875301276</v>
      </c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</row>
    <row r="36" spans="1:46" s="44" customFormat="1" x14ac:dyDescent="0.25">
      <c r="A36" s="14">
        <v>33</v>
      </c>
      <c r="B36" s="45">
        <v>8512209000</v>
      </c>
      <c r="C36" s="13" t="s">
        <v>5</v>
      </c>
      <c r="D36" s="41"/>
      <c r="E36" s="10">
        <v>1169929.6030000006</v>
      </c>
      <c r="F36" s="9">
        <v>1225136.0979999972</v>
      </c>
      <c r="G36" s="9">
        <v>591425.25199999881</v>
      </c>
      <c r="H36" s="9">
        <v>631191.16000000143</v>
      </c>
      <c r="I36" s="9">
        <v>800054.94900000026</v>
      </c>
      <c r="J36" s="9">
        <v>465542.03800000018</v>
      </c>
      <c r="K36" s="9">
        <v>614763.51000000106</v>
      </c>
      <c r="L36" s="9">
        <v>872340.7969999999</v>
      </c>
      <c r="M36" s="9">
        <v>707566.820000001</v>
      </c>
      <c r="N36" s="9">
        <v>1067990.4679999999</v>
      </c>
      <c r="O36" s="9">
        <v>1545493.4919999959</v>
      </c>
      <c r="P36" s="9">
        <v>1858252.9139999975</v>
      </c>
      <c r="Q36" s="9">
        <f t="shared" si="4"/>
        <v>11549687.100999992</v>
      </c>
      <c r="R36" s="46">
        <f t="shared" ref="R36:R67" si="6">+Q36/$Q$155</f>
        <v>8.1709327152815914E-3</v>
      </c>
      <c r="S36" s="43"/>
      <c r="T36" s="10">
        <v>1334021.4539999973</v>
      </c>
      <c r="U36" s="17">
        <f t="shared" ref="U36:U67" si="7">+V36</f>
        <v>0.39297078651030543</v>
      </c>
      <c r="V36" s="18">
        <f t="shared" si="5"/>
        <v>0.39297078651030543</v>
      </c>
      <c r="W36" s="41"/>
      <c r="X36" s="10">
        <v>15881408.153999988</v>
      </c>
      <c r="Y36" s="17">
        <f t="shared" ref="Y36:Y67" si="8">+Z36</f>
        <v>-0.27275421744695744</v>
      </c>
      <c r="Z36" s="18">
        <f t="shared" ref="Z36:Z67" si="9">IFERROR((Q36-X36)/X36,0)</f>
        <v>-0.27275421744695744</v>
      </c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</row>
    <row r="37" spans="1:46" s="44" customFormat="1" x14ac:dyDescent="0.25">
      <c r="A37" s="14">
        <v>34</v>
      </c>
      <c r="B37" s="45">
        <v>8409994000</v>
      </c>
      <c r="C37" s="13" t="s">
        <v>4</v>
      </c>
      <c r="D37" s="41"/>
      <c r="E37" s="10">
        <v>1126177.2250000006</v>
      </c>
      <c r="F37" s="9">
        <v>1230355.9909999992</v>
      </c>
      <c r="G37" s="9">
        <v>816944.03700000001</v>
      </c>
      <c r="H37" s="9">
        <v>650548.15899999999</v>
      </c>
      <c r="I37" s="9">
        <v>256307.32600000006</v>
      </c>
      <c r="J37" s="9">
        <v>469342.82200000022</v>
      </c>
      <c r="K37" s="9">
        <v>692931.7060000007</v>
      </c>
      <c r="L37" s="9">
        <v>422600.9470000001</v>
      </c>
      <c r="M37" s="9">
        <v>766407.15300000005</v>
      </c>
      <c r="N37" s="9">
        <v>1207812.2710000002</v>
      </c>
      <c r="O37" s="9">
        <v>636590.35800000024</v>
      </c>
      <c r="P37" s="9">
        <v>1246652.4479999994</v>
      </c>
      <c r="Q37" s="9">
        <f t="shared" si="4"/>
        <v>9522670.443</v>
      </c>
      <c r="R37" s="46">
        <f t="shared" si="6"/>
        <v>6.7369010761180615E-3</v>
      </c>
      <c r="S37" s="43"/>
      <c r="T37" s="10">
        <v>1116616.5050000001</v>
      </c>
      <c r="U37" s="17">
        <f t="shared" si="7"/>
        <v>0.11645532948664346</v>
      </c>
      <c r="V37" s="18">
        <f t="shared" si="5"/>
        <v>0.11645532948664346</v>
      </c>
      <c r="W37" s="41"/>
      <c r="X37" s="10">
        <v>16041367.094000006</v>
      </c>
      <c r="Y37" s="17">
        <f t="shared" si="8"/>
        <v>-0.40636789949394098</v>
      </c>
      <c r="Z37" s="18">
        <f t="shared" si="9"/>
        <v>-0.40636789949394098</v>
      </c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</row>
    <row r="38" spans="1:46" s="44" customFormat="1" x14ac:dyDescent="0.25">
      <c r="A38" s="14">
        <v>35</v>
      </c>
      <c r="B38" s="45">
        <v>8708299000</v>
      </c>
      <c r="C38" s="13" t="s">
        <v>14</v>
      </c>
      <c r="D38" s="41"/>
      <c r="E38" s="10">
        <v>1172276.9419999977</v>
      </c>
      <c r="F38" s="9">
        <v>1179573.0259999989</v>
      </c>
      <c r="G38" s="9">
        <v>736529.31599999999</v>
      </c>
      <c r="H38" s="9">
        <v>522534.71400000114</v>
      </c>
      <c r="I38" s="9">
        <v>555417.38000000035</v>
      </c>
      <c r="J38" s="9">
        <v>514083.71500000061</v>
      </c>
      <c r="K38" s="9">
        <v>552820.30899999919</v>
      </c>
      <c r="L38" s="9">
        <v>1298649.9960000005</v>
      </c>
      <c r="M38" s="9">
        <v>1764832.5640000016</v>
      </c>
      <c r="N38" s="9">
        <v>864277.31699999922</v>
      </c>
      <c r="O38" s="9">
        <v>1100234.8870000001</v>
      </c>
      <c r="P38" s="9">
        <v>1884589.5850000007</v>
      </c>
      <c r="Q38" s="9">
        <f t="shared" si="4"/>
        <v>12145819.751</v>
      </c>
      <c r="R38" s="46">
        <f t="shared" si="6"/>
        <v>8.5926722593867161E-3</v>
      </c>
      <c r="S38" s="43"/>
      <c r="T38" s="10">
        <v>2353773.0140000018</v>
      </c>
      <c r="U38" s="17">
        <f t="shared" si="7"/>
        <v>-0.19933248712146243</v>
      </c>
      <c r="V38" s="18">
        <f t="shared" si="5"/>
        <v>-0.19933248712146243</v>
      </c>
      <c r="W38" s="41"/>
      <c r="X38" s="10">
        <v>15613724.415000003</v>
      </c>
      <c r="Y38" s="17">
        <f t="shared" si="8"/>
        <v>-0.22210617863015497</v>
      </c>
      <c r="Z38" s="18">
        <f t="shared" si="9"/>
        <v>-0.22210617863015497</v>
      </c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</row>
    <row r="39" spans="1:46" s="44" customFormat="1" x14ac:dyDescent="0.25">
      <c r="A39" s="14">
        <v>36</v>
      </c>
      <c r="B39" s="45">
        <v>8708992900</v>
      </c>
      <c r="C39" s="13" t="s">
        <v>13</v>
      </c>
      <c r="D39" s="41"/>
      <c r="E39" s="10">
        <v>1406719.1619999995</v>
      </c>
      <c r="F39" s="9">
        <v>941650.97300000035</v>
      </c>
      <c r="G39" s="9">
        <v>756915.46700000006</v>
      </c>
      <c r="H39" s="9">
        <v>561349.39400000009</v>
      </c>
      <c r="I39" s="9">
        <v>394996.40600000002</v>
      </c>
      <c r="J39" s="9">
        <v>635220.86000000068</v>
      </c>
      <c r="K39" s="9">
        <v>566014.99199999974</v>
      </c>
      <c r="L39" s="9">
        <v>592040.98099999991</v>
      </c>
      <c r="M39" s="9">
        <v>800961.03900000104</v>
      </c>
      <c r="N39" s="9">
        <v>957284.92300000018</v>
      </c>
      <c r="O39" s="9">
        <v>619054.70000000019</v>
      </c>
      <c r="P39" s="9">
        <v>1165604.4850000024</v>
      </c>
      <c r="Q39" s="9">
        <f t="shared" si="4"/>
        <v>9397813.3820000049</v>
      </c>
      <c r="R39" s="46">
        <f t="shared" si="6"/>
        <v>6.6485697961849071E-3</v>
      </c>
      <c r="S39" s="43"/>
      <c r="T39" s="10">
        <v>724944.71099999954</v>
      </c>
      <c r="U39" s="17">
        <f t="shared" si="7"/>
        <v>0.60785294011201241</v>
      </c>
      <c r="V39" s="18">
        <f t="shared" si="5"/>
        <v>0.60785294011201241</v>
      </c>
      <c r="W39" s="41"/>
      <c r="X39" s="10">
        <v>10591204.614999996</v>
      </c>
      <c r="Y39" s="17">
        <f t="shared" si="8"/>
        <v>-0.11267757317329403</v>
      </c>
      <c r="Z39" s="18">
        <f t="shared" si="9"/>
        <v>-0.11267757317329403</v>
      </c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</row>
    <row r="40" spans="1:46" s="44" customFormat="1" x14ac:dyDescent="0.25">
      <c r="A40" s="14">
        <v>37</v>
      </c>
      <c r="B40" s="45">
        <v>8708910000</v>
      </c>
      <c r="C40" s="13" t="s">
        <v>11</v>
      </c>
      <c r="D40" s="41"/>
      <c r="E40" s="10">
        <v>1200065.895999999</v>
      </c>
      <c r="F40" s="9">
        <v>978654.86899999995</v>
      </c>
      <c r="G40" s="9">
        <v>381527.23300000007</v>
      </c>
      <c r="H40" s="9">
        <v>518195.52299999964</v>
      </c>
      <c r="I40" s="9">
        <v>549842.19700000016</v>
      </c>
      <c r="J40" s="9">
        <v>585116.68100000091</v>
      </c>
      <c r="K40" s="9">
        <v>619091.15399999998</v>
      </c>
      <c r="L40" s="9">
        <v>881538.51399999973</v>
      </c>
      <c r="M40" s="9">
        <v>399066.02600000059</v>
      </c>
      <c r="N40" s="9">
        <v>1190377.3429999992</v>
      </c>
      <c r="O40" s="9">
        <v>885873.41199999826</v>
      </c>
      <c r="P40" s="9">
        <v>1253722.2859999961</v>
      </c>
      <c r="Q40" s="9">
        <f t="shared" si="4"/>
        <v>9443071.133999994</v>
      </c>
      <c r="R40" s="46">
        <f t="shared" si="6"/>
        <v>6.6805878104568952E-3</v>
      </c>
      <c r="S40" s="43"/>
      <c r="T40" s="10">
        <v>1094090.3419999999</v>
      </c>
      <c r="U40" s="17">
        <f t="shared" si="7"/>
        <v>0.14590380508083872</v>
      </c>
      <c r="V40" s="18">
        <f t="shared" si="5"/>
        <v>0.14590380508083872</v>
      </c>
      <c r="W40" s="41"/>
      <c r="X40" s="10">
        <v>11244069.219000006</v>
      </c>
      <c r="Y40" s="17">
        <f t="shared" si="8"/>
        <v>-0.16017315883796954</v>
      </c>
      <c r="Z40" s="18">
        <f t="shared" si="9"/>
        <v>-0.16017315883796954</v>
      </c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</row>
    <row r="41" spans="1:46" s="44" customFormat="1" x14ac:dyDescent="0.25">
      <c r="A41" s="14">
        <v>38</v>
      </c>
      <c r="B41" s="45">
        <v>8511109000</v>
      </c>
      <c r="C41" s="13" t="s">
        <v>27</v>
      </c>
      <c r="D41" s="41"/>
      <c r="E41" s="10">
        <v>1461822.2039999997</v>
      </c>
      <c r="F41" s="9">
        <v>712179.30099999974</v>
      </c>
      <c r="G41" s="9">
        <v>485745.30699999986</v>
      </c>
      <c r="H41" s="9">
        <v>297514.03099999996</v>
      </c>
      <c r="I41" s="9">
        <v>527968.45400000014</v>
      </c>
      <c r="J41" s="9">
        <v>202271.47399999999</v>
      </c>
      <c r="K41" s="9">
        <v>566793.73399999971</v>
      </c>
      <c r="L41" s="9">
        <v>524524.62900000031</v>
      </c>
      <c r="M41" s="9">
        <v>501173.3180000002</v>
      </c>
      <c r="N41" s="9">
        <v>757495.57199999923</v>
      </c>
      <c r="O41" s="9">
        <v>595517.48900000006</v>
      </c>
      <c r="P41" s="9">
        <v>737260.09800000058</v>
      </c>
      <c r="Q41" s="9">
        <f t="shared" si="4"/>
        <v>7370265.6109999986</v>
      </c>
      <c r="R41" s="46">
        <f t="shared" si="6"/>
        <v>5.2141624162286293E-3</v>
      </c>
      <c r="S41" s="43"/>
      <c r="T41" s="10">
        <v>936428.98000000033</v>
      </c>
      <c r="U41" s="17">
        <f t="shared" si="7"/>
        <v>-0.21268978881879508</v>
      </c>
      <c r="V41" s="18">
        <f t="shared" si="5"/>
        <v>-0.21268978881879508</v>
      </c>
      <c r="W41" s="41"/>
      <c r="X41" s="10">
        <v>9362638.1139999982</v>
      </c>
      <c r="Y41" s="17">
        <f t="shared" si="8"/>
        <v>-0.21280033242134985</v>
      </c>
      <c r="Z41" s="18">
        <f t="shared" si="9"/>
        <v>-0.21280033242134985</v>
      </c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</row>
    <row r="42" spans="1:46" s="44" customFormat="1" x14ac:dyDescent="0.25">
      <c r="A42" s="14">
        <v>39</v>
      </c>
      <c r="B42" s="45">
        <v>7315120000</v>
      </c>
      <c r="C42" s="13" t="s">
        <v>4</v>
      </c>
      <c r="D42" s="41"/>
      <c r="E42" s="10">
        <v>1115600.155</v>
      </c>
      <c r="F42" s="9">
        <v>976379.16800000006</v>
      </c>
      <c r="G42" s="9">
        <v>979834.23599999945</v>
      </c>
      <c r="H42" s="9">
        <v>816653.39200000057</v>
      </c>
      <c r="I42" s="9">
        <v>497664.55800000002</v>
      </c>
      <c r="J42" s="9">
        <v>276422.58100000012</v>
      </c>
      <c r="K42" s="9">
        <v>1018115.9450000003</v>
      </c>
      <c r="L42" s="9">
        <v>1087494.0399999989</v>
      </c>
      <c r="M42" s="9">
        <v>838851.31199999887</v>
      </c>
      <c r="N42" s="9">
        <v>1292975.8319999992</v>
      </c>
      <c r="O42" s="9">
        <v>1211479.4240000017</v>
      </c>
      <c r="P42" s="9">
        <v>2005931.9149999996</v>
      </c>
      <c r="Q42" s="9">
        <f t="shared" si="4"/>
        <v>12117402.557999998</v>
      </c>
      <c r="R42" s="46">
        <f t="shared" si="6"/>
        <v>8.5725682539768994E-3</v>
      </c>
      <c r="S42" s="43"/>
      <c r="T42" s="10">
        <v>1301005.182000001</v>
      </c>
      <c r="U42" s="17">
        <f t="shared" si="7"/>
        <v>0.54183237911192128</v>
      </c>
      <c r="V42" s="18">
        <f t="shared" si="5"/>
        <v>0.54183237911192128</v>
      </c>
      <c r="W42" s="41"/>
      <c r="X42" s="10">
        <v>12821567.546</v>
      </c>
      <c r="Y42" s="17">
        <f t="shared" si="8"/>
        <v>-5.4920350844283712E-2</v>
      </c>
      <c r="Z42" s="18">
        <f t="shared" si="9"/>
        <v>-5.4920350844283712E-2</v>
      </c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</row>
    <row r="43" spans="1:46" s="44" customFormat="1" x14ac:dyDescent="0.25">
      <c r="A43" s="14">
        <v>40</v>
      </c>
      <c r="B43" s="45">
        <v>8531100000</v>
      </c>
      <c r="C43" s="13" t="s">
        <v>6</v>
      </c>
      <c r="D43" s="41"/>
      <c r="E43" s="10">
        <v>860643.72099999979</v>
      </c>
      <c r="F43" s="9">
        <v>1034247.4659999995</v>
      </c>
      <c r="G43" s="9">
        <v>513176.52200000006</v>
      </c>
      <c r="H43" s="9">
        <v>333920.09600000002</v>
      </c>
      <c r="I43" s="9">
        <v>670852.26399999973</v>
      </c>
      <c r="J43" s="9">
        <v>351781.0630000002</v>
      </c>
      <c r="K43" s="9">
        <v>212039.26599999995</v>
      </c>
      <c r="L43" s="9">
        <v>512446.0830000001</v>
      </c>
      <c r="M43" s="9">
        <v>379547.23100000009</v>
      </c>
      <c r="N43" s="9">
        <v>657563.47299999965</v>
      </c>
      <c r="O43" s="9">
        <v>570670.28200000001</v>
      </c>
      <c r="P43" s="9">
        <v>631760.06399999978</v>
      </c>
      <c r="Q43" s="9">
        <f t="shared" si="4"/>
        <v>6728647.5309999976</v>
      </c>
      <c r="R43" s="46">
        <f t="shared" si="6"/>
        <v>4.7602437849494968E-3</v>
      </c>
      <c r="S43" s="43"/>
      <c r="T43" s="10">
        <v>556306.38299999968</v>
      </c>
      <c r="U43" s="17">
        <f t="shared" si="7"/>
        <v>0.1356333188073453</v>
      </c>
      <c r="V43" s="18">
        <f t="shared" si="5"/>
        <v>0.1356333188073453</v>
      </c>
      <c r="W43" s="41"/>
      <c r="X43" s="10">
        <v>8013934.4079999998</v>
      </c>
      <c r="Y43" s="17">
        <f t="shared" si="8"/>
        <v>-0.16038150695580317</v>
      </c>
      <c r="Z43" s="18">
        <f t="shared" si="9"/>
        <v>-0.16038150695580317</v>
      </c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</row>
    <row r="44" spans="1:46" s="44" customFormat="1" x14ac:dyDescent="0.25">
      <c r="A44" s="14">
        <v>41</v>
      </c>
      <c r="B44" s="45">
        <v>8409919100</v>
      </c>
      <c r="C44" s="13" t="s">
        <v>4</v>
      </c>
      <c r="D44" s="41"/>
      <c r="E44" s="10">
        <v>1071270.1189999999</v>
      </c>
      <c r="F44" s="9">
        <v>684111.348</v>
      </c>
      <c r="G44" s="9">
        <v>399576.06500000006</v>
      </c>
      <c r="H44" s="9">
        <v>377818.57200000004</v>
      </c>
      <c r="I44" s="9">
        <v>478451.5990000001</v>
      </c>
      <c r="J44" s="9">
        <v>289648.429</v>
      </c>
      <c r="K44" s="9">
        <v>384156.35799999995</v>
      </c>
      <c r="L44" s="9">
        <v>107422.74900000001</v>
      </c>
      <c r="M44" s="9">
        <v>597386.29599999986</v>
      </c>
      <c r="N44" s="9">
        <v>267364.40999999997</v>
      </c>
      <c r="O44" s="9">
        <v>654148.45000000007</v>
      </c>
      <c r="P44" s="9">
        <v>446451.315</v>
      </c>
      <c r="Q44" s="9">
        <f t="shared" si="4"/>
        <v>5757805.7100000009</v>
      </c>
      <c r="R44" s="46">
        <f t="shared" si="6"/>
        <v>4.0734127801610115E-3</v>
      </c>
      <c r="S44" s="43"/>
      <c r="T44" s="10">
        <v>492026.33199999999</v>
      </c>
      <c r="U44" s="17">
        <f t="shared" si="7"/>
        <v>-9.2627190936602141E-2</v>
      </c>
      <c r="V44" s="18">
        <f t="shared" si="5"/>
        <v>-9.2627190936602141E-2</v>
      </c>
      <c r="W44" s="41"/>
      <c r="X44" s="10">
        <v>8086089.1220000014</v>
      </c>
      <c r="Y44" s="17">
        <f t="shared" si="8"/>
        <v>-0.28793689716644211</v>
      </c>
      <c r="Z44" s="18">
        <f t="shared" si="9"/>
        <v>-0.28793689716644211</v>
      </c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</row>
    <row r="45" spans="1:46" s="44" customFormat="1" x14ac:dyDescent="0.25">
      <c r="A45" s="14">
        <v>42</v>
      </c>
      <c r="B45" s="45">
        <v>8708939900</v>
      </c>
      <c r="C45" s="13" t="s">
        <v>9</v>
      </c>
      <c r="D45" s="41"/>
      <c r="E45" s="10">
        <v>1100327.1119999997</v>
      </c>
      <c r="F45" s="9">
        <v>594574.22000000102</v>
      </c>
      <c r="G45" s="9">
        <v>363213.76699999993</v>
      </c>
      <c r="H45" s="9">
        <v>538259.35600000015</v>
      </c>
      <c r="I45" s="9">
        <v>294512.00400000013</v>
      </c>
      <c r="J45" s="9">
        <v>312079.33000000007</v>
      </c>
      <c r="K45" s="9">
        <v>364226.63300000003</v>
      </c>
      <c r="L45" s="9">
        <v>501342.31699999934</v>
      </c>
      <c r="M45" s="9">
        <v>490716.82000000007</v>
      </c>
      <c r="N45" s="9">
        <v>613007.31500000018</v>
      </c>
      <c r="O45" s="9">
        <v>1086866.3729999992</v>
      </c>
      <c r="P45" s="9">
        <v>750584.40299999982</v>
      </c>
      <c r="Q45" s="9">
        <f t="shared" si="4"/>
        <v>7009709.6499999994</v>
      </c>
      <c r="R45" s="46">
        <f t="shared" si="6"/>
        <v>4.9590837745596607E-3</v>
      </c>
      <c r="S45" s="43"/>
      <c r="T45" s="10">
        <v>649792.70699999924</v>
      </c>
      <c r="U45" s="17">
        <f t="shared" si="7"/>
        <v>0.15511361533332921</v>
      </c>
      <c r="V45" s="18">
        <f t="shared" si="5"/>
        <v>0.15511361533332921</v>
      </c>
      <c r="W45" s="41"/>
      <c r="X45" s="10">
        <v>9238334.2839999981</v>
      </c>
      <c r="Y45" s="17">
        <f t="shared" si="8"/>
        <v>-0.24123663048865696</v>
      </c>
      <c r="Z45" s="18">
        <f t="shared" si="9"/>
        <v>-0.24123663048865696</v>
      </c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</row>
    <row r="46" spans="1:46" s="44" customFormat="1" x14ac:dyDescent="0.25">
      <c r="A46" s="14">
        <v>43</v>
      </c>
      <c r="B46" s="45">
        <v>8413309900</v>
      </c>
      <c r="C46" s="13" t="s">
        <v>4</v>
      </c>
      <c r="D46" s="41"/>
      <c r="E46" s="10">
        <v>837088.4100000019</v>
      </c>
      <c r="F46" s="9">
        <v>850526.66200000094</v>
      </c>
      <c r="G46" s="9">
        <v>519634.37599999952</v>
      </c>
      <c r="H46" s="9">
        <v>502588.38099999947</v>
      </c>
      <c r="I46" s="9">
        <v>499620.12800000038</v>
      </c>
      <c r="J46" s="9">
        <v>377499.20700000005</v>
      </c>
      <c r="K46" s="9">
        <v>364855.67700000043</v>
      </c>
      <c r="L46" s="9">
        <v>722062.96700000088</v>
      </c>
      <c r="M46" s="9">
        <v>804250.04500000074</v>
      </c>
      <c r="N46" s="9">
        <v>730345.51399999822</v>
      </c>
      <c r="O46" s="9">
        <v>738550.88499999931</v>
      </c>
      <c r="P46" s="9">
        <v>896425.6460000003</v>
      </c>
      <c r="Q46" s="9">
        <f t="shared" si="4"/>
        <v>7843447.8980000028</v>
      </c>
      <c r="R46" s="46">
        <f t="shared" si="6"/>
        <v>5.5489195914949045E-3</v>
      </c>
      <c r="S46" s="43"/>
      <c r="T46" s="10">
        <v>820642.38899999927</v>
      </c>
      <c r="U46" s="17">
        <f t="shared" si="7"/>
        <v>9.234626192335417E-2</v>
      </c>
      <c r="V46" s="18">
        <f t="shared" si="5"/>
        <v>9.234626192335417E-2</v>
      </c>
      <c r="W46" s="41"/>
      <c r="X46" s="10">
        <v>9485324.0170000028</v>
      </c>
      <c r="Y46" s="17">
        <f t="shared" si="8"/>
        <v>-0.17309647156569027</v>
      </c>
      <c r="Z46" s="18">
        <f t="shared" si="9"/>
        <v>-0.17309647156569027</v>
      </c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</row>
    <row r="47" spans="1:46" s="44" customFormat="1" x14ac:dyDescent="0.25">
      <c r="A47" s="14">
        <v>44</v>
      </c>
      <c r="B47" s="45">
        <v>8708100000</v>
      </c>
      <c r="C47" s="13" t="s">
        <v>14</v>
      </c>
      <c r="D47" s="41"/>
      <c r="E47" s="10">
        <v>866357.64000000362</v>
      </c>
      <c r="F47" s="9">
        <v>786164.73900000018</v>
      </c>
      <c r="G47" s="9">
        <v>512724.05100000248</v>
      </c>
      <c r="H47" s="9">
        <v>478506.46899999992</v>
      </c>
      <c r="I47" s="9">
        <v>565142.89100000006</v>
      </c>
      <c r="J47" s="9">
        <v>431197.70600000018</v>
      </c>
      <c r="K47" s="9">
        <v>327210.44300000038</v>
      </c>
      <c r="L47" s="9">
        <v>372512.08999999968</v>
      </c>
      <c r="M47" s="9">
        <v>458527.59000000125</v>
      </c>
      <c r="N47" s="9">
        <v>568890.11300000211</v>
      </c>
      <c r="O47" s="9">
        <v>472998.79400000145</v>
      </c>
      <c r="P47" s="9">
        <v>878128.82299999893</v>
      </c>
      <c r="Q47" s="9">
        <f t="shared" si="4"/>
        <v>6718361.3490000106</v>
      </c>
      <c r="R47" s="46">
        <f t="shared" si="6"/>
        <v>4.7529667305770233E-3</v>
      </c>
      <c r="S47" s="43"/>
      <c r="T47" s="10">
        <v>918827.57799999905</v>
      </c>
      <c r="U47" s="17">
        <f t="shared" si="7"/>
        <v>-4.4294224481799524E-2</v>
      </c>
      <c r="V47" s="18">
        <f t="shared" si="5"/>
        <v>-4.4294224481799524E-2</v>
      </c>
      <c r="W47" s="41"/>
      <c r="X47" s="10">
        <v>10476706.784999995</v>
      </c>
      <c r="Y47" s="17">
        <f t="shared" si="8"/>
        <v>-0.35873347542578821</v>
      </c>
      <c r="Z47" s="18">
        <f t="shared" si="9"/>
        <v>-0.35873347542578821</v>
      </c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</row>
    <row r="48" spans="1:46" s="44" customFormat="1" x14ac:dyDescent="0.25">
      <c r="A48" s="14">
        <v>45</v>
      </c>
      <c r="B48" s="45">
        <v>4009310000</v>
      </c>
      <c r="C48" s="13" t="s">
        <v>2</v>
      </c>
      <c r="D48" s="41"/>
      <c r="E48" s="10">
        <v>985377.93299999915</v>
      </c>
      <c r="F48" s="9">
        <v>612628.71000000043</v>
      </c>
      <c r="G48" s="9">
        <v>628767.71799999906</v>
      </c>
      <c r="H48" s="9">
        <v>339205.19199999946</v>
      </c>
      <c r="I48" s="9">
        <v>778013.38599999924</v>
      </c>
      <c r="J48" s="9">
        <v>473407.19499999972</v>
      </c>
      <c r="K48" s="9">
        <v>444208.12199999992</v>
      </c>
      <c r="L48" s="9">
        <v>459357.66900000058</v>
      </c>
      <c r="M48" s="9">
        <v>639626.45500000031</v>
      </c>
      <c r="N48" s="9">
        <v>787538.93799999857</v>
      </c>
      <c r="O48" s="9">
        <v>1230283.2090000003</v>
      </c>
      <c r="P48" s="9">
        <v>1038311.5589999999</v>
      </c>
      <c r="Q48" s="9">
        <f t="shared" si="4"/>
        <v>8416726.0859999973</v>
      </c>
      <c r="R48" s="46">
        <f t="shared" si="6"/>
        <v>5.9544905355667088E-3</v>
      </c>
      <c r="S48" s="43"/>
      <c r="T48" s="10">
        <v>935681.22099999897</v>
      </c>
      <c r="U48" s="17">
        <f t="shared" si="7"/>
        <v>0.10968515312332108</v>
      </c>
      <c r="V48" s="18">
        <f t="shared" si="5"/>
        <v>0.10968515312332108</v>
      </c>
      <c r="W48" s="41"/>
      <c r="X48" s="10">
        <v>9830085.1789999958</v>
      </c>
      <c r="Y48" s="17">
        <f t="shared" si="8"/>
        <v>-0.14377892635349249</v>
      </c>
      <c r="Z48" s="18">
        <f t="shared" si="9"/>
        <v>-0.14377892635349249</v>
      </c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</row>
    <row r="49" spans="1:46" s="44" customFormat="1" x14ac:dyDescent="0.25">
      <c r="A49" s="14">
        <v>46</v>
      </c>
      <c r="B49" s="45">
        <v>8544300000</v>
      </c>
      <c r="C49" s="13" t="s">
        <v>5</v>
      </c>
      <c r="D49" s="41"/>
      <c r="E49" s="10">
        <v>805587.10299999954</v>
      </c>
      <c r="F49" s="9">
        <v>754478.14000000048</v>
      </c>
      <c r="G49" s="9">
        <v>467247.18599999993</v>
      </c>
      <c r="H49" s="9">
        <v>401053.01800000097</v>
      </c>
      <c r="I49" s="9">
        <v>265588.75200000004</v>
      </c>
      <c r="J49" s="9">
        <v>260646.08899999986</v>
      </c>
      <c r="K49" s="9">
        <v>469072.26000000024</v>
      </c>
      <c r="L49" s="9">
        <v>402199.10299999965</v>
      </c>
      <c r="M49" s="9">
        <v>491748.15799999994</v>
      </c>
      <c r="N49" s="9">
        <v>422828.34900000028</v>
      </c>
      <c r="O49" s="9">
        <v>682783.93400000001</v>
      </c>
      <c r="P49" s="9">
        <v>559523.9930000013</v>
      </c>
      <c r="Q49" s="9">
        <f t="shared" si="4"/>
        <v>5982756.0850000028</v>
      </c>
      <c r="R49" s="46">
        <f t="shared" si="6"/>
        <v>4.2325559987026846E-3</v>
      </c>
      <c r="S49" s="43"/>
      <c r="T49" s="10">
        <v>632979.08300000208</v>
      </c>
      <c r="U49" s="17">
        <f t="shared" si="7"/>
        <v>-0.11604663088053502</v>
      </c>
      <c r="V49" s="18">
        <f t="shared" si="5"/>
        <v>-0.11604663088053502</v>
      </c>
      <c r="W49" s="41"/>
      <c r="X49" s="10">
        <v>7679203.7299999977</v>
      </c>
      <c r="Y49" s="17">
        <f t="shared" si="8"/>
        <v>-0.22091452507928128</v>
      </c>
      <c r="Z49" s="18">
        <f t="shared" si="9"/>
        <v>-0.22091452507928128</v>
      </c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</row>
    <row r="50" spans="1:46" s="44" customFormat="1" x14ac:dyDescent="0.25">
      <c r="A50" s="14">
        <v>47</v>
      </c>
      <c r="B50" s="45">
        <v>8409914000</v>
      </c>
      <c r="C50" s="13" t="s">
        <v>4</v>
      </c>
      <c r="D50" s="41"/>
      <c r="E50" s="10">
        <v>972876.8889999988</v>
      </c>
      <c r="F50" s="9">
        <v>571734.42199999921</v>
      </c>
      <c r="G50" s="9">
        <v>213059.3410000001</v>
      </c>
      <c r="H50" s="9">
        <v>601104.46000000101</v>
      </c>
      <c r="I50" s="9">
        <v>465116.31700000027</v>
      </c>
      <c r="J50" s="9">
        <v>429290.37900000036</v>
      </c>
      <c r="K50" s="9">
        <v>420490.35199999955</v>
      </c>
      <c r="L50" s="9">
        <v>436715.22399999987</v>
      </c>
      <c r="M50" s="9">
        <v>258399.29200000022</v>
      </c>
      <c r="N50" s="9">
        <v>513677.70300000015</v>
      </c>
      <c r="O50" s="9">
        <v>635229.52199999953</v>
      </c>
      <c r="P50" s="9">
        <v>691350.05899999954</v>
      </c>
      <c r="Q50" s="9">
        <f t="shared" si="4"/>
        <v>6209043.9599999981</v>
      </c>
      <c r="R50" s="46">
        <f t="shared" si="6"/>
        <v>4.3926454439612425E-3</v>
      </c>
      <c r="S50" s="43"/>
      <c r="T50" s="10">
        <v>732429.5089999995</v>
      </c>
      <c r="U50" s="17">
        <f t="shared" si="7"/>
        <v>-5.6086557812350488E-2</v>
      </c>
      <c r="V50" s="18">
        <f t="shared" si="5"/>
        <v>-5.6086557812350488E-2</v>
      </c>
      <c r="W50" s="41"/>
      <c r="X50" s="10">
        <v>7690167.7930000005</v>
      </c>
      <c r="Y50" s="17">
        <f t="shared" si="8"/>
        <v>-0.19259967699901165</v>
      </c>
      <c r="Z50" s="18">
        <f t="shared" si="9"/>
        <v>-0.19259967699901165</v>
      </c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</row>
    <row r="51" spans="1:46" s="44" customFormat="1" x14ac:dyDescent="0.25">
      <c r="A51" s="14">
        <v>48</v>
      </c>
      <c r="B51" s="45">
        <v>8511409000</v>
      </c>
      <c r="C51" s="13" t="s">
        <v>5</v>
      </c>
      <c r="D51" s="41"/>
      <c r="E51" s="10">
        <v>799131.51100000064</v>
      </c>
      <c r="F51" s="9">
        <v>727772.6939999999</v>
      </c>
      <c r="G51" s="9">
        <v>301075.06300000002</v>
      </c>
      <c r="H51" s="9">
        <v>239735.31499999997</v>
      </c>
      <c r="I51" s="9">
        <v>513588.90300000017</v>
      </c>
      <c r="J51" s="9">
        <v>422361.50799999962</v>
      </c>
      <c r="K51" s="9">
        <v>311492.82699999976</v>
      </c>
      <c r="L51" s="9">
        <v>479092.91000000003</v>
      </c>
      <c r="M51" s="9">
        <v>554062.74500000023</v>
      </c>
      <c r="N51" s="9">
        <v>566773.01500000001</v>
      </c>
      <c r="O51" s="9">
        <v>626947.4530000001</v>
      </c>
      <c r="P51" s="9">
        <v>605529.36699999904</v>
      </c>
      <c r="Q51" s="9">
        <f t="shared" si="4"/>
        <v>6147563.3109999979</v>
      </c>
      <c r="R51" s="46">
        <f t="shared" si="6"/>
        <v>4.3491503915084918E-3</v>
      </c>
      <c r="S51" s="43"/>
      <c r="T51" s="10">
        <v>431832.15199999971</v>
      </c>
      <c r="U51" s="17">
        <f t="shared" si="7"/>
        <v>0.40223316905777651</v>
      </c>
      <c r="V51" s="18">
        <f t="shared" si="5"/>
        <v>0.40223316905777651</v>
      </c>
      <c r="W51" s="41"/>
      <c r="X51" s="10">
        <v>7661056.2189999977</v>
      </c>
      <c r="Y51" s="17">
        <f t="shared" si="8"/>
        <v>-0.19755668993087705</v>
      </c>
      <c r="Z51" s="18">
        <f t="shared" si="9"/>
        <v>-0.19755668993087705</v>
      </c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</row>
    <row r="52" spans="1:46" s="44" customFormat="1" x14ac:dyDescent="0.25">
      <c r="A52" s="14">
        <v>49</v>
      </c>
      <c r="B52" s="45">
        <v>8708993900</v>
      </c>
      <c r="C52" s="13" t="s">
        <v>10</v>
      </c>
      <c r="D52" s="41"/>
      <c r="E52" s="10">
        <v>747643.37999999896</v>
      </c>
      <c r="F52" s="9">
        <v>757052.96600000106</v>
      </c>
      <c r="G52" s="9">
        <v>244134.64999999997</v>
      </c>
      <c r="H52" s="9">
        <v>221541.05100000004</v>
      </c>
      <c r="I52" s="9">
        <v>282939.40999999997</v>
      </c>
      <c r="J52" s="9">
        <v>136181.53199999998</v>
      </c>
      <c r="K52" s="9">
        <v>300591.79100000003</v>
      </c>
      <c r="L52" s="9">
        <v>532744.49500000023</v>
      </c>
      <c r="M52" s="9">
        <v>422345.12100000004</v>
      </c>
      <c r="N52" s="9">
        <v>537546.52299999923</v>
      </c>
      <c r="O52" s="9">
        <v>531445.16900000046</v>
      </c>
      <c r="P52" s="9">
        <v>693971.35599999933</v>
      </c>
      <c r="Q52" s="9">
        <f t="shared" si="4"/>
        <v>5408137.4440000001</v>
      </c>
      <c r="R52" s="46">
        <f t="shared" si="6"/>
        <v>3.8260367387868851E-3</v>
      </c>
      <c r="S52" s="43"/>
      <c r="T52" s="10">
        <v>902819.70299999986</v>
      </c>
      <c r="U52" s="17">
        <f t="shared" si="7"/>
        <v>-0.23132896447210188</v>
      </c>
      <c r="V52" s="18">
        <f t="shared" si="5"/>
        <v>-0.23132896447210188</v>
      </c>
      <c r="W52" s="41"/>
      <c r="X52" s="10">
        <v>7558901.0619999999</v>
      </c>
      <c r="Y52" s="17">
        <f t="shared" si="8"/>
        <v>-0.2845339025288065</v>
      </c>
      <c r="Z52" s="18">
        <f t="shared" si="9"/>
        <v>-0.2845339025288065</v>
      </c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</row>
    <row r="53" spans="1:46" s="44" customFormat="1" x14ac:dyDescent="0.25">
      <c r="A53" s="14">
        <v>50</v>
      </c>
      <c r="B53" s="45">
        <v>8483109100</v>
      </c>
      <c r="C53" s="13" t="s">
        <v>4</v>
      </c>
      <c r="D53" s="41"/>
      <c r="E53" s="10">
        <v>773217.56000000075</v>
      </c>
      <c r="F53" s="9">
        <v>651379.3319999997</v>
      </c>
      <c r="G53" s="9">
        <v>250997.96600000001</v>
      </c>
      <c r="H53" s="9">
        <v>390662.89299999917</v>
      </c>
      <c r="I53" s="9">
        <v>264588.48099999997</v>
      </c>
      <c r="J53" s="9">
        <v>282963.08100000018</v>
      </c>
      <c r="K53" s="9">
        <v>306678.78200000001</v>
      </c>
      <c r="L53" s="9">
        <v>667132.91400000022</v>
      </c>
      <c r="M53" s="9">
        <v>290986.39599999983</v>
      </c>
      <c r="N53" s="9">
        <v>557402.33199999982</v>
      </c>
      <c r="O53" s="9">
        <v>650651.14299999911</v>
      </c>
      <c r="P53" s="9">
        <v>958890.72900000005</v>
      </c>
      <c r="Q53" s="9">
        <f t="shared" si="4"/>
        <v>6045551.6089999992</v>
      </c>
      <c r="R53" s="46">
        <f t="shared" si="6"/>
        <v>4.2769812716072983E-3</v>
      </c>
      <c r="S53" s="43"/>
      <c r="T53" s="10">
        <v>445830.58100000001</v>
      </c>
      <c r="U53" s="17">
        <f t="shared" si="7"/>
        <v>1.1507962214014207</v>
      </c>
      <c r="V53" s="18">
        <f t="shared" si="5"/>
        <v>1.1507962214014207</v>
      </c>
      <c r="W53" s="41"/>
      <c r="X53" s="10">
        <v>9158538.3149999995</v>
      </c>
      <c r="Y53" s="17">
        <f t="shared" si="8"/>
        <v>-0.33989994898001369</v>
      </c>
      <c r="Z53" s="18">
        <f t="shared" si="9"/>
        <v>-0.33989994898001369</v>
      </c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</row>
    <row r="54" spans="1:46" s="44" customFormat="1" x14ac:dyDescent="0.25">
      <c r="A54" s="14">
        <v>51</v>
      </c>
      <c r="B54" s="45">
        <v>8409991000</v>
      </c>
      <c r="C54" s="13" t="s">
        <v>4</v>
      </c>
      <c r="D54" s="41"/>
      <c r="E54" s="10">
        <v>855086.68900000071</v>
      </c>
      <c r="F54" s="9">
        <v>515361.59800000017</v>
      </c>
      <c r="G54" s="9">
        <v>448897.6920000008</v>
      </c>
      <c r="H54" s="9">
        <v>438622.64800000051</v>
      </c>
      <c r="I54" s="9">
        <v>396414.6749999997</v>
      </c>
      <c r="J54" s="9">
        <v>307281.35199999996</v>
      </c>
      <c r="K54" s="9">
        <v>488888.39500000014</v>
      </c>
      <c r="L54" s="9">
        <v>763374.89400000009</v>
      </c>
      <c r="M54" s="9">
        <v>479190.652</v>
      </c>
      <c r="N54" s="9">
        <v>518474.40800000081</v>
      </c>
      <c r="O54" s="9">
        <v>875572.07299999939</v>
      </c>
      <c r="P54" s="9">
        <v>933521.09199999983</v>
      </c>
      <c r="Q54" s="9">
        <f t="shared" si="4"/>
        <v>7020686.1680000015</v>
      </c>
      <c r="R54" s="46">
        <f t="shared" si="6"/>
        <v>4.9668492135054769E-3</v>
      </c>
      <c r="S54" s="43"/>
      <c r="T54" s="10">
        <v>819535.19600000046</v>
      </c>
      <c r="U54" s="17">
        <f t="shared" si="7"/>
        <v>0.13908602895439198</v>
      </c>
      <c r="V54" s="18">
        <f t="shared" si="5"/>
        <v>0.13908602895439198</v>
      </c>
      <c r="W54" s="41"/>
      <c r="X54" s="10">
        <v>8700155.6649999991</v>
      </c>
      <c r="Y54" s="17">
        <f t="shared" si="8"/>
        <v>-0.19303901696338185</v>
      </c>
      <c r="Z54" s="18">
        <f t="shared" si="9"/>
        <v>-0.19303901696338185</v>
      </c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</row>
    <row r="55" spans="1:46" s="44" customFormat="1" x14ac:dyDescent="0.25">
      <c r="A55" s="14">
        <v>52</v>
      </c>
      <c r="B55" s="45">
        <v>8482500000</v>
      </c>
      <c r="C55" s="13" t="s">
        <v>27</v>
      </c>
      <c r="D55" s="41"/>
      <c r="E55" s="10">
        <v>640158.22300000011</v>
      </c>
      <c r="F55" s="9">
        <v>729728.46300000022</v>
      </c>
      <c r="G55" s="9">
        <v>955597.80700000015</v>
      </c>
      <c r="H55" s="9">
        <v>718358.66500000015</v>
      </c>
      <c r="I55" s="9">
        <v>303017.33299999969</v>
      </c>
      <c r="J55" s="9">
        <v>512337.62600000011</v>
      </c>
      <c r="K55" s="9">
        <v>841825.51400000008</v>
      </c>
      <c r="L55" s="9">
        <v>392907.91400000005</v>
      </c>
      <c r="M55" s="9">
        <v>440024.94899999961</v>
      </c>
      <c r="N55" s="9">
        <v>597386.27599999972</v>
      </c>
      <c r="O55" s="9">
        <v>631640.68399999966</v>
      </c>
      <c r="P55" s="9">
        <v>654807.04599999951</v>
      </c>
      <c r="Q55" s="9">
        <f t="shared" si="4"/>
        <v>7417790.4999999981</v>
      </c>
      <c r="R55" s="46">
        <f t="shared" si="6"/>
        <v>5.2477843374914663E-3</v>
      </c>
      <c r="S55" s="43"/>
      <c r="T55" s="10">
        <v>574554.07300000009</v>
      </c>
      <c r="U55" s="17">
        <f t="shared" si="7"/>
        <v>0.13967871218972178</v>
      </c>
      <c r="V55" s="18">
        <f t="shared" si="5"/>
        <v>0.13967871218972178</v>
      </c>
      <c r="W55" s="41"/>
      <c r="X55" s="10">
        <v>8593637.7280000001</v>
      </c>
      <c r="Y55" s="17">
        <f t="shared" si="8"/>
        <v>-0.13682764682630591</v>
      </c>
      <c r="Z55" s="18">
        <f t="shared" si="9"/>
        <v>-0.13682764682630591</v>
      </c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</row>
    <row r="56" spans="1:46" s="44" customFormat="1" x14ac:dyDescent="0.25">
      <c r="A56" s="14">
        <v>53</v>
      </c>
      <c r="B56" s="45">
        <v>8482300000</v>
      </c>
      <c r="C56" s="13" t="s">
        <v>27</v>
      </c>
      <c r="D56" s="41"/>
      <c r="E56" s="10">
        <v>724496.98099999991</v>
      </c>
      <c r="F56" s="9">
        <v>642906.26600000029</v>
      </c>
      <c r="G56" s="9">
        <v>374312.25599999988</v>
      </c>
      <c r="H56" s="9">
        <v>487430.2430000006</v>
      </c>
      <c r="I56" s="9">
        <v>737882.55099999963</v>
      </c>
      <c r="J56" s="9">
        <v>796843.45099999977</v>
      </c>
      <c r="K56" s="9">
        <v>727764.77800000005</v>
      </c>
      <c r="L56" s="9">
        <v>350899.66500000056</v>
      </c>
      <c r="M56" s="9">
        <v>412583.18699999957</v>
      </c>
      <c r="N56" s="9">
        <v>571119.25199999975</v>
      </c>
      <c r="O56" s="9">
        <v>373360.43899999978</v>
      </c>
      <c r="P56" s="9">
        <v>403440.9799999994</v>
      </c>
      <c r="Q56" s="9">
        <f t="shared" si="4"/>
        <v>6603040.0489999996</v>
      </c>
      <c r="R56" s="46">
        <f t="shared" si="6"/>
        <v>4.6713816127553192E-3</v>
      </c>
      <c r="S56" s="43"/>
      <c r="T56" s="10">
        <v>590361.19000000018</v>
      </c>
      <c r="U56" s="17">
        <f t="shared" si="7"/>
        <v>-0.31662008473151959</v>
      </c>
      <c r="V56" s="18">
        <f t="shared" si="5"/>
        <v>-0.31662008473151959</v>
      </c>
      <c r="W56" s="41"/>
      <c r="X56" s="10">
        <v>9289679.5979999993</v>
      </c>
      <c r="Y56" s="17">
        <f t="shared" si="8"/>
        <v>-0.28920691189160214</v>
      </c>
      <c r="Z56" s="18">
        <f t="shared" si="9"/>
        <v>-0.28920691189160214</v>
      </c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</row>
    <row r="57" spans="1:46" s="44" customFormat="1" x14ac:dyDescent="0.25">
      <c r="A57" s="14">
        <v>54</v>
      </c>
      <c r="B57" s="45">
        <v>8708292000</v>
      </c>
      <c r="C57" s="13" t="s">
        <v>14</v>
      </c>
      <c r="D57" s="41"/>
      <c r="E57" s="10">
        <v>770188.25699999987</v>
      </c>
      <c r="F57" s="9">
        <v>563427.03200000047</v>
      </c>
      <c r="G57" s="9">
        <v>458966.16099999787</v>
      </c>
      <c r="H57" s="9">
        <v>367143.20100000047</v>
      </c>
      <c r="I57" s="9">
        <v>361662.47</v>
      </c>
      <c r="J57" s="9">
        <v>239221.32300000024</v>
      </c>
      <c r="K57" s="9">
        <v>313814.62099999934</v>
      </c>
      <c r="L57" s="9">
        <v>274656.31499999971</v>
      </c>
      <c r="M57" s="9">
        <v>414518.21300000051</v>
      </c>
      <c r="N57" s="9">
        <v>469702.8919999997</v>
      </c>
      <c r="O57" s="9">
        <v>471164.69500000024</v>
      </c>
      <c r="P57" s="9">
        <v>664307.82300000137</v>
      </c>
      <c r="Q57" s="9">
        <f t="shared" si="4"/>
        <v>5368773.0030000005</v>
      </c>
      <c r="R57" s="46">
        <f t="shared" si="6"/>
        <v>3.7981880017628473E-3</v>
      </c>
      <c r="S57" s="43"/>
      <c r="T57" s="10">
        <v>764037.85699999915</v>
      </c>
      <c r="U57" s="17">
        <f t="shared" si="7"/>
        <v>-0.13053022580790508</v>
      </c>
      <c r="V57" s="18">
        <f t="shared" si="5"/>
        <v>-0.13053022580790508</v>
      </c>
      <c r="W57" s="41"/>
      <c r="X57" s="10">
        <v>8602124.3999999929</v>
      </c>
      <c r="Y57" s="17">
        <f t="shared" si="8"/>
        <v>-0.37587824200728776</v>
      </c>
      <c r="Z57" s="18">
        <f t="shared" si="9"/>
        <v>-0.37587824200728776</v>
      </c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</row>
    <row r="58" spans="1:46" s="44" customFormat="1" x14ac:dyDescent="0.25">
      <c r="A58" s="14">
        <v>55</v>
      </c>
      <c r="B58" s="45">
        <v>3820000000</v>
      </c>
      <c r="C58" s="13" t="s">
        <v>27</v>
      </c>
      <c r="D58" s="41"/>
      <c r="E58" s="10">
        <v>550555.34200000006</v>
      </c>
      <c r="F58" s="9">
        <v>778096.321</v>
      </c>
      <c r="G58" s="9">
        <v>493982.77700000006</v>
      </c>
      <c r="H58" s="9">
        <v>507261.26500000001</v>
      </c>
      <c r="I58" s="9">
        <v>307065.31299999991</v>
      </c>
      <c r="J58" s="9">
        <v>94493.431000000041</v>
      </c>
      <c r="K58" s="9">
        <v>209780.48799999987</v>
      </c>
      <c r="L58" s="9">
        <v>336918.12300000008</v>
      </c>
      <c r="M58" s="9">
        <v>549122.68599999917</v>
      </c>
      <c r="N58" s="9">
        <v>655663.93700000003</v>
      </c>
      <c r="O58" s="9">
        <v>908713.54100000008</v>
      </c>
      <c r="P58" s="9">
        <v>722931.42900000035</v>
      </c>
      <c r="Q58" s="9">
        <f t="shared" si="4"/>
        <v>6114584.6529999999</v>
      </c>
      <c r="R58" s="46">
        <f t="shared" si="6"/>
        <v>4.3258193355931391E-3</v>
      </c>
      <c r="S58" s="43"/>
      <c r="T58" s="10">
        <v>655978.0290000001</v>
      </c>
      <c r="U58" s="17">
        <f t="shared" si="7"/>
        <v>0.10206652820684677</v>
      </c>
      <c r="V58" s="18">
        <f t="shared" si="5"/>
        <v>0.10206652820684677</v>
      </c>
      <c r="W58" s="41"/>
      <c r="X58" s="10">
        <v>8521618.0190000013</v>
      </c>
      <c r="Y58" s="17">
        <f t="shared" si="8"/>
        <v>-0.28246201139657079</v>
      </c>
      <c r="Z58" s="18">
        <f t="shared" si="9"/>
        <v>-0.28246201139657079</v>
      </c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</row>
    <row r="59" spans="1:46" s="44" customFormat="1" x14ac:dyDescent="0.25">
      <c r="A59" s="14">
        <v>56</v>
      </c>
      <c r="B59" s="45">
        <v>4013900000</v>
      </c>
      <c r="C59" s="13" t="s">
        <v>28</v>
      </c>
      <c r="D59" s="41"/>
      <c r="E59" s="10">
        <v>758273.54799999995</v>
      </c>
      <c r="F59" s="9">
        <v>546454.71600000001</v>
      </c>
      <c r="G59" s="9">
        <v>243346.22599999997</v>
      </c>
      <c r="H59" s="9">
        <v>212471.17300000004</v>
      </c>
      <c r="I59" s="9">
        <v>490366.00600000017</v>
      </c>
      <c r="J59" s="9">
        <v>417279.79499999998</v>
      </c>
      <c r="K59" s="9">
        <v>1021234.5290000001</v>
      </c>
      <c r="L59" s="9">
        <v>855028.60899999959</v>
      </c>
      <c r="M59" s="9">
        <v>495848.3319999997</v>
      </c>
      <c r="N59" s="9">
        <v>1158332.2539999997</v>
      </c>
      <c r="O59" s="9">
        <v>987866.603</v>
      </c>
      <c r="P59" s="9">
        <v>1180007.6719999998</v>
      </c>
      <c r="Q59" s="9">
        <f t="shared" si="4"/>
        <v>8366509.4629999995</v>
      </c>
      <c r="R59" s="46">
        <f t="shared" si="6"/>
        <v>5.9189643222473786E-3</v>
      </c>
      <c r="S59" s="43"/>
      <c r="T59" s="10">
        <v>572195.26900000009</v>
      </c>
      <c r="U59" s="17">
        <f t="shared" si="7"/>
        <v>1.0622464671234455</v>
      </c>
      <c r="V59" s="18">
        <f t="shared" si="5"/>
        <v>1.0622464671234455</v>
      </c>
      <c r="W59" s="41"/>
      <c r="X59" s="10">
        <v>6992832.7070000013</v>
      </c>
      <c r="Y59" s="17">
        <f t="shared" si="8"/>
        <v>0.19644067197902693</v>
      </c>
      <c r="Z59" s="18">
        <f t="shared" si="9"/>
        <v>0.19644067197902693</v>
      </c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</row>
    <row r="60" spans="1:46" s="44" customFormat="1" x14ac:dyDescent="0.25">
      <c r="A60" s="14">
        <v>57</v>
      </c>
      <c r="B60" s="45">
        <v>8482990000</v>
      </c>
      <c r="C60" s="13" t="s">
        <v>27</v>
      </c>
      <c r="D60" s="41"/>
      <c r="E60" s="10">
        <v>918744.76300000062</v>
      </c>
      <c r="F60" s="9">
        <v>364700.08100000006</v>
      </c>
      <c r="G60" s="9">
        <v>239194.90700000006</v>
      </c>
      <c r="H60" s="9">
        <v>330251.04400000029</v>
      </c>
      <c r="I60" s="9">
        <v>349562.20299999992</v>
      </c>
      <c r="J60" s="9">
        <v>233535.84300000008</v>
      </c>
      <c r="K60" s="9">
        <v>322090.86199999973</v>
      </c>
      <c r="L60" s="9">
        <v>337377.41699999943</v>
      </c>
      <c r="M60" s="9">
        <v>241678.30900000001</v>
      </c>
      <c r="N60" s="9">
        <v>503825.3010000005</v>
      </c>
      <c r="O60" s="9">
        <v>598802.10400000005</v>
      </c>
      <c r="P60" s="9">
        <v>694367.52000000083</v>
      </c>
      <c r="Q60" s="9">
        <f t="shared" si="4"/>
        <v>5134130.3540000012</v>
      </c>
      <c r="R60" s="46">
        <f t="shared" si="6"/>
        <v>3.6321878945436282E-3</v>
      </c>
      <c r="S60" s="43"/>
      <c r="T60" s="10">
        <v>426587.18100000004</v>
      </c>
      <c r="U60" s="17">
        <f t="shared" si="7"/>
        <v>0.62772711165927131</v>
      </c>
      <c r="V60" s="18">
        <f t="shared" si="5"/>
        <v>0.62772711165927131</v>
      </c>
      <c r="W60" s="41"/>
      <c r="X60" s="10">
        <v>8840939.8129999973</v>
      </c>
      <c r="Y60" s="17">
        <f t="shared" si="8"/>
        <v>-0.41927776202586364</v>
      </c>
      <c r="Z60" s="18">
        <f t="shared" si="9"/>
        <v>-0.41927776202586364</v>
      </c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</row>
    <row r="61" spans="1:46" s="44" customFormat="1" x14ac:dyDescent="0.25">
      <c r="A61" s="14">
        <v>58</v>
      </c>
      <c r="B61" s="45">
        <v>8482800000</v>
      </c>
      <c r="C61" s="13" t="s">
        <v>27</v>
      </c>
      <c r="D61" s="41"/>
      <c r="E61" s="10">
        <v>634791.49400000088</v>
      </c>
      <c r="F61" s="9">
        <v>587042.30500000028</v>
      </c>
      <c r="G61" s="9">
        <v>283745.20599999977</v>
      </c>
      <c r="H61" s="9">
        <v>308532.77500000002</v>
      </c>
      <c r="I61" s="9">
        <v>672379.33500000101</v>
      </c>
      <c r="J61" s="9">
        <v>531287.97399999923</v>
      </c>
      <c r="K61" s="9">
        <v>328013.05800000008</v>
      </c>
      <c r="L61" s="9">
        <v>379496.42600000004</v>
      </c>
      <c r="M61" s="9">
        <v>837192.05200000049</v>
      </c>
      <c r="N61" s="9">
        <v>645673.72499999951</v>
      </c>
      <c r="O61" s="9">
        <v>320160.62300000031</v>
      </c>
      <c r="P61" s="9">
        <v>567442.07899999979</v>
      </c>
      <c r="Q61" s="9">
        <f t="shared" si="4"/>
        <v>6095757.0520000011</v>
      </c>
      <c r="R61" s="46">
        <f t="shared" si="6"/>
        <v>4.3124995755324672E-3</v>
      </c>
      <c r="S61" s="43"/>
      <c r="T61" s="10">
        <v>540738.62600000028</v>
      </c>
      <c r="U61" s="17">
        <f t="shared" si="7"/>
        <v>4.9383291142955081E-2</v>
      </c>
      <c r="V61" s="18">
        <f t="shared" si="5"/>
        <v>4.9383291142955081E-2</v>
      </c>
      <c r="W61" s="41"/>
      <c r="X61" s="10">
        <v>7109942.1399999959</v>
      </c>
      <c r="Y61" s="17">
        <f t="shared" si="8"/>
        <v>-0.14264322662968892</v>
      </c>
      <c r="Z61" s="18">
        <f t="shared" si="9"/>
        <v>-0.14264322662968892</v>
      </c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</row>
    <row r="62" spans="1:46" s="44" customFormat="1" x14ac:dyDescent="0.25">
      <c r="A62" s="14">
        <v>59</v>
      </c>
      <c r="B62" s="45">
        <v>7320209000</v>
      </c>
      <c r="C62" s="13" t="s">
        <v>3</v>
      </c>
      <c r="D62" s="41"/>
      <c r="E62" s="10">
        <v>752041.77199999918</v>
      </c>
      <c r="F62" s="9">
        <v>460718.66199999891</v>
      </c>
      <c r="G62" s="9">
        <v>307563.1579999997</v>
      </c>
      <c r="H62" s="9">
        <v>350028.87300000002</v>
      </c>
      <c r="I62" s="9">
        <v>459884.01200000016</v>
      </c>
      <c r="J62" s="9">
        <v>299946.8130000002</v>
      </c>
      <c r="K62" s="9">
        <v>273151.02300000004</v>
      </c>
      <c r="L62" s="9">
        <v>367366.37999999983</v>
      </c>
      <c r="M62" s="9">
        <v>349602.98400000005</v>
      </c>
      <c r="N62" s="9">
        <v>509064.56299999909</v>
      </c>
      <c r="O62" s="9">
        <v>591694.68500000029</v>
      </c>
      <c r="P62" s="9">
        <v>792219.22300000116</v>
      </c>
      <c r="Q62" s="9">
        <f t="shared" si="4"/>
        <v>5513282.1479999991</v>
      </c>
      <c r="R62" s="46">
        <f t="shared" si="6"/>
        <v>3.9004223298630108E-3</v>
      </c>
      <c r="S62" s="43"/>
      <c r="T62" s="10">
        <v>395721.66300000047</v>
      </c>
      <c r="U62" s="17">
        <f t="shared" si="7"/>
        <v>1.0019607139880038</v>
      </c>
      <c r="V62" s="18">
        <f t="shared" si="5"/>
        <v>1.0019607139880038</v>
      </c>
      <c r="W62" s="41"/>
      <c r="X62" s="10">
        <v>6985893.441000008</v>
      </c>
      <c r="Y62" s="17">
        <f t="shared" si="8"/>
        <v>-0.2107978464654636</v>
      </c>
      <c r="Z62" s="18">
        <f t="shared" si="9"/>
        <v>-0.2107978464654636</v>
      </c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</row>
    <row r="63" spans="1:46" s="44" customFormat="1" x14ac:dyDescent="0.25">
      <c r="A63" s="14">
        <v>60</v>
      </c>
      <c r="B63" s="45">
        <v>8708920000</v>
      </c>
      <c r="C63" s="13" t="s">
        <v>12</v>
      </c>
      <c r="D63" s="41"/>
      <c r="E63" s="10">
        <v>514298.71800000034</v>
      </c>
      <c r="F63" s="9">
        <v>692901.92900000082</v>
      </c>
      <c r="G63" s="9">
        <v>264183.00200000021</v>
      </c>
      <c r="H63" s="9">
        <v>235871.41100000014</v>
      </c>
      <c r="I63" s="9">
        <v>134154.03499999995</v>
      </c>
      <c r="J63" s="9">
        <v>123883.33400000006</v>
      </c>
      <c r="K63" s="9">
        <v>234478.83600000004</v>
      </c>
      <c r="L63" s="9">
        <v>353087.83199999947</v>
      </c>
      <c r="M63" s="9">
        <v>415629.24699999974</v>
      </c>
      <c r="N63" s="9">
        <v>460858.25200000009</v>
      </c>
      <c r="O63" s="9">
        <v>468213.34799999994</v>
      </c>
      <c r="P63" s="9">
        <v>394687.12700000009</v>
      </c>
      <c r="Q63" s="9">
        <f t="shared" si="4"/>
        <v>4292247.0710000005</v>
      </c>
      <c r="R63" s="46">
        <f t="shared" si="6"/>
        <v>3.0365897974386617E-3</v>
      </c>
      <c r="S63" s="43"/>
      <c r="T63" s="10">
        <v>315175.91799999983</v>
      </c>
      <c r="U63" s="17">
        <f t="shared" si="7"/>
        <v>0.25227564816674958</v>
      </c>
      <c r="V63" s="18">
        <f t="shared" si="5"/>
        <v>0.25227564816674958</v>
      </c>
      <c r="W63" s="41"/>
      <c r="X63" s="10">
        <v>5992887.171000001</v>
      </c>
      <c r="Y63" s="17">
        <f t="shared" si="8"/>
        <v>-0.28377642553150617</v>
      </c>
      <c r="Z63" s="18">
        <f t="shared" si="9"/>
        <v>-0.28377642553150617</v>
      </c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</row>
    <row r="64" spans="1:46" s="44" customFormat="1" x14ac:dyDescent="0.25">
      <c r="A64" s="14">
        <v>61</v>
      </c>
      <c r="B64" s="45">
        <v>8708302500</v>
      </c>
      <c r="C64" s="13" t="s">
        <v>8</v>
      </c>
      <c r="D64" s="41"/>
      <c r="E64" s="10">
        <v>707022.37999999931</v>
      </c>
      <c r="F64" s="9">
        <v>493118.91100000066</v>
      </c>
      <c r="G64" s="9">
        <v>341596.97900000017</v>
      </c>
      <c r="H64" s="9">
        <v>350045.41499999928</v>
      </c>
      <c r="I64" s="9">
        <v>205006.51699999985</v>
      </c>
      <c r="J64" s="9">
        <v>193914.86599999992</v>
      </c>
      <c r="K64" s="9">
        <v>323372.13599999982</v>
      </c>
      <c r="L64" s="9">
        <v>224244.41800000001</v>
      </c>
      <c r="M64" s="9">
        <v>324322.68600000005</v>
      </c>
      <c r="N64" s="9">
        <v>438572.89799999999</v>
      </c>
      <c r="O64" s="9">
        <v>590981.41799999925</v>
      </c>
      <c r="P64" s="9">
        <v>593607.27200000023</v>
      </c>
      <c r="Q64" s="9">
        <f t="shared" si="4"/>
        <v>4785805.8959999988</v>
      </c>
      <c r="R64" s="46">
        <f t="shared" si="6"/>
        <v>3.3857625425391985E-3</v>
      </c>
      <c r="S64" s="43"/>
      <c r="T64" s="10">
        <v>572621.21800000011</v>
      </c>
      <c r="U64" s="17">
        <f t="shared" si="7"/>
        <v>3.664910300267657E-2</v>
      </c>
      <c r="V64" s="18">
        <f t="shared" si="5"/>
        <v>3.664910300267657E-2</v>
      </c>
      <c r="W64" s="41"/>
      <c r="X64" s="10">
        <v>8502721.8079999946</v>
      </c>
      <c r="Y64" s="17">
        <f t="shared" si="8"/>
        <v>-0.43714424579936795</v>
      </c>
      <c r="Z64" s="18">
        <f t="shared" si="9"/>
        <v>-0.43714424579936795</v>
      </c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</row>
    <row r="65" spans="1:46" s="44" customFormat="1" x14ac:dyDescent="0.25">
      <c r="A65" s="14">
        <v>62</v>
      </c>
      <c r="B65" s="45">
        <v>8484100000</v>
      </c>
      <c r="C65" s="13" t="s">
        <v>4</v>
      </c>
      <c r="D65" s="41"/>
      <c r="E65" s="10">
        <v>570719.34599999967</v>
      </c>
      <c r="F65" s="9">
        <v>587786.73600000085</v>
      </c>
      <c r="G65" s="9">
        <v>528162.38600000076</v>
      </c>
      <c r="H65" s="9">
        <v>530292.19899999979</v>
      </c>
      <c r="I65" s="9">
        <v>310193.09699999995</v>
      </c>
      <c r="J65" s="9">
        <v>414800.29499999917</v>
      </c>
      <c r="K65" s="9">
        <v>409736.78400000016</v>
      </c>
      <c r="L65" s="9">
        <v>456800.6100000001</v>
      </c>
      <c r="M65" s="9">
        <v>373536.09400000091</v>
      </c>
      <c r="N65" s="9">
        <v>645639.44900000026</v>
      </c>
      <c r="O65" s="9">
        <v>571597.25300000119</v>
      </c>
      <c r="P65" s="9">
        <v>915880.49099999887</v>
      </c>
      <c r="Q65" s="9">
        <f t="shared" si="4"/>
        <v>6315144.7400000021</v>
      </c>
      <c r="R65" s="46">
        <f t="shared" si="6"/>
        <v>4.4677074198258412E-3</v>
      </c>
      <c r="S65" s="43"/>
      <c r="T65" s="10">
        <v>649672.07700000354</v>
      </c>
      <c r="U65" s="17">
        <f t="shared" si="7"/>
        <v>0.4097581278685522</v>
      </c>
      <c r="V65" s="18">
        <f t="shared" si="5"/>
        <v>0.4097581278685522</v>
      </c>
      <c r="W65" s="41"/>
      <c r="X65" s="10">
        <v>6416979.7130000042</v>
      </c>
      <c r="Y65" s="17">
        <f t="shared" si="8"/>
        <v>-1.5869611180739294E-2</v>
      </c>
      <c r="Z65" s="18">
        <f t="shared" si="9"/>
        <v>-1.5869611180739294E-2</v>
      </c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</row>
    <row r="66" spans="1:46" s="44" customFormat="1" x14ac:dyDescent="0.25">
      <c r="A66" s="14">
        <v>63</v>
      </c>
      <c r="B66" s="45">
        <v>8413309200</v>
      </c>
      <c r="C66" s="13" t="s">
        <v>4</v>
      </c>
      <c r="D66" s="41"/>
      <c r="E66" s="10">
        <v>586443.1090000004</v>
      </c>
      <c r="F66" s="9">
        <v>538116.54500000004</v>
      </c>
      <c r="G66" s="9">
        <v>293620.45099999988</v>
      </c>
      <c r="H66" s="9">
        <v>259565.96599999987</v>
      </c>
      <c r="I66" s="9">
        <v>313996.69500000001</v>
      </c>
      <c r="J66" s="9">
        <v>440647.59400000056</v>
      </c>
      <c r="K66" s="9">
        <v>242607.495</v>
      </c>
      <c r="L66" s="9">
        <v>470836.87300000025</v>
      </c>
      <c r="M66" s="9">
        <v>417731.37600000005</v>
      </c>
      <c r="N66" s="9">
        <v>487138.84000000008</v>
      </c>
      <c r="O66" s="9">
        <v>429108.34499999997</v>
      </c>
      <c r="P66" s="9">
        <v>455490.62499999977</v>
      </c>
      <c r="Q66" s="9">
        <f t="shared" si="4"/>
        <v>4935303.9140000008</v>
      </c>
      <c r="R66" s="46">
        <f t="shared" si="6"/>
        <v>3.4915262948784463E-3</v>
      </c>
      <c r="S66" s="43"/>
      <c r="T66" s="10">
        <v>640638.01699999976</v>
      </c>
      <c r="U66" s="17">
        <f t="shared" si="7"/>
        <v>-0.28900469077219948</v>
      </c>
      <c r="V66" s="18">
        <f t="shared" si="5"/>
        <v>-0.28900469077219948</v>
      </c>
      <c r="W66" s="41"/>
      <c r="X66" s="10">
        <v>7509267.5579999993</v>
      </c>
      <c r="Y66" s="17">
        <f t="shared" si="8"/>
        <v>-0.34277159844408872</v>
      </c>
      <c r="Z66" s="18">
        <f t="shared" si="9"/>
        <v>-0.34277159844408872</v>
      </c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</row>
    <row r="67" spans="1:46" s="44" customFormat="1" x14ac:dyDescent="0.25">
      <c r="A67" s="14">
        <v>64</v>
      </c>
      <c r="B67" s="45">
        <v>8409919900</v>
      </c>
      <c r="C67" s="13" t="s">
        <v>4</v>
      </c>
      <c r="D67" s="41"/>
      <c r="E67" s="10">
        <v>598458.31800000032</v>
      </c>
      <c r="F67" s="9">
        <v>490459.20200000098</v>
      </c>
      <c r="G67" s="9">
        <v>346479.43300000019</v>
      </c>
      <c r="H67" s="9">
        <v>186853.37600000016</v>
      </c>
      <c r="I67" s="9">
        <v>422192.14900000021</v>
      </c>
      <c r="J67" s="9">
        <v>337700.62199999928</v>
      </c>
      <c r="K67" s="9">
        <v>386252.23400000035</v>
      </c>
      <c r="L67" s="9">
        <v>365134.50700000004</v>
      </c>
      <c r="M67" s="9">
        <v>427902.00500000024</v>
      </c>
      <c r="N67" s="9">
        <v>502552.03200000065</v>
      </c>
      <c r="O67" s="9">
        <v>482856.43100000033</v>
      </c>
      <c r="P67" s="9">
        <v>661023.27600000135</v>
      </c>
      <c r="Q67" s="9">
        <f t="shared" si="4"/>
        <v>5207863.5850000046</v>
      </c>
      <c r="R67" s="46">
        <f t="shared" si="6"/>
        <v>3.6843511491939799E-3</v>
      </c>
      <c r="S67" s="43"/>
      <c r="T67" s="10">
        <v>458387.13199999917</v>
      </c>
      <c r="U67" s="17">
        <f t="shared" si="7"/>
        <v>0.44206333436079648</v>
      </c>
      <c r="V67" s="18">
        <f t="shared" si="5"/>
        <v>0.44206333436079648</v>
      </c>
      <c r="W67" s="41"/>
      <c r="X67" s="10">
        <v>5841702.168999997</v>
      </c>
      <c r="Y67" s="17">
        <f t="shared" si="8"/>
        <v>-0.10850237921466904</v>
      </c>
      <c r="Z67" s="18">
        <f t="shared" si="9"/>
        <v>-0.10850237921466904</v>
      </c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</row>
    <row r="68" spans="1:46" s="44" customFormat="1" x14ac:dyDescent="0.25">
      <c r="A68" s="14">
        <v>65</v>
      </c>
      <c r="B68" s="45">
        <v>8518290000</v>
      </c>
      <c r="C68" s="13" t="s">
        <v>6</v>
      </c>
      <c r="D68" s="41"/>
      <c r="E68" s="10">
        <v>657075.17799999984</v>
      </c>
      <c r="F68" s="9">
        <v>427106.33799999999</v>
      </c>
      <c r="G68" s="9">
        <v>647028.69400000002</v>
      </c>
      <c r="H68" s="9">
        <v>243237.18499999991</v>
      </c>
      <c r="I68" s="9">
        <v>511757.35099999985</v>
      </c>
      <c r="J68" s="9">
        <v>388262.17100000026</v>
      </c>
      <c r="K68" s="9">
        <v>392129.55899999995</v>
      </c>
      <c r="L68" s="9">
        <v>800728.96600000001</v>
      </c>
      <c r="M68" s="9">
        <v>795063.23599999945</v>
      </c>
      <c r="N68" s="9">
        <v>573873.97999999986</v>
      </c>
      <c r="O68" s="9">
        <v>691027.5469999999</v>
      </c>
      <c r="P68" s="9">
        <v>1265216.5829999994</v>
      </c>
      <c r="Q68" s="9">
        <f t="shared" si="4"/>
        <v>7392506.7879999988</v>
      </c>
      <c r="R68" s="46">
        <f t="shared" ref="R68:R99" si="10">+Q68/$Q$155</f>
        <v>5.2298971421295528E-3</v>
      </c>
      <c r="S68" s="43"/>
      <c r="T68" s="10">
        <v>827452.90600000066</v>
      </c>
      <c r="U68" s="17">
        <f t="shared" ref="U68:U99" si="11">+V68</f>
        <v>0.5290496580841042</v>
      </c>
      <c r="V68" s="18">
        <f t="shared" si="5"/>
        <v>0.5290496580841042</v>
      </c>
      <c r="W68" s="41"/>
      <c r="X68" s="10">
        <v>11261878.957</v>
      </c>
      <c r="Y68" s="17">
        <f t="shared" ref="Y68:Y99" si="12">+Z68</f>
        <v>-0.34358140269257037</v>
      </c>
      <c r="Z68" s="18">
        <f t="shared" ref="Z68:Z99" si="13">IFERROR((Q68-X68)/X68,0)</f>
        <v>-0.34358140269257037</v>
      </c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</row>
    <row r="69" spans="1:46" s="44" customFormat="1" x14ac:dyDescent="0.25">
      <c r="A69" s="14">
        <v>66</v>
      </c>
      <c r="B69" s="45">
        <v>8708931000</v>
      </c>
      <c r="C69" s="13" t="s">
        <v>9</v>
      </c>
      <c r="D69" s="41"/>
      <c r="E69" s="10">
        <v>637262.59599999932</v>
      </c>
      <c r="F69" s="9">
        <v>410946.23800000007</v>
      </c>
      <c r="G69" s="9">
        <v>359365.1750000001</v>
      </c>
      <c r="H69" s="9">
        <v>398074.75100000005</v>
      </c>
      <c r="I69" s="9">
        <v>475863.46900000022</v>
      </c>
      <c r="J69" s="9">
        <v>258042.52700000003</v>
      </c>
      <c r="K69" s="9">
        <v>463728.28499999986</v>
      </c>
      <c r="L69" s="9">
        <v>177960.5609999999</v>
      </c>
      <c r="M69" s="9">
        <v>270293.24700000015</v>
      </c>
      <c r="N69" s="9">
        <v>381057.90599999996</v>
      </c>
      <c r="O69" s="9">
        <v>476883.59200000006</v>
      </c>
      <c r="P69" s="9">
        <v>426303.2519999998</v>
      </c>
      <c r="Q69" s="9">
        <f t="shared" ref="Q69:Q132" si="14">SUM(E69:P69)</f>
        <v>4735781.5989999985</v>
      </c>
      <c r="R69" s="46">
        <f t="shared" si="10"/>
        <v>3.3503723920232701E-3</v>
      </c>
      <c r="S69" s="43"/>
      <c r="T69" s="10">
        <v>476486.49299999967</v>
      </c>
      <c r="U69" s="17">
        <f t="shared" si="11"/>
        <v>-0.10531933588304233</v>
      </c>
      <c r="V69" s="18">
        <f t="shared" ref="V69:V132" si="15">IFERROR((P69-T69)/T69,0)</f>
        <v>-0.10531933588304233</v>
      </c>
      <c r="W69" s="41"/>
      <c r="X69" s="10">
        <v>5845154.7699999996</v>
      </c>
      <c r="Y69" s="17">
        <f t="shared" si="12"/>
        <v>-0.18979363501096844</v>
      </c>
      <c r="Z69" s="18">
        <f t="shared" si="13"/>
        <v>-0.18979363501096844</v>
      </c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</row>
    <row r="70" spans="1:46" s="44" customFormat="1" x14ac:dyDescent="0.25">
      <c r="A70" s="14">
        <v>67</v>
      </c>
      <c r="B70" s="45">
        <v>8539291000</v>
      </c>
      <c r="C70" s="13" t="s">
        <v>5</v>
      </c>
      <c r="D70" s="41"/>
      <c r="E70" s="10">
        <v>591663.38499999978</v>
      </c>
      <c r="F70" s="9">
        <v>430112.03899999999</v>
      </c>
      <c r="G70" s="9">
        <v>41251.517</v>
      </c>
      <c r="H70" s="9">
        <v>162056.9960000001</v>
      </c>
      <c r="I70" s="9">
        <v>58222.552999999971</v>
      </c>
      <c r="J70" s="9">
        <v>180939.06500000003</v>
      </c>
      <c r="K70" s="9">
        <v>22338.500999999989</v>
      </c>
      <c r="L70" s="9">
        <v>57410.724000000002</v>
      </c>
      <c r="M70" s="9">
        <v>38231.574999999997</v>
      </c>
      <c r="N70" s="9">
        <v>375171.30399999995</v>
      </c>
      <c r="O70" s="9">
        <v>320211.5919999996</v>
      </c>
      <c r="P70" s="9">
        <v>112547.07999999993</v>
      </c>
      <c r="Q70" s="9">
        <f t="shared" si="14"/>
        <v>2390156.3309999993</v>
      </c>
      <c r="R70" s="46">
        <f t="shared" si="10"/>
        <v>1.6909381517283169E-3</v>
      </c>
      <c r="S70" s="43"/>
      <c r="T70" s="10">
        <v>226226.96200000017</v>
      </c>
      <c r="U70" s="17">
        <f t="shared" si="11"/>
        <v>-0.50250368477299434</v>
      </c>
      <c r="V70" s="18">
        <f t="shared" si="15"/>
        <v>-0.50250368477299434</v>
      </c>
      <c r="W70" s="41"/>
      <c r="X70" s="10">
        <v>2902073.8910000017</v>
      </c>
      <c r="Y70" s="17">
        <f t="shared" si="12"/>
        <v>-0.17639714880712598</v>
      </c>
      <c r="Z70" s="18">
        <f t="shared" si="13"/>
        <v>-0.17639714880712598</v>
      </c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</row>
    <row r="71" spans="1:46" s="44" customFormat="1" x14ac:dyDescent="0.25">
      <c r="A71" s="14">
        <v>68</v>
      </c>
      <c r="B71" s="45">
        <v>8536501100</v>
      </c>
      <c r="C71" s="13" t="s">
        <v>5</v>
      </c>
      <c r="D71" s="41"/>
      <c r="E71" s="10">
        <v>534815.20999999973</v>
      </c>
      <c r="F71" s="9">
        <v>479925.84000000084</v>
      </c>
      <c r="G71" s="9">
        <v>240378.92800000016</v>
      </c>
      <c r="H71" s="9">
        <v>174697.80999999985</v>
      </c>
      <c r="I71" s="9">
        <v>221051.01900000023</v>
      </c>
      <c r="J71" s="9">
        <v>204324.60499999978</v>
      </c>
      <c r="K71" s="9">
        <v>219397.80899999989</v>
      </c>
      <c r="L71" s="9">
        <v>302707.2379999996</v>
      </c>
      <c r="M71" s="9">
        <v>362956.32700000011</v>
      </c>
      <c r="N71" s="9">
        <v>467928.32400000072</v>
      </c>
      <c r="O71" s="9">
        <v>406961.97900000017</v>
      </c>
      <c r="P71" s="9">
        <v>568280.97800000024</v>
      </c>
      <c r="Q71" s="9">
        <f t="shared" si="14"/>
        <v>4183426.0670000007</v>
      </c>
      <c r="R71" s="46">
        <f t="shared" si="10"/>
        <v>2.9596033740041773E-3</v>
      </c>
      <c r="S71" s="43"/>
      <c r="T71" s="10">
        <v>487554.48100000067</v>
      </c>
      <c r="U71" s="17">
        <f t="shared" si="11"/>
        <v>0.16557431045331619</v>
      </c>
      <c r="V71" s="18">
        <f t="shared" si="15"/>
        <v>0.16557431045331619</v>
      </c>
      <c r="W71" s="41"/>
      <c r="X71" s="10">
        <v>5151966.1309999982</v>
      </c>
      <c r="Y71" s="17">
        <f t="shared" si="12"/>
        <v>-0.18799426070994057</v>
      </c>
      <c r="Z71" s="18">
        <f t="shared" si="13"/>
        <v>-0.18799426070994057</v>
      </c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</row>
    <row r="72" spans="1:46" s="44" customFormat="1" x14ac:dyDescent="0.25">
      <c r="A72" s="14">
        <v>69</v>
      </c>
      <c r="B72" s="45">
        <v>4011209000</v>
      </c>
      <c r="C72" s="13" t="s">
        <v>28</v>
      </c>
      <c r="D72" s="41"/>
      <c r="E72" s="10">
        <v>441292.87199999992</v>
      </c>
      <c r="F72" s="9">
        <v>557045.14599999995</v>
      </c>
      <c r="G72" s="9">
        <v>354365.592</v>
      </c>
      <c r="H72" s="9">
        <v>331022.02999999985</v>
      </c>
      <c r="I72" s="9">
        <v>765197.19400000025</v>
      </c>
      <c r="J72" s="9">
        <v>1156619.7170000002</v>
      </c>
      <c r="K72" s="9">
        <v>612809.11700000009</v>
      </c>
      <c r="L72" s="9">
        <v>525226.74899999984</v>
      </c>
      <c r="M72" s="9">
        <v>419516.25799999997</v>
      </c>
      <c r="N72" s="9">
        <v>402522.78199999977</v>
      </c>
      <c r="O72" s="9">
        <v>541329.38000000012</v>
      </c>
      <c r="P72" s="9">
        <v>872722.92400000023</v>
      </c>
      <c r="Q72" s="9">
        <f t="shared" si="14"/>
        <v>6979669.7609999999</v>
      </c>
      <c r="R72" s="46">
        <f t="shared" si="10"/>
        <v>4.9378317778910868E-3</v>
      </c>
      <c r="S72" s="43"/>
      <c r="T72" s="10">
        <v>271587.12200000003</v>
      </c>
      <c r="U72" s="17">
        <f t="shared" si="11"/>
        <v>2.2134179175108311</v>
      </c>
      <c r="V72" s="18">
        <f t="shared" si="15"/>
        <v>2.2134179175108311</v>
      </c>
      <c r="W72" s="41"/>
      <c r="X72" s="10">
        <v>8011328.6509999996</v>
      </c>
      <c r="Y72" s="17">
        <f t="shared" si="12"/>
        <v>-0.12877500536333941</v>
      </c>
      <c r="Z72" s="18">
        <f t="shared" si="13"/>
        <v>-0.12877500536333941</v>
      </c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</row>
    <row r="73" spans="1:46" s="44" customFormat="1" x14ac:dyDescent="0.25">
      <c r="A73" s="14">
        <v>70</v>
      </c>
      <c r="B73" s="45">
        <v>8511909000</v>
      </c>
      <c r="C73" s="13" t="s">
        <v>5</v>
      </c>
      <c r="D73" s="41"/>
      <c r="E73" s="10">
        <v>533723.228</v>
      </c>
      <c r="F73" s="9">
        <v>446634.5309999999</v>
      </c>
      <c r="G73" s="9">
        <v>131699.49500000011</v>
      </c>
      <c r="H73" s="9">
        <v>105444.25699999991</v>
      </c>
      <c r="I73" s="9">
        <v>199956.10699999996</v>
      </c>
      <c r="J73" s="9">
        <v>314013.36</v>
      </c>
      <c r="K73" s="9">
        <v>546261.6250000007</v>
      </c>
      <c r="L73" s="9">
        <v>195292.7730000001</v>
      </c>
      <c r="M73" s="9">
        <v>386968.88899999962</v>
      </c>
      <c r="N73" s="9">
        <v>495703.82400000148</v>
      </c>
      <c r="O73" s="9">
        <v>402939.614</v>
      </c>
      <c r="P73" s="9">
        <v>319538.19099999988</v>
      </c>
      <c r="Q73" s="9">
        <f t="shared" si="14"/>
        <v>4078175.8940000013</v>
      </c>
      <c r="R73" s="46">
        <f t="shared" si="10"/>
        <v>2.8851431679107775E-3</v>
      </c>
      <c r="S73" s="43"/>
      <c r="T73" s="10">
        <v>194588.59000000023</v>
      </c>
      <c r="U73" s="17">
        <f t="shared" si="11"/>
        <v>0.64212193017072328</v>
      </c>
      <c r="V73" s="18">
        <f t="shared" si="15"/>
        <v>0.64212193017072328</v>
      </c>
      <c r="W73" s="41"/>
      <c r="X73" s="10">
        <v>6548938.6399999997</v>
      </c>
      <c r="Y73" s="17">
        <f t="shared" si="12"/>
        <v>-0.37727682023296505</v>
      </c>
      <c r="Z73" s="18">
        <f t="shared" si="13"/>
        <v>-0.37727682023296505</v>
      </c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</row>
    <row r="74" spans="1:46" s="44" customFormat="1" x14ac:dyDescent="0.25">
      <c r="A74" s="14">
        <v>71</v>
      </c>
      <c r="B74" s="45">
        <v>4009420000</v>
      </c>
      <c r="C74" s="13" t="s">
        <v>2</v>
      </c>
      <c r="D74" s="41"/>
      <c r="E74" s="10">
        <v>494272.86999999906</v>
      </c>
      <c r="F74" s="9">
        <v>475877.99600000051</v>
      </c>
      <c r="G74" s="9">
        <v>288763.18300000014</v>
      </c>
      <c r="H74" s="9">
        <v>193971.93000000005</v>
      </c>
      <c r="I74" s="9">
        <v>109980.66599999991</v>
      </c>
      <c r="J74" s="9">
        <v>169954.86699999997</v>
      </c>
      <c r="K74" s="9">
        <v>233584.99000000014</v>
      </c>
      <c r="L74" s="9">
        <v>414957.23899999994</v>
      </c>
      <c r="M74" s="9">
        <v>238887.77499999988</v>
      </c>
      <c r="N74" s="9">
        <v>293509.60099999991</v>
      </c>
      <c r="O74" s="9">
        <v>206810.62100000007</v>
      </c>
      <c r="P74" s="9">
        <v>373863.598</v>
      </c>
      <c r="Q74" s="9">
        <f t="shared" si="14"/>
        <v>3494435.3360000001</v>
      </c>
      <c r="R74" s="46">
        <f t="shared" si="10"/>
        <v>2.4721705236400967E-3</v>
      </c>
      <c r="S74" s="43"/>
      <c r="T74" s="10">
        <v>352426.06900000013</v>
      </c>
      <c r="U74" s="17">
        <f t="shared" si="11"/>
        <v>6.0828442858464754E-2</v>
      </c>
      <c r="V74" s="18">
        <f t="shared" si="15"/>
        <v>6.0828442858464754E-2</v>
      </c>
      <c r="W74" s="41"/>
      <c r="X74" s="10">
        <v>6823620.4349999987</v>
      </c>
      <c r="Y74" s="17">
        <f t="shared" si="12"/>
        <v>-0.4878913079519786</v>
      </c>
      <c r="Z74" s="18">
        <f t="shared" si="13"/>
        <v>-0.4878913079519786</v>
      </c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</row>
    <row r="75" spans="1:46" s="44" customFormat="1" x14ac:dyDescent="0.25">
      <c r="A75" s="14">
        <v>72</v>
      </c>
      <c r="B75" s="45">
        <v>8415200000</v>
      </c>
      <c r="C75" s="13" t="s">
        <v>4</v>
      </c>
      <c r="D75" s="41"/>
      <c r="E75" s="10">
        <v>451123.35299999977</v>
      </c>
      <c r="F75" s="9">
        <v>495183.46200000047</v>
      </c>
      <c r="G75" s="9">
        <v>403998.6020000003</v>
      </c>
      <c r="H75" s="9">
        <v>507769.42799999961</v>
      </c>
      <c r="I75" s="9">
        <v>634656.23</v>
      </c>
      <c r="J75" s="9">
        <v>647369.82999999996</v>
      </c>
      <c r="K75" s="9">
        <v>264640.92099999997</v>
      </c>
      <c r="L75" s="9">
        <v>131519.549</v>
      </c>
      <c r="M75" s="9">
        <v>155684.17500000005</v>
      </c>
      <c r="N75" s="9">
        <v>387234.82199999987</v>
      </c>
      <c r="O75" s="9">
        <v>425137.06699999998</v>
      </c>
      <c r="P75" s="9">
        <v>221900.03899999999</v>
      </c>
      <c r="Q75" s="9">
        <f t="shared" si="14"/>
        <v>4726217.4780000001</v>
      </c>
      <c r="R75" s="46">
        <f t="shared" si="10"/>
        <v>3.3436061663681153E-3</v>
      </c>
      <c r="S75" s="43"/>
      <c r="T75" s="10">
        <v>674489.94799999997</v>
      </c>
      <c r="U75" s="17">
        <f t="shared" si="11"/>
        <v>-0.67101060637303966</v>
      </c>
      <c r="V75" s="18">
        <f t="shared" si="15"/>
        <v>-0.67101060637303966</v>
      </c>
      <c r="W75" s="41"/>
      <c r="X75" s="10">
        <v>6388521.4989999998</v>
      </c>
      <c r="Y75" s="17">
        <f t="shared" si="12"/>
        <v>-0.26020167909902181</v>
      </c>
      <c r="Z75" s="18">
        <f t="shared" si="13"/>
        <v>-0.26020167909902181</v>
      </c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</row>
    <row r="76" spans="1:46" s="44" customFormat="1" x14ac:dyDescent="0.25">
      <c r="A76" s="14">
        <v>73</v>
      </c>
      <c r="B76" s="45">
        <v>8511509000</v>
      </c>
      <c r="C76" s="13" t="s">
        <v>5</v>
      </c>
      <c r="D76" s="41"/>
      <c r="E76" s="10">
        <v>567328.24800000037</v>
      </c>
      <c r="F76" s="9">
        <v>371490.78500000032</v>
      </c>
      <c r="G76" s="9">
        <v>558328.85299999965</v>
      </c>
      <c r="H76" s="9">
        <v>194759.83500000005</v>
      </c>
      <c r="I76" s="9">
        <v>398890.46600000013</v>
      </c>
      <c r="J76" s="9">
        <v>268106.53500000038</v>
      </c>
      <c r="K76" s="9">
        <v>596405.57299999997</v>
      </c>
      <c r="L76" s="9">
        <v>540381.08100000012</v>
      </c>
      <c r="M76" s="9">
        <v>1355203.219</v>
      </c>
      <c r="N76" s="9">
        <v>495496.35599999991</v>
      </c>
      <c r="O76" s="9">
        <v>737323.78200000012</v>
      </c>
      <c r="P76" s="9">
        <v>473694.44099999988</v>
      </c>
      <c r="Q76" s="9">
        <f t="shared" si="14"/>
        <v>6557409.1740000006</v>
      </c>
      <c r="R76" s="46">
        <f t="shared" si="10"/>
        <v>4.6390996291739515E-3</v>
      </c>
      <c r="S76" s="43"/>
      <c r="T76" s="10">
        <v>405015.94500000036</v>
      </c>
      <c r="U76" s="17">
        <f t="shared" si="11"/>
        <v>0.16956985730524624</v>
      </c>
      <c r="V76" s="18">
        <f t="shared" si="15"/>
        <v>0.16956985730524624</v>
      </c>
      <c r="W76" s="41"/>
      <c r="X76" s="10">
        <v>4938186.32</v>
      </c>
      <c r="Y76" s="17">
        <f t="shared" si="12"/>
        <v>0.32789829080406191</v>
      </c>
      <c r="Z76" s="18">
        <f t="shared" si="13"/>
        <v>0.32789829080406191</v>
      </c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</row>
    <row r="77" spans="1:46" s="44" customFormat="1" x14ac:dyDescent="0.25">
      <c r="A77" s="14">
        <v>74</v>
      </c>
      <c r="B77" s="45">
        <v>7009100000</v>
      </c>
      <c r="C77" s="13" t="s">
        <v>14</v>
      </c>
      <c r="D77" s="41"/>
      <c r="E77" s="10">
        <v>465136.46299999941</v>
      </c>
      <c r="F77" s="9">
        <v>462973.86000000028</v>
      </c>
      <c r="G77" s="9">
        <v>217504.38700000034</v>
      </c>
      <c r="H77" s="9">
        <v>233336.96499999988</v>
      </c>
      <c r="I77" s="9">
        <v>234130.43400000012</v>
      </c>
      <c r="J77" s="9">
        <v>177211.58199999997</v>
      </c>
      <c r="K77" s="9">
        <v>244464.68899999975</v>
      </c>
      <c r="L77" s="9">
        <v>253457.32999999961</v>
      </c>
      <c r="M77" s="9">
        <v>292894.72499999974</v>
      </c>
      <c r="N77" s="9">
        <v>426846.35499999975</v>
      </c>
      <c r="O77" s="9">
        <v>371342.29799999949</v>
      </c>
      <c r="P77" s="9">
        <v>504370.46899999911</v>
      </c>
      <c r="Q77" s="9">
        <f t="shared" si="14"/>
        <v>3883669.5569999968</v>
      </c>
      <c r="R77" s="46">
        <f t="shared" si="10"/>
        <v>2.7475378649770453E-3</v>
      </c>
      <c r="S77" s="43"/>
      <c r="T77" s="10">
        <v>601630.02200000023</v>
      </c>
      <c r="U77" s="17">
        <f t="shared" si="11"/>
        <v>-0.16166007254205988</v>
      </c>
      <c r="V77" s="18">
        <f t="shared" si="15"/>
        <v>-0.16166007254205988</v>
      </c>
      <c r="W77" s="41"/>
      <c r="X77" s="10">
        <v>5104025.452999997</v>
      </c>
      <c r="Y77" s="17">
        <f t="shared" si="12"/>
        <v>-0.23909674966113476</v>
      </c>
      <c r="Z77" s="18">
        <f t="shared" si="13"/>
        <v>-0.23909674966113476</v>
      </c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</row>
    <row r="78" spans="1:46" s="44" customFormat="1" x14ac:dyDescent="0.25">
      <c r="A78" s="14">
        <v>75</v>
      </c>
      <c r="B78" s="45">
        <v>8409917000</v>
      </c>
      <c r="C78" s="13" t="s">
        <v>4</v>
      </c>
      <c r="D78" s="41"/>
      <c r="E78" s="10">
        <v>621060.73199999973</v>
      </c>
      <c r="F78" s="9">
        <v>290752.52500000055</v>
      </c>
      <c r="G78" s="9">
        <v>177432.57700000016</v>
      </c>
      <c r="H78" s="9">
        <v>96025.46100000001</v>
      </c>
      <c r="I78" s="9">
        <v>178124.35900000017</v>
      </c>
      <c r="J78" s="9">
        <v>418511.72199999978</v>
      </c>
      <c r="K78" s="9">
        <v>266263.83699999994</v>
      </c>
      <c r="L78" s="9">
        <v>244423.89200000014</v>
      </c>
      <c r="M78" s="9">
        <v>223915.85200000019</v>
      </c>
      <c r="N78" s="9">
        <v>556495.34900000016</v>
      </c>
      <c r="O78" s="9">
        <v>397097.09400000056</v>
      </c>
      <c r="P78" s="9">
        <v>477237.73300000036</v>
      </c>
      <c r="Q78" s="9">
        <f t="shared" si="14"/>
        <v>3947341.1330000018</v>
      </c>
      <c r="R78" s="46">
        <f t="shared" si="10"/>
        <v>2.792582908952906E-3</v>
      </c>
      <c r="S78" s="43"/>
      <c r="T78" s="10">
        <v>467381.4989999996</v>
      </c>
      <c r="U78" s="17">
        <f t="shared" si="11"/>
        <v>2.1088198871989927E-2</v>
      </c>
      <c r="V78" s="18">
        <f t="shared" si="15"/>
        <v>2.1088198871989927E-2</v>
      </c>
      <c r="W78" s="41"/>
      <c r="X78" s="10">
        <v>4955601.5950000035</v>
      </c>
      <c r="Y78" s="17">
        <f t="shared" si="12"/>
        <v>-0.20345874111778772</v>
      </c>
      <c r="Z78" s="18">
        <f t="shared" si="13"/>
        <v>-0.20345874111778772</v>
      </c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</row>
    <row r="79" spans="1:46" s="44" customFormat="1" x14ac:dyDescent="0.25">
      <c r="A79" s="14">
        <v>76</v>
      </c>
      <c r="B79" s="45">
        <v>8409916000</v>
      </c>
      <c r="C79" s="13" t="s">
        <v>4</v>
      </c>
      <c r="D79" s="41"/>
      <c r="E79" s="10">
        <v>536958.22699999972</v>
      </c>
      <c r="F79" s="9">
        <v>370499.60200000019</v>
      </c>
      <c r="G79" s="9">
        <v>154953.64400000006</v>
      </c>
      <c r="H79" s="9">
        <v>122253.01900000001</v>
      </c>
      <c r="I79" s="9">
        <v>299641.27800000005</v>
      </c>
      <c r="J79" s="9">
        <v>146132.32700000005</v>
      </c>
      <c r="K79" s="9">
        <v>425232.80699999986</v>
      </c>
      <c r="L79" s="9">
        <v>330255.88600000023</v>
      </c>
      <c r="M79" s="9">
        <v>340116.92500000028</v>
      </c>
      <c r="N79" s="9">
        <v>658232.72100000037</v>
      </c>
      <c r="O79" s="9">
        <v>544600.72899999982</v>
      </c>
      <c r="P79" s="9">
        <v>573693.90200000047</v>
      </c>
      <c r="Q79" s="9">
        <f t="shared" si="14"/>
        <v>4502571.0670000007</v>
      </c>
      <c r="R79" s="46">
        <f t="shared" si="10"/>
        <v>3.1853854491906784E-3</v>
      </c>
      <c r="S79" s="43"/>
      <c r="T79" s="10">
        <v>487659.59800000035</v>
      </c>
      <c r="U79" s="17">
        <f t="shared" si="11"/>
        <v>0.17642286618134001</v>
      </c>
      <c r="V79" s="18">
        <f t="shared" si="15"/>
        <v>0.17642286618134001</v>
      </c>
      <c r="W79" s="41"/>
      <c r="X79" s="10">
        <v>4224015.5170000019</v>
      </c>
      <c r="Y79" s="17">
        <f t="shared" si="12"/>
        <v>6.5945673939625055E-2</v>
      </c>
      <c r="Z79" s="18">
        <f t="shared" si="13"/>
        <v>6.5945673939625055E-2</v>
      </c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</row>
    <row r="80" spans="1:46" s="44" customFormat="1" x14ac:dyDescent="0.25">
      <c r="A80" s="14">
        <v>77</v>
      </c>
      <c r="B80" s="45">
        <v>7007210000</v>
      </c>
      <c r="C80" s="13" t="s">
        <v>14</v>
      </c>
      <c r="D80" s="41"/>
      <c r="E80" s="10">
        <v>441057.00799999962</v>
      </c>
      <c r="F80" s="9">
        <v>391973.72499999986</v>
      </c>
      <c r="G80" s="9">
        <v>280695.84900000022</v>
      </c>
      <c r="H80" s="9">
        <v>151158.7950000001</v>
      </c>
      <c r="I80" s="9">
        <v>340646.80499999993</v>
      </c>
      <c r="J80" s="9">
        <v>62500.823000000026</v>
      </c>
      <c r="K80" s="9">
        <v>167047.94599999988</v>
      </c>
      <c r="L80" s="9">
        <v>99458.478000000003</v>
      </c>
      <c r="M80" s="9">
        <v>197564.15999999989</v>
      </c>
      <c r="N80" s="9">
        <v>188176.86300000004</v>
      </c>
      <c r="O80" s="9">
        <v>218170.56899999976</v>
      </c>
      <c r="P80" s="9">
        <v>444694.96800000034</v>
      </c>
      <c r="Q80" s="9">
        <f t="shared" si="14"/>
        <v>2983145.9889999996</v>
      </c>
      <c r="R80" s="46">
        <f t="shared" si="10"/>
        <v>2.1104541571408211E-3</v>
      </c>
      <c r="S80" s="43"/>
      <c r="T80" s="10">
        <v>368173.11299999949</v>
      </c>
      <c r="U80" s="17">
        <f t="shared" si="11"/>
        <v>0.20784205119291521</v>
      </c>
      <c r="V80" s="18">
        <f t="shared" si="15"/>
        <v>0.20784205119291521</v>
      </c>
      <c r="W80" s="41"/>
      <c r="X80" s="10">
        <v>4405736.0649999985</v>
      </c>
      <c r="Y80" s="17">
        <f t="shared" si="12"/>
        <v>-0.32289498395088256</v>
      </c>
      <c r="Z80" s="18">
        <f t="shared" si="13"/>
        <v>-0.32289498395088256</v>
      </c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</row>
    <row r="81" spans="1:46" s="44" customFormat="1" x14ac:dyDescent="0.25">
      <c r="A81" s="14">
        <v>78</v>
      </c>
      <c r="B81" s="45">
        <v>8409992000</v>
      </c>
      <c r="C81" s="13" t="s">
        <v>4</v>
      </c>
      <c r="D81" s="41"/>
      <c r="E81" s="10">
        <v>509768.61099999951</v>
      </c>
      <c r="F81" s="9">
        <v>257500.48800000013</v>
      </c>
      <c r="G81" s="9">
        <v>153931.34999999998</v>
      </c>
      <c r="H81" s="9">
        <v>124617.23300000002</v>
      </c>
      <c r="I81" s="9">
        <v>95353.829000000027</v>
      </c>
      <c r="J81" s="9">
        <v>180396.71200000003</v>
      </c>
      <c r="K81" s="9">
        <v>138896.76500000013</v>
      </c>
      <c r="L81" s="9">
        <v>227441.47199999989</v>
      </c>
      <c r="M81" s="9">
        <v>232437.13300000026</v>
      </c>
      <c r="N81" s="9">
        <v>359102.15600000025</v>
      </c>
      <c r="O81" s="9">
        <v>305471.40099999966</v>
      </c>
      <c r="P81" s="9">
        <v>396448.34599999984</v>
      </c>
      <c r="Q81" s="9">
        <f>SUM(E81:P81)</f>
        <v>2981365.4959999998</v>
      </c>
      <c r="R81" s="46">
        <f t="shared" si="10"/>
        <v>2.1091945309383272E-3</v>
      </c>
      <c r="S81" s="43"/>
      <c r="T81" s="10">
        <v>513059.38700000034</v>
      </c>
      <c r="U81" s="17">
        <f t="shared" si="11"/>
        <v>-0.22728565923305175</v>
      </c>
      <c r="V81" s="18">
        <f t="shared" si="15"/>
        <v>-0.22728565923305175</v>
      </c>
      <c r="W81" s="41"/>
      <c r="X81" s="10">
        <v>4818029.9249999998</v>
      </c>
      <c r="Y81" s="17">
        <f t="shared" si="12"/>
        <v>-0.38120652166767105</v>
      </c>
      <c r="Z81" s="18">
        <f t="shared" si="13"/>
        <v>-0.38120652166767105</v>
      </c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</row>
    <row r="82" spans="1:46" s="44" customFormat="1" x14ac:dyDescent="0.25">
      <c r="A82" s="14">
        <v>79</v>
      </c>
      <c r="B82" s="45">
        <v>8708401000</v>
      </c>
      <c r="C82" s="13" t="s">
        <v>9</v>
      </c>
      <c r="D82" s="41"/>
      <c r="E82" s="10">
        <v>357760.81100000098</v>
      </c>
      <c r="F82" s="9">
        <v>348335.56400000013</v>
      </c>
      <c r="G82" s="9">
        <v>129145.18800000002</v>
      </c>
      <c r="H82" s="9">
        <v>140217.14499999947</v>
      </c>
      <c r="I82" s="9">
        <v>198897.23599999992</v>
      </c>
      <c r="J82" s="9">
        <v>69791.376999999979</v>
      </c>
      <c r="K82" s="9">
        <v>431856.9499999999</v>
      </c>
      <c r="L82" s="9">
        <v>151257.329</v>
      </c>
      <c r="M82" s="9">
        <v>145328.35999999999</v>
      </c>
      <c r="N82" s="9">
        <v>239190.23100000003</v>
      </c>
      <c r="O82" s="9">
        <v>496987.77499999985</v>
      </c>
      <c r="P82" s="9">
        <v>371126.37199999986</v>
      </c>
      <c r="Q82" s="9">
        <f t="shared" si="14"/>
        <v>3079894.3380000005</v>
      </c>
      <c r="R82" s="46">
        <f t="shared" si="10"/>
        <v>2.1788996693941484E-3</v>
      </c>
      <c r="S82" s="43"/>
      <c r="T82" s="10">
        <v>412138.00200000015</v>
      </c>
      <c r="U82" s="17">
        <f t="shared" si="11"/>
        <v>-9.9509459940557196E-2</v>
      </c>
      <c r="V82" s="18">
        <f t="shared" si="15"/>
        <v>-9.9509459940557196E-2</v>
      </c>
      <c r="W82" s="41"/>
      <c r="X82" s="10">
        <v>4205186.9090000009</v>
      </c>
      <c r="Y82" s="17">
        <f t="shared" si="12"/>
        <v>-0.26759632695318092</v>
      </c>
      <c r="Z82" s="18">
        <f t="shared" si="13"/>
        <v>-0.26759632695318092</v>
      </c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</row>
    <row r="83" spans="1:46" s="44" customFormat="1" x14ac:dyDescent="0.25">
      <c r="A83" s="14">
        <v>80</v>
      </c>
      <c r="B83" s="45">
        <v>8511309200</v>
      </c>
      <c r="C83" s="13" t="s">
        <v>5</v>
      </c>
      <c r="D83" s="41"/>
      <c r="E83" s="10">
        <v>429041.1690000004</v>
      </c>
      <c r="F83" s="9">
        <v>269410.413</v>
      </c>
      <c r="G83" s="9">
        <v>252847.709</v>
      </c>
      <c r="H83" s="9">
        <v>235874.65599999981</v>
      </c>
      <c r="I83" s="9">
        <v>182805.30600000004</v>
      </c>
      <c r="J83" s="9">
        <v>225884.44000000012</v>
      </c>
      <c r="K83" s="9">
        <v>348386.42</v>
      </c>
      <c r="L83" s="9">
        <v>364083.81400000013</v>
      </c>
      <c r="M83" s="9">
        <v>136730.61400000003</v>
      </c>
      <c r="N83" s="9">
        <v>233663.33599999989</v>
      </c>
      <c r="O83" s="9">
        <v>340175.41300000029</v>
      </c>
      <c r="P83" s="9">
        <v>293806.86899999966</v>
      </c>
      <c r="Q83" s="9">
        <f t="shared" si="14"/>
        <v>3312710.159</v>
      </c>
      <c r="R83" s="46">
        <f t="shared" si="10"/>
        <v>2.3436073702875629E-3</v>
      </c>
      <c r="S83" s="43"/>
      <c r="T83" s="10">
        <v>493069.29000000021</v>
      </c>
      <c r="U83" s="17">
        <f t="shared" si="11"/>
        <v>-0.40412661068386652</v>
      </c>
      <c r="V83" s="18">
        <f t="shared" si="15"/>
        <v>-0.40412661068386652</v>
      </c>
      <c r="W83" s="41"/>
      <c r="X83" s="10">
        <v>4056791.4810000011</v>
      </c>
      <c r="Y83" s="17">
        <f t="shared" si="12"/>
        <v>-0.18341621093539287</v>
      </c>
      <c r="Z83" s="18">
        <f t="shared" si="13"/>
        <v>-0.18341621093539287</v>
      </c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</row>
    <row r="84" spans="1:46" s="44" customFormat="1" x14ac:dyDescent="0.25">
      <c r="A84" s="14">
        <v>81</v>
      </c>
      <c r="B84" s="45">
        <v>8409915000</v>
      </c>
      <c r="C84" s="13" t="s">
        <v>4</v>
      </c>
      <c r="D84" s="41"/>
      <c r="E84" s="10">
        <v>449313.40899999946</v>
      </c>
      <c r="F84" s="9">
        <v>233271.79899999974</v>
      </c>
      <c r="G84" s="9">
        <v>75078.421999999948</v>
      </c>
      <c r="H84" s="9">
        <v>231545.68999999994</v>
      </c>
      <c r="I84" s="9">
        <v>362314.92999999947</v>
      </c>
      <c r="J84" s="9">
        <v>152313.86699999994</v>
      </c>
      <c r="K84" s="9">
        <v>198230.51199999976</v>
      </c>
      <c r="L84" s="9">
        <v>158083.44699999996</v>
      </c>
      <c r="M84" s="9">
        <v>204153.96799999988</v>
      </c>
      <c r="N84" s="9">
        <v>317330.05199999944</v>
      </c>
      <c r="O84" s="9">
        <v>360852.47899999988</v>
      </c>
      <c r="P84" s="9">
        <v>199156.40499999991</v>
      </c>
      <c r="Q84" s="9">
        <f t="shared" si="14"/>
        <v>2941644.9799999972</v>
      </c>
      <c r="R84" s="46">
        <f t="shared" si="10"/>
        <v>2.0810938853698261E-3</v>
      </c>
      <c r="S84" s="43"/>
      <c r="T84" s="10">
        <v>483549.18300000043</v>
      </c>
      <c r="U84" s="17">
        <f t="shared" si="11"/>
        <v>-0.58813619792632399</v>
      </c>
      <c r="V84" s="18">
        <f t="shared" si="15"/>
        <v>-0.58813619792632399</v>
      </c>
      <c r="W84" s="41"/>
      <c r="X84" s="10">
        <v>4471985.2819999969</v>
      </c>
      <c r="Y84" s="17">
        <f t="shared" si="12"/>
        <v>-0.34220602383458398</v>
      </c>
      <c r="Z84" s="18">
        <f t="shared" si="13"/>
        <v>-0.34220602383458398</v>
      </c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</row>
    <row r="85" spans="1:46" s="44" customFormat="1" x14ac:dyDescent="0.25">
      <c r="A85" s="14">
        <v>82</v>
      </c>
      <c r="B85" s="45">
        <v>8413309100</v>
      </c>
      <c r="C85" s="13" t="s">
        <v>4</v>
      </c>
      <c r="D85" s="41"/>
      <c r="E85" s="10">
        <v>352085.67100000015</v>
      </c>
      <c r="F85" s="9">
        <v>322100.43699999969</v>
      </c>
      <c r="G85" s="9">
        <v>208850.79900000006</v>
      </c>
      <c r="H85" s="9">
        <v>126464.71799999998</v>
      </c>
      <c r="I85" s="9">
        <v>140389.59599999999</v>
      </c>
      <c r="J85" s="9">
        <v>106486.906</v>
      </c>
      <c r="K85" s="9">
        <v>262980.91599999997</v>
      </c>
      <c r="L85" s="9">
        <v>371918.89799999795</v>
      </c>
      <c r="M85" s="9">
        <v>545219.929</v>
      </c>
      <c r="N85" s="9">
        <v>204725.28400000004</v>
      </c>
      <c r="O85" s="9">
        <v>280913.77999999991</v>
      </c>
      <c r="P85" s="9">
        <v>300973.12699999998</v>
      </c>
      <c r="Q85" s="9">
        <f t="shared" si="14"/>
        <v>3223110.0609999974</v>
      </c>
      <c r="R85" s="46">
        <f t="shared" si="10"/>
        <v>2.2802189541652538E-3</v>
      </c>
      <c r="S85" s="43"/>
      <c r="T85" s="10">
        <v>478644.18399999995</v>
      </c>
      <c r="U85" s="17">
        <f t="shared" si="11"/>
        <v>-0.37119652330299702</v>
      </c>
      <c r="V85" s="18">
        <f t="shared" si="15"/>
        <v>-0.37119652330299702</v>
      </c>
      <c r="W85" s="41"/>
      <c r="X85" s="10">
        <v>4048719.648</v>
      </c>
      <c r="Y85" s="17">
        <f t="shared" si="12"/>
        <v>-0.20391868511020267</v>
      </c>
      <c r="Z85" s="18">
        <f t="shared" si="13"/>
        <v>-0.20391868511020267</v>
      </c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</row>
    <row r="86" spans="1:46" s="44" customFormat="1" x14ac:dyDescent="0.25">
      <c r="A86" s="14">
        <v>83</v>
      </c>
      <c r="B86" s="45">
        <v>8511809000</v>
      </c>
      <c r="C86" s="13" t="s">
        <v>5</v>
      </c>
      <c r="D86" s="41"/>
      <c r="E86" s="10">
        <v>424808.13999999996</v>
      </c>
      <c r="F86" s="9">
        <v>244669.6079999998</v>
      </c>
      <c r="G86" s="9">
        <v>143408.29199999996</v>
      </c>
      <c r="H86" s="9">
        <v>233637.61499999996</v>
      </c>
      <c r="I86" s="9">
        <v>124913.96100000008</v>
      </c>
      <c r="J86" s="9">
        <v>131392.35800000004</v>
      </c>
      <c r="K86" s="9">
        <v>204828.66</v>
      </c>
      <c r="L86" s="9">
        <v>202962.78299999991</v>
      </c>
      <c r="M86" s="9">
        <v>88438.858000000007</v>
      </c>
      <c r="N86" s="9">
        <v>172498.20000000007</v>
      </c>
      <c r="O86" s="9">
        <v>183603.19300000006</v>
      </c>
      <c r="P86" s="9">
        <v>283629.62200000056</v>
      </c>
      <c r="Q86" s="9">
        <f t="shared" si="14"/>
        <v>2438791.29</v>
      </c>
      <c r="R86" s="46">
        <f t="shared" si="10"/>
        <v>1.7253454022559157E-3</v>
      </c>
      <c r="S86" s="43"/>
      <c r="T86" s="10">
        <v>204502.46600000022</v>
      </c>
      <c r="U86" s="17">
        <f t="shared" si="11"/>
        <v>0.3869251923837449</v>
      </c>
      <c r="V86" s="18">
        <f t="shared" si="15"/>
        <v>0.3869251923837449</v>
      </c>
      <c r="W86" s="41"/>
      <c r="X86" s="10">
        <v>2343381.7949999995</v>
      </c>
      <c r="Y86" s="17">
        <f t="shared" si="12"/>
        <v>4.071444747226971E-2</v>
      </c>
      <c r="Z86" s="18">
        <f t="shared" si="13"/>
        <v>4.071444747226971E-2</v>
      </c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</row>
    <row r="87" spans="1:46" s="44" customFormat="1" x14ac:dyDescent="0.25">
      <c r="A87" s="14">
        <v>84</v>
      </c>
      <c r="B87" s="45">
        <v>8708940000</v>
      </c>
      <c r="C87" s="13" t="s">
        <v>10</v>
      </c>
      <c r="D87" s="41"/>
      <c r="E87" s="10">
        <v>332604.71900000039</v>
      </c>
      <c r="F87" s="9">
        <v>325783.30600000022</v>
      </c>
      <c r="G87" s="9">
        <v>157042.06699999981</v>
      </c>
      <c r="H87" s="9">
        <v>172983.41699999996</v>
      </c>
      <c r="I87" s="9">
        <v>93746.234000000026</v>
      </c>
      <c r="J87" s="9">
        <v>122916.76999999995</v>
      </c>
      <c r="K87" s="9">
        <v>139271.86499999999</v>
      </c>
      <c r="L87" s="9">
        <v>457958.35599999985</v>
      </c>
      <c r="M87" s="9">
        <v>145614.58699999994</v>
      </c>
      <c r="N87" s="9">
        <v>166974.22000000009</v>
      </c>
      <c r="O87" s="9">
        <v>251017.03799999974</v>
      </c>
      <c r="P87" s="9">
        <v>227726.38199999963</v>
      </c>
      <c r="Q87" s="9">
        <f t="shared" si="14"/>
        <v>2593638.9609999997</v>
      </c>
      <c r="R87" s="46">
        <f t="shared" si="10"/>
        <v>1.8348938159743714E-3</v>
      </c>
      <c r="S87" s="43"/>
      <c r="T87" s="10">
        <v>275731.90999999963</v>
      </c>
      <c r="U87" s="17">
        <f t="shared" si="11"/>
        <v>-0.17410218498105662</v>
      </c>
      <c r="V87" s="18">
        <f t="shared" si="15"/>
        <v>-0.17410218498105662</v>
      </c>
      <c r="W87" s="41"/>
      <c r="X87" s="10">
        <v>3157981.8059999994</v>
      </c>
      <c r="Y87" s="17">
        <f t="shared" si="12"/>
        <v>-0.17870364038443096</v>
      </c>
      <c r="Z87" s="18">
        <f t="shared" si="13"/>
        <v>-0.17870364038443096</v>
      </c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</row>
    <row r="88" spans="1:46" s="44" customFormat="1" x14ac:dyDescent="0.25">
      <c r="A88" s="14">
        <v>85</v>
      </c>
      <c r="B88" s="45">
        <v>7320100000</v>
      </c>
      <c r="C88" s="13" t="s">
        <v>3</v>
      </c>
      <c r="D88" s="41"/>
      <c r="E88" s="10">
        <v>383122.11499999982</v>
      </c>
      <c r="F88" s="9">
        <v>271003.14699999994</v>
      </c>
      <c r="G88" s="9">
        <v>458030.74099999998</v>
      </c>
      <c r="H88" s="9">
        <v>197060.63700000022</v>
      </c>
      <c r="I88" s="9">
        <v>185996.39499999993</v>
      </c>
      <c r="J88" s="9">
        <v>270849.97599999979</v>
      </c>
      <c r="K88" s="9">
        <v>165937.43600000002</v>
      </c>
      <c r="L88" s="9">
        <v>291124.46099999972</v>
      </c>
      <c r="M88" s="9">
        <v>342822.20399999974</v>
      </c>
      <c r="N88" s="9">
        <v>503716.07899999974</v>
      </c>
      <c r="O88" s="9">
        <v>350551.34299999982</v>
      </c>
      <c r="P88" s="9">
        <v>391064.93400000018</v>
      </c>
      <c r="Q88" s="9">
        <f t="shared" si="14"/>
        <v>3811279.4679999999</v>
      </c>
      <c r="R88" s="46">
        <f t="shared" si="10"/>
        <v>2.6963248285285504E-3</v>
      </c>
      <c r="S88" s="43"/>
      <c r="T88" s="10">
        <v>201411.8140000001</v>
      </c>
      <c r="U88" s="17">
        <f t="shared" si="11"/>
        <v>0.94161864805010886</v>
      </c>
      <c r="V88" s="18">
        <f t="shared" si="15"/>
        <v>0.94161864805010886</v>
      </c>
      <c r="W88" s="41"/>
      <c r="X88" s="10">
        <v>4575336.159</v>
      </c>
      <c r="Y88" s="17">
        <f t="shared" si="12"/>
        <v>-0.16699465666518257</v>
      </c>
      <c r="Z88" s="18">
        <f t="shared" si="13"/>
        <v>-0.16699465666518257</v>
      </c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</row>
    <row r="89" spans="1:46" s="44" customFormat="1" x14ac:dyDescent="0.25">
      <c r="A89" s="14">
        <v>86</v>
      </c>
      <c r="B89" s="45">
        <v>8409911000</v>
      </c>
      <c r="C89" s="13" t="s">
        <v>4</v>
      </c>
      <c r="D89" s="41"/>
      <c r="E89" s="10">
        <v>330719.34200000018</v>
      </c>
      <c r="F89" s="9">
        <v>311377.02699999994</v>
      </c>
      <c r="G89" s="9">
        <v>283912.18900000019</v>
      </c>
      <c r="H89" s="9">
        <v>185824.7030000001</v>
      </c>
      <c r="I89" s="9">
        <v>167223.54300000003</v>
      </c>
      <c r="J89" s="9">
        <v>278530.31600000005</v>
      </c>
      <c r="K89" s="9">
        <v>212346.58500000002</v>
      </c>
      <c r="L89" s="9">
        <v>287522.84700000001</v>
      </c>
      <c r="M89" s="9">
        <v>400575.90100000007</v>
      </c>
      <c r="N89" s="9">
        <v>527727.05100000021</v>
      </c>
      <c r="O89" s="9">
        <v>422679.25499999954</v>
      </c>
      <c r="P89" s="9">
        <v>496792.89299999987</v>
      </c>
      <c r="Q89" s="9">
        <f t="shared" si="14"/>
        <v>3905231.6519999998</v>
      </c>
      <c r="R89" s="46">
        <f t="shared" si="10"/>
        <v>2.7627921680507864E-3</v>
      </c>
      <c r="S89" s="43"/>
      <c r="T89" s="10">
        <v>296284.63199999987</v>
      </c>
      <c r="U89" s="17">
        <f t="shared" si="11"/>
        <v>0.67674202217818735</v>
      </c>
      <c r="V89" s="18">
        <f t="shared" si="15"/>
        <v>0.67674202217818735</v>
      </c>
      <c r="W89" s="41"/>
      <c r="X89" s="10">
        <v>4141527.8450000011</v>
      </c>
      <c r="Y89" s="17">
        <f t="shared" si="12"/>
        <v>-5.7055319158430359E-2</v>
      </c>
      <c r="Z89" s="18">
        <f t="shared" si="13"/>
        <v>-5.7055319158430359E-2</v>
      </c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</row>
    <row r="90" spans="1:46" s="44" customFormat="1" x14ac:dyDescent="0.25">
      <c r="A90" s="14">
        <v>87</v>
      </c>
      <c r="B90" s="45">
        <v>8708993300</v>
      </c>
      <c r="C90" s="13" t="s">
        <v>10</v>
      </c>
      <c r="D90" s="41"/>
      <c r="E90" s="10">
        <v>396487.84</v>
      </c>
      <c r="F90" s="9">
        <v>233859.09200000038</v>
      </c>
      <c r="G90" s="9">
        <v>184870.09400000001</v>
      </c>
      <c r="H90" s="9">
        <v>196872.28200000004</v>
      </c>
      <c r="I90" s="9">
        <v>160879.06199999983</v>
      </c>
      <c r="J90" s="9">
        <v>29783.024000000001</v>
      </c>
      <c r="K90" s="9">
        <v>77562.626000000062</v>
      </c>
      <c r="L90" s="9">
        <v>195289.56200000003</v>
      </c>
      <c r="M90" s="9">
        <v>73810.715000000069</v>
      </c>
      <c r="N90" s="9">
        <v>239531.94100000005</v>
      </c>
      <c r="O90" s="9">
        <v>296812.52699999965</v>
      </c>
      <c r="P90" s="9">
        <v>273689.52999999985</v>
      </c>
      <c r="Q90" s="9">
        <f t="shared" si="14"/>
        <v>2359448.2949999999</v>
      </c>
      <c r="R90" s="46">
        <f t="shared" si="10"/>
        <v>1.669213468299212E-3</v>
      </c>
      <c r="S90" s="43"/>
      <c r="T90" s="10">
        <v>172652.22200000001</v>
      </c>
      <c r="U90" s="17">
        <f t="shared" si="11"/>
        <v>0.5852071107431206</v>
      </c>
      <c r="V90" s="18">
        <f t="shared" si="15"/>
        <v>0.5852071107431206</v>
      </c>
      <c r="W90" s="41"/>
      <c r="X90" s="10">
        <v>2598773.8320000013</v>
      </c>
      <c r="Y90" s="17">
        <f t="shared" si="12"/>
        <v>-9.2091714197313532E-2</v>
      </c>
      <c r="Z90" s="18">
        <f t="shared" si="13"/>
        <v>-9.2091714197313532E-2</v>
      </c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</row>
    <row r="91" spans="1:46" s="44" customFormat="1" x14ac:dyDescent="0.25">
      <c r="A91" s="14">
        <v>88</v>
      </c>
      <c r="B91" s="45">
        <v>4009110000</v>
      </c>
      <c r="C91" s="13" t="s">
        <v>2</v>
      </c>
      <c r="D91" s="41"/>
      <c r="E91" s="10">
        <v>277093.86899999954</v>
      </c>
      <c r="F91" s="9">
        <v>344557.64999999985</v>
      </c>
      <c r="G91" s="9">
        <v>106545.25699999995</v>
      </c>
      <c r="H91" s="9">
        <v>219484.06799999994</v>
      </c>
      <c r="I91" s="9">
        <v>130587.60699999999</v>
      </c>
      <c r="J91" s="9">
        <v>117827.12700000007</v>
      </c>
      <c r="K91" s="9">
        <v>139792.90200000009</v>
      </c>
      <c r="L91" s="9">
        <v>144271.70499999999</v>
      </c>
      <c r="M91" s="9">
        <v>105536.03799999997</v>
      </c>
      <c r="N91" s="9">
        <v>129282.54000000002</v>
      </c>
      <c r="O91" s="9">
        <v>163115.65600000022</v>
      </c>
      <c r="P91" s="9">
        <v>213894.40100000001</v>
      </c>
      <c r="Q91" s="9">
        <f t="shared" si="14"/>
        <v>2091988.8199999998</v>
      </c>
      <c r="R91" s="46">
        <f t="shared" si="10"/>
        <v>1.4799967947063558E-3</v>
      </c>
      <c r="S91" s="43"/>
      <c r="T91" s="10">
        <v>180993.60499999998</v>
      </c>
      <c r="U91" s="17">
        <f t="shared" si="11"/>
        <v>0.18177877610648197</v>
      </c>
      <c r="V91" s="18">
        <f t="shared" si="15"/>
        <v>0.18177877610648197</v>
      </c>
      <c r="W91" s="41"/>
      <c r="X91" s="10">
        <v>2880631.0719999992</v>
      </c>
      <c r="Y91" s="17">
        <f t="shared" si="12"/>
        <v>-0.27377412528305867</v>
      </c>
      <c r="Z91" s="18">
        <f t="shared" si="13"/>
        <v>-0.27377412528305867</v>
      </c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</row>
    <row r="92" spans="1:46" s="44" customFormat="1" x14ac:dyDescent="0.25">
      <c r="A92" s="14">
        <v>89</v>
      </c>
      <c r="B92" s="45">
        <v>4011700000</v>
      </c>
      <c r="C92" s="13" t="s">
        <v>28</v>
      </c>
      <c r="D92" s="41"/>
      <c r="E92" s="10">
        <v>424091.26299999986</v>
      </c>
      <c r="F92" s="9">
        <v>182184.34099999996</v>
      </c>
      <c r="G92" s="9">
        <v>164823.337</v>
      </c>
      <c r="H92" s="9">
        <v>293173.35800000007</v>
      </c>
      <c r="I92" s="9">
        <v>215210.48600000006</v>
      </c>
      <c r="J92" s="9">
        <v>194646.04799999995</v>
      </c>
      <c r="K92" s="9">
        <v>220988.79399999999</v>
      </c>
      <c r="L92" s="9">
        <v>286834.88300000015</v>
      </c>
      <c r="M92" s="9">
        <v>480670.73100000003</v>
      </c>
      <c r="N92" s="9">
        <v>388114.79800000007</v>
      </c>
      <c r="O92" s="9">
        <v>581572.01599999995</v>
      </c>
      <c r="P92" s="9">
        <v>627740.31199999992</v>
      </c>
      <c r="Q92" s="9">
        <f t="shared" si="14"/>
        <v>4060050.3669999996</v>
      </c>
      <c r="R92" s="46">
        <f t="shared" si="10"/>
        <v>2.8723200965798481E-3</v>
      </c>
      <c r="S92" s="43"/>
      <c r="T92" s="10">
        <v>510820.6399999999</v>
      </c>
      <c r="U92" s="17">
        <f t="shared" si="11"/>
        <v>0.2288859588758983</v>
      </c>
      <c r="V92" s="18">
        <f t="shared" si="15"/>
        <v>0.2288859588758983</v>
      </c>
      <c r="W92" s="41"/>
      <c r="X92" s="10">
        <v>6253923.5829999996</v>
      </c>
      <c r="Y92" s="17">
        <f t="shared" si="12"/>
        <v>-0.35079949201227711</v>
      </c>
      <c r="Z92" s="18">
        <f t="shared" si="13"/>
        <v>-0.35079949201227711</v>
      </c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</row>
    <row r="93" spans="1:46" s="44" customFormat="1" x14ac:dyDescent="0.25">
      <c r="A93" s="14">
        <v>90</v>
      </c>
      <c r="B93" s="45">
        <v>8409912000</v>
      </c>
      <c r="C93" s="13" t="s">
        <v>4</v>
      </c>
      <c r="D93" s="41"/>
      <c r="E93" s="10">
        <v>339794.07499999995</v>
      </c>
      <c r="F93" s="9">
        <v>227013.34499999983</v>
      </c>
      <c r="G93" s="9">
        <v>104474.57799999996</v>
      </c>
      <c r="H93" s="9">
        <v>72772.46199999997</v>
      </c>
      <c r="I93" s="9">
        <v>147244.01900000003</v>
      </c>
      <c r="J93" s="9">
        <v>84534.268999999957</v>
      </c>
      <c r="K93" s="9">
        <v>45236.669999999991</v>
      </c>
      <c r="L93" s="9">
        <v>342653.1719999999</v>
      </c>
      <c r="M93" s="9">
        <v>120048.26399999997</v>
      </c>
      <c r="N93" s="9">
        <v>297182.80600000004</v>
      </c>
      <c r="O93" s="9">
        <v>227785.21400000004</v>
      </c>
      <c r="P93" s="9">
        <v>396157.64500000002</v>
      </c>
      <c r="Q93" s="9">
        <f t="shared" si="14"/>
        <v>2404896.5189999999</v>
      </c>
      <c r="R93" s="46">
        <f t="shared" si="10"/>
        <v>1.7013662337452035E-3</v>
      </c>
      <c r="S93" s="43"/>
      <c r="T93" s="10">
        <v>116982.99799999991</v>
      </c>
      <c r="U93" s="17">
        <f t="shared" si="11"/>
        <v>2.3864548846662346</v>
      </c>
      <c r="V93" s="18">
        <f t="shared" si="15"/>
        <v>2.3864548846662346</v>
      </c>
      <c r="W93" s="41"/>
      <c r="X93" s="10">
        <v>2889067.6349999998</v>
      </c>
      <c r="Y93" s="17">
        <f t="shared" si="12"/>
        <v>-0.16758732475987878</v>
      </c>
      <c r="Z93" s="18">
        <f t="shared" si="13"/>
        <v>-0.16758732475987878</v>
      </c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</row>
    <row r="94" spans="1:46" s="44" customFormat="1" x14ac:dyDescent="0.25">
      <c r="A94" s="14">
        <v>91</v>
      </c>
      <c r="B94" s="45">
        <v>8483200000</v>
      </c>
      <c r="C94" s="13" t="s">
        <v>9</v>
      </c>
      <c r="D94" s="41"/>
      <c r="E94" s="10">
        <v>354865.12100000039</v>
      </c>
      <c r="F94" s="9">
        <v>195030.03299999988</v>
      </c>
      <c r="G94" s="9">
        <v>383237.46100000001</v>
      </c>
      <c r="H94" s="9">
        <v>452640.07699999999</v>
      </c>
      <c r="I94" s="9">
        <v>156084.28999999986</v>
      </c>
      <c r="J94" s="9">
        <v>125057.27400000008</v>
      </c>
      <c r="K94" s="9">
        <v>283893.36900000001</v>
      </c>
      <c r="L94" s="9">
        <v>410167.33000000013</v>
      </c>
      <c r="M94" s="9">
        <v>286103.8829999998</v>
      </c>
      <c r="N94" s="9">
        <v>353986.45699999994</v>
      </c>
      <c r="O94" s="9">
        <v>455349.10599999962</v>
      </c>
      <c r="P94" s="9">
        <v>361663.37900000025</v>
      </c>
      <c r="Q94" s="9">
        <f t="shared" si="14"/>
        <v>3818077.78</v>
      </c>
      <c r="R94" s="46">
        <f t="shared" si="10"/>
        <v>2.7011343570849285E-3</v>
      </c>
      <c r="S94" s="43"/>
      <c r="T94" s="10">
        <v>324837.11599999998</v>
      </c>
      <c r="U94" s="17">
        <f t="shared" si="11"/>
        <v>0.11336839660896469</v>
      </c>
      <c r="V94" s="18">
        <f t="shared" si="15"/>
        <v>0.11336839660896469</v>
      </c>
      <c r="W94" s="41"/>
      <c r="X94" s="10">
        <v>4613686.9659999991</v>
      </c>
      <c r="Y94" s="17">
        <f t="shared" si="12"/>
        <v>-0.17244541986986628</v>
      </c>
      <c r="Z94" s="18">
        <f t="shared" si="13"/>
        <v>-0.17244541986986628</v>
      </c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</row>
    <row r="95" spans="1:46" s="44" customFormat="1" x14ac:dyDescent="0.25">
      <c r="A95" s="14">
        <v>92</v>
      </c>
      <c r="B95" s="45">
        <v>9032891100</v>
      </c>
      <c r="C95" s="13" t="s">
        <v>6</v>
      </c>
      <c r="D95" s="41"/>
      <c r="E95" s="10">
        <v>274966.96299999987</v>
      </c>
      <c r="F95" s="9">
        <v>257154.30999999985</v>
      </c>
      <c r="G95" s="9">
        <v>59179.008000000016</v>
      </c>
      <c r="H95" s="9">
        <v>190522.71999999988</v>
      </c>
      <c r="I95" s="9">
        <v>150601.98500000004</v>
      </c>
      <c r="J95" s="9">
        <v>133927.147</v>
      </c>
      <c r="K95" s="9">
        <v>191388.14399999997</v>
      </c>
      <c r="L95" s="9">
        <v>261087.78800000012</v>
      </c>
      <c r="M95" s="9">
        <v>228084.58800000016</v>
      </c>
      <c r="N95" s="9">
        <v>377159.79500000033</v>
      </c>
      <c r="O95" s="9">
        <v>215574.04200000002</v>
      </c>
      <c r="P95" s="9">
        <v>351248.26399999997</v>
      </c>
      <c r="Q95" s="9">
        <f t="shared" si="14"/>
        <v>2690894.7539999997</v>
      </c>
      <c r="R95" s="46">
        <f t="shared" si="10"/>
        <v>1.9036983241679788E-3</v>
      </c>
      <c r="S95" s="43"/>
      <c r="T95" s="10">
        <v>216834.9029999999</v>
      </c>
      <c r="U95" s="17">
        <f t="shared" si="11"/>
        <v>0.61988803066451037</v>
      </c>
      <c r="V95" s="18">
        <f t="shared" si="15"/>
        <v>0.61988803066451037</v>
      </c>
      <c r="W95" s="41"/>
      <c r="X95" s="10">
        <v>2811050.9759999993</v>
      </c>
      <c r="Y95" s="17">
        <f t="shared" si="12"/>
        <v>-4.2744234461011651E-2</v>
      </c>
      <c r="Z95" s="18">
        <f t="shared" si="13"/>
        <v>-4.2744234461011651E-2</v>
      </c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</row>
    <row r="96" spans="1:46" s="44" customFormat="1" x14ac:dyDescent="0.25">
      <c r="A96" s="14">
        <v>93</v>
      </c>
      <c r="B96" s="45">
        <v>7007110000</v>
      </c>
      <c r="C96" s="13" t="s">
        <v>14</v>
      </c>
      <c r="D96" s="41"/>
      <c r="E96" s="10">
        <v>286588.72899999941</v>
      </c>
      <c r="F96" s="9">
        <v>224562.58300000051</v>
      </c>
      <c r="G96" s="9">
        <v>191230.93699999945</v>
      </c>
      <c r="H96" s="9">
        <v>119039.71000000044</v>
      </c>
      <c r="I96" s="9">
        <v>219306.8539999999</v>
      </c>
      <c r="J96" s="9">
        <v>107537.87800000054</v>
      </c>
      <c r="K96" s="9">
        <v>98066.138999999894</v>
      </c>
      <c r="L96" s="9">
        <v>121402.84900000086</v>
      </c>
      <c r="M96" s="9">
        <v>107879.69200000001</v>
      </c>
      <c r="N96" s="9">
        <v>139764.43800000005</v>
      </c>
      <c r="O96" s="9">
        <v>129250.47199999999</v>
      </c>
      <c r="P96" s="9">
        <v>151067.17199999996</v>
      </c>
      <c r="Q96" s="9">
        <f t="shared" si="14"/>
        <v>1895697.4530000014</v>
      </c>
      <c r="R96" s="46">
        <f t="shared" si="10"/>
        <v>1.3411286558276179E-3</v>
      </c>
      <c r="S96" s="43"/>
      <c r="T96" s="10">
        <v>264564.63299999986</v>
      </c>
      <c r="U96" s="17">
        <f t="shared" si="11"/>
        <v>-0.4289971025719071</v>
      </c>
      <c r="V96" s="18">
        <f t="shared" si="15"/>
        <v>-0.4289971025719071</v>
      </c>
      <c r="W96" s="41"/>
      <c r="X96" s="10">
        <v>3087646.2189999977</v>
      </c>
      <c r="Y96" s="17">
        <f t="shared" si="12"/>
        <v>-0.38603799835138991</v>
      </c>
      <c r="Z96" s="18">
        <f t="shared" si="13"/>
        <v>-0.38603799835138991</v>
      </c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</row>
    <row r="97" spans="1:46" s="44" customFormat="1" x14ac:dyDescent="0.25">
      <c r="A97" s="14">
        <v>94</v>
      </c>
      <c r="B97" s="45">
        <v>8483109200</v>
      </c>
      <c r="C97" s="13" t="s">
        <v>4</v>
      </c>
      <c r="D97" s="41"/>
      <c r="E97" s="10">
        <v>278198.57799999998</v>
      </c>
      <c r="F97" s="9">
        <v>216860.34399999998</v>
      </c>
      <c r="G97" s="9">
        <v>104561.57200000006</v>
      </c>
      <c r="H97" s="9">
        <v>90054.95299999998</v>
      </c>
      <c r="I97" s="9">
        <v>131786.03899999996</v>
      </c>
      <c r="J97" s="9">
        <v>111245.986</v>
      </c>
      <c r="K97" s="9">
        <v>151107.87199999997</v>
      </c>
      <c r="L97" s="9">
        <v>169953.22800000003</v>
      </c>
      <c r="M97" s="9">
        <v>207642.0909999999</v>
      </c>
      <c r="N97" s="9">
        <v>246937.28199999995</v>
      </c>
      <c r="O97" s="9">
        <v>330553.5970000003</v>
      </c>
      <c r="P97" s="9">
        <v>299302.755</v>
      </c>
      <c r="Q97" s="9">
        <f t="shared" si="14"/>
        <v>2338204.2970000003</v>
      </c>
      <c r="R97" s="46">
        <f t="shared" si="10"/>
        <v>1.6541842058833891E-3</v>
      </c>
      <c r="S97" s="43"/>
      <c r="T97" s="10">
        <v>157305.88300000003</v>
      </c>
      <c r="U97" s="17">
        <f t="shared" si="11"/>
        <v>0.90267998432073859</v>
      </c>
      <c r="V97" s="18">
        <f t="shared" si="15"/>
        <v>0.90267998432073859</v>
      </c>
      <c r="W97" s="41"/>
      <c r="X97" s="10">
        <v>3462139.9069999997</v>
      </c>
      <c r="Y97" s="17">
        <f t="shared" si="12"/>
        <v>-0.32463610373675161</v>
      </c>
      <c r="Z97" s="18">
        <f t="shared" si="13"/>
        <v>-0.32463610373675161</v>
      </c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</row>
    <row r="98" spans="1:46" s="44" customFormat="1" x14ac:dyDescent="0.25">
      <c r="A98" s="14">
        <v>95</v>
      </c>
      <c r="B98" s="45">
        <v>3819000000</v>
      </c>
      <c r="C98" s="13" t="s">
        <v>27</v>
      </c>
      <c r="D98" s="41"/>
      <c r="E98" s="10">
        <v>168750.64</v>
      </c>
      <c r="F98" s="9">
        <v>322361.52</v>
      </c>
      <c r="G98" s="9">
        <v>128010.27300000002</v>
      </c>
      <c r="H98" s="9">
        <v>260911.44500000001</v>
      </c>
      <c r="I98" s="9">
        <v>442753.59799999994</v>
      </c>
      <c r="J98" s="9">
        <v>66284.469000000012</v>
      </c>
      <c r="K98" s="9">
        <v>54219.513000000006</v>
      </c>
      <c r="L98" s="9">
        <v>43626.804999999993</v>
      </c>
      <c r="M98" s="9">
        <v>84956.58199999998</v>
      </c>
      <c r="N98" s="9">
        <v>144437.07899999994</v>
      </c>
      <c r="O98" s="9">
        <v>283142.76699999993</v>
      </c>
      <c r="P98" s="9">
        <v>677056.20000000007</v>
      </c>
      <c r="Q98" s="9">
        <f t="shared" si="14"/>
        <v>2676510.8909999998</v>
      </c>
      <c r="R98" s="46">
        <f t="shared" si="10"/>
        <v>1.8935223275603605E-3</v>
      </c>
      <c r="S98" s="43"/>
      <c r="T98" s="10">
        <v>471986.93199999997</v>
      </c>
      <c r="U98" s="17">
        <f t="shared" si="11"/>
        <v>0.43448081736296906</v>
      </c>
      <c r="V98" s="18">
        <f t="shared" si="15"/>
        <v>0.43448081736296906</v>
      </c>
      <c r="W98" s="41"/>
      <c r="X98" s="10">
        <v>3881365.8490000004</v>
      </c>
      <c r="Y98" s="17">
        <f t="shared" si="12"/>
        <v>-0.31042035326569917</v>
      </c>
      <c r="Z98" s="18">
        <f t="shared" si="13"/>
        <v>-0.31042035326569917</v>
      </c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</row>
    <row r="99" spans="1:46" s="44" customFormat="1" x14ac:dyDescent="0.25">
      <c r="A99" s="14">
        <v>96</v>
      </c>
      <c r="B99" s="45">
        <v>8413302000</v>
      </c>
      <c r="C99" s="13" t="s">
        <v>4</v>
      </c>
      <c r="D99" s="41"/>
      <c r="E99" s="10">
        <v>271750.00100000005</v>
      </c>
      <c r="F99" s="9">
        <v>217721.38199999993</v>
      </c>
      <c r="G99" s="9">
        <v>208819.09599999996</v>
      </c>
      <c r="H99" s="9">
        <v>144629.98199999999</v>
      </c>
      <c r="I99" s="9">
        <v>76221.146000000037</v>
      </c>
      <c r="J99" s="9">
        <v>80015.084999999992</v>
      </c>
      <c r="K99" s="9">
        <v>122674.47799999999</v>
      </c>
      <c r="L99" s="9">
        <v>195735.58300000007</v>
      </c>
      <c r="M99" s="9">
        <v>343619.875</v>
      </c>
      <c r="N99" s="9">
        <v>522101.03499999986</v>
      </c>
      <c r="O99" s="9">
        <v>660857.94800000009</v>
      </c>
      <c r="P99" s="9">
        <v>580656.89500000025</v>
      </c>
      <c r="Q99" s="9">
        <f t="shared" si="14"/>
        <v>3424802.5060000001</v>
      </c>
      <c r="R99" s="46">
        <f t="shared" si="10"/>
        <v>2.4229081355139816E-3</v>
      </c>
      <c r="S99" s="43"/>
      <c r="T99" s="10">
        <v>290460.73000000004</v>
      </c>
      <c r="U99" s="17">
        <f t="shared" si="11"/>
        <v>0.99908915397961084</v>
      </c>
      <c r="V99" s="18">
        <f t="shared" si="15"/>
        <v>0.99908915397961084</v>
      </c>
      <c r="W99" s="41"/>
      <c r="X99" s="10">
        <v>5472812.2049999991</v>
      </c>
      <c r="Y99" s="17">
        <f t="shared" si="12"/>
        <v>-0.37421523382967958</v>
      </c>
      <c r="Z99" s="18">
        <f t="shared" si="13"/>
        <v>-0.37421523382967958</v>
      </c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</row>
    <row r="100" spans="1:46" s="44" customFormat="1" x14ac:dyDescent="0.25">
      <c r="A100" s="14">
        <v>97</v>
      </c>
      <c r="B100" s="45">
        <v>6813810000</v>
      </c>
      <c r="C100" s="13" t="s">
        <v>14</v>
      </c>
      <c r="D100" s="41"/>
      <c r="E100" s="10">
        <v>260301.66000000003</v>
      </c>
      <c r="F100" s="9">
        <v>201914.60300000003</v>
      </c>
      <c r="G100" s="9">
        <v>119703.59900000003</v>
      </c>
      <c r="H100" s="9">
        <v>151415.30500000005</v>
      </c>
      <c r="I100" s="9">
        <v>37778.862000000001</v>
      </c>
      <c r="J100" s="9">
        <v>93381.986999999994</v>
      </c>
      <c r="K100" s="9">
        <v>127216.37599999999</v>
      </c>
      <c r="L100" s="9">
        <v>289463.16799999995</v>
      </c>
      <c r="M100" s="9">
        <v>208351.60600000015</v>
      </c>
      <c r="N100" s="9">
        <v>199143.52200000008</v>
      </c>
      <c r="O100" s="9">
        <v>279793.95299999986</v>
      </c>
      <c r="P100" s="9">
        <v>325622.32000000007</v>
      </c>
      <c r="Q100" s="9">
        <f t="shared" si="14"/>
        <v>2294086.9610000001</v>
      </c>
      <c r="R100" s="46">
        <f t="shared" ref="R100:R131" si="16">+Q100/$Q$155</f>
        <v>1.6229729894338752E-3</v>
      </c>
      <c r="S100" s="43"/>
      <c r="T100" s="10">
        <v>161796.79400000002</v>
      </c>
      <c r="U100" s="17">
        <f t="shared" ref="U100:U131" si="17">+V100</f>
        <v>1.0125387651377074</v>
      </c>
      <c r="V100" s="18">
        <f t="shared" si="15"/>
        <v>1.0125387651377074</v>
      </c>
      <c r="W100" s="41"/>
      <c r="X100" s="10">
        <v>2989685.8809999996</v>
      </c>
      <c r="Y100" s="17">
        <f t="shared" ref="Y100:Y131" si="18">+Z100</f>
        <v>-0.23266622236826209</v>
      </c>
      <c r="Z100" s="18">
        <f t="shared" ref="Z100:Z131" si="19">IFERROR((Q100-X100)/X100,0)</f>
        <v>-0.23266622236826209</v>
      </c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</row>
    <row r="101" spans="1:46" s="44" customFormat="1" x14ac:dyDescent="0.25">
      <c r="A101" s="14">
        <v>98</v>
      </c>
      <c r="B101" s="45">
        <v>3926300000</v>
      </c>
      <c r="C101" s="13" t="s">
        <v>14</v>
      </c>
      <c r="D101" s="41"/>
      <c r="E101" s="10">
        <v>270715.56199999875</v>
      </c>
      <c r="F101" s="9">
        <v>143864.0739999997</v>
      </c>
      <c r="G101" s="9">
        <v>101775.96199999946</v>
      </c>
      <c r="H101" s="9">
        <v>273682.37600000034</v>
      </c>
      <c r="I101" s="9">
        <v>81840.906999999977</v>
      </c>
      <c r="J101" s="9">
        <v>50007.975000000035</v>
      </c>
      <c r="K101" s="9">
        <v>37829.513999999959</v>
      </c>
      <c r="L101" s="9">
        <v>89711.024999999965</v>
      </c>
      <c r="M101" s="9">
        <v>70613.820999999967</v>
      </c>
      <c r="N101" s="9">
        <v>121925.58500000043</v>
      </c>
      <c r="O101" s="9">
        <v>240444.45699999985</v>
      </c>
      <c r="P101" s="9">
        <v>4395917.2480000332</v>
      </c>
      <c r="Q101" s="9">
        <f t="shared" si="14"/>
        <v>5878328.5060000317</v>
      </c>
      <c r="R101" s="46">
        <f t="shared" si="16"/>
        <v>4.1586777443251574E-3</v>
      </c>
      <c r="S101" s="43"/>
      <c r="T101" s="10">
        <v>177498.06799999982</v>
      </c>
      <c r="U101" s="17">
        <f t="shared" si="17"/>
        <v>23.766000540355389</v>
      </c>
      <c r="V101" s="18">
        <f t="shared" si="15"/>
        <v>23.766000540355389</v>
      </c>
      <c r="W101" s="41"/>
      <c r="X101" s="10">
        <v>2435150.6899999995</v>
      </c>
      <c r="Y101" s="17">
        <f t="shared" si="18"/>
        <v>1.4139485618444554</v>
      </c>
      <c r="Z101" s="18">
        <f t="shared" si="19"/>
        <v>1.4139485618444554</v>
      </c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</row>
    <row r="102" spans="1:46" s="44" customFormat="1" x14ac:dyDescent="0.25">
      <c r="A102" s="14">
        <v>99</v>
      </c>
      <c r="B102" s="45">
        <v>4013100000</v>
      </c>
      <c r="C102" s="13" t="s">
        <v>28</v>
      </c>
      <c r="D102" s="41"/>
      <c r="E102" s="10">
        <v>293694.20899999997</v>
      </c>
      <c r="F102" s="9">
        <v>69947.7</v>
      </c>
      <c r="G102" s="9">
        <v>170979.52900000007</v>
      </c>
      <c r="H102" s="9">
        <v>187713.67999999996</v>
      </c>
      <c r="I102" s="9">
        <v>20868.8</v>
      </c>
      <c r="J102" s="9">
        <v>71495.738000000012</v>
      </c>
      <c r="K102" s="9">
        <v>0</v>
      </c>
      <c r="L102" s="9">
        <v>6569.0650000000005</v>
      </c>
      <c r="M102" s="9">
        <v>12452.143000000002</v>
      </c>
      <c r="N102" s="9">
        <v>115848.478</v>
      </c>
      <c r="O102" s="9">
        <v>90894.927999999985</v>
      </c>
      <c r="P102" s="9">
        <v>111660.38099999999</v>
      </c>
      <c r="Q102" s="9">
        <f t="shared" si="14"/>
        <v>1152124.6510000001</v>
      </c>
      <c r="R102" s="46">
        <f t="shared" si="16"/>
        <v>8.150812156740775E-4</v>
      </c>
      <c r="S102" s="43"/>
      <c r="T102" s="10">
        <v>121343.292</v>
      </c>
      <c r="U102" s="17">
        <f t="shared" si="17"/>
        <v>-7.9797661991896571E-2</v>
      </c>
      <c r="V102" s="18">
        <f t="shared" si="15"/>
        <v>-7.9797661991896571E-2</v>
      </c>
      <c r="W102" s="41"/>
      <c r="X102" s="10">
        <v>2075652.2669999998</v>
      </c>
      <c r="Y102" s="17">
        <f t="shared" si="18"/>
        <v>-0.44493368695846192</v>
      </c>
      <c r="Z102" s="18">
        <f t="shared" si="19"/>
        <v>-0.44493368695846192</v>
      </c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</row>
    <row r="103" spans="1:46" s="44" customFormat="1" x14ac:dyDescent="0.25">
      <c r="A103" s="14">
        <v>100</v>
      </c>
      <c r="B103" s="45">
        <v>8708993200</v>
      </c>
      <c r="C103" s="13" t="s">
        <v>10</v>
      </c>
      <c r="D103" s="41"/>
      <c r="E103" s="10">
        <v>262778.41500000004</v>
      </c>
      <c r="F103" s="9">
        <v>98905.467999999979</v>
      </c>
      <c r="G103" s="9">
        <v>41047.300999999992</v>
      </c>
      <c r="H103" s="9">
        <v>5536.7310000000016</v>
      </c>
      <c r="I103" s="9">
        <v>55373.740999999995</v>
      </c>
      <c r="J103" s="9">
        <v>5194.8339999999998</v>
      </c>
      <c r="K103" s="9">
        <v>132681.698</v>
      </c>
      <c r="L103" s="9">
        <v>69601.997000000003</v>
      </c>
      <c r="M103" s="9">
        <v>106869.65300000001</v>
      </c>
      <c r="N103" s="9">
        <v>129824.806</v>
      </c>
      <c r="O103" s="9">
        <v>118823.202</v>
      </c>
      <c r="P103" s="9">
        <v>233836.59800000006</v>
      </c>
      <c r="Q103" s="9">
        <f t="shared" si="14"/>
        <v>1260474.4440000001</v>
      </c>
      <c r="R103" s="46">
        <f t="shared" si="16"/>
        <v>8.9173427653847412E-4</v>
      </c>
      <c r="S103" s="43"/>
      <c r="T103" s="10">
        <v>204410.63099999996</v>
      </c>
      <c r="U103" s="17">
        <f t="shared" si="17"/>
        <v>0.14395516933754829</v>
      </c>
      <c r="V103" s="18">
        <f t="shared" si="15"/>
        <v>0.14395516933754829</v>
      </c>
      <c r="W103" s="41"/>
      <c r="X103" s="10">
        <v>1800794.3310000002</v>
      </c>
      <c r="Y103" s="17">
        <f t="shared" si="18"/>
        <v>-0.30004530650646527</v>
      </c>
      <c r="Z103" s="18">
        <f t="shared" si="19"/>
        <v>-0.30004530650646527</v>
      </c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</row>
    <row r="104" spans="1:46" s="44" customFormat="1" x14ac:dyDescent="0.25">
      <c r="A104" s="14">
        <v>101</v>
      </c>
      <c r="B104" s="45">
        <v>4010310000</v>
      </c>
      <c r="C104" s="13" t="s">
        <v>2</v>
      </c>
      <c r="D104" s="41"/>
      <c r="E104" s="10">
        <v>186390.35999999981</v>
      </c>
      <c r="F104" s="9">
        <v>170249.74000000014</v>
      </c>
      <c r="G104" s="9">
        <v>148380.46800000002</v>
      </c>
      <c r="H104" s="9">
        <v>104728.537</v>
      </c>
      <c r="I104" s="9">
        <v>99402.764999999883</v>
      </c>
      <c r="J104" s="9">
        <v>78027.687999999966</v>
      </c>
      <c r="K104" s="9">
        <v>70445.525000000067</v>
      </c>
      <c r="L104" s="9">
        <v>129105.149</v>
      </c>
      <c r="M104" s="9">
        <v>87146.666999999929</v>
      </c>
      <c r="N104" s="9">
        <v>167613.69699999993</v>
      </c>
      <c r="O104" s="9">
        <v>143774.87999999998</v>
      </c>
      <c r="P104" s="9">
        <v>198428.4899999997</v>
      </c>
      <c r="Q104" s="9">
        <f t="shared" si="14"/>
        <v>1583693.9659999993</v>
      </c>
      <c r="R104" s="46">
        <f t="shared" si="16"/>
        <v>1.1203989099118586E-3</v>
      </c>
      <c r="S104" s="43"/>
      <c r="T104" s="10">
        <v>168326.76300000024</v>
      </c>
      <c r="U104" s="17">
        <f t="shared" si="17"/>
        <v>0.1788291205956323</v>
      </c>
      <c r="V104" s="18">
        <f t="shared" si="15"/>
        <v>0.1788291205956323</v>
      </c>
      <c r="W104" s="41"/>
      <c r="X104" s="10">
        <v>2219901.3309999998</v>
      </c>
      <c r="Y104" s="17">
        <f t="shared" si="18"/>
        <v>-0.28659263189567435</v>
      </c>
      <c r="Z104" s="18">
        <f t="shared" si="19"/>
        <v>-0.28659263189567435</v>
      </c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</row>
    <row r="105" spans="1:46" s="44" customFormat="1" x14ac:dyDescent="0.25">
      <c r="A105" s="14">
        <v>102</v>
      </c>
      <c r="B105" s="45">
        <v>7320201000</v>
      </c>
      <c r="C105" s="13" t="s">
        <v>3</v>
      </c>
      <c r="D105" s="41"/>
      <c r="E105" s="10">
        <v>180288.45699999982</v>
      </c>
      <c r="F105" s="9">
        <v>151577.85399999996</v>
      </c>
      <c r="G105" s="9">
        <v>246466.04900000012</v>
      </c>
      <c r="H105" s="9">
        <v>158200.07100000011</v>
      </c>
      <c r="I105" s="9">
        <v>80946.469999999885</v>
      </c>
      <c r="J105" s="9">
        <v>31343.607000000007</v>
      </c>
      <c r="K105" s="9">
        <v>33697.446000000004</v>
      </c>
      <c r="L105" s="9">
        <v>70425.079000000027</v>
      </c>
      <c r="M105" s="9">
        <v>96273.453999999998</v>
      </c>
      <c r="N105" s="9">
        <v>152319.34500000012</v>
      </c>
      <c r="O105" s="9">
        <v>121839.625</v>
      </c>
      <c r="P105" s="9">
        <v>83390.704999999944</v>
      </c>
      <c r="Q105" s="9">
        <f t="shared" si="14"/>
        <v>1406768.1619999998</v>
      </c>
      <c r="R105" s="46">
        <f t="shared" si="16"/>
        <v>9.952311172747811E-4</v>
      </c>
      <c r="S105" s="43"/>
      <c r="T105" s="10">
        <v>234961.54800000036</v>
      </c>
      <c r="U105" s="17">
        <f t="shared" si="17"/>
        <v>-0.64508786348309288</v>
      </c>
      <c r="V105" s="18">
        <f t="shared" si="15"/>
        <v>-0.64508786348309288</v>
      </c>
      <c r="W105" s="41"/>
      <c r="X105" s="10">
        <v>2030838.9410000006</v>
      </c>
      <c r="Y105" s="17">
        <f t="shared" si="18"/>
        <v>-0.30729703198063729</v>
      </c>
      <c r="Z105" s="18">
        <f t="shared" si="19"/>
        <v>-0.30729703198063729</v>
      </c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</row>
    <row r="106" spans="1:46" s="44" customFormat="1" x14ac:dyDescent="0.25">
      <c r="A106" s="14">
        <v>103</v>
      </c>
      <c r="B106" s="45">
        <v>8512301000</v>
      </c>
      <c r="C106" s="13" t="s">
        <v>5</v>
      </c>
      <c r="D106" s="41"/>
      <c r="E106" s="10">
        <v>194907.9329999999</v>
      </c>
      <c r="F106" s="9">
        <v>128365.78699999997</v>
      </c>
      <c r="G106" s="9">
        <v>69604.277999999918</v>
      </c>
      <c r="H106" s="9">
        <v>52037.57799999998</v>
      </c>
      <c r="I106" s="9">
        <v>76865.624999999971</v>
      </c>
      <c r="J106" s="9">
        <v>211989.68599999987</v>
      </c>
      <c r="K106" s="9">
        <v>128222.42300000004</v>
      </c>
      <c r="L106" s="9">
        <v>83826.782000000007</v>
      </c>
      <c r="M106" s="9">
        <v>120206.52999999994</v>
      </c>
      <c r="N106" s="9">
        <v>225614.342</v>
      </c>
      <c r="O106" s="9">
        <v>228784.93899999998</v>
      </c>
      <c r="P106" s="9">
        <v>301376.10999999969</v>
      </c>
      <c r="Q106" s="9">
        <f t="shared" si="14"/>
        <v>1821802.0129999993</v>
      </c>
      <c r="R106" s="46">
        <f t="shared" si="16"/>
        <v>1.2888506449234207E-3</v>
      </c>
      <c r="S106" s="43"/>
      <c r="T106" s="10">
        <v>208797.69599999971</v>
      </c>
      <c r="U106" s="17">
        <f t="shared" si="17"/>
        <v>0.44338810137062107</v>
      </c>
      <c r="V106" s="18">
        <f t="shared" si="15"/>
        <v>0.44338810137062107</v>
      </c>
      <c r="W106" s="41"/>
      <c r="X106" s="10">
        <v>2064539.6529999997</v>
      </c>
      <c r="Y106" s="17">
        <f t="shared" si="18"/>
        <v>-0.11757470467921324</v>
      </c>
      <c r="Z106" s="18">
        <f t="shared" si="19"/>
        <v>-0.11757470467921324</v>
      </c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</row>
    <row r="107" spans="1:46" s="44" customFormat="1" x14ac:dyDescent="0.25">
      <c r="A107" s="14">
        <v>104</v>
      </c>
      <c r="B107" s="45">
        <v>8409999100</v>
      </c>
      <c r="C107" s="13" t="s">
        <v>4</v>
      </c>
      <c r="D107" s="41"/>
      <c r="E107" s="10">
        <v>264536.78400000022</v>
      </c>
      <c r="F107" s="9">
        <v>56385.086999999949</v>
      </c>
      <c r="G107" s="9">
        <v>63887.693999999996</v>
      </c>
      <c r="H107" s="9">
        <v>27990.008000000016</v>
      </c>
      <c r="I107" s="9">
        <v>21202.553000000004</v>
      </c>
      <c r="J107" s="9">
        <v>83044.370999999999</v>
      </c>
      <c r="K107" s="9">
        <v>120122.10500000001</v>
      </c>
      <c r="L107" s="9">
        <v>63931.146999999997</v>
      </c>
      <c r="M107" s="9">
        <v>58804.848999999995</v>
      </c>
      <c r="N107" s="9">
        <v>78721.919999999984</v>
      </c>
      <c r="O107" s="9">
        <v>64308.250000000029</v>
      </c>
      <c r="P107" s="9">
        <v>69266.433000000005</v>
      </c>
      <c r="Q107" s="9">
        <f t="shared" si="14"/>
        <v>972201.20100000012</v>
      </c>
      <c r="R107" s="46">
        <f t="shared" si="16"/>
        <v>6.8779271071327697E-4</v>
      </c>
      <c r="S107" s="43"/>
      <c r="T107" s="10">
        <v>66248.234000000055</v>
      </c>
      <c r="U107" s="17">
        <f t="shared" si="17"/>
        <v>4.555893520120019E-2</v>
      </c>
      <c r="V107" s="18">
        <f t="shared" si="15"/>
        <v>4.555893520120019E-2</v>
      </c>
      <c r="W107" s="41"/>
      <c r="X107" s="10">
        <v>1331534.8999999999</v>
      </c>
      <c r="Y107" s="17">
        <f t="shared" si="18"/>
        <v>-0.26986427392928253</v>
      </c>
      <c r="Z107" s="18">
        <f t="shared" si="19"/>
        <v>-0.26986427392928253</v>
      </c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</row>
    <row r="108" spans="1:46" s="44" customFormat="1" x14ac:dyDescent="0.25">
      <c r="A108" s="14">
        <v>105</v>
      </c>
      <c r="B108" s="45">
        <v>8708991900</v>
      </c>
      <c r="C108" s="13" t="s">
        <v>14</v>
      </c>
      <c r="D108" s="41"/>
      <c r="E108" s="10">
        <v>257663.35399999999</v>
      </c>
      <c r="F108" s="9">
        <v>60066.765000000014</v>
      </c>
      <c r="G108" s="9">
        <v>8607.3370000000014</v>
      </c>
      <c r="H108" s="9">
        <v>3864.8880000000008</v>
      </c>
      <c r="I108" s="9">
        <v>1177984.5869999998</v>
      </c>
      <c r="J108" s="9">
        <v>26167.416000000001</v>
      </c>
      <c r="K108" s="9">
        <v>24229.436999999998</v>
      </c>
      <c r="L108" s="9">
        <v>17912.585999999999</v>
      </c>
      <c r="M108" s="9">
        <v>58223.56299999998</v>
      </c>
      <c r="N108" s="9">
        <v>20867.236000000001</v>
      </c>
      <c r="O108" s="9">
        <v>17202.342000000001</v>
      </c>
      <c r="P108" s="9">
        <v>70575.77399999999</v>
      </c>
      <c r="Q108" s="9">
        <f t="shared" si="14"/>
        <v>1743365.2849999997</v>
      </c>
      <c r="R108" s="46">
        <f t="shared" si="16"/>
        <v>1.2333598579185199E-3</v>
      </c>
      <c r="S108" s="43"/>
      <c r="T108" s="10">
        <v>37390.028000000006</v>
      </c>
      <c r="U108" s="17">
        <f t="shared" si="17"/>
        <v>0.88755606173924184</v>
      </c>
      <c r="V108" s="18">
        <f t="shared" si="15"/>
        <v>0.88755606173924184</v>
      </c>
      <c r="W108" s="41"/>
      <c r="X108" s="10">
        <v>668164.26899999997</v>
      </c>
      <c r="Y108" s="17">
        <f t="shared" si="18"/>
        <v>1.6091866414963891</v>
      </c>
      <c r="Z108" s="18">
        <f t="shared" si="19"/>
        <v>1.6091866414963891</v>
      </c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</row>
    <row r="109" spans="1:46" s="44" customFormat="1" x14ac:dyDescent="0.25">
      <c r="A109" s="14">
        <v>106</v>
      </c>
      <c r="B109" s="45">
        <v>8708291000</v>
      </c>
      <c r="C109" s="13" t="s">
        <v>14</v>
      </c>
      <c r="D109" s="41"/>
      <c r="E109" s="10">
        <v>175168.84099999993</v>
      </c>
      <c r="F109" s="9">
        <v>137794.81899999999</v>
      </c>
      <c r="G109" s="9">
        <v>55583.200000000004</v>
      </c>
      <c r="H109" s="9">
        <v>116244.41600000003</v>
      </c>
      <c r="I109" s="9">
        <v>191237.50299999997</v>
      </c>
      <c r="J109" s="9">
        <v>82008.638999999966</v>
      </c>
      <c r="K109" s="9">
        <v>57104.592999999993</v>
      </c>
      <c r="L109" s="9">
        <v>69313.592000000004</v>
      </c>
      <c r="M109" s="9">
        <v>63390.092000000004</v>
      </c>
      <c r="N109" s="9">
        <v>86017.228000000061</v>
      </c>
      <c r="O109" s="9">
        <v>152563.16400000011</v>
      </c>
      <c r="P109" s="9">
        <v>183610.75900000005</v>
      </c>
      <c r="Q109" s="9">
        <f t="shared" si="14"/>
        <v>1370036.8460000001</v>
      </c>
      <c r="R109" s="46">
        <f t="shared" si="16"/>
        <v>9.6924520882936903E-4</v>
      </c>
      <c r="S109" s="43"/>
      <c r="T109" s="10">
        <v>231180.93300000002</v>
      </c>
      <c r="U109" s="17">
        <f t="shared" si="17"/>
        <v>-0.20577031757199443</v>
      </c>
      <c r="V109" s="18">
        <f t="shared" si="15"/>
        <v>-0.20577031757199443</v>
      </c>
      <c r="W109" s="41"/>
      <c r="X109" s="10">
        <v>2576741.6400000006</v>
      </c>
      <c r="Y109" s="17">
        <f t="shared" si="18"/>
        <v>-0.46830647483928584</v>
      </c>
      <c r="Z109" s="18">
        <f t="shared" si="19"/>
        <v>-0.46830647483928584</v>
      </c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</row>
    <row r="110" spans="1:46" s="44" customFormat="1" x14ac:dyDescent="0.25">
      <c r="A110" s="14">
        <v>107</v>
      </c>
      <c r="B110" s="45">
        <v>8714940000</v>
      </c>
      <c r="C110" s="13" t="s">
        <v>8</v>
      </c>
      <c r="D110" s="41"/>
      <c r="E110" s="10">
        <v>116017.80600000001</v>
      </c>
      <c r="F110" s="9">
        <v>180459.75200000007</v>
      </c>
      <c r="G110" s="9">
        <v>20523.001</v>
      </c>
      <c r="H110" s="9">
        <v>31877.073999999997</v>
      </c>
      <c r="I110" s="9">
        <v>48352.962999999996</v>
      </c>
      <c r="J110" s="9">
        <v>90356.29800000001</v>
      </c>
      <c r="K110" s="9">
        <v>144398.37400000004</v>
      </c>
      <c r="L110" s="9">
        <v>201166.89300000004</v>
      </c>
      <c r="M110" s="9">
        <v>225764.39600000001</v>
      </c>
      <c r="N110" s="9">
        <v>162695.51200000008</v>
      </c>
      <c r="O110" s="9">
        <v>196924.14499999987</v>
      </c>
      <c r="P110" s="9">
        <v>295180.55299999996</v>
      </c>
      <c r="Q110" s="9">
        <f t="shared" si="14"/>
        <v>1713716.767</v>
      </c>
      <c r="R110" s="46">
        <f t="shared" si="16"/>
        <v>1.2123847402753035E-3</v>
      </c>
      <c r="S110" s="43"/>
      <c r="T110" s="10">
        <v>76556.501999999979</v>
      </c>
      <c r="U110" s="17">
        <f t="shared" si="17"/>
        <v>2.855721529701031</v>
      </c>
      <c r="V110" s="18">
        <f t="shared" si="15"/>
        <v>2.855721529701031</v>
      </c>
      <c r="W110" s="41"/>
      <c r="X110" s="10">
        <v>996567.58799999987</v>
      </c>
      <c r="Y110" s="17">
        <f t="shared" si="18"/>
        <v>0.71961920860705353</v>
      </c>
      <c r="Z110" s="18">
        <f t="shared" si="19"/>
        <v>0.71961920860705353</v>
      </c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</row>
    <row r="111" spans="1:46" s="44" customFormat="1" x14ac:dyDescent="0.25">
      <c r="A111" s="14">
        <v>108</v>
      </c>
      <c r="B111" s="45">
        <v>8708293000</v>
      </c>
      <c r="C111" s="13" t="s">
        <v>14</v>
      </c>
      <c r="D111" s="41"/>
      <c r="E111" s="10">
        <v>175852.92100000009</v>
      </c>
      <c r="F111" s="9">
        <v>119468.32000000004</v>
      </c>
      <c r="G111" s="9">
        <v>70605.073000000033</v>
      </c>
      <c r="H111" s="9">
        <v>86399.147999999943</v>
      </c>
      <c r="I111" s="9">
        <v>81753.563000000038</v>
      </c>
      <c r="J111" s="9">
        <v>78857.01999999996</v>
      </c>
      <c r="K111" s="9">
        <v>62631.451999999947</v>
      </c>
      <c r="L111" s="9">
        <v>88920.829999999958</v>
      </c>
      <c r="M111" s="9">
        <v>137300.58299999993</v>
      </c>
      <c r="N111" s="9">
        <v>115900.31999999988</v>
      </c>
      <c r="O111" s="9">
        <v>175101.49700000024</v>
      </c>
      <c r="P111" s="9">
        <v>205321.23999999985</v>
      </c>
      <c r="Q111" s="9">
        <f t="shared" si="14"/>
        <v>1398111.9669999997</v>
      </c>
      <c r="R111" s="46">
        <f t="shared" si="16"/>
        <v>9.8910721224628622E-4</v>
      </c>
      <c r="S111" s="43"/>
      <c r="T111" s="10">
        <v>166388.44699999981</v>
      </c>
      <c r="U111" s="17">
        <f t="shared" si="17"/>
        <v>0.23398735730732603</v>
      </c>
      <c r="V111" s="18">
        <f t="shared" si="15"/>
        <v>0.23398735730732603</v>
      </c>
      <c r="W111" s="41"/>
      <c r="X111" s="10">
        <v>1871354.0379999983</v>
      </c>
      <c r="Y111" s="17">
        <f t="shared" si="18"/>
        <v>-0.25288751427590583</v>
      </c>
      <c r="Z111" s="18">
        <f t="shared" si="19"/>
        <v>-0.25288751427590583</v>
      </c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</row>
    <row r="112" spans="1:46" s="44" customFormat="1" x14ac:dyDescent="0.25">
      <c r="A112" s="14">
        <v>109</v>
      </c>
      <c r="B112" s="45">
        <v>4011900000</v>
      </c>
      <c r="C112" s="13" t="s">
        <v>28</v>
      </c>
      <c r="D112" s="41"/>
      <c r="E112" s="10">
        <v>193750.01699999999</v>
      </c>
      <c r="F112" s="9">
        <v>81619.091000000015</v>
      </c>
      <c r="G112" s="9">
        <v>120517.83799999999</v>
      </c>
      <c r="H112" s="9">
        <v>108214.32799999999</v>
      </c>
      <c r="I112" s="9">
        <v>76116.638999999981</v>
      </c>
      <c r="J112" s="9">
        <v>24657.025999999998</v>
      </c>
      <c r="K112" s="9">
        <v>96414.171999999991</v>
      </c>
      <c r="L112" s="9">
        <v>139055.54100000003</v>
      </c>
      <c r="M112" s="9">
        <v>136788.122</v>
      </c>
      <c r="N112" s="9">
        <v>121914.40699999996</v>
      </c>
      <c r="O112" s="9">
        <v>117946.06300000001</v>
      </c>
      <c r="P112" s="9">
        <v>202268.88900000002</v>
      </c>
      <c r="Q112" s="9">
        <f t="shared" si="14"/>
        <v>1419262.1329999999</v>
      </c>
      <c r="R112" s="46">
        <f t="shared" si="16"/>
        <v>1.0040700923478671E-3</v>
      </c>
      <c r="S112" s="43"/>
      <c r="T112" s="10">
        <v>195658.14899999998</v>
      </c>
      <c r="U112" s="17">
        <f t="shared" si="17"/>
        <v>3.378719482826166E-2</v>
      </c>
      <c r="V112" s="18">
        <f t="shared" si="15"/>
        <v>3.378719482826166E-2</v>
      </c>
      <c r="W112" s="41"/>
      <c r="X112" s="10">
        <v>2159455.5150000006</v>
      </c>
      <c r="Y112" s="17">
        <f t="shared" si="18"/>
        <v>-0.34276852514834066</v>
      </c>
      <c r="Z112" s="18">
        <f t="shared" si="19"/>
        <v>-0.34276852514834066</v>
      </c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</row>
    <row r="113" spans="1:46" s="44" customFormat="1" x14ac:dyDescent="0.25">
      <c r="A113" s="14">
        <v>110</v>
      </c>
      <c r="B113" s="45">
        <v>4009410000</v>
      </c>
      <c r="C113" s="13" t="s">
        <v>2</v>
      </c>
      <c r="D113" s="41"/>
      <c r="E113" s="10">
        <v>147848.78399999999</v>
      </c>
      <c r="F113" s="9">
        <v>115141.58099999996</v>
      </c>
      <c r="G113" s="9">
        <v>66713.504999999961</v>
      </c>
      <c r="H113" s="9">
        <v>139255.49199999994</v>
      </c>
      <c r="I113" s="9">
        <v>83390.190000000017</v>
      </c>
      <c r="J113" s="9">
        <v>79547.89999999998</v>
      </c>
      <c r="K113" s="9">
        <v>35604.86099999999</v>
      </c>
      <c r="L113" s="9">
        <v>175857.08900000001</v>
      </c>
      <c r="M113" s="9">
        <v>107341.56699999998</v>
      </c>
      <c r="N113" s="9">
        <v>72144.949999999983</v>
      </c>
      <c r="O113" s="9">
        <v>164834.49299999993</v>
      </c>
      <c r="P113" s="9">
        <v>191489.50299999962</v>
      </c>
      <c r="Q113" s="9">
        <f t="shared" si="14"/>
        <v>1379169.9149999996</v>
      </c>
      <c r="R113" s="46">
        <f t="shared" si="16"/>
        <v>9.7570648276955731E-4</v>
      </c>
      <c r="S113" s="43"/>
      <c r="T113" s="10">
        <v>109069.079</v>
      </c>
      <c r="U113" s="17">
        <f t="shared" si="17"/>
        <v>0.75567177018153442</v>
      </c>
      <c r="V113" s="18">
        <f t="shared" si="15"/>
        <v>0.75567177018153442</v>
      </c>
      <c r="W113" s="41"/>
      <c r="X113" s="10">
        <v>1480109.8029999996</v>
      </c>
      <c r="Y113" s="17">
        <f t="shared" si="18"/>
        <v>-6.8197567366561157E-2</v>
      </c>
      <c r="Z113" s="18">
        <f t="shared" si="19"/>
        <v>-6.8197567366561157E-2</v>
      </c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</row>
    <row r="114" spans="1:46" s="44" customFormat="1" x14ac:dyDescent="0.25">
      <c r="A114" s="14">
        <v>111</v>
      </c>
      <c r="B114" s="45">
        <v>4016994000</v>
      </c>
      <c r="C114" s="13" t="s">
        <v>28</v>
      </c>
      <c r="D114" s="41"/>
      <c r="E114" s="10">
        <v>183231.49099999989</v>
      </c>
      <c r="F114" s="9">
        <v>74207.608999999968</v>
      </c>
      <c r="G114" s="9">
        <v>56983.065000000002</v>
      </c>
      <c r="H114" s="9">
        <v>64092.379000000001</v>
      </c>
      <c r="I114" s="9">
        <v>78130.753999999986</v>
      </c>
      <c r="J114" s="9">
        <v>59221.838000000011</v>
      </c>
      <c r="K114" s="9">
        <v>91640.091000000044</v>
      </c>
      <c r="L114" s="9">
        <v>75308.632000000012</v>
      </c>
      <c r="M114" s="9">
        <v>113605.37100000001</v>
      </c>
      <c r="N114" s="9">
        <v>169241.27600000001</v>
      </c>
      <c r="O114" s="9">
        <v>226270.77700000003</v>
      </c>
      <c r="P114" s="9">
        <v>185417.09299999999</v>
      </c>
      <c r="Q114" s="9">
        <f t="shared" si="14"/>
        <v>1377350.3759999997</v>
      </c>
      <c r="R114" s="46">
        <f t="shared" si="16"/>
        <v>9.7441923311406302E-4</v>
      </c>
      <c r="S114" s="43"/>
      <c r="T114" s="10">
        <v>104768.355</v>
      </c>
      <c r="U114" s="17">
        <f t="shared" si="17"/>
        <v>0.76978146693245308</v>
      </c>
      <c r="V114" s="18">
        <f t="shared" si="15"/>
        <v>0.76978146693245308</v>
      </c>
      <c r="W114" s="41"/>
      <c r="X114" s="10">
        <v>1936454.0140000002</v>
      </c>
      <c r="Y114" s="17">
        <f t="shared" si="18"/>
        <v>-0.28872549203742692</v>
      </c>
      <c r="Z114" s="18">
        <f t="shared" si="19"/>
        <v>-0.28872549203742692</v>
      </c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</row>
    <row r="115" spans="1:46" s="44" customFormat="1" x14ac:dyDescent="0.25">
      <c r="A115" s="14">
        <v>112</v>
      </c>
      <c r="B115" s="45">
        <v>8708210000</v>
      </c>
      <c r="C115" s="13" t="s">
        <v>14</v>
      </c>
      <c r="D115" s="41"/>
      <c r="E115" s="10">
        <v>137195.59900000002</v>
      </c>
      <c r="F115" s="9">
        <v>111400.08499999996</v>
      </c>
      <c r="G115" s="9">
        <v>36772.576000000045</v>
      </c>
      <c r="H115" s="9">
        <v>47346.926999999996</v>
      </c>
      <c r="I115" s="9">
        <v>95268.978000000017</v>
      </c>
      <c r="J115" s="9">
        <v>32526.666000000012</v>
      </c>
      <c r="K115" s="9">
        <v>53522.998</v>
      </c>
      <c r="L115" s="9">
        <v>65410.314000000028</v>
      </c>
      <c r="M115" s="9">
        <v>48926.310000000012</v>
      </c>
      <c r="N115" s="9">
        <v>55323.519999999982</v>
      </c>
      <c r="O115" s="9">
        <v>51172.005000000012</v>
      </c>
      <c r="P115" s="9">
        <v>73603.104999999967</v>
      </c>
      <c r="Q115" s="9">
        <f t="shared" si="14"/>
        <v>808469.08300000022</v>
      </c>
      <c r="R115" s="46">
        <f t="shared" si="16"/>
        <v>5.7195891298271234E-4</v>
      </c>
      <c r="S115" s="43"/>
      <c r="T115" s="10">
        <v>67906.759999999922</v>
      </c>
      <c r="U115" s="17">
        <f t="shared" si="17"/>
        <v>8.3884800276144103E-2</v>
      </c>
      <c r="V115" s="18">
        <f t="shared" si="15"/>
        <v>8.3884800276144103E-2</v>
      </c>
      <c r="W115" s="41"/>
      <c r="X115" s="10">
        <v>1094214.7969999998</v>
      </c>
      <c r="Y115" s="17">
        <f t="shared" si="18"/>
        <v>-0.2611422499343149</v>
      </c>
      <c r="Z115" s="18">
        <f t="shared" si="19"/>
        <v>-0.2611422499343149</v>
      </c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</row>
    <row r="116" spans="1:46" s="44" customFormat="1" x14ac:dyDescent="0.25">
      <c r="A116" s="14">
        <v>113</v>
      </c>
      <c r="B116" s="45">
        <v>8708995000</v>
      </c>
      <c r="C116" s="13" t="s">
        <v>14</v>
      </c>
      <c r="D116" s="41"/>
      <c r="E116" s="10">
        <v>88735.275000000067</v>
      </c>
      <c r="F116" s="9">
        <v>142293.34599999999</v>
      </c>
      <c r="G116" s="9">
        <v>75079.042000000016</v>
      </c>
      <c r="H116" s="9">
        <v>62048.592999999993</v>
      </c>
      <c r="I116" s="9">
        <v>110566.99899999991</v>
      </c>
      <c r="J116" s="9">
        <v>58069.928999999996</v>
      </c>
      <c r="K116" s="9">
        <v>40622.189000000013</v>
      </c>
      <c r="L116" s="9">
        <v>48362.41999999994</v>
      </c>
      <c r="M116" s="9">
        <v>27542.792999999994</v>
      </c>
      <c r="N116" s="9">
        <v>133553.59099999984</v>
      </c>
      <c r="O116" s="9">
        <v>60021.689999999973</v>
      </c>
      <c r="P116" s="9">
        <v>38961.081999999995</v>
      </c>
      <c r="Q116" s="9">
        <f t="shared" si="14"/>
        <v>885856.94899999956</v>
      </c>
      <c r="R116" s="46">
        <f t="shared" si="16"/>
        <v>6.267076728872533E-4</v>
      </c>
      <c r="S116" s="43"/>
      <c r="T116" s="10">
        <v>82822.80100000005</v>
      </c>
      <c r="U116" s="17">
        <f t="shared" si="17"/>
        <v>-0.5295850716278</v>
      </c>
      <c r="V116" s="18">
        <f t="shared" si="15"/>
        <v>-0.5295850716278</v>
      </c>
      <c r="W116" s="41"/>
      <c r="X116" s="10">
        <v>1277095.4179999996</v>
      </c>
      <c r="Y116" s="17">
        <f t="shared" si="18"/>
        <v>-0.30635022527345734</v>
      </c>
      <c r="Z116" s="18">
        <f t="shared" si="19"/>
        <v>-0.30635022527345734</v>
      </c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</row>
    <row r="117" spans="1:46" s="44" customFormat="1" x14ac:dyDescent="0.25">
      <c r="A117" s="14">
        <v>114</v>
      </c>
      <c r="B117" s="45">
        <v>8512909000</v>
      </c>
      <c r="C117" s="13" t="s">
        <v>14</v>
      </c>
      <c r="D117" s="41"/>
      <c r="E117" s="10">
        <v>134369.93700000001</v>
      </c>
      <c r="F117" s="9">
        <v>87303.682000000044</v>
      </c>
      <c r="G117" s="9">
        <v>56788.504999999997</v>
      </c>
      <c r="H117" s="9">
        <v>46262.449999999975</v>
      </c>
      <c r="I117" s="9">
        <v>96391.910999999993</v>
      </c>
      <c r="J117" s="9">
        <v>77306.452000000019</v>
      </c>
      <c r="K117" s="9">
        <v>64659.69999999999</v>
      </c>
      <c r="L117" s="9">
        <v>93099.967000000106</v>
      </c>
      <c r="M117" s="9">
        <v>65412.155999999974</v>
      </c>
      <c r="N117" s="9">
        <v>151768.9019999998</v>
      </c>
      <c r="O117" s="9">
        <v>89882.551000000123</v>
      </c>
      <c r="P117" s="9">
        <v>118554.35399999982</v>
      </c>
      <c r="Q117" s="9">
        <f t="shared" si="14"/>
        <v>1081800.5669999998</v>
      </c>
      <c r="R117" s="46">
        <f t="shared" si="16"/>
        <v>7.6532979352706006E-4</v>
      </c>
      <c r="S117" s="43"/>
      <c r="T117" s="10">
        <v>122768.26599999993</v>
      </c>
      <c r="U117" s="17">
        <f t="shared" si="17"/>
        <v>-3.432411434401228E-2</v>
      </c>
      <c r="V117" s="18">
        <f t="shared" si="15"/>
        <v>-3.432411434401228E-2</v>
      </c>
      <c r="W117" s="41"/>
      <c r="X117" s="10">
        <v>1504704.307</v>
      </c>
      <c r="Y117" s="17">
        <f t="shared" si="18"/>
        <v>-0.28105438260036841</v>
      </c>
      <c r="Z117" s="18">
        <f t="shared" si="19"/>
        <v>-0.28105438260036841</v>
      </c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</row>
    <row r="118" spans="1:46" s="44" customFormat="1" x14ac:dyDescent="0.25">
      <c r="A118" s="14">
        <v>115</v>
      </c>
      <c r="B118" s="45">
        <v>9029209000</v>
      </c>
      <c r="C118" s="13" t="s">
        <v>6</v>
      </c>
      <c r="D118" s="41"/>
      <c r="E118" s="10">
        <v>122121.69600000005</v>
      </c>
      <c r="F118" s="9">
        <v>99159.05100000005</v>
      </c>
      <c r="G118" s="9">
        <v>103862.05300000004</v>
      </c>
      <c r="H118" s="9">
        <v>57810.261999999988</v>
      </c>
      <c r="I118" s="9">
        <v>78368.783000000039</v>
      </c>
      <c r="J118" s="9">
        <v>72638.108999999953</v>
      </c>
      <c r="K118" s="9">
        <v>75691.167999999947</v>
      </c>
      <c r="L118" s="9">
        <v>44555.71</v>
      </c>
      <c r="M118" s="9">
        <v>45689.22800000001</v>
      </c>
      <c r="N118" s="9">
        <v>75598.74599999997</v>
      </c>
      <c r="O118" s="9">
        <v>65929.884999999951</v>
      </c>
      <c r="P118" s="9">
        <v>162726.57899999994</v>
      </c>
      <c r="Q118" s="9">
        <f t="shared" si="14"/>
        <v>1004151.2699999998</v>
      </c>
      <c r="R118" s="46">
        <f t="shared" si="16"/>
        <v>7.1039608184919275E-4</v>
      </c>
      <c r="S118" s="43"/>
      <c r="T118" s="10">
        <v>133661.36100000003</v>
      </c>
      <c r="U118" s="17">
        <f t="shared" si="17"/>
        <v>0.21745415266271229</v>
      </c>
      <c r="V118" s="18">
        <f t="shared" si="15"/>
        <v>0.21745415266271229</v>
      </c>
      <c r="W118" s="41"/>
      <c r="X118" s="10">
        <v>1225480.0140000002</v>
      </c>
      <c r="Y118" s="17">
        <f t="shared" si="18"/>
        <v>-0.18060575568064741</v>
      </c>
      <c r="Z118" s="18">
        <f t="shared" si="19"/>
        <v>-0.18060575568064741</v>
      </c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</row>
    <row r="119" spans="1:46" s="44" customFormat="1" x14ac:dyDescent="0.25">
      <c r="A119" s="14">
        <v>116</v>
      </c>
      <c r="B119" s="45">
        <v>8482400000</v>
      </c>
      <c r="C119" s="13" t="s">
        <v>27</v>
      </c>
      <c r="D119" s="41"/>
      <c r="E119" s="10">
        <v>100587.79600000007</v>
      </c>
      <c r="F119" s="9">
        <v>114704.58300000016</v>
      </c>
      <c r="G119" s="9">
        <v>63085.44400000001</v>
      </c>
      <c r="H119" s="9">
        <v>107888.12800000004</v>
      </c>
      <c r="I119" s="9">
        <v>71762.690000000046</v>
      </c>
      <c r="J119" s="9">
        <v>97576.650999999969</v>
      </c>
      <c r="K119" s="9">
        <v>61017.486000000004</v>
      </c>
      <c r="L119" s="9">
        <v>66824.69299999997</v>
      </c>
      <c r="M119" s="9">
        <v>78363.519000000029</v>
      </c>
      <c r="N119" s="9">
        <v>107779.60699999997</v>
      </c>
      <c r="O119" s="9">
        <v>122259.90000000014</v>
      </c>
      <c r="P119" s="9">
        <v>135706.52799999993</v>
      </c>
      <c r="Q119" s="9">
        <f t="shared" si="14"/>
        <v>1127557.0250000004</v>
      </c>
      <c r="R119" s="46">
        <f t="shared" si="16"/>
        <v>7.9770062196060632E-4</v>
      </c>
      <c r="S119" s="43"/>
      <c r="T119" s="10">
        <v>121158.29699999992</v>
      </c>
      <c r="U119" s="17">
        <f t="shared" si="17"/>
        <v>0.12007622556794459</v>
      </c>
      <c r="V119" s="18">
        <f t="shared" si="15"/>
        <v>0.12007622556794459</v>
      </c>
      <c r="W119" s="41"/>
      <c r="X119" s="10">
        <v>1767657.669</v>
      </c>
      <c r="Y119" s="17">
        <f t="shared" si="18"/>
        <v>-0.36211799107126758</v>
      </c>
      <c r="Z119" s="18">
        <f t="shared" si="19"/>
        <v>-0.36211799107126758</v>
      </c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</row>
    <row r="120" spans="1:46" s="44" customFormat="1" x14ac:dyDescent="0.25">
      <c r="A120" s="14">
        <v>117</v>
      </c>
      <c r="B120" s="45">
        <v>8708993100</v>
      </c>
      <c r="C120" s="13" t="s">
        <v>10</v>
      </c>
      <c r="D120" s="41"/>
      <c r="E120" s="10">
        <v>89109.108000000226</v>
      </c>
      <c r="F120" s="9">
        <v>115138.87599999997</v>
      </c>
      <c r="G120" s="9">
        <v>65950.389999999985</v>
      </c>
      <c r="H120" s="9">
        <v>25880.424999999992</v>
      </c>
      <c r="I120" s="9">
        <v>29720.725999999977</v>
      </c>
      <c r="J120" s="9">
        <v>2616.2840000000001</v>
      </c>
      <c r="K120" s="9">
        <v>39770.378000000004</v>
      </c>
      <c r="L120" s="9">
        <v>7699.5819999999976</v>
      </c>
      <c r="M120" s="9">
        <v>26678.15</v>
      </c>
      <c r="N120" s="9">
        <v>94184.490000000078</v>
      </c>
      <c r="O120" s="9">
        <v>51931.427999999985</v>
      </c>
      <c r="P120" s="9">
        <v>55487.643000000011</v>
      </c>
      <c r="Q120" s="9">
        <f t="shared" si="14"/>
        <v>604167.48000000021</v>
      </c>
      <c r="R120" s="46">
        <f t="shared" si="16"/>
        <v>4.2742385873066792E-4</v>
      </c>
      <c r="S120" s="43"/>
      <c r="T120" s="10">
        <v>89707.46199999997</v>
      </c>
      <c r="U120" s="17">
        <f t="shared" si="17"/>
        <v>-0.38146011755410014</v>
      </c>
      <c r="V120" s="18">
        <f t="shared" si="15"/>
        <v>-0.38146011755410014</v>
      </c>
      <c r="W120" s="41"/>
      <c r="X120" s="10">
        <v>1169867.5049999997</v>
      </c>
      <c r="Y120" s="17">
        <f t="shared" si="18"/>
        <v>-0.48355905483501704</v>
      </c>
      <c r="Z120" s="18">
        <f t="shared" si="19"/>
        <v>-0.48355905483501704</v>
      </c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</row>
    <row r="121" spans="1:46" s="44" customFormat="1" x14ac:dyDescent="0.25">
      <c r="A121" s="14">
        <v>118</v>
      </c>
      <c r="B121" s="45">
        <v>8512901000</v>
      </c>
      <c r="C121" s="13" t="s">
        <v>14</v>
      </c>
      <c r="D121" s="41"/>
      <c r="E121" s="10">
        <v>119057.51800000014</v>
      </c>
      <c r="F121" s="9">
        <v>69191.554000000004</v>
      </c>
      <c r="G121" s="9">
        <v>59687.322999999844</v>
      </c>
      <c r="H121" s="9">
        <v>40705.939000000006</v>
      </c>
      <c r="I121" s="9">
        <v>46005.314999999951</v>
      </c>
      <c r="J121" s="9">
        <v>16115.554999999993</v>
      </c>
      <c r="K121" s="9">
        <v>25585.234000000019</v>
      </c>
      <c r="L121" s="9">
        <v>64576.096999999936</v>
      </c>
      <c r="M121" s="9">
        <v>84065.313999999984</v>
      </c>
      <c r="N121" s="9">
        <v>71939.188000000038</v>
      </c>
      <c r="O121" s="9">
        <v>163685.58799999993</v>
      </c>
      <c r="P121" s="9">
        <v>49427.291999999979</v>
      </c>
      <c r="Q121" s="9">
        <f t="shared" si="14"/>
        <v>810041.91700000002</v>
      </c>
      <c r="R121" s="46">
        <f t="shared" si="16"/>
        <v>5.7307162890946615E-4</v>
      </c>
      <c r="S121" s="43"/>
      <c r="T121" s="10">
        <v>69424.73000000004</v>
      </c>
      <c r="U121" s="17">
        <f t="shared" si="17"/>
        <v>-0.28804487968480469</v>
      </c>
      <c r="V121" s="18">
        <f t="shared" si="15"/>
        <v>-0.28804487968480469</v>
      </c>
      <c r="W121" s="41"/>
      <c r="X121" s="10">
        <v>1064095.909</v>
      </c>
      <c r="Y121" s="17">
        <f t="shared" si="18"/>
        <v>-0.23875102784555483</v>
      </c>
      <c r="Z121" s="18">
        <f t="shared" si="19"/>
        <v>-0.23875102784555483</v>
      </c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</row>
    <row r="122" spans="1:46" s="44" customFormat="1" x14ac:dyDescent="0.25">
      <c r="A122" s="14">
        <v>119</v>
      </c>
      <c r="B122" s="45">
        <v>8708702000</v>
      </c>
      <c r="C122" s="13" t="s">
        <v>6</v>
      </c>
      <c r="D122" s="41"/>
      <c r="E122" s="10">
        <v>112029.38100000007</v>
      </c>
      <c r="F122" s="9">
        <v>72532.935000000027</v>
      </c>
      <c r="G122" s="9">
        <v>230990.86699999988</v>
      </c>
      <c r="H122" s="9">
        <v>30141.828999999983</v>
      </c>
      <c r="I122" s="9">
        <v>26296.172999999992</v>
      </c>
      <c r="J122" s="9">
        <v>9104.0460000000021</v>
      </c>
      <c r="K122" s="9">
        <v>89834.057000000059</v>
      </c>
      <c r="L122" s="9">
        <v>73685.647999999986</v>
      </c>
      <c r="M122" s="9">
        <v>41910.581000000013</v>
      </c>
      <c r="N122" s="9">
        <v>115310.37900000006</v>
      </c>
      <c r="O122" s="9">
        <v>81348.215000000069</v>
      </c>
      <c r="P122" s="9">
        <v>194600.90300000014</v>
      </c>
      <c r="Q122" s="9">
        <f t="shared" si="14"/>
        <v>1077785.0140000002</v>
      </c>
      <c r="R122" s="46">
        <f t="shared" si="16"/>
        <v>7.624889535033677E-4</v>
      </c>
      <c r="S122" s="43"/>
      <c r="T122" s="10">
        <v>287459.11699999962</v>
      </c>
      <c r="U122" s="17">
        <f t="shared" si="17"/>
        <v>-0.32303102774785053</v>
      </c>
      <c r="V122" s="18">
        <f t="shared" si="15"/>
        <v>-0.32303102774785053</v>
      </c>
      <c r="W122" s="41"/>
      <c r="X122" s="10">
        <v>1387276.1569999994</v>
      </c>
      <c r="Y122" s="17">
        <f t="shared" si="18"/>
        <v>-0.22309267079834874</v>
      </c>
      <c r="Z122" s="18">
        <f t="shared" si="19"/>
        <v>-0.22309267079834874</v>
      </c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</row>
    <row r="123" spans="1:46" s="44" customFormat="1" x14ac:dyDescent="0.25">
      <c r="A123" s="14">
        <v>120</v>
      </c>
      <c r="B123" s="45">
        <v>9401200000</v>
      </c>
      <c r="C123" s="13" t="s">
        <v>6</v>
      </c>
      <c r="D123" s="41"/>
      <c r="E123" s="10">
        <v>96655.898000000001</v>
      </c>
      <c r="F123" s="9">
        <v>76802.61099999999</v>
      </c>
      <c r="G123" s="9">
        <v>27406.058000000005</v>
      </c>
      <c r="H123" s="9">
        <v>26835.902999999995</v>
      </c>
      <c r="I123" s="9">
        <v>32910.6</v>
      </c>
      <c r="J123" s="9">
        <v>53592.546999999999</v>
      </c>
      <c r="K123" s="9">
        <v>24810.936000000005</v>
      </c>
      <c r="L123" s="9">
        <v>31065.617000000002</v>
      </c>
      <c r="M123" s="9">
        <v>49267.681999999986</v>
      </c>
      <c r="N123" s="9">
        <v>66835.135000000024</v>
      </c>
      <c r="O123" s="9">
        <v>83686.803999999946</v>
      </c>
      <c r="P123" s="9">
        <v>99987.263999999981</v>
      </c>
      <c r="Q123" s="9">
        <f t="shared" si="14"/>
        <v>669857.05499999993</v>
      </c>
      <c r="R123" s="46">
        <f t="shared" si="16"/>
        <v>4.7389655472032541E-4</v>
      </c>
      <c r="S123" s="43"/>
      <c r="T123" s="10">
        <v>153198.17000000001</v>
      </c>
      <c r="U123" s="17">
        <f t="shared" si="17"/>
        <v>-0.34733382259070084</v>
      </c>
      <c r="V123" s="18">
        <f t="shared" si="15"/>
        <v>-0.34733382259070084</v>
      </c>
      <c r="W123" s="41"/>
      <c r="X123" s="10">
        <v>1266930.382</v>
      </c>
      <c r="Y123" s="17">
        <f t="shared" si="18"/>
        <v>-0.47127556137492649</v>
      </c>
      <c r="Z123" s="18">
        <f t="shared" si="19"/>
        <v>-0.47127556137492649</v>
      </c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</row>
    <row r="124" spans="1:46" s="44" customFormat="1" x14ac:dyDescent="0.25">
      <c r="A124" s="14">
        <v>121</v>
      </c>
      <c r="B124" s="45">
        <v>9031802000</v>
      </c>
      <c r="C124" s="13" t="s">
        <v>6</v>
      </c>
      <c r="D124" s="41"/>
      <c r="E124" s="10">
        <v>37864.829000000005</v>
      </c>
      <c r="F124" s="9">
        <v>135329.91799999995</v>
      </c>
      <c r="G124" s="9">
        <v>62198.062000000013</v>
      </c>
      <c r="H124" s="9">
        <v>1467.62</v>
      </c>
      <c r="I124" s="9">
        <v>4884.6779999999999</v>
      </c>
      <c r="J124" s="9">
        <v>64198.760000000009</v>
      </c>
      <c r="K124" s="9">
        <v>46981.114000000016</v>
      </c>
      <c r="L124" s="9">
        <v>152960.98000000007</v>
      </c>
      <c r="M124" s="9">
        <v>60250.453999999991</v>
      </c>
      <c r="N124" s="9">
        <v>141417.8759999999</v>
      </c>
      <c r="O124" s="9">
        <v>119811.36200000004</v>
      </c>
      <c r="P124" s="9">
        <v>116831.85100000002</v>
      </c>
      <c r="Q124" s="9">
        <f t="shared" si="14"/>
        <v>944197.50400000007</v>
      </c>
      <c r="R124" s="46">
        <f t="shared" si="16"/>
        <v>6.6798123686423027E-4</v>
      </c>
      <c r="S124" s="43"/>
      <c r="T124" s="10">
        <v>69885.202000000005</v>
      </c>
      <c r="U124" s="17">
        <f t="shared" si="17"/>
        <v>0.67176809476775956</v>
      </c>
      <c r="V124" s="18">
        <f t="shared" si="15"/>
        <v>0.67176809476775956</v>
      </c>
      <c r="W124" s="41"/>
      <c r="X124" s="10">
        <v>982328.91800000006</v>
      </c>
      <c r="Y124" s="17">
        <f t="shared" si="18"/>
        <v>-3.8817358729125784E-2</v>
      </c>
      <c r="Z124" s="18">
        <f t="shared" si="19"/>
        <v>-3.8817358729125784E-2</v>
      </c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</row>
    <row r="125" spans="1:46" s="44" customFormat="1" x14ac:dyDescent="0.25">
      <c r="A125" s="14">
        <v>122</v>
      </c>
      <c r="B125" s="45">
        <v>8708992100</v>
      </c>
      <c r="C125" s="13" t="s">
        <v>13</v>
      </c>
      <c r="D125" s="41"/>
      <c r="E125" s="10">
        <v>48230.789999999986</v>
      </c>
      <c r="F125" s="9">
        <v>124043.62100000003</v>
      </c>
      <c r="G125" s="9">
        <v>102907.03099999996</v>
      </c>
      <c r="H125" s="9">
        <v>73508.546000000002</v>
      </c>
      <c r="I125" s="9">
        <v>31659.683000000001</v>
      </c>
      <c r="J125" s="9">
        <v>25765.428000000011</v>
      </c>
      <c r="K125" s="9">
        <v>29015.004999999997</v>
      </c>
      <c r="L125" s="9">
        <v>24981.417999999998</v>
      </c>
      <c r="M125" s="9">
        <v>61314.308999999972</v>
      </c>
      <c r="N125" s="9">
        <v>71477.310999999972</v>
      </c>
      <c r="O125" s="9">
        <v>48820.625999999982</v>
      </c>
      <c r="P125" s="9">
        <v>45790.363999999994</v>
      </c>
      <c r="Q125" s="9">
        <f t="shared" si="14"/>
        <v>687514.13199999987</v>
      </c>
      <c r="R125" s="46">
        <f t="shared" si="16"/>
        <v>4.8638821677609261E-4</v>
      </c>
      <c r="S125" s="43"/>
      <c r="T125" s="10">
        <v>19895.874999999989</v>
      </c>
      <c r="U125" s="17">
        <f t="shared" si="17"/>
        <v>1.3015003863866264</v>
      </c>
      <c r="V125" s="18">
        <f t="shared" si="15"/>
        <v>1.3015003863866264</v>
      </c>
      <c r="W125" s="41"/>
      <c r="X125" s="10">
        <v>1151561.2249999999</v>
      </c>
      <c r="Y125" s="17">
        <f t="shared" si="18"/>
        <v>-0.40297214158109573</v>
      </c>
      <c r="Z125" s="18">
        <f t="shared" si="19"/>
        <v>-0.40297214158109573</v>
      </c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</row>
    <row r="126" spans="1:46" s="44" customFormat="1" x14ac:dyDescent="0.25">
      <c r="A126" s="14">
        <v>123</v>
      </c>
      <c r="B126" s="45">
        <v>9029202000</v>
      </c>
      <c r="C126" s="13" t="s">
        <v>6</v>
      </c>
      <c r="D126" s="41"/>
      <c r="E126" s="10">
        <v>106828.57000000004</v>
      </c>
      <c r="F126" s="9">
        <v>60362.947999999989</v>
      </c>
      <c r="G126" s="9">
        <v>174943.90700000001</v>
      </c>
      <c r="H126" s="9">
        <v>167401.823</v>
      </c>
      <c r="I126" s="9">
        <v>99976.833999999973</v>
      </c>
      <c r="J126" s="9">
        <v>51062.291999999994</v>
      </c>
      <c r="K126" s="9">
        <v>169255.72200000013</v>
      </c>
      <c r="L126" s="9">
        <v>70063.709000000003</v>
      </c>
      <c r="M126" s="9">
        <v>236109.28400000001</v>
      </c>
      <c r="N126" s="9">
        <v>37012.367999999995</v>
      </c>
      <c r="O126" s="9">
        <v>73884.186999999991</v>
      </c>
      <c r="P126" s="9">
        <v>90367.149000000019</v>
      </c>
      <c r="Q126" s="9">
        <f t="shared" si="14"/>
        <v>1337268.7930000001</v>
      </c>
      <c r="R126" s="46">
        <f t="shared" si="16"/>
        <v>9.4606314736463907E-4</v>
      </c>
      <c r="S126" s="43"/>
      <c r="T126" s="10">
        <v>140894.87199999997</v>
      </c>
      <c r="U126" s="17">
        <f t="shared" si="17"/>
        <v>-0.35862002841380886</v>
      </c>
      <c r="V126" s="18">
        <f t="shared" si="15"/>
        <v>-0.35862002841380886</v>
      </c>
      <c r="W126" s="41"/>
      <c r="X126" s="10">
        <v>961932.94800000009</v>
      </c>
      <c r="Y126" s="17">
        <f t="shared" si="18"/>
        <v>0.39018919746992586</v>
      </c>
      <c r="Z126" s="18">
        <f t="shared" si="19"/>
        <v>0.39018919746992586</v>
      </c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</row>
    <row r="127" spans="1:46" s="44" customFormat="1" x14ac:dyDescent="0.25">
      <c r="A127" s="14">
        <v>124</v>
      </c>
      <c r="B127" s="45">
        <v>8512309000</v>
      </c>
      <c r="C127" s="13" t="s">
        <v>5</v>
      </c>
      <c r="D127" s="41"/>
      <c r="E127" s="10">
        <v>62687.782999999981</v>
      </c>
      <c r="F127" s="9">
        <v>88291.140999999945</v>
      </c>
      <c r="G127" s="9">
        <v>115705.36999999998</v>
      </c>
      <c r="H127" s="9">
        <v>4824.5189999999984</v>
      </c>
      <c r="I127" s="9">
        <v>17607.589000000004</v>
      </c>
      <c r="J127" s="9">
        <v>64667.177000000011</v>
      </c>
      <c r="K127" s="9">
        <v>175527.08600000004</v>
      </c>
      <c r="L127" s="9">
        <v>64527.827999999965</v>
      </c>
      <c r="M127" s="9">
        <v>102197.64999999997</v>
      </c>
      <c r="N127" s="9">
        <v>137546.93200000003</v>
      </c>
      <c r="O127" s="9">
        <v>206449.38900000011</v>
      </c>
      <c r="P127" s="9">
        <v>93691.381999999983</v>
      </c>
      <c r="Q127" s="9">
        <f t="shared" si="14"/>
        <v>1133723.8459999999</v>
      </c>
      <c r="R127" s="46">
        <f t="shared" si="16"/>
        <v>8.0206339638189941E-4</v>
      </c>
      <c r="S127" s="43"/>
      <c r="T127" s="10">
        <v>85564.186000000016</v>
      </c>
      <c r="U127" s="17">
        <f t="shared" si="17"/>
        <v>9.4983618496644912E-2</v>
      </c>
      <c r="V127" s="18">
        <f t="shared" si="15"/>
        <v>9.4983618496644912E-2</v>
      </c>
      <c r="W127" s="41"/>
      <c r="X127" s="10">
        <v>1754733.6569999999</v>
      </c>
      <c r="Y127" s="17">
        <f t="shared" si="18"/>
        <v>-0.35390545369815063</v>
      </c>
      <c r="Z127" s="18">
        <f t="shared" si="19"/>
        <v>-0.35390545369815063</v>
      </c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</row>
    <row r="128" spans="1:46" s="44" customFormat="1" x14ac:dyDescent="0.25">
      <c r="A128" s="14">
        <v>125</v>
      </c>
      <c r="B128" s="45">
        <v>8708294000</v>
      </c>
      <c r="C128" s="13" t="s">
        <v>14</v>
      </c>
      <c r="D128" s="41"/>
      <c r="E128" s="10">
        <v>54295.199999999983</v>
      </c>
      <c r="F128" s="9">
        <v>86454.509000000093</v>
      </c>
      <c r="G128" s="9">
        <v>41704.680999999997</v>
      </c>
      <c r="H128" s="9">
        <v>27993.956999999995</v>
      </c>
      <c r="I128" s="9">
        <v>12374.907000000007</v>
      </c>
      <c r="J128" s="9">
        <v>40860.582999999984</v>
      </c>
      <c r="K128" s="9">
        <v>27993.530999999988</v>
      </c>
      <c r="L128" s="9">
        <v>20785.081000000002</v>
      </c>
      <c r="M128" s="9">
        <v>36410.833999999973</v>
      </c>
      <c r="N128" s="9">
        <v>46075.608999999997</v>
      </c>
      <c r="O128" s="9">
        <v>66008.386999999973</v>
      </c>
      <c r="P128" s="9">
        <v>53436.944999999985</v>
      </c>
      <c r="Q128" s="9">
        <f t="shared" si="14"/>
        <v>514394.22399999999</v>
      </c>
      <c r="R128" s="46">
        <f t="shared" si="16"/>
        <v>3.639129403834305E-4</v>
      </c>
      <c r="S128" s="43"/>
      <c r="T128" s="10">
        <v>68006.282000000036</v>
      </c>
      <c r="U128" s="17">
        <f t="shared" si="17"/>
        <v>-0.21423516433378967</v>
      </c>
      <c r="V128" s="18">
        <f t="shared" si="15"/>
        <v>-0.21423516433378967</v>
      </c>
      <c r="W128" s="41"/>
      <c r="X128" s="10">
        <v>760068.80200000003</v>
      </c>
      <c r="Y128" s="17">
        <f t="shared" si="18"/>
        <v>-0.32322676230565772</v>
      </c>
      <c r="Z128" s="18">
        <f t="shared" si="19"/>
        <v>-0.32322676230565772</v>
      </c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</row>
    <row r="129" spans="1:46" s="44" customFormat="1" x14ac:dyDescent="0.25">
      <c r="A129" s="14">
        <v>126</v>
      </c>
      <c r="B129" s="45">
        <v>4012902000</v>
      </c>
      <c r="C129" s="13" t="s">
        <v>28</v>
      </c>
      <c r="D129" s="41"/>
      <c r="E129" s="10">
        <v>71621.694000000003</v>
      </c>
      <c r="F129" s="9">
        <v>67853.736000000004</v>
      </c>
      <c r="G129" s="9">
        <v>10320.911</v>
      </c>
      <c r="H129" s="9">
        <v>50683.008000000023</v>
      </c>
      <c r="I129" s="9">
        <v>90593.068999999989</v>
      </c>
      <c r="J129" s="9">
        <v>50491.558999999994</v>
      </c>
      <c r="K129" s="9">
        <v>61484.97</v>
      </c>
      <c r="L129" s="9">
        <v>26438.994999999995</v>
      </c>
      <c r="M129" s="9">
        <v>13533.219999999998</v>
      </c>
      <c r="N129" s="9">
        <v>105285.20599999999</v>
      </c>
      <c r="O129" s="9">
        <v>47199.076000000001</v>
      </c>
      <c r="P129" s="9">
        <v>107983.42499999999</v>
      </c>
      <c r="Q129" s="9">
        <f t="shared" si="14"/>
        <v>703488.86899999995</v>
      </c>
      <c r="R129" s="46">
        <f t="shared" si="16"/>
        <v>4.9768969187493045E-4</v>
      </c>
      <c r="S129" s="43"/>
      <c r="T129" s="10">
        <v>66028.524000000005</v>
      </c>
      <c r="U129" s="17">
        <f t="shared" si="17"/>
        <v>0.63540570738791591</v>
      </c>
      <c r="V129" s="18">
        <f t="shared" si="15"/>
        <v>0.63540570738791591</v>
      </c>
      <c r="W129" s="41"/>
      <c r="X129" s="10">
        <v>783533.66599999985</v>
      </c>
      <c r="Y129" s="17">
        <f t="shared" si="18"/>
        <v>-0.10215872077154617</v>
      </c>
      <c r="Z129" s="18">
        <f t="shared" si="19"/>
        <v>-0.10215872077154617</v>
      </c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</row>
    <row r="130" spans="1:46" s="44" customFormat="1" x14ac:dyDescent="0.25">
      <c r="A130" s="14">
        <v>127</v>
      </c>
      <c r="B130" s="45">
        <v>8482910000</v>
      </c>
      <c r="C130" s="13" t="s">
        <v>27</v>
      </c>
      <c r="D130" s="41"/>
      <c r="E130" s="10">
        <v>64564.520000000004</v>
      </c>
      <c r="F130" s="9">
        <v>69042.666000000012</v>
      </c>
      <c r="G130" s="9">
        <v>15358.350999999999</v>
      </c>
      <c r="H130" s="9">
        <v>4836.8</v>
      </c>
      <c r="I130" s="9">
        <v>24560.437000000002</v>
      </c>
      <c r="J130" s="9">
        <v>124314.67599999998</v>
      </c>
      <c r="K130" s="9">
        <v>16905.311000000002</v>
      </c>
      <c r="L130" s="9">
        <v>191791.31099999993</v>
      </c>
      <c r="M130" s="9">
        <v>25185.292999999998</v>
      </c>
      <c r="N130" s="9">
        <v>87222.392000000051</v>
      </c>
      <c r="O130" s="9">
        <v>84981.388999999952</v>
      </c>
      <c r="P130" s="9">
        <v>87230.802000000011</v>
      </c>
      <c r="Q130" s="9">
        <f t="shared" si="14"/>
        <v>795993.94799999997</v>
      </c>
      <c r="R130" s="46">
        <f t="shared" si="16"/>
        <v>5.6313326361163713E-4</v>
      </c>
      <c r="S130" s="43"/>
      <c r="T130" s="10">
        <v>26743.625999999997</v>
      </c>
      <c r="U130" s="17">
        <f t="shared" si="17"/>
        <v>2.2617417697959139</v>
      </c>
      <c r="V130" s="18">
        <f t="shared" si="15"/>
        <v>2.2617417697959139</v>
      </c>
      <c r="W130" s="41"/>
      <c r="X130" s="10">
        <v>791706.36399999983</v>
      </c>
      <c r="Y130" s="17">
        <f t="shared" si="18"/>
        <v>5.4156240178968029E-3</v>
      </c>
      <c r="Z130" s="18">
        <f t="shared" si="19"/>
        <v>5.4156240178968029E-3</v>
      </c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</row>
    <row r="131" spans="1:46" s="44" customFormat="1" x14ac:dyDescent="0.25">
      <c r="A131" s="14">
        <v>128</v>
      </c>
      <c r="B131" s="45">
        <v>8409913000</v>
      </c>
      <c r="C131" s="13" t="s">
        <v>4</v>
      </c>
      <c r="D131" s="41"/>
      <c r="E131" s="10">
        <v>60812.233000000015</v>
      </c>
      <c r="F131" s="9">
        <v>57610.911999999982</v>
      </c>
      <c r="G131" s="9">
        <v>35594.665000000015</v>
      </c>
      <c r="H131" s="9">
        <v>12408.814999999999</v>
      </c>
      <c r="I131" s="9">
        <v>20005.050000000003</v>
      </c>
      <c r="J131" s="9">
        <v>28381.362000000001</v>
      </c>
      <c r="K131" s="9">
        <v>31671.123000000007</v>
      </c>
      <c r="L131" s="9">
        <v>10283.044999999998</v>
      </c>
      <c r="M131" s="9">
        <v>34379.702999999987</v>
      </c>
      <c r="N131" s="9">
        <v>43299.527000000002</v>
      </c>
      <c r="O131" s="9">
        <v>28072.921000000006</v>
      </c>
      <c r="P131" s="9">
        <v>14393.023000000001</v>
      </c>
      <c r="Q131" s="9">
        <f t="shared" si="14"/>
        <v>376912.37899999996</v>
      </c>
      <c r="R131" s="46">
        <f t="shared" si="16"/>
        <v>2.6665014051324953E-4</v>
      </c>
      <c r="S131" s="43"/>
      <c r="T131" s="10">
        <v>53663.936999999969</v>
      </c>
      <c r="U131" s="17">
        <f t="shared" si="17"/>
        <v>-0.73179338295660246</v>
      </c>
      <c r="V131" s="18">
        <f t="shared" si="15"/>
        <v>-0.73179338295660246</v>
      </c>
      <c r="W131" s="41"/>
      <c r="X131" s="10">
        <v>599777.25799999991</v>
      </c>
      <c r="Y131" s="17">
        <f t="shared" si="18"/>
        <v>-0.37157940890116242</v>
      </c>
      <c r="Z131" s="18">
        <f t="shared" si="19"/>
        <v>-0.37157940890116242</v>
      </c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</row>
    <row r="132" spans="1:46" s="44" customFormat="1" x14ac:dyDescent="0.25">
      <c r="A132" s="14">
        <v>129</v>
      </c>
      <c r="B132" s="45">
        <v>9029901000</v>
      </c>
      <c r="C132" s="13" t="s">
        <v>6</v>
      </c>
      <c r="D132" s="41"/>
      <c r="E132" s="10">
        <v>58160.509000000049</v>
      </c>
      <c r="F132" s="9">
        <v>45911.149999999958</v>
      </c>
      <c r="G132" s="9">
        <v>17741.248999999993</v>
      </c>
      <c r="H132" s="9">
        <v>21018.018999999997</v>
      </c>
      <c r="I132" s="9">
        <v>13541.19</v>
      </c>
      <c r="J132" s="9">
        <v>15147.906999999997</v>
      </c>
      <c r="K132" s="9">
        <v>29693.298000000017</v>
      </c>
      <c r="L132" s="9">
        <v>28428.405999999999</v>
      </c>
      <c r="M132" s="9">
        <v>27323.389999999989</v>
      </c>
      <c r="N132" s="9">
        <v>40466.696000000025</v>
      </c>
      <c r="O132" s="9">
        <v>30769.934999999965</v>
      </c>
      <c r="P132" s="9">
        <v>56506.292000000016</v>
      </c>
      <c r="Q132" s="9">
        <f t="shared" si="14"/>
        <v>384708.04099999997</v>
      </c>
      <c r="R132" s="46">
        <f t="shared" ref="R132:R153" si="20">+Q132/$Q$155</f>
        <v>2.7216525353025608E-4</v>
      </c>
      <c r="S132" s="43"/>
      <c r="T132" s="10">
        <v>53689.625000000022</v>
      </c>
      <c r="U132" s="17">
        <f t="shared" ref="U132:U153" si="21">+V132</f>
        <v>5.2462035262864901E-2</v>
      </c>
      <c r="V132" s="18">
        <f t="shared" si="15"/>
        <v>5.2462035262864901E-2</v>
      </c>
      <c r="W132" s="41"/>
      <c r="X132" s="10">
        <v>991878.13299999991</v>
      </c>
      <c r="Y132" s="17">
        <f t="shared" ref="Y132:Y153" si="22">+Z132</f>
        <v>-0.61214182649996984</v>
      </c>
      <c r="Z132" s="18">
        <f t="shared" ref="Z132:Z153" si="23">IFERROR((Q132-X132)/X132,0)</f>
        <v>-0.61214182649996984</v>
      </c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</row>
    <row r="133" spans="1:46" s="44" customFormat="1" x14ac:dyDescent="0.25">
      <c r="A133" s="14">
        <v>130</v>
      </c>
      <c r="B133" s="45">
        <v>9026101100</v>
      </c>
      <c r="C133" s="13" t="s">
        <v>6</v>
      </c>
      <c r="D133" s="41"/>
      <c r="E133" s="10">
        <v>56206.290999999997</v>
      </c>
      <c r="F133" s="9">
        <v>25507.088999999996</v>
      </c>
      <c r="G133" s="9">
        <v>10748.832000000002</v>
      </c>
      <c r="H133" s="9">
        <v>9172.2840000000015</v>
      </c>
      <c r="I133" s="9">
        <v>46962.036000000007</v>
      </c>
      <c r="J133" s="9">
        <v>6060.049</v>
      </c>
      <c r="K133" s="9">
        <v>14602.842000000002</v>
      </c>
      <c r="L133" s="9">
        <v>10198.180999999999</v>
      </c>
      <c r="M133" s="9">
        <v>15381.325000000001</v>
      </c>
      <c r="N133" s="9">
        <v>64380.400999999983</v>
      </c>
      <c r="O133" s="9">
        <v>32968.396000000001</v>
      </c>
      <c r="P133" s="9">
        <v>30764.194999999996</v>
      </c>
      <c r="Q133" s="9">
        <f t="shared" ref="Q133:Q153" si="24">SUM(E133:P133)</f>
        <v>322951.92100000003</v>
      </c>
      <c r="R133" s="46">
        <f t="shared" si="20"/>
        <v>2.2847531657662506E-4</v>
      </c>
      <c r="S133" s="43"/>
      <c r="T133" s="10">
        <v>10623.159999999996</v>
      </c>
      <c r="U133" s="17">
        <f t="shared" si="21"/>
        <v>1.8959551583521295</v>
      </c>
      <c r="V133" s="18">
        <f t="shared" ref="V133:V155" si="25">IFERROR((P133-T133)/T133,0)</f>
        <v>1.8959551583521295</v>
      </c>
      <c r="W133" s="41"/>
      <c r="X133" s="10">
        <v>339989.47899999999</v>
      </c>
      <c r="Y133" s="17">
        <f t="shared" si="22"/>
        <v>-5.0112015377981628E-2</v>
      </c>
      <c r="Z133" s="18">
        <f t="shared" si="23"/>
        <v>-5.0112015377981628E-2</v>
      </c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</row>
    <row r="134" spans="1:46" s="44" customFormat="1" x14ac:dyDescent="0.25">
      <c r="A134" s="14">
        <v>131</v>
      </c>
      <c r="B134" s="45">
        <v>8536101000</v>
      </c>
      <c r="C134" s="13" t="s">
        <v>5</v>
      </c>
      <c r="D134" s="41"/>
      <c r="E134" s="10">
        <v>37465.863999999994</v>
      </c>
      <c r="F134" s="9">
        <v>38405.303999999996</v>
      </c>
      <c r="G134" s="9">
        <v>18463.476999999992</v>
      </c>
      <c r="H134" s="9">
        <v>38925.194999999992</v>
      </c>
      <c r="I134" s="9">
        <v>37725.322000000007</v>
      </c>
      <c r="J134" s="9">
        <v>25432.067000000006</v>
      </c>
      <c r="K134" s="9">
        <v>28637.664000000012</v>
      </c>
      <c r="L134" s="9">
        <v>8316.3420000000006</v>
      </c>
      <c r="M134" s="9">
        <v>26720.96200000001</v>
      </c>
      <c r="N134" s="9">
        <v>28252.371000000036</v>
      </c>
      <c r="O134" s="9">
        <v>32552.361000000004</v>
      </c>
      <c r="P134" s="9">
        <v>25645.02699999998</v>
      </c>
      <c r="Q134" s="9">
        <f t="shared" si="24"/>
        <v>346541.95600000001</v>
      </c>
      <c r="R134" s="46">
        <f t="shared" si="20"/>
        <v>2.4516430451634581E-4</v>
      </c>
      <c r="S134" s="43"/>
      <c r="T134" s="10">
        <v>41367.385000000009</v>
      </c>
      <c r="U134" s="17">
        <f t="shared" si="21"/>
        <v>-0.38006651858704693</v>
      </c>
      <c r="V134" s="18">
        <f t="shared" si="25"/>
        <v>-0.38006651858704693</v>
      </c>
      <c r="W134" s="41"/>
      <c r="X134" s="10">
        <v>448506.08799999999</v>
      </c>
      <c r="Y134" s="17">
        <f t="shared" si="22"/>
        <v>-0.22734168995271251</v>
      </c>
      <c r="Z134" s="18">
        <f t="shared" si="23"/>
        <v>-0.22734168995271251</v>
      </c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</row>
    <row r="135" spans="1:46" s="44" customFormat="1" x14ac:dyDescent="0.25">
      <c r="A135" s="14">
        <v>132</v>
      </c>
      <c r="B135" s="45">
        <v>8414304000</v>
      </c>
      <c r="C135" s="13" t="s">
        <v>4</v>
      </c>
      <c r="D135" s="41"/>
      <c r="E135" s="10">
        <v>42053.337</v>
      </c>
      <c r="F135" s="9">
        <v>27954.692999999992</v>
      </c>
      <c r="G135" s="9">
        <v>16543.453999999998</v>
      </c>
      <c r="H135" s="9">
        <v>14778.285</v>
      </c>
      <c r="I135" s="9">
        <v>14981.936999999998</v>
      </c>
      <c r="J135" s="9">
        <v>22288.527999999998</v>
      </c>
      <c r="K135" s="9">
        <v>15801.906999999999</v>
      </c>
      <c r="L135" s="9">
        <v>21186.522999999997</v>
      </c>
      <c r="M135" s="9">
        <v>69688.073000000004</v>
      </c>
      <c r="N135" s="9">
        <v>31516.037999999997</v>
      </c>
      <c r="O135" s="9">
        <v>40649.428999999989</v>
      </c>
      <c r="P135" s="9">
        <v>46184.701999999997</v>
      </c>
      <c r="Q135" s="9">
        <f t="shared" si="24"/>
        <v>363626.90599999996</v>
      </c>
      <c r="R135" s="46">
        <f t="shared" si="20"/>
        <v>2.5725121004661455E-4</v>
      </c>
      <c r="S135" s="43"/>
      <c r="T135" s="10">
        <v>21629.79800000001</v>
      </c>
      <c r="U135" s="17">
        <f t="shared" si="21"/>
        <v>1.1352350123658101</v>
      </c>
      <c r="V135" s="18">
        <f t="shared" si="25"/>
        <v>1.1352350123658101</v>
      </c>
      <c r="W135" s="41"/>
      <c r="X135" s="10">
        <v>423059.32400000002</v>
      </c>
      <c r="Y135" s="17">
        <f t="shared" si="22"/>
        <v>-0.14048246812780341</v>
      </c>
      <c r="Z135" s="18">
        <f t="shared" si="23"/>
        <v>-0.14048246812780341</v>
      </c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</row>
    <row r="136" spans="1:46" s="44" customFormat="1" x14ac:dyDescent="0.25">
      <c r="A136" s="14">
        <v>133</v>
      </c>
      <c r="B136" s="45">
        <v>9025191200</v>
      </c>
      <c r="C136" s="13" t="s">
        <v>6</v>
      </c>
      <c r="D136" s="41"/>
      <c r="E136" s="10">
        <v>39755.036999999989</v>
      </c>
      <c r="F136" s="9">
        <v>29578.989000000009</v>
      </c>
      <c r="G136" s="9">
        <v>42617.932000000008</v>
      </c>
      <c r="H136" s="9">
        <v>21105.727999999996</v>
      </c>
      <c r="I136" s="9">
        <v>13427.254999999999</v>
      </c>
      <c r="J136" s="9">
        <v>56385.041000000005</v>
      </c>
      <c r="K136" s="9">
        <v>17971.845000000008</v>
      </c>
      <c r="L136" s="9">
        <v>32830.89699999999</v>
      </c>
      <c r="M136" s="9">
        <v>15491.840999999988</v>
      </c>
      <c r="N136" s="9">
        <v>38038.314000000006</v>
      </c>
      <c r="O136" s="9">
        <v>29257.240999999998</v>
      </c>
      <c r="P136" s="9">
        <v>27509.169999999991</v>
      </c>
      <c r="Q136" s="9">
        <f t="shared" si="24"/>
        <v>363969.29</v>
      </c>
      <c r="R136" s="46">
        <f t="shared" si="20"/>
        <v>2.574934327667908E-4</v>
      </c>
      <c r="S136" s="43"/>
      <c r="T136" s="10">
        <v>60777.433000000026</v>
      </c>
      <c r="U136" s="17">
        <f t="shared" si="21"/>
        <v>-0.54737854756057269</v>
      </c>
      <c r="V136" s="18">
        <f t="shared" si="25"/>
        <v>-0.54737854756057269</v>
      </c>
      <c r="W136" s="41"/>
      <c r="X136" s="10">
        <v>308403.88600000006</v>
      </c>
      <c r="Y136" s="17">
        <f t="shared" si="22"/>
        <v>0.18017089447439683</v>
      </c>
      <c r="Z136" s="18">
        <f t="shared" si="23"/>
        <v>0.18017089447439683</v>
      </c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</row>
    <row r="137" spans="1:46" s="44" customFormat="1" x14ac:dyDescent="0.25">
      <c r="A137" s="14">
        <v>134</v>
      </c>
      <c r="B137" s="45">
        <v>4012110000</v>
      </c>
      <c r="C137" s="13" t="s">
        <v>28</v>
      </c>
      <c r="D137" s="41"/>
      <c r="E137" s="10">
        <v>65881.112000000008</v>
      </c>
      <c r="F137" s="9"/>
      <c r="G137" s="9">
        <v>0</v>
      </c>
      <c r="H137" s="9">
        <v>0</v>
      </c>
      <c r="I137" s="9">
        <v>89332.251999999993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f t="shared" si="24"/>
        <v>155213.364</v>
      </c>
      <c r="R137" s="46">
        <f t="shared" si="20"/>
        <v>1.0980712660576785E-4</v>
      </c>
      <c r="S137" s="43"/>
      <c r="T137" s="10">
        <v>2423.1099999999997</v>
      </c>
      <c r="U137" s="17">
        <f t="shared" si="21"/>
        <v>-1</v>
      </c>
      <c r="V137" s="18">
        <f t="shared" si="25"/>
        <v>-1</v>
      </c>
      <c r="W137" s="41"/>
      <c r="X137" s="10">
        <v>56398.675000000003</v>
      </c>
      <c r="Y137" s="17">
        <f t="shared" si="22"/>
        <v>1.7520746542361145</v>
      </c>
      <c r="Z137" s="18">
        <f t="shared" si="23"/>
        <v>1.7520746542361145</v>
      </c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</row>
    <row r="138" spans="1:46" s="44" customFormat="1" x14ac:dyDescent="0.25">
      <c r="A138" s="14">
        <v>135</v>
      </c>
      <c r="B138" s="45">
        <v>8512400000</v>
      </c>
      <c r="C138" s="13" t="s">
        <v>14</v>
      </c>
      <c r="D138" s="41"/>
      <c r="E138" s="10">
        <v>42412.967999999993</v>
      </c>
      <c r="F138" s="9">
        <v>14681.054999999997</v>
      </c>
      <c r="G138" s="9">
        <v>7437.0659999999998</v>
      </c>
      <c r="H138" s="9">
        <v>10224.393000000002</v>
      </c>
      <c r="I138" s="9">
        <v>10097.479000000001</v>
      </c>
      <c r="J138" s="9">
        <v>9853.010000000002</v>
      </c>
      <c r="K138" s="9">
        <v>32523.028000000006</v>
      </c>
      <c r="L138" s="9">
        <v>12065.555</v>
      </c>
      <c r="M138" s="9">
        <v>15683.843000000001</v>
      </c>
      <c r="N138" s="9">
        <v>42439.88900000001</v>
      </c>
      <c r="O138" s="9">
        <v>22764.137999999999</v>
      </c>
      <c r="P138" s="9">
        <v>10502.727000000003</v>
      </c>
      <c r="Q138" s="9">
        <f t="shared" si="24"/>
        <v>230685.15100000004</v>
      </c>
      <c r="R138" s="46">
        <f t="shared" si="20"/>
        <v>1.6320033874098417E-4</v>
      </c>
      <c r="S138" s="43"/>
      <c r="T138" s="10">
        <v>23953.553000000004</v>
      </c>
      <c r="U138" s="17">
        <f t="shared" si="21"/>
        <v>-0.56153782280232079</v>
      </c>
      <c r="V138" s="18">
        <f t="shared" si="25"/>
        <v>-0.56153782280232079</v>
      </c>
      <c r="W138" s="41"/>
      <c r="X138" s="10">
        <v>582297.77699999989</v>
      </c>
      <c r="Y138" s="17">
        <f t="shared" si="22"/>
        <v>-0.60383645599938451</v>
      </c>
      <c r="Z138" s="18">
        <f t="shared" si="23"/>
        <v>-0.60383645599938451</v>
      </c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</row>
    <row r="139" spans="1:46" s="44" customFormat="1" x14ac:dyDescent="0.25">
      <c r="A139" s="14">
        <v>136</v>
      </c>
      <c r="B139" s="45">
        <v>4011109000</v>
      </c>
      <c r="C139" s="13" t="s">
        <v>28</v>
      </c>
      <c r="D139" s="41"/>
      <c r="E139" s="10">
        <v>56958.696000000004</v>
      </c>
      <c r="F139" s="9"/>
      <c r="G139" s="9">
        <v>2400</v>
      </c>
      <c r="H139" s="9">
        <v>0</v>
      </c>
      <c r="I139" s="9">
        <v>299.2</v>
      </c>
      <c r="J139" s="9">
        <v>56869.881999999998</v>
      </c>
      <c r="K139" s="9">
        <v>69128.37</v>
      </c>
      <c r="L139" s="9">
        <v>0</v>
      </c>
      <c r="M139" s="9">
        <v>401.55</v>
      </c>
      <c r="N139" s="9">
        <v>39262.270000000004</v>
      </c>
      <c r="O139" s="9">
        <v>26926.384000000002</v>
      </c>
      <c r="P139" s="9">
        <v>123.98</v>
      </c>
      <c r="Q139" s="9">
        <f t="shared" si="24"/>
        <v>252370.33199999999</v>
      </c>
      <c r="R139" s="46">
        <f t="shared" si="20"/>
        <v>1.7854172014120938E-4</v>
      </c>
      <c r="S139" s="43"/>
      <c r="T139" s="10">
        <v>40275.160000000003</v>
      </c>
      <c r="U139" s="17">
        <f t="shared" si="21"/>
        <v>-0.99692167579222524</v>
      </c>
      <c r="V139" s="18">
        <f t="shared" si="25"/>
        <v>-0.99692167579222524</v>
      </c>
      <c r="W139" s="41"/>
      <c r="X139" s="10">
        <v>453450.82199999993</v>
      </c>
      <c r="Y139" s="17">
        <f t="shared" si="22"/>
        <v>-0.44344497847221892</v>
      </c>
      <c r="Z139" s="18">
        <f t="shared" si="23"/>
        <v>-0.44344497847221892</v>
      </c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</row>
    <row r="140" spans="1:46" s="44" customFormat="1" x14ac:dyDescent="0.25">
      <c r="A140" s="14">
        <v>137</v>
      </c>
      <c r="B140" s="45">
        <v>8708295000</v>
      </c>
      <c r="C140" s="13" t="s">
        <v>14</v>
      </c>
      <c r="D140" s="41"/>
      <c r="E140" s="10">
        <v>24392.31600000001</v>
      </c>
      <c r="F140" s="9">
        <v>31507.390000000007</v>
      </c>
      <c r="G140" s="9">
        <v>22680.99600000001</v>
      </c>
      <c r="H140" s="9">
        <v>27484.192999999999</v>
      </c>
      <c r="I140" s="9">
        <v>9329.25</v>
      </c>
      <c r="J140" s="9">
        <v>1650.9390000000001</v>
      </c>
      <c r="K140" s="9">
        <v>3129.0370000000003</v>
      </c>
      <c r="L140" s="9">
        <v>18755.693000000007</v>
      </c>
      <c r="M140" s="9">
        <v>5819.643</v>
      </c>
      <c r="N140" s="9">
        <v>4762.0010000000002</v>
      </c>
      <c r="O140" s="9">
        <v>14156.097000000002</v>
      </c>
      <c r="P140" s="9">
        <v>20727.322000000007</v>
      </c>
      <c r="Q140" s="9">
        <f t="shared" si="24"/>
        <v>184394.87700000007</v>
      </c>
      <c r="R140" s="46">
        <f t="shared" si="20"/>
        <v>1.3045185725240769E-4</v>
      </c>
      <c r="S140" s="43"/>
      <c r="T140" s="10">
        <v>25270.374000000003</v>
      </c>
      <c r="U140" s="17">
        <f t="shared" si="21"/>
        <v>-0.17977779038806452</v>
      </c>
      <c r="V140" s="18">
        <f t="shared" si="25"/>
        <v>-0.17977779038806452</v>
      </c>
      <c r="W140" s="41"/>
      <c r="X140" s="10">
        <v>309791.26</v>
      </c>
      <c r="Y140" s="17">
        <f t="shared" si="22"/>
        <v>-0.40477701985524039</v>
      </c>
      <c r="Z140" s="18">
        <f t="shared" si="23"/>
        <v>-0.40477701985524039</v>
      </c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</row>
    <row r="141" spans="1:46" s="44" customFormat="1" x14ac:dyDescent="0.25">
      <c r="A141" s="14">
        <v>138</v>
      </c>
      <c r="B141" s="45">
        <v>9029201000</v>
      </c>
      <c r="C141" s="13" t="s">
        <v>6</v>
      </c>
      <c r="D141" s="41"/>
      <c r="E141" s="10">
        <v>27982.996999999999</v>
      </c>
      <c r="F141" s="9">
        <v>19972.367000000006</v>
      </c>
      <c r="G141" s="9">
        <v>6260.72</v>
      </c>
      <c r="H141" s="9">
        <v>1607.5719999999999</v>
      </c>
      <c r="I141" s="9">
        <v>2515.9470000000001</v>
      </c>
      <c r="J141" s="9">
        <v>5007.6280000000006</v>
      </c>
      <c r="K141" s="9">
        <v>6844.5800000000017</v>
      </c>
      <c r="L141" s="9">
        <v>16578.007999999998</v>
      </c>
      <c r="M141" s="9">
        <v>5477.2960000000003</v>
      </c>
      <c r="N141" s="9">
        <v>6940.6940000000004</v>
      </c>
      <c r="O141" s="9">
        <v>11081.969000000005</v>
      </c>
      <c r="P141" s="9">
        <v>6835.6920000000018</v>
      </c>
      <c r="Q141" s="9">
        <f t="shared" si="24"/>
        <v>117105.47000000002</v>
      </c>
      <c r="R141" s="46">
        <f t="shared" si="20"/>
        <v>8.2847345351769766E-5</v>
      </c>
      <c r="S141" s="43"/>
      <c r="T141" s="10">
        <v>12908.160000000002</v>
      </c>
      <c r="U141" s="17">
        <f t="shared" si="21"/>
        <v>-0.47043637513015013</v>
      </c>
      <c r="V141" s="18">
        <f t="shared" si="25"/>
        <v>-0.47043637513015013</v>
      </c>
      <c r="W141" s="41"/>
      <c r="X141" s="10">
        <v>261760.24899999998</v>
      </c>
      <c r="Y141" s="17">
        <f t="shared" si="22"/>
        <v>-0.55262317159547014</v>
      </c>
      <c r="Z141" s="18">
        <f t="shared" si="23"/>
        <v>-0.55262317159547014</v>
      </c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</row>
    <row r="142" spans="1:46" s="44" customFormat="1" x14ac:dyDescent="0.25">
      <c r="A142" s="14">
        <v>139</v>
      </c>
      <c r="B142" s="45">
        <v>9401901000</v>
      </c>
      <c r="C142" s="13" t="s">
        <v>6</v>
      </c>
      <c r="D142" s="41"/>
      <c r="E142" s="10">
        <v>28452.440999999995</v>
      </c>
      <c r="F142" s="9">
        <v>15907.908000000003</v>
      </c>
      <c r="G142" s="9">
        <v>22157.331999999999</v>
      </c>
      <c r="H142" s="9">
        <v>12976.276</v>
      </c>
      <c r="I142" s="9">
        <v>14894.527999999998</v>
      </c>
      <c r="J142" s="9">
        <v>18107.86</v>
      </c>
      <c r="K142" s="9">
        <v>27357.028000000006</v>
      </c>
      <c r="L142" s="9">
        <v>19058.376</v>
      </c>
      <c r="M142" s="9">
        <v>18103.940000000013</v>
      </c>
      <c r="N142" s="9">
        <v>35053.540999999997</v>
      </c>
      <c r="O142" s="9">
        <v>32622.635000000002</v>
      </c>
      <c r="P142" s="9">
        <v>19048.472999999994</v>
      </c>
      <c r="Q142" s="9">
        <f t="shared" si="24"/>
        <v>263740.33799999999</v>
      </c>
      <c r="R142" s="46">
        <f t="shared" si="20"/>
        <v>1.8658553580356652E-4</v>
      </c>
      <c r="S142" s="43"/>
      <c r="T142" s="10">
        <v>40903.654999999999</v>
      </c>
      <c r="U142" s="17">
        <f t="shared" si="21"/>
        <v>-0.53430877998555393</v>
      </c>
      <c r="V142" s="18">
        <f t="shared" si="25"/>
        <v>-0.53430877998555393</v>
      </c>
      <c r="W142" s="41"/>
      <c r="X142" s="10">
        <v>413615.02599999995</v>
      </c>
      <c r="Y142" s="17">
        <f t="shared" si="22"/>
        <v>-0.36235310271343957</v>
      </c>
      <c r="Z142" s="18">
        <f t="shared" si="23"/>
        <v>-0.36235310271343957</v>
      </c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</row>
    <row r="143" spans="1:46" s="44" customFormat="1" x14ac:dyDescent="0.25">
      <c r="A143" s="14">
        <v>140</v>
      </c>
      <c r="B143" s="45">
        <v>8409999200</v>
      </c>
      <c r="C143" s="13" t="s">
        <v>4</v>
      </c>
      <c r="D143" s="41"/>
      <c r="E143" s="10">
        <v>19083.750000000007</v>
      </c>
      <c r="F143" s="9">
        <v>19273.010000000002</v>
      </c>
      <c r="G143" s="9">
        <v>10091.366999999997</v>
      </c>
      <c r="H143" s="9">
        <v>7898.0190000000011</v>
      </c>
      <c r="I143" s="9">
        <v>2488.4509999999996</v>
      </c>
      <c r="J143" s="9">
        <v>6542.5149999999994</v>
      </c>
      <c r="K143" s="9">
        <v>22428.508999999995</v>
      </c>
      <c r="L143" s="9">
        <v>19299.710999999996</v>
      </c>
      <c r="M143" s="9">
        <v>14525.762000000004</v>
      </c>
      <c r="N143" s="9">
        <v>10200.951999999999</v>
      </c>
      <c r="O143" s="9">
        <v>9813.5060000000012</v>
      </c>
      <c r="P143" s="9">
        <v>11231.703</v>
      </c>
      <c r="Q143" s="9">
        <f t="shared" si="24"/>
        <v>152877.255</v>
      </c>
      <c r="R143" s="46">
        <f t="shared" si="20"/>
        <v>1.0815442473708163E-4</v>
      </c>
      <c r="S143" s="43"/>
      <c r="T143" s="10">
        <v>19518.494000000021</v>
      </c>
      <c r="U143" s="17">
        <f t="shared" si="21"/>
        <v>-0.42456098303485978</v>
      </c>
      <c r="V143" s="18">
        <f t="shared" si="25"/>
        <v>-0.42456098303485978</v>
      </c>
      <c r="W143" s="41"/>
      <c r="X143" s="10">
        <v>182061.65899999999</v>
      </c>
      <c r="Y143" s="17">
        <f t="shared" si="22"/>
        <v>-0.16029956093061848</v>
      </c>
      <c r="Z143" s="18">
        <f t="shared" si="23"/>
        <v>-0.16029956093061848</v>
      </c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</row>
    <row r="144" spans="1:46" s="44" customFormat="1" x14ac:dyDescent="0.25">
      <c r="A144" s="14">
        <v>141</v>
      </c>
      <c r="B144" s="45">
        <v>4010330000</v>
      </c>
      <c r="C144" s="13" t="s">
        <v>2</v>
      </c>
      <c r="D144" s="41"/>
      <c r="E144" s="10">
        <v>13331.694000000001</v>
      </c>
      <c r="F144" s="9">
        <v>11830.54799999999</v>
      </c>
      <c r="G144" s="9">
        <v>20852.111999999994</v>
      </c>
      <c r="H144" s="9">
        <v>19104.278999999995</v>
      </c>
      <c r="I144" s="9">
        <v>18194.062999999998</v>
      </c>
      <c r="J144" s="9">
        <v>10560.148999999998</v>
      </c>
      <c r="K144" s="9">
        <v>15295.364999999996</v>
      </c>
      <c r="L144" s="9">
        <v>6155.8190000000004</v>
      </c>
      <c r="M144" s="9">
        <v>8832.4139999999989</v>
      </c>
      <c r="N144" s="9">
        <v>13405.974999999999</v>
      </c>
      <c r="O144" s="9">
        <v>16848.265000000003</v>
      </c>
      <c r="P144" s="9">
        <v>13201.840000000002</v>
      </c>
      <c r="Q144" s="9">
        <f t="shared" si="24"/>
        <v>167612.52299999999</v>
      </c>
      <c r="R144" s="46">
        <f t="shared" si="20"/>
        <v>1.1857902605456816E-4</v>
      </c>
      <c r="S144" s="43"/>
      <c r="T144" s="10">
        <v>12875.284000000003</v>
      </c>
      <c r="U144" s="17">
        <f t="shared" si="21"/>
        <v>2.5363013351783044E-2</v>
      </c>
      <c r="V144" s="18">
        <f t="shared" si="25"/>
        <v>2.5363013351783044E-2</v>
      </c>
      <c r="W144" s="41"/>
      <c r="X144" s="10">
        <v>244517.69599999997</v>
      </c>
      <c r="Y144" s="17">
        <f t="shared" si="22"/>
        <v>-0.31451782123777244</v>
      </c>
      <c r="Z144" s="18">
        <f t="shared" si="23"/>
        <v>-0.31451782123777244</v>
      </c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</row>
    <row r="145" spans="1:46" s="44" customFormat="1" x14ac:dyDescent="0.25">
      <c r="A145" s="14">
        <v>142</v>
      </c>
      <c r="B145" s="45">
        <v>8409918000</v>
      </c>
      <c r="C145" s="13" t="s">
        <v>4</v>
      </c>
      <c r="D145" s="41"/>
      <c r="E145" s="10">
        <v>13079.087999999998</v>
      </c>
      <c r="F145" s="9">
        <v>10804.755000000001</v>
      </c>
      <c r="G145" s="9">
        <v>7799.5909999999967</v>
      </c>
      <c r="H145" s="9">
        <v>6690.1230000000005</v>
      </c>
      <c r="I145" s="9">
        <v>9570.7220000000034</v>
      </c>
      <c r="J145" s="9">
        <v>7560.8660000000009</v>
      </c>
      <c r="K145" s="9">
        <v>6760.0070000000005</v>
      </c>
      <c r="L145" s="9">
        <v>5891.9929999999995</v>
      </c>
      <c r="M145" s="9">
        <v>3651.5510000000013</v>
      </c>
      <c r="N145" s="9">
        <v>16456.666000000001</v>
      </c>
      <c r="O145" s="9">
        <v>9119.8119999999981</v>
      </c>
      <c r="P145" s="9">
        <v>7870.4379999999983</v>
      </c>
      <c r="Q145" s="9">
        <f t="shared" si="24"/>
        <v>105255.61199999999</v>
      </c>
      <c r="R145" s="46">
        <f t="shared" si="20"/>
        <v>7.4464053964139171E-5</v>
      </c>
      <c r="S145" s="43"/>
      <c r="T145" s="10">
        <v>20035.67500000001</v>
      </c>
      <c r="U145" s="17">
        <f t="shared" si="21"/>
        <v>-0.60717879482473169</v>
      </c>
      <c r="V145" s="18">
        <f t="shared" si="25"/>
        <v>-0.60717879482473169</v>
      </c>
      <c r="W145" s="41"/>
      <c r="X145" s="10">
        <v>198533.76000000001</v>
      </c>
      <c r="Y145" s="17">
        <f t="shared" si="22"/>
        <v>-0.46983519578735633</v>
      </c>
      <c r="Z145" s="18">
        <f t="shared" si="23"/>
        <v>-0.46983519578735633</v>
      </c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</row>
    <row r="146" spans="1:46" s="44" customFormat="1" x14ac:dyDescent="0.25">
      <c r="A146" s="14">
        <v>143</v>
      </c>
      <c r="B146" s="45">
        <v>8511903000</v>
      </c>
      <c r="C146" s="13" t="s">
        <v>5</v>
      </c>
      <c r="D146" s="41"/>
      <c r="E146" s="10">
        <v>2677.0609999999997</v>
      </c>
      <c r="F146" s="9">
        <v>16446.14</v>
      </c>
      <c r="G146" s="9">
        <v>34521.75</v>
      </c>
      <c r="H146" s="9">
        <v>5058.04</v>
      </c>
      <c r="I146" s="9">
        <v>2639.73</v>
      </c>
      <c r="J146" s="9">
        <v>4093.268</v>
      </c>
      <c r="K146" s="9">
        <v>6098.0929999999998</v>
      </c>
      <c r="L146" s="9">
        <v>7430.2879999999996</v>
      </c>
      <c r="M146" s="9">
        <v>23936.126</v>
      </c>
      <c r="N146" s="9">
        <v>22897.124</v>
      </c>
      <c r="O146" s="9">
        <v>3282.0590000000002</v>
      </c>
      <c r="P146" s="9">
        <v>2848.2699999999995</v>
      </c>
      <c r="Q146" s="9">
        <f t="shared" si="24"/>
        <v>131927.94899999999</v>
      </c>
      <c r="R146" s="46">
        <f t="shared" si="20"/>
        <v>9.3333644895952919E-5</v>
      </c>
      <c r="S146" s="43"/>
      <c r="T146" s="10">
        <v>3927.4700000000003</v>
      </c>
      <c r="U146" s="17">
        <f t="shared" si="21"/>
        <v>-0.27478249356455953</v>
      </c>
      <c r="V146" s="18">
        <f t="shared" si="25"/>
        <v>-0.27478249356455953</v>
      </c>
      <c r="W146" s="41"/>
      <c r="X146" s="10">
        <v>64352.032000000007</v>
      </c>
      <c r="Y146" s="17">
        <f t="shared" si="22"/>
        <v>1.0500976410504019</v>
      </c>
      <c r="Z146" s="18">
        <f t="shared" si="23"/>
        <v>1.0500976410504019</v>
      </c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</row>
    <row r="147" spans="1:46" s="44" customFormat="1" x14ac:dyDescent="0.25">
      <c r="A147" s="14">
        <v>144</v>
      </c>
      <c r="B147" s="45">
        <v>8511902100</v>
      </c>
      <c r="C147" s="13" t="s">
        <v>5</v>
      </c>
      <c r="D147" s="41"/>
      <c r="E147" s="10">
        <v>16670.460000000006</v>
      </c>
      <c r="F147" s="9">
        <v>1494.0060000000003</v>
      </c>
      <c r="G147" s="9">
        <v>9433.7310000000016</v>
      </c>
      <c r="H147" s="9">
        <v>3923.0949999999998</v>
      </c>
      <c r="I147" s="9">
        <v>15467.715</v>
      </c>
      <c r="J147" s="9">
        <v>176.8</v>
      </c>
      <c r="K147" s="9">
        <v>4603.7950000000001</v>
      </c>
      <c r="L147" s="9">
        <v>7387.8990000000003</v>
      </c>
      <c r="M147" s="9">
        <v>930.98199999999997</v>
      </c>
      <c r="N147" s="9">
        <v>1214</v>
      </c>
      <c r="O147" s="9">
        <v>7778.8060000000014</v>
      </c>
      <c r="P147" s="9">
        <v>16467.975999999999</v>
      </c>
      <c r="Q147" s="9">
        <f t="shared" si="24"/>
        <v>85549.264999999999</v>
      </c>
      <c r="R147" s="46">
        <f t="shared" si="20"/>
        <v>6.0522616937065956E-5</v>
      </c>
      <c r="S147" s="43"/>
      <c r="T147" s="10">
        <v>20505.671000000002</v>
      </c>
      <c r="U147" s="17">
        <f t="shared" si="21"/>
        <v>-0.19690626071197587</v>
      </c>
      <c r="V147" s="18">
        <f t="shared" si="25"/>
        <v>-0.19690626071197587</v>
      </c>
      <c r="W147" s="41"/>
      <c r="X147" s="10">
        <v>169362.13399999999</v>
      </c>
      <c r="Y147" s="17">
        <f t="shared" si="22"/>
        <v>-0.4948737183484001</v>
      </c>
      <c r="Z147" s="18">
        <f t="shared" si="23"/>
        <v>-0.4948737183484001</v>
      </c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</row>
    <row r="148" spans="1:46" s="44" customFormat="1" x14ac:dyDescent="0.25">
      <c r="A148" s="14">
        <v>145</v>
      </c>
      <c r="B148" s="45">
        <v>8483109300</v>
      </c>
      <c r="C148" s="13" t="s">
        <v>4</v>
      </c>
      <c r="D148" s="41"/>
      <c r="E148" s="10">
        <v>9718.0249999999996</v>
      </c>
      <c r="F148" s="9">
        <v>8380.3509999999987</v>
      </c>
      <c r="G148" s="9">
        <v>3089.0290000000005</v>
      </c>
      <c r="H148" s="9">
        <v>4314.8429999999989</v>
      </c>
      <c r="I148" s="9">
        <v>6632.982</v>
      </c>
      <c r="J148" s="9">
        <v>10904.925999999998</v>
      </c>
      <c r="K148" s="9">
        <v>8440.7990000000009</v>
      </c>
      <c r="L148" s="9">
        <v>5928.2959999999994</v>
      </c>
      <c r="M148" s="9">
        <v>779.54899999999998</v>
      </c>
      <c r="N148" s="9">
        <v>4036.18</v>
      </c>
      <c r="O148" s="9">
        <v>5995.4080000000004</v>
      </c>
      <c r="P148" s="9">
        <v>10490.82</v>
      </c>
      <c r="Q148" s="9">
        <f t="shared" si="24"/>
        <v>78711.207999999984</v>
      </c>
      <c r="R148" s="46">
        <f t="shared" si="20"/>
        <v>5.5684970413687602E-5</v>
      </c>
      <c r="S148" s="43"/>
      <c r="T148" s="10">
        <v>17120.306</v>
      </c>
      <c r="U148" s="17">
        <f t="shared" si="21"/>
        <v>-0.38722941050235904</v>
      </c>
      <c r="V148" s="18">
        <f t="shared" si="25"/>
        <v>-0.38722941050235904</v>
      </c>
      <c r="W148" s="41"/>
      <c r="X148" s="10">
        <v>143898.5</v>
      </c>
      <c r="Y148" s="17">
        <f t="shared" si="22"/>
        <v>-0.45300883608932696</v>
      </c>
      <c r="Z148" s="18">
        <f t="shared" si="23"/>
        <v>-0.45300883608932696</v>
      </c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</row>
    <row r="149" spans="1:46" s="44" customFormat="1" x14ac:dyDescent="0.25">
      <c r="A149" s="14">
        <v>146</v>
      </c>
      <c r="B149" s="45">
        <v>9104001000</v>
      </c>
      <c r="C149" s="13" t="s">
        <v>6</v>
      </c>
      <c r="D149" s="41"/>
      <c r="E149" s="10">
        <v>7510.4389999999994</v>
      </c>
      <c r="F149" s="9">
        <v>2912.3949999999995</v>
      </c>
      <c r="G149" s="9">
        <v>1607.4949999999999</v>
      </c>
      <c r="H149" s="9">
        <v>89.603999999999999</v>
      </c>
      <c r="I149" s="9">
        <v>3611.8510000000001</v>
      </c>
      <c r="J149" s="9">
        <v>2312.4849999999997</v>
      </c>
      <c r="K149" s="9">
        <v>6436.39</v>
      </c>
      <c r="L149" s="9">
        <v>3197.3749999999995</v>
      </c>
      <c r="M149" s="9">
        <v>7533.9889999999996</v>
      </c>
      <c r="N149" s="9">
        <v>2307.3990000000003</v>
      </c>
      <c r="O149" s="9">
        <v>3774.7069999999994</v>
      </c>
      <c r="P149" s="9">
        <v>3375.9180000000001</v>
      </c>
      <c r="Q149" s="9">
        <f t="shared" si="24"/>
        <v>44670.046999999991</v>
      </c>
      <c r="R149" s="46">
        <f t="shared" si="20"/>
        <v>3.1602236946649767E-5</v>
      </c>
      <c r="S149" s="43"/>
      <c r="T149" s="10">
        <v>16022.694999999998</v>
      </c>
      <c r="U149" s="17">
        <f t="shared" si="21"/>
        <v>-0.78930398413001057</v>
      </c>
      <c r="V149" s="18">
        <f t="shared" si="25"/>
        <v>-0.78930398413001057</v>
      </c>
      <c r="W149" s="41"/>
      <c r="X149" s="10">
        <v>104595.60599999999</v>
      </c>
      <c r="Y149" s="17">
        <f t="shared" si="22"/>
        <v>-0.5729261609708538</v>
      </c>
      <c r="Z149" s="18">
        <f t="shared" si="23"/>
        <v>-0.5729261609708538</v>
      </c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</row>
    <row r="150" spans="1:46" s="44" customFormat="1" x14ac:dyDescent="0.25">
      <c r="A150" s="14">
        <v>147</v>
      </c>
      <c r="B150" s="45">
        <v>4012120000</v>
      </c>
      <c r="C150" s="13" t="s">
        <v>28</v>
      </c>
      <c r="D150" s="41"/>
      <c r="E150" s="10">
        <v>6490.0879999999997</v>
      </c>
      <c r="F150" s="9"/>
      <c r="G150" s="9">
        <v>0</v>
      </c>
      <c r="H150" s="9">
        <v>0</v>
      </c>
      <c r="I150" s="9">
        <v>13467.348</v>
      </c>
      <c r="J150" s="9">
        <v>21760</v>
      </c>
      <c r="K150" s="9">
        <v>4654.5</v>
      </c>
      <c r="L150" s="9">
        <v>0</v>
      </c>
      <c r="M150" s="9">
        <v>0</v>
      </c>
      <c r="N150" s="9">
        <v>31900.01</v>
      </c>
      <c r="O150" s="9">
        <v>0</v>
      </c>
      <c r="P150" s="9">
        <v>64472.650999999998</v>
      </c>
      <c r="Q150" s="9">
        <f t="shared" si="24"/>
        <v>142744.59700000001</v>
      </c>
      <c r="R150" s="46">
        <f t="shared" si="20"/>
        <v>1.0098598233505402E-4</v>
      </c>
      <c r="S150" s="43"/>
      <c r="T150" s="10">
        <v>23754</v>
      </c>
      <c r="U150" s="17">
        <f t="shared" si="21"/>
        <v>1.7141808116527741</v>
      </c>
      <c r="V150" s="18">
        <f t="shared" si="25"/>
        <v>1.7141808116527741</v>
      </c>
      <c r="W150" s="41"/>
      <c r="X150" s="10">
        <v>220908.764</v>
      </c>
      <c r="Y150" s="17">
        <f t="shared" si="22"/>
        <v>-0.35383008616172418</v>
      </c>
      <c r="Z150" s="18">
        <f t="shared" si="23"/>
        <v>-0.35383008616172418</v>
      </c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</row>
    <row r="151" spans="1:46" s="44" customFormat="1" x14ac:dyDescent="0.25">
      <c r="A151" s="14">
        <v>148</v>
      </c>
      <c r="B151" s="45">
        <v>8708991100</v>
      </c>
      <c r="C151" s="13" t="s">
        <v>14</v>
      </c>
      <c r="D151" s="41"/>
      <c r="E151" s="10">
        <v>2153.7549999999997</v>
      </c>
      <c r="F151" s="9">
        <v>2684.9379999999996</v>
      </c>
      <c r="G151" s="9">
        <v>11761.632000000009</v>
      </c>
      <c r="H151" s="9">
        <v>21513.133000000002</v>
      </c>
      <c r="I151" s="9">
        <v>818.4169999999998</v>
      </c>
      <c r="J151" s="9">
        <v>1433.316</v>
      </c>
      <c r="K151" s="9">
        <v>18172.945</v>
      </c>
      <c r="L151" s="9">
        <v>1904.2509999999997</v>
      </c>
      <c r="M151" s="9">
        <v>1154.193</v>
      </c>
      <c r="N151" s="9">
        <v>5298.7069999999985</v>
      </c>
      <c r="O151" s="9">
        <v>31470.435000000001</v>
      </c>
      <c r="P151" s="9">
        <v>5079.0280000000012</v>
      </c>
      <c r="Q151" s="9">
        <f t="shared" ref="Q151:Q152" si="26">SUM(E151:P151)</f>
        <v>103444.75000000001</v>
      </c>
      <c r="R151" s="46">
        <f t="shared" si="20"/>
        <v>7.3182942932362472E-5</v>
      </c>
      <c r="S151" s="43"/>
      <c r="T151" s="10">
        <v>15805.949999999999</v>
      </c>
      <c r="U151" s="17">
        <f t="shared" ref="U151:U152" si="27">+V151</f>
        <v>-0.67866354126136041</v>
      </c>
      <c r="V151" s="18">
        <f t="shared" si="25"/>
        <v>-0.67866354126136041</v>
      </c>
      <c r="W151" s="41"/>
      <c r="X151" s="10">
        <v>899944.02899999998</v>
      </c>
      <c r="Y151" s="17">
        <f t="shared" ref="Y151:Y152" si="28">+Z151</f>
        <v>-0.88505424041210012</v>
      </c>
      <c r="Z151" s="18">
        <f t="shared" ref="Z151:Z152" si="29">IFERROR((Q151-X151)/X151,0)</f>
        <v>-0.88505424041210012</v>
      </c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</row>
    <row r="152" spans="1:46" s="44" customFormat="1" x14ac:dyDescent="0.25">
      <c r="A152" s="14">
        <v>148</v>
      </c>
      <c r="B152" s="45">
        <v>4012903000</v>
      </c>
      <c r="C152" s="13" t="s">
        <v>28</v>
      </c>
      <c r="D152" s="41"/>
      <c r="E152" s="10">
        <v>656.68900000000008</v>
      </c>
      <c r="F152" s="9">
        <v>141.21</v>
      </c>
      <c r="G152" s="9">
        <v>0</v>
      </c>
      <c r="H152" s="9">
        <v>362.87400000000002</v>
      </c>
      <c r="I152" s="9">
        <v>0</v>
      </c>
      <c r="J152" s="9">
        <v>281.846</v>
      </c>
      <c r="K152" s="9">
        <v>203.16</v>
      </c>
      <c r="L152" s="9">
        <v>0</v>
      </c>
      <c r="M152" s="9">
        <v>0</v>
      </c>
      <c r="N152" s="9">
        <v>23719.94</v>
      </c>
      <c r="O152" s="9">
        <v>0</v>
      </c>
      <c r="P152" s="9">
        <v>0</v>
      </c>
      <c r="Q152" s="9">
        <f t="shared" si="26"/>
        <v>25365.718999999997</v>
      </c>
      <c r="R152" s="46">
        <f t="shared" si="20"/>
        <v>1.7945211970789644E-5</v>
      </c>
      <c r="S152" s="43"/>
      <c r="T152" s="10">
        <v>1130.605</v>
      </c>
      <c r="U152" s="17">
        <f t="shared" si="27"/>
        <v>-1</v>
      </c>
      <c r="V152" s="18">
        <f t="shared" si="25"/>
        <v>-1</v>
      </c>
      <c r="W152" s="41"/>
      <c r="X152" s="10">
        <v>18818.234</v>
      </c>
      <c r="Y152" s="17">
        <f t="shared" si="28"/>
        <v>0.34793302070746895</v>
      </c>
      <c r="Z152" s="18">
        <f t="shared" si="29"/>
        <v>0.34793302070746895</v>
      </c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</row>
    <row r="153" spans="1:46" s="44" customFormat="1" x14ac:dyDescent="0.25">
      <c r="A153" s="14">
        <v>148</v>
      </c>
      <c r="B153" s="45">
        <v>4012190000</v>
      </c>
      <c r="C153" s="13" t="s">
        <v>28</v>
      </c>
      <c r="D153" s="41"/>
      <c r="E153" s="10">
        <v>598.10599999999999</v>
      </c>
      <c r="F153" s="9"/>
      <c r="G153" s="9">
        <v>0</v>
      </c>
      <c r="H153" s="9">
        <v>359.81000000000006</v>
      </c>
      <c r="I153" s="9">
        <v>5543.2830000000004</v>
      </c>
      <c r="J153" s="9">
        <v>0</v>
      </c>
      <c r="K153" s="9">
        <v>0</v>
      </c>
      <c r="L153" s="9">
        <v>0</v>
      </c>
      <c r="M153" s="9">
        <v>1861.028</v>
      </c>
      <c r="N153" s="9">
        <v>0</v>
      </c>
      <c r="O153" s="9">
        <v>0</v>
      </c>
      <c r="P153" s="9">
        <v>0</v>
      </c>
      <c r="Q153" s="9">
        <f t="shared" si="24"/>
        <v>8362.2270000000008</v>
      </c>
      <c r="R153" s="46">
        <f t="shared" si="20"/>
        <v>5.9159346542812532E-6</v>
      </c>
      <c r="S153" s="43"/>
      <c r="T153" s="10">
        <v>40</v>
      </c>
      <c r="U153" s="17">
        <f t="shared" si="21"/>
        <v>-1</v>
      </c>
      <c r="V153" s="18">
        <f t="shared" si="25"/>
        <v>-1</v>
      </c>
      <c r="W153" s="41"/>
      <c r="X153" s="10">
        <v>4627.88</v>
      </c>
      <c r="Y153" s="17">
        <f t="shared" si="22"/>
        <v>0.80692390468205755</v>
      </c>
      <c r="Z153" s="18">
        <f t="shared" si="23"/>
        <v>0.80692390468205755</v>
      </c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</row>
    <row r="154" spans="1:46" s="38" customFormat="1" ht="6" customHeight="1" x14ac:dyDescent="0.25">
      <c r="A154" s="36"/>
      <c r="B154" s="36"/>
      <c r="C154" s="36"/>
      <c r="D154" s="37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47"/>
      <c r="S154" s="37"/>
      <c r="T154" s="36"/>
      <c r="U154" s="36"/>
      <c r="V154" s="36"/>
      <c r="W154" s="37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</row>
    <row r="155" spans="1:46" s="38" customFormat="1" x14ac:dyDescent="0.25">
      <c r="A155" s="48"/>
      <c r="B155" s="49"/>
      <c r="C155" s="50" t="s">
        <v>20</v>
      </c>
      <c r="D155" s="30"/>
      <c r="E155" s="51">
        <f t="shared" ref="E155:R155" si="30">SUM(E4:E153)</f>
        <v>160414128.89799997</v>
      </c>
      <c r="F155" s="52">
        <f t="shared" si="30"/>
        <v>124939671.69500011</v>
      </c>
      <c r="G155" s="52">
        <f t="shared" si="30"/>
        <v>101793894.47900008</v>
      </c>
      <c r="H155" s="52">
        <f t="shared" si="30"/>
        <v>105440568.7809999</v>
      </c>
      <c r="I155" s="52">
        <f t="shared" si="30"/>
        <v>95167355.54899995</v>
      </c>
      <c r="J155" s="52">
        <f t="shared" si="30"/>
        <v>77730700.250000015</v>
      </c>
      <c r="K155" s="52">
        <f t="shared" si="30"/>
        <v>87472560.31599991</v>
      </c>
      <c r="L155" s="52">
        <f t="shared" si="30"/>
        <v>98456415.237000063</v>
      </c>
      <c r="M155" s="52">
        <f t="shared" si="30"/>
        <v>118018940.66699997</v>
      </c>
      <c r="N155" s="52">
        <f t="shared" si="30"/>
        <v>135065627.31900001</v>
      </c>
      <c r="O155" s="52">
        <f t="shared" si="30"/>
        <v>140228658.99599993</v>
      </c>
      <c r="P155" s="52">
        <f t="shared" si="30"/>
        <v>168780498.56400001</v>
      </c>
      <c r="Q155" s="53">
        <f>SUM(Q4:Q153)</f>
        <v>1413509020.7510002</v>
      </c>
      <c r="R155" s="54">
        <f t="shared" si="30"/>
        <v>0.99999999999999956</v>
      </c>
      <c r="S155" s="30"/>
      <c r="T155" s="51">
        <f>SUM(T4:T153)</f>
        <v>145659212.62899977</v>
      </c>
      <c r="U155" s="21">
        <f t="shared" ref="U155" si="31">+V155</f>
        <v>0.15873548619194547</v>
      </c>
      <c r="V155" s="22">
        <f t="shared" si="25"/>
        <v>0.15873548619194547</v>
      </c>
      <c r="W155" s="30"/>
      <c r="X155" s="55">
        <f>SUM(X4:X153)</f>
        <v>1748513100.4730008</v>
      </c>
      <c r="Y155" s="21">
        <f t="shared" ref="Y155" si="32">+Z155</f>
        <v>-0.19159369159509107</v>
      </c>
      <c r="Z155" s="22">
        <f>IFERROR((Q155-X155)/X155,0)</f>
        <v>-0.19159369159509107</v>
      </c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</row>
    <row r="156" spans="1:46" s="38" customFormat="1" x14ac:dyDescent="0.25">
      <c r="B156" s="7" t="s">
        <v>25</v>
      </c>
      <c r="C156" s="56"/>
      <c r="D156" s="57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7"/>
      <c r="T156" s="58"/>
      <c r="U156" s="58"/>
      <c r="V156" s="58"/>
      <c r="W156" s="57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</row>
    <row r="157" spans="1:46" x14ac:dyDescent="0.25">
      <c r="B157" s="7" t="s">
        <v>15</v>
      </c>
      <c r="D157" s="57"/>
      <c r="S157" s="57"/>
      <c r="W157" s="57"/>
    </row>
    <row r="158" spans="1:46" s="62" customFormat="1" x14ac:dyDescent="0.25">
      <c r="A158" s="59"/>
      <c r="B158" s="59"/>
      <c r="C158" s="23"/>
      <c r="D158" s="60"/>
      <c r="E158" s="38"/>
      <c r="F158" s="38"/>
      <c r="G158" s="38"/>
      <c r="H158" s="38"/>
      <c r="I158" s="38"/>
      <c r="J158" s="38"/>
      <c r="K158" s="106"/>
      <c r="L158" s="106"/>
      <c r="M158" s="38"/>
      <c r="N158" s="38"/>
      <c r="O158" s="38"/>
      <c r="P158" s="38"/>
      <c r="Q158" s="58"/>
      <c r="R158" s="58"/>
      <c r="S158" s="60"/>
      <c r="T158" s="38"/>
      <c r="U158" s="38"/>
      <c r="V158" s="38"/>
      <c r="W158" s="60"/>
      <c r="X158" s="38"/>
      <c r="Y158" s="38"/>
      <c r="Z158" s="38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  <c r="AL158" s="61"/>
      <c r="AM158" s="61"/>
      <c r="AN158" s="61"/>
      <c r="AO158" s="61"/>
      <c r="AP158" s="61"/>
      <c r="AQ158" s="61"/>
      <c r="AR158" s="61"/>
      <c r="AS158" s="61"/>
      <c r="AT158" s="61"/>
    </row>
    <row r="159" spans="1:46" s="62" customFormat="1" x14ac:dyDescent="0.25">
      <c r="A159" s="59"/>
      <c r="B159" s="59"/>
      <c r="C159" s="23"/>
      <c r="D159" s="60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58"/>
      <c r="R159" s="58"/>
      <c r="S159" s="60"/>
      <c r="T159" s="38"/>
      <c r="U159" s="38"/>
      <c r="V159" s="38"/>
      <c r="W159" s="60"/>
      <c r="X159" s="38"/>
      <c r="Y159" s="38"/>
      <c r="Z159" s="38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  <c r="AL159" s="61"/>
      <c r="AM159" s="61"/>
      <c r="AN159" s="61"/>
      <c r="AO159" s="61"/>
      <c r="AP159" s="61"/>
      <c r="AQ159" s="61"/>
      <c r="AR159" s="61"/>
      <c r="AS159" s="61"/>
      <c r="AT159" s="61"/>
    </row>
    <row r="160" spans="1:46" x14ac:dyDescent="0.25">
      <c r="E160" s="104"/>
      <c r="F160" s="104"/>
      <c r="G160" s="104"/>
      <c r="H160" s="104"/>
      <c r="I160" s="104"/>
      <c r="J160" s="104"/>
      <c r="K160" s="104"/>
      <c r="L160" s="104"/>
      <c r="M160" s="104"/>
      <c r="N160" s="104"/>
      <c r="O160" s="104"/>
    </row>
  </sheetData>
  <sortState xmlns:xlrd2="http://schemas.microsoft.com/office/spreadsheetml/2017/richdata2" ref="B4:AS153">
    <sortCondition descending="1" ref="Q4:Q153"/>
  </sortState>
  <dataConsolidate>
    <dataRefs count="1">
      <dataRef name="$D$9:$D$161,$F$9:$K$161" r:id="rId1"/>
    </dataRefs>
  </dataConsolidate>
  <mergeCells count="2">
    <mergeCell ref="U2:V2"/>
    <mergeCell ref="Y2:Z2"/>
  </mergeCells>
  <conditionalFormatting sqref="V4:V153">
    <cfRule type="cellIs" dxfId="14" priority="39" operator="lessThan">
      <formula>0%</formula>
    </cfRule>
    <cfRule type="cellIs" dxfId="13" priority="40" operator="greaterThanOrEqual">
      <formula>1%</formula>
    </cfRule>
  </conditionalFormatting>
  <conditionalFormatting sqref="Z4:Z150 Z153">
    <cfRule type="cellIs" dxfId="12" priority="37" operator="lessThan">
      <formula>0%</formula>
    </cfRule>
    <cfRule type="cellIs" dxfId="11" priority="38" operator="greaterThanOrEqual">
      <formula>1%</formula>
    </cfRule>
  </conditionalFormatting>
  <conditionalFormatting sqref="Z155">
    <cfRule type="cellIs" dxfId="10" priority="31" operator="lessThan">
      <formula>0%</formula>
    </cfRule>
    <cfRule type="cellIs" dxfId="9" priority="32" operator="greaterThanOrEqual">
      <formula>1%</formula>
    </cfRule>
  </conditionalFormatting>
  <conditionalFormatting sqref="B4:B150 B153">
    <cfRule type="duplicateValues" dxfId="8" priority="49"/>
  </conditionalFormatting>
  <conditionalFormatting sqref="Z151">
    <cfRule type="cellIs" dxfId="7" priority="10" operator="lessThan">
      <formula>0%</formula>
    </cfRule>
    <cfRule type="cellIs" dxfId="6" priority="11" operator="greaterThanOrEqual">
      <formula>1%</formula>
    </cfRule>
  </conditionalFormatting>
  <conditionalFormatting sqref="B151">
    <cfRule type="duplicateValues" dxfId="5" priority="16"/>
  </conditionalFormatting>
  <conditionalFormatting sqref="Z152">
    <cfRule type="cellIs" dxfId="4" priority="3" operator="lessThan">
      <formula>0%</formula>
    </cfRule>
    <cfRule type="cellIs" dxfId="3" priority="4" operator="greaterThanOrEqual">
      <formula>1%</formula>
    </cfRule>
  </conditionalFormatting>
  <conditionalFormatting sqref="B152">
    <cfRule type="duplicateValues" dxfId="2" priority="9"/>
  </conditionalFormatting>
  <conditionalFormatting sqref="V155">
    <cfRule type="cellIs" dxfId="1" priority="1" operator="lessThan">
      <formula>0%</formula>
    </cfRule>
    <cfRule type="cellIs" dxfId="0" priority="2" operator="greaterThanOrEqual">
      <formula>1%</formula>
    </cfRule>
  </conditionalFormatting>
  <pageMargins left="0.97" right="0.7" top="0.75" bottom="0.75" header="0.3" footer="0.3"/>
  <pageSetup paperSize="9" scale="53" orientation="landscape" verticalDpi="300" r:id="rId2"/>
  <rowBreaks count="3" manualBreakCount="3">
    <brk id="109" max="10" man="1"/>
    <brk id="139" max="10" man="1"/>
    <brk id="157" max="16383" man="1"/>
  </rowBreaks>
  <ignoredErrors>
    <ignoredError sqref="I155:N155 F155:G155 H155 T155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5" id="{CAB84E4C-9537-473E-982E-118A5853756E}">
            <x14:iconSet iconSet="3Arrows"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0</xm:f>
              </x14:cfvo>
              <x14:cfIcon iconSet="3Arrows" iconId="0"/>
              <x14:cfIcon iconSet="NoIcons" iconId="0"/>
              <x14:cfIcon iconSet="3Arrows" iconId="2"/>
            </x14:iconSet>
          </x14:cfRule>
          <xm:sqref>U155</xm:sqref>
        </x14:conditionalFormatting>
        <x14:conditionalFormatting xmlns:xm="http://schemas.microsoft.com/office/excel/2006/main">
          <x14:cfRule type="iconSet" priority="30" id="{E352DF02-4DD5-484B-B398-70849A7DECB1}">
            <x14:iconSet iconSet="3Arrows"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0</xm:f>
              </x14:cfvo>
              <x14:cfIcon iconSet="3Arrows" iconId="0"/>
              <x14:cfIcon iconSet="NoIcons" iconId="0"/>
              <x14:cfIcon iconSet="3Arrows" iconId="2"/>
            </x14:iconSet>
          </x14:cfRule>
          <xm:sqref>Y155</xm:sqref>
        </x14:conditionalFormatting>
        <x14:conditionalFormatting xmlns:xm="http://schemas.microsoft.com/office/excel/2006/main">
          <x14:cfRule type="iconSet" priority="47" id="{D9508601-F2BE-4A1A-BE2A-6147F5F65492}">
            <x14:iconSet iconSet="3Arrows"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0</xm:f>
              </x14:cfvo>
              <x14:cfIcon iconSet="3Arrows" iconId="0"/>
              <x14:cfIcon iconSet="NoIcons" iconId="0"/>
              <x14:cfIcon iconSet="3Arrows" iconId="2"/>
            </x14:iconSet>
          </x14:cfRule>
          <xm:sqref>U4:U150 U153</xm:sqref>
        </x14:conditionalFormatting>
        <x14:conditionalFormatting xmlns:xm="http://schemas.microsoft.com/office/excel/2006/main">
          <x14:cfRule type="iconSet" priority="48" id="{B0DC66A4-40A0-4299-AE5B-C7EF5C56321A}">
            <x14:iconSet iconSet="3Arrows"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0</xm:f>
              </x14:cfvo>
              <x14:cfIcon iconSet="3Arrows" iconId="0"/>
              <x14:cfIcon iconSet="NoIcons" iconId="0"/>
              <x14:cfIcon iconSet="3Arrows" iconId="2"/>
            </x14:iconSet>
          </x14:cfRule>
          <xm:sqref>Y4:Y150 Y153</xm:sqref>
        </x14:conditionalFormatting>
        <x14:conditionalFormatting xmlns:xm="http://schemas.microsoft.com/office/excel/2006/main">
          <x14:cfRule type="iconSet" priority="14" id="{B2F31B73-AA37-43E5-8F4B-991389805C43}">
            <x14:iconSet iconSet="3Arrows"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0</xm:f>
              </x14:cfvo>
              <x14:cfIcon iconSet="3Arrows" iconId="0"/>
              <x14:cfIcon iconSet="NoIcons" iconId="0"/>
              <x14:cfIcon iconSet="3Arrows" iconId="2"/>
            </x14:iconSet>
          </x14:cfRule>
          <xm:sqref>U151</xm:sqref>
        </x14:conditionalFormatting>
        <x14:conditionalFormatting xmlns:xm="http://schemas.microsoft.com/office/excel/2006/main">
          <x14:cfRule type="iconSet" priority="15" id="{8E0638E1-552E-45F8-9F95-3ABF9FB68254}">
            <x14:iconSet iconSet="3Arrows"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0</xm:f>
              </x14:cfvo>
              <x14:cfIcon iconSet="3Arrows" iconId="0"/>
              <x14:cfIcon iconSet="NoIcons" iconId="0"/>
              <x14:cfIcon iconSet="3Arrows" iconId="2"/>
            </x14:iconSet>
          </x14:cfRule>
          <xm:sqref>Y151</xm:sqref>
        </x14:conditionalFormatting>
        <x14:conditionalFormatting xmlns:xm="http://schemas.microsoft.com/office/excel/2006/main">
          <x14:cfRule type="iconSet" priority="7" id="{81937C6B-19CD-46BC-A597-D18E5F10EE20}">
            <x14:iconSet iconSet="3Arrows"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0</xm:f>
              </x14:cfvo>
              <x14:cfIcon iconSet="3Arrows" iconId="0"/>
              <x14:cfIcon iconSet="NoIcons" iconId="0"/>
              <x14:cfIcon iconSet="3Arrows" iconId="2"/>
            </x14:iconSet>
          </x14:cfRule>
          <xm:sqref>U152</xm:sqref>
        </x14:conditionalFormatting>
        <x14:conditionalFormatting xmlns:xm="http://schemas.microsoft.com/office/excel/2006/main">
          <x14:cfRule type="iconSet" priority="8" id="{B25B6C5C-2104-4D0B-9546-85C8EF205D01}">
            <x14:iconSet iconSet="3Arrows" showValue="0" custom="1">
              <x14:cfvo type="percent">
                <xm:f>0</xm:f>
              </x14:cfvo>
              <x14:cfvo type="num" gte="0">
                <xm:f>0</xm:f>
              </x14:cfvo>
              <x14:cfvo type="num" gte="0">
                <xm:f>0</xm:f>
              </x14:cfvo>
              <x14:cfIcon iconSet="3Arrows" iconId="0"/>
              <x14:cfIcon iconSet="NoIcons" iconId="0"/>
              <x14:cfIcon iconSet="3Arrows" iconId="2"/>
            </x14:iconSet>
          </x14:cfRule>
          <xm:sqref>Y152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Resumen</vt:lpstr>
      <vt:lpstr>Detalle_partidas</vt:lpstr>
      <vt:lpstr>Detalle_partidas!Área_de_impresión</vt:lpstr>
      <vt:lpstr>Resumen!Área_de_impresión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Hidalgo Antigoni</dc:creator>
  <cp:lastModifiedBy>Cristian Jesus Aliaga Aliaga</cp:lastModifiedBy>
  <cp:lastPrinted>2019-05-15T17:25:33Z</cp:lastPrinted>
  <dcterms:created xsi:type="dcterms:W3CDTF">2012-05-03T18:01:00Z</dcterms:created>
  <dcterms:modified xsi:type="dcterms:W3CDTF">2021-01-14T05:50:13Z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6abcbd38-fc9d-4a83-b79c-a05a492b2dd4</vt:lpwstr>
  </property>
</Properties>
</file>