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jh\Dropbox\projects\2014rpp\master\"/>
    </mc:Choice>
  </mc:AlternateContent>
  <bookViews>
    <workbookView xWindow="0" yWindow="0" windowWidth="15645" windowHeight="10095"/>
  </bookViews>
  <sheets>
    <sheet name="DATA" sheetId="1" r:id="rId1"/>
    <sheet name="Variable Summary" sheetId="2" r:id="rId2"/>
  </sheets>
  <calcPr calcId="152511"/>
</workbook>
</file>

<file path=xl/calcChain.xml><?xml version="1.0" encoding="utf-8"?>
<calcChain xmlns="http://schemas.openxmlformats.org/spreadsheetml/2006/main">
  <c r="DU3" i="1" l="1"/>
  <c r="DU4" i="1"/>
  <c r="DU5" i="1"/>
  <c r="DU6" i="1"/>
  <c r="DU7" i="1"/>
  <c r="DU8" i="1"/>
  <c r="DU11" i="1"/>
  <c r="DU12" i="1"/>
  <c r="DU13" i="1"/>
  <c r="DU14" i="1"/>
  <c r="DU16" i="1"/>
  <c r="DU18" i="1"/>
  <c r="DU20" i="1"/>
  <c r="DU21" i="1"/>
  <c r="DU23" i="1"/>
  <c r="DU25" i="1"/>
  <c r="DU27" i="1"/>
  <c r="DU28" i="1"/>
  <c r="DU29" i="1"/>
  <c r="DU30" i="1"/>
  <c r="DU33" i="1"/>
  <c r="DU34" i="1"/>
  <c r="DU37" i="1"/>
  <c r="DU38" i="1"/>
  <c r="DU40" i="1"/>
  <c r="DU44" i="1"/>
  <c r="DU45" i="1"/>
  <c r="DU47" i="1"/>
  <c r="DU49" i="1"/>
  <c r="DU50" i="1"/>
  <c r="DU51" i="1"/>
  <c r="DU53" i="1"/>
  <c r="DU54" i="1"/>
  <c r="DU56" i="1"/>
  <c r="DU57" i="1"/>
  <c r="DU59" i="1"/>
  <c r="DU62" i="1"/>
  <c r="DU64" i="1"/>
  <c r="DU65" i="1"/>
  <c r="DU66" i="1"/>
  <c r="DU69" i="1"/>
  <c r="DU70" i="1"/>
  <c r="DU72" i="1"/>
  <c r="DU73" i="1"/>
  <c r="DU74" i="1"/>
  <c r="DU81" i="1"/>
  <c r="DU82" i="1"/>
  <c r="DU83" i="1"/>
  <c r="DU85" i="1"/>
  <c r="DU87" i="1"/>
  <c r="DU88" i="1"/>
  <c r="DU90" i="1"/>
  <c r="DU94" i="1"/>
  <c r="DU95" i="1"/>
  <c r="DU98" i="1"/>
  <c r="DU105" i="1"/>
  <c r="DU107" i="1"/>
  <c r="DU108" i="1"/>
  <c r="DU111" i="1"/>
  <c r="DU112" i="1"/>
  <c r="DU113" i="1"/>
  <c r="DU114" i="1"/>
  <c r="DU115" i="1"/>
  <c r="DU116" i="1"/>
  <c r="DU117" i="1"/>
  <c r="DU118" i="1"/>
  <c r="DU119" i="1"/>
  <c r="DU121" i="1"/>
  <c r="DU122" i="1"/>
  <c r="DU123" i="1"/>
  <c r="DU125" i="1"/>
  <c r="DU130" i="1"/>
  <c r="DU133" i="1"/>
  <c r="DU134" i="1"/>
  <c r="DU135" i="1"/>
  <c r="DU136" i="1"/>
  <c r="DU137" i="1"/>
  <c r="DU140" i="1"/>
  <c r="DU141" i="1"/>
  <c r="DU143" i="1"/>
  <c r="DU144" i="1"/>
  <c r="DU146" i="1"/>
  <c r="DU147" i="1"/>
  <c r="DU149" i="1"/>
  <c r="DU150" i="1"/>
  <c r="DU151" i="1"/>
  <c r="DU152" i="1"/>
  <c r="DU154" i="1"/>
  <c r="DU155" i="1"/>
  <c r="DU156" i="1"/>
  <c r="DU159" i="1"/>
  <c r="DU162" i="1"/>
  <c r="DU166" i="1"/>
  <c r="DU168" i="1"/>
  <c r="DU2" i="1"/>
  <c r="DI3" i="1"/>
  <c r="DI4" i="1"/>
  <c r="DI5" i="1"/>
  <c r="DI6" i="1"/>
  <c r="DI7" i="1"/>
  <c r="DI8" i="1"/>
  <c r="DI9" i="1"/>
  <c r="DI10" i="1"/>
  <c r="DI11" i="1"/>
  <c r="DI12" i="1"/>
  <c r="DI13" i="1"/>
  <c r="DI14" i="1"/>
  <c r="DI15" i="1"/>
  <c r="DI17" i="1"/>
  <c r="DI18" i="1"/>
  <c r="DI19" i="1"/>
  <c r="DI20" i="1"/>
  <c r="DI21" i="1"/>
  <c r="DI23" i="1"/>
  <c r="DI25" i="1"/>
  <c r="DI26" i="1"/>
  <c r="DI27" i="1"/>
  <c r="DI28" i="1"/>
  <c r="DI29" i="1"/>
  <c r="DI30" i="1"/>
  <c r="DI31" i="1"/>
  <c r="DI32" i="1"/>
  <c r="DI33" i="1"/>
  <c r="DI34" i="1"/>
  <c r="DI36" i="1"/>
  <c r="DI37" i="1"/>
  <c r="DI38" i="1"/>
  <c r="DI39" i="1"/>
  <c r="DI40" i="1"/>
  <c r="DI41" i="1"/>
  <c r="DI42" i="1"/>
  <c r="DI44" i="1"/>
  <c r="DI45" i="1"/>
  <c r="DI47" i="1"/>
  <c r="DI48" i="1"/>
  <c r="DI49" i="1"/>
  <c r="DI50" i="1"/>
  <c r="DI51" i="1"/>
  <c r="DI53" i="1"/>
  <c r="DI54" i="1"/>
  <c r="DI55" i="1"/>
  <c r="DI56" i="1"/>
  <c r="DI57" i="1"/>
  <c r="DI58" i="1"/>
  <c r="DI59" i="1"/>
  <c r="DI62" i="1"/>
  <c r="DI63" i="1"/>
  <c r="DI64" i="1"/>
  <c r="DI65" i="1"/>
  <c r="DI66" i="1"/>
  <c r="DI68" i="1"/>
  <c r="DI69" i="1"/>
  <c r="DI70" i="1"/>
  <c r="DI71" i="1"/>
  <c r="DI72" i="1"/>
  <c r="DI73" i="1"/>
  <c r="DI74" i="1"/>
  <c r="DI77" i="1"/>
  <c r="DI78" i="1"/>
  <c r="DI80" i="1"/>
  <c r="DI81" i="1"/>
  <c r="DI82" i="1"/>
  <c r="DI83" i="1"/>
  <c r="DI85" i="1"/>
  <c r="DI87" i="1"/>
  <c r="DI88" i="1"/>
  <c r="DI89" i="1"/>
  <c r="DI90" i="1"/>
  <c r="DI92" i="1"/>
  <c r="DI93" i="1"/>
  <c r="DI94" i="1"/>
  <c r="DI95" i="1"/>
  <c r="DI96" i="1"/>
  <c r="DI97" i="1"/>
  <c r="DI98" i="1"/>
  <c r="DI99" i="1"/>
  <c r="DI100" i="1"/>
  <c r="DI101" i="1"/>
  <c r="DI103" i="1"/>
  <c r="DI104" i="1"/>
  <c r="DI105" i="1"/>
  <c r="DI106" i="1"/>
  <c r="DI107" i="1"/>
  <c r="DI108" i="1"/>
  <c r="DI109" i="1"/>
  <c r="DI110" i="1"/>
  <c r="DI111" i="1"/>
  <c r="DI112" i="1"/>
  <c r="DI113" i="1"/>
  <c r="DI114" i="1"/>
  <c r="DI115" i="1"/>
  <c r="DI116" i="1"/>
  <c r="DI117" i="1"/>
  <c r="DI118" i="1"/>
  <c r="DI119" i="1"/>
  <c r="DI120" i="1"/>
  <c r="DI122" i="1"/>
  <c r="DI123" i="1"/>
  <c r="DI124" i="1"/>
  <c r="DI125" i="1"/>
  <c r="DI127" i="1"/>
  <c r="DI128" i="1"/>
  <c r="DI130" i="1"/>
  <c r="DI133" i="1"/>
  <c r="DI134" i="1"/>
  <c r="DI135" i="1"/>
  <c r="DI136" i="1"/>
  <c r="DI137" i="1"/>
  <c r="DI139" i="1"/>
  <c r="DI141" i="1"/>
  <c r="DI142" i="1"/>
  <c r="DI143" i="1"/>
  <c r="DI144" i="1"/>
  <c r="DI146" i="1"/>
  <c r="DI147" i="1"/>
  <c r="DI148" i="1"/>
  <c r="DI149" i="1"/>
  <c r="DI150" i="1"/>
  <c r="DI151" i="1"/>
  <c r="DI152" i="1"/>
  <c r="DI153" i="1"/>
  <c r="DI154" i="1"/>
  <c r="DI155" i="1"/>
  <c r="DI156" i="1"/>
  <c r="DI157" i="1"/>
  <c r="DI158" i="1"/>
  <c r="DI159" i="1"/>
  <c r="DI160" i="1"/>
  <c r="DI161" i="1"/>
  <c r="DI162" i="1"/>
  <c r="DI163" i="1"/>
  <c r="DI165" i="1"/>
  <c r="DI166" i="1"/>
  <c r="DI168" i="1"/>
  <c r="DI2" i="1"/>
  <c r="DV166" i="1" l="1"/>
  <c r="DV107" i="1"/>
  <c r="DV82" i="1"/>
  <c r="DV57" i="1"/>
  <c r="DV50" i="1"/>
  <c r="DV5" i="1"/>
  <c r="DV4" i="1"/>
  <c r="DT121" i="1"/>
  <c r="DH140" i="1"/>
  <c r="DI140" i="1" s="1"/>
  <c r="DH16" i="1"/>
  <c r="DI16" i="1" s="1"/>
  <c r="DH121" i="1"/>
  <c r="DI121" i="1" s="1"/>
  <c r="DT140" i="1"/>
  <c r="DT16" i="1"/>
</calcChain>
</file>

<file path=xl/comments1.xml><?xml version="1.0" encoding="utf-8"?>
<comments xmlns="http://schemas.openxmlformats.org/spreadsheetml/2006/main">
  <authors>
    <author/>
  </authors>
  <commentList>
    <comment ref="AJ1" authorId="0" shapeId="0">
      <text>
        <r>
          <rPr>
            <sz val="10"/>
            <rFont val="Arial"/>
          </rPr>
          <t>1 = Not at all surprising
2 = Slightly surprising
3 = Somewhat surprising
4 = Moderately surprising
5 = Very surprising
6 = Extremely surprising</t>
        </r>
      </text>
    </comment>
    <comment ref="AK1" authorId="0" shapeId="0">
      <text>
        <r>
          <rPr>
            <sz val="10"/>
            <rFont val="Arial"/>
          </rPr>
          <t>1 = Not at all exciting
2 = Slightly exciting
3 = Somewhat exciting
4 = Moderately exciting
5 = Very exciting
6 = Extremely exciting</t>
        </r>
      </text>
    </comment>
  </commentList>
</comments>
</file>

<file path=xl/sharedStrings.xml><?xml version="1.0" encoding="utf-8"?>
<sst xmlns="http://schemas.openxmlformats.org/spreadsheetml/2006/main" count="7632" uniqueCount="2920">
  <si>
    <t>ID</t>
  </si>
  <si>
    <t>Variable</t>
  </si>
  <si>
    <t>Study Title (O)</t>
  </si>
  <si>
    <t>Authors (O)</t>
  </si>
  <si>
    <t>Journal (O)</t>
  </si>
  <si>
    <t>Volume (O)</t>
  </si>
  <si>
    <t>Issue (O)</t>
  </si>
  <si>
    <t>Pages (O)</t>
  </si>
  <si>
    <t>Project URL</t>
  </si>
  <si>
    <t>Descriptors (O)</t>
  </si>
  <si>
    <t>Number of Authors (O)</t>
  </si>
  <si>
    <t>Number of Authors (R)</t>
  </si>
  <si>
    <t>1st author (O)</t>
  </si>
  <si>
    <t>Citation Count, 1st author (O)</t>
  </si>
  <si>
    <t>Institution 1st author (O)</t>
  </si>
  <si>
    <t>Senior author (O)</t>
  </si>
  <si>
    <t>Citation count, senior author (O)</t>
  </si>
  <si>
    <t>Institution senior author (O)</t>
  </si>
  <si>
    <t>1st author (R)</t>
  </si>
  <si>
    <t>Citation count, 1st author (R)</t>
  </si>
  <si>
    <t>Institution 1st author (R)</t>
  </si>
  <si>
    <t>Senior author (R)</t>
  </si>
  <si>
    <t>Citation count, senior author (R)</t>
  </si>
  <si>
    <t>Institution senior author (R)</t>
  </si>
  <si>
    <t>Citation count, paper (O)</t>
  </si>
  <si>
    <t>Institution prestige, 1st author (O)</t>
  </si>
  <si>
    <t>Institution prestige, senior author (O)</t>
  </si>
  <si>
    <t>Institution prestige, 1st author (R)</t>
  </si>
  <si>
    <t>Institution prestige, senior author (R)</t>
  </si>
  <si>
    <t>Number of Studies (O)</t>
  </si>
  <si>
    <t>Discipline (O)</t>
  </si>
  <si>
    <t>Number of research sites (O)</t>
  </si>
  <si>
    <t>Secondary data (O)</t>
  </si>
  <si>
    <t>Methodology expertise required (O)</t>
  </si>
  <si>
    <t>Opportunity for expectancy bias (O)</t>
  </si>
  <si>
    <t>Opportunity for lack of diligence (O)</t>
  </si>
  <si>
    <t>Description</t>
  </si>
  <si>
    <t>Surprising result (O)</t>
  </si>
  <si>
    <t>Exciting result (O)</t>
  </si>
  <si>
    <t>Internal conceptual replications (O)</t>
  </si>
  <si>
    <t>Time Collected</t>
  </si>
  <si>
    <t>Successful conceptual replications (O)</t>
  </si>
  <si>
    <t>Internal direct replications (O)</t>
  </si>
  <si>
    <t>Successful direct replications (O)</t>
  </si>
  <si>
    <t>Feasibility (O)</t>
  </si>
  <si>
    <t>Status (R)</t>
  </si>
  <si>
    <t>Completion (R)</t>
  </si>
  <si>
    <t>Secondary (R)</t>
  </si>
  <si>
    <t>Contact Researcher (R)</t>
  </si>
  <si>
    <t>Collected by</t>
  </si>
  <si>
    <t>Data Type</t>
  </si>
  <si>
    <t>Number of Values</t>
  </si>
  <si>
    <t>Number of Unique Values</t>
  </si>
  <si>
    <t>Study claim date (R)</t>
  </si>
  <si>
    <t>Analysis completion date (R)</t>
  </si>
  <si>
    <t>Coder's email (R)</t>
  </si>
  <si>
    <t>Replicated study number (R)</t>
  </si>
  <si>
    <t>Test statistic (O)</t>
  </si>
  <si>
    <t>N (O)</t>
  </si>
  <si>
    <t>Reported P-value (O)</t>
  </si>
  <si>
    <t>Calculated P-value (O)</t>
  </si>
  <si>
    <t># Tails (O)</t>
  </si>
  <si>
    <t>Type of analysis (O)</t>
  </si>
  <si>
    <t>Type of effect (O)</t>
  </si>
  <si>
    <t>Description of effect (O)</t>
  </si>
  <si>
    <t>Effect size (O)</t>
  </si>
  <si>
    <t>Actual Power (O)</t>
  </si>
  <si>
    <t>80% power</t>
  </si>
  <si>
    <t>90% power</t>
  </si>
  <si>
    <t>95% power</t>
  </si>
  <si>
    <t>Collect materials from authors</t>
  </si>
  <si>
    <t>Planned Sample</t>
  </si>
  <si>
    <t>Planned Power</t>
  </si>
  <si>
    <t>Original Author's Assessment</t>
  </si>
  <si>
    <t>OSC reviewer (O)</t>
  </si>
  <si>
    <t>Test statistic (R)</t>
  </si>
  <si>
    <t>N (R)</t>
  </si>
  <si>
    <t>Title of original article</t>
  </si>
  <si>
    <t>P-value (R)</t>
  </si>
  <si>
    <t>Direction (R)</t>
  </si>
  <si>
    <t># Tails (R)</t>
  </si>
  <si>
    <t>Type of analysis (R)</t>
  </si>
  <si>
    <t>Type of effect (R)</t>
  </si>
  <si>
    <t>Replicate (R)</t>
  </si>
  <si>
    <t>Power (R)</t>
  </si>
  <si>
    <t>Effect Size (R)</t>
  </si>
  <si>
    <t>OSC reviewer (R)</t>
  </si>
  <si>
    <t>Notes (R)</t>
  </si>
  <si>
    <t>Project audit complete (R)</t>
  </si>
  <si>
    <t>R check location (R)</t>
  </si>
  <si>
    <t>Degree (R)</t>
  </si>
  <si>
    <t>Prior to replication process</t>
  </si>
  <si>
    <t>Coordinator</t>
  </si>
  <si>
    <t>Open text</t>
  </si>
  <si>
    <t>Year of highest degree (R)</t>
  </si>
  <si>
    <t>Current position (R)</t>
  </si>
  <si>
    <t>Domain expertise (R)</t>
  </si>
  <si>
    <t>Method expertise (R)</t>
  </si>
  <si>
    <t>Total publications (R)</t>
  </si>
  <si>
    <t>Peer-reviewed articles (R)</t>
  </si>
  <si>
    <t>Citations (R)</t>
  </si>
  <si>
    <t>Implementation quality (R)</t>
  </si>
  <si>
    <t>Data collection quality (R)</t>
  </si>
  <si>
    <t>Replication similarity (R)</t>
  </si>
  <si>
    <t>Differences (R)</t>
  </si>
  <si>
    <t>Effect similarity (R)</t>
  </si>
  <si>
    <t>Findings similarity (R)</t>
  </si>
  <si>
    <t>Difficulty of implimentation (R)</t>
  </si>
  <si>
    <t>Surprise of outcome (R)</t>
  </si>
  <si>
    <t>Most Senior Member (R)</t>
  </si>
  <si>
    <t>Number of Research sites (R)</t>
  </si>
  <si>
    <t>Secondary data (R)</t>
  </si>
  <si>
    <t>Area of expertise (R)</t>
  </si>
  <si>
    <t>T_N..O.</t>
  </si>
  <si>
    <t>T_Test.Statistic..O.</t>
  </si>
  <si>
    <t>T_TestComparison..O.</t>
  </si>
  <si>
    <t>T_df1..O.</t>
  </si>
  <si>
    <t>T_df2..O.</t>
  </si>
  <si>
    <t>T_Test.value..O.</t>
  </si>
  <si>
    <t>T_p.comparison..O.</t>
  </si>
  <si>
    <t>T_pval..O.</t>
  </si>
  <si>
    <t>T_pval.recalc..O.</t>
  </si>
  <si>
    <t>T_pval_USE..O.</t>
  </si>
  <si>
    <t>T_sign..O.</t>
  </si>
  <si>
    <t>T_r..O.</t>
  </si>
  <si>
    <t>T_N..R.</t>
  </si>
  <si>
    <t>T_Test.Statistic..R.</t>
  </si>
  <si>
    <t>T_Test.Comparison..R.</t>
  </si>
  <si>
    <t>T_df1..R.</t>
  </si>
  <si>
    <t>T_df2..R.</t>
  </si>
  <si>
    <t>T_Test.value..R.</t>
  </si>
  <si>
    <t>T_p.comparison..R.</t>
  </si>
  <si>
    <t>T_pval..R.</t>
  </si>
  <si>
    <t>T_pval.recalc..R.</t>
  </si>
  <si>
    <t>Authors of the original article</t>
  </si>
  <si>
    <t>T_pval_USE..R.</t>
  </si>
  <si>
    <t>T_sign..R.</t>
  </si>
  <si>
    <t>T_r..R.</t>
  </si>
  <si>
    <t>T_Comparison.effects..R.O.</t>
  </si>
  <si>
    <t>Journal in which original article appeared</t>
  </si>
  <si>
    <t>Volume in which original article appeared</t>
  </si>
  <si>
    <t>Integer</t>
  </si>
  <si>
    <t>Issue in which original article appeared</t>
  </si>
  <si>
    <t>Pages on which original article appeared</t>
  </si>
  <si>
    <t>Range</t>
  </si>
  <si>
    <t>Tracing attention and the activation flow in spoken word planning using eye movements.</t>
  </si>
  <si>
    <t>Link to OSF project for the replication</t>
  </si>
  <si>
    <t>During replication process</t>
  </si>
  <si>
    <t>MeSH terms used to describe the topics of the article</t>
  </si>
  <si>
    <t>Number of authors (O)</t>
  </si>
  <si>
    <t>Number of authors on the original article</t>
  </si>
  <si>
    <t>After replication process</t>
  </si>
  <si>
    <t>Number of authors (R)</t>
  </si>
  <si>
    <t>Number of authors on the replication</t>
  </si>
  <si>
    <t>A Roelofs</t>
  </si>
  <si>
    <t>Author listed first on original article</t>
  </si>
  <si>
    <t>JEPLMC</t>
  </si>
  <si>
    <t>Citation count, 1st author (O)</t>
  </si>
  <si>
    <t>Using Google Scholar, the citation count of the first author on the original article</t>
  </si>
  <si>
    <t>Institution of 1st author (O)</t>
  </si>
  <si>
    <t>Institution of the first author at the time of the original article's publication</t>
  </si>
  <si>
    <t>353-68</t>
  </si>
  <si>
    <t>Author with the most experience, original article</t>
  </si>
  <si>
    <t>https://osf.io/qwkum/</t>
  </si>
  <si>
    <t>Using Google Scholar, the citation count of the senior author on the original article</t>
  </si>
  <si>
    <t>Institution of senior author (O)</t>
  </si>
  <si>
    <t>Institution of the senior author at the time of the original article's publication</t>
  </si>
  <si>
    <t>Author listed first on replicated article</t>
  </si>
  <si>
    <t>Using Google Scholar, the citation count of the first author on the replication</t>
  </si>
  <si>
    <t>Insitution of 1st author (R)</t>
  </si>
  <si>
    <t>Institution of the first author of the replication</t>
  </si>
  <si>
    <t>Author with the most experience, replication</t>
  </si>
  <si>
    <t>Association Learning, Attention, Color Perception, Computer Simulation, Eye Movements, Field Dependence-Independence, Humans, Pattern Recognition, Visual, Phonetics, Reaction Time, Reading, Semantics, Verbal Behavior</t>
  </si>
  <si>
    <t>Using Google Scholar, the citation count of the senior author on the replication</t>
  </si>
  <si>
    <t>Institution of senior author (R)</t>
  </si>
  <si>
    <t>Institution of the senior author of the replication</t>
  </si>
  <si>
    <t>Using Google Scholar, the citation count of the original article</t>
  </si>
  <si>
    <t>Based on the ratings of 96 volunteers, perceived prestige of the institution of original study's first author: Of the few most prestigious; Extremely prestigious; Very prestigious; Moderately prestigious; Slightly prestigious; Not at all prestigious</t>
  </si>
  <si>
    <t>Volunteer</t>
  </si>
  <si>
    <t>Categorical</t>
  </si>
  <si>
    <t>Roelofs</t>
  </si>
  <si>
    <t>Based on the ratings of 96 volunteers, perceived prestige of the institution of replication's first author: Of the few most prestigious; Extremely prestigious; Very prestigious; Moderately prestigious; Slightly prestigious; Not at all prestigious</t>
  </si>
  <si>
    <t>Based on the ratings of 96 volunteers, perceived prestige of the institution of original study's senior author:  Of the few most prestigious; Extremely prestigious; Very prestigious; Moderately prestigious; Slightly prestigious; Not at all prestigious</t>
  </si>
  <si>
    <t>Radboud University Nijmegen</t>
  </si>
  <si>
    <t>van Rijn</t>
  </si>
  <si>
    <t>Based on the ratings of 96 volunteers, perceived prestige of the institution of replication's senior author:  Of the few most prestigious; Extremely prestigious; Very prestigious; Moderately prestigious; Slightly prestigious; Not at all prestigious</t>
  </si>
  <si>
    <t>University of Groningen</t>
  </si>
  <si>
    <t>Number of studies (O)</t>
  </si>
  <si>
    <t>Number of studies/experiments listed as sections in the original article</t>
  </si>
  <si>
    <t>Non-replicator, volunteer</t>
  </si>
  <si>
    <t>Domain within which the replicated article falls: behavioral neuroscience/comparative, clinical, cognitive, developmental, education/school, health, industrial/organizational, neuroscience, quantitative, social/personality</t>
  </si>
  <si>
    <t>Number of sites original authors collected data in</t>
  </si>
  <si>
    <t>Amount of pre-existing (secondary) data used in analyses: collected themselves (ie. no secondary data), some of both (ie. secondary and primary data included), pre-existing (ie. exclusively secondary data)</t>
  </si>
  <si>
    <t>Cognitive</t>
  </si>
  <si>
    <t>Response of a volunteer, naive to results, who reports how much expertise they believe to be needed to properly execute the methodologies employed in the replicated study: no expertise, slight expertise, moderate expertise, strong expertise, extreme expertise</t>
  </si>
  <si>
    <t>Collected themselves</t>
  </si>
  <si>
    <t>Response of a volunteer, naive to results, who reports the extent to which the methodology of the study provides opportunity for the researchers’ expectations about the effect to influence the results: no opportunity, slight opportunity, moderate opportunity, strong opportunity, extreme opportunity</t>
  </si>
  <si>
    <t>Moderate expertise required</t>
  </si>
  <si>
    <t>Response of a volunteer, naive to results, who reports the extent to which the results of the study could be affected by a lack of diligence: no opportunity, slight opportunity, moderate opportunity, strong opportunity, extreme opportunity</t>
  </si>
  <si>
    <t>Average response of at least 3 volunteers, naive to results, who report how suprising they found the key effect to be: 1: not at all, 2: slightly, 3: somewhat, 4: moderately, 5: very, 6: extremely</t>
  </si>
  <si>
    <t>No opportunity for researcher expectations to influence results</t>
  </si>
  <si>
    <t>Strong opportunity for lack of diligence to affect the results</t>
  </si>
  <si>
    <t>Average response of at least 3 volunteers, naive to results, who report how exciting they found the key effect to be: 1: not at all, 2: slightly, 3: somewhat, 4: moderately, 5: very, 6: extremely</t>
  </si>
  <si>
    <t>hedderik@van-rijn.org</t>
  </si>
  <si>
    <t>From the entire original article, the number of conceptual replications of the key statistic (ie. tests of the same hypothesis)</t>
  </si>
  <si>
    <t>From the entire original article, the number of conceptual replications that successfully found a significant replication of the key statistic (ie. tests of the same hypothesis)</t>
  </si>
  <si>
    <t>From the entire original article, the number of direct replications of the key statistic (ie. tests of the same hypothesis, using the same methodology)</t>
  </si>
  <si>
    <t>From the entire original article, the number of direct replications that successfully found a significant replication of the key statistic (ie. tests of the same hypothesis, using the same methodology)</t>
  </si>
  <si>
    <t>Volunteer coded (pre-2013) as 0: feasible or 1: infeasible, considering the population, resources, and expertise needed to conduct a replication</t>
  </si>
  <si>
    <t>Status  (R)</t>
  </si>
  <si>
    <t>Whether or not the article is, or ever was, claimed. 0: never claimed; 1: claimed; 2: withdrawn; 3: reclaimed; 4: withdrawn twice (by different researchers); 5: reclaimed for a third time</t>
  </si>
  <si>
    <t>Whether or  not the replication, if one exists, has reported final results. 0: not replicated or incomplete; 1: complete; 2: done with data collection by analysis of RPP results</t>
  </si>
  <si>
    <t>Dichotomous</t>
  </si>
  <si>
    <t>Whether or not this was a direct (in lab) replication or a secondary (online) replication</t>
  </si>
  <si>
    <t>Replication team contact</t>
  </si>
  <si>
    <t>Replicator</t>
  </si>
  <si>
    <t>Date replication team indicated interest</t>
  </si>
  <si>
    <t>Date</t>
  </si>
  <si>
    <t>Date replicatin team completed their analyses</t>
  </si>
  <si>
    <t>Email of person who coded article (to provide information for interested replicators)</t>
  </si>
  <si>
    <t>Volunteer, Replicator, or Coordinator</t>
  </si>
  <si>
    <t>Experiment number, as indicated by paper</t>
  </si>
  <si>
    <t>mallory@cos.io</t>
  </si>
  <si>
    <t>Coder</t>
  </si>
  <si>
    <t>Key effect of interest of the original article</t>
  </si>
  <si>
    <t>Mixed</t>
  </si>
  <si>
    <t>N used in key effect test of the original article</t>
  </si>
  <si>
    <t>P value of key effect test of the original article, as reported. If no p or prep value was reported, "significant" or "non-significant" was recorded to indicate the author's commentary on the significance of the effect. An "X" indicates that the authors did not specifically comment on the significance and did not provide a p or prep value.</t>
  </si>
  <si>
    <t>Decimal</t>
  </si>
  <si>
    <t xml:space="preserve">Calculated P-value (O) </t>
  </si>
  <si>
    <t>Exact calculated (post-hoc) p-value of the key effect test</t>
  </si>
  <si>
    <t>F(1, 13) = 7.11</t>
  </si>
  <si>
    <t>Number of tails in effect test of the original article</t>
  </si>
  <si>
    <t>Type of analysis used in effect test of the original article</t>
  </si>
  <si>
    <t>Effect described by test statistic of the original article</t>
  </si>
  <si>
    <t>ANOVA</t>
  </si>
  <si>
    <t>interaction</t>
  </si>
  <si>
    <t>Verbal description of the key effect</t>
  </si>
  <si>
    <t>Whether or not phonological activation flow is influenced by attention; specifically, whether picture distractors have an effect on reading words.</t>
  </si>
  <si>
    <t>η_p^2 = 0.354</t>
  </si>
  <si>
    <t>Effect size of the key effect from the original article as reported, or calculated (post-hoc) if none was reported</t>
  </si>
  <si>
    <t>Power of the key effect from the original article</t>
  </si>
  <si>
    <t>80% power (R)</t>
  </si>
  <si>
    <t>Sample size needed for 80% power for the replication</t>
  </si>
  <si>
    <t>Complete</t>
  </si>
  <si>
    <t>90% power (R)</t>
  </si>
  <si>
    <t>mbarnettcowan@gmail.com</t>
  </si>
  <si>
    <t>Sample size needed for 90% power for the replication</t>
  </si>
  <si>
    <t>F(1,28) = 0.63</t>
  </si>
  <si>
    <t>same</t>
  </si>
  <si>
    <t>Repeated measures ANOVA</t>
  </si>
  <si>
    <t>Interaction</t>
  </si>
  <si>
    <t>95% power (R)</t>
  </si>
  <si>
    <t>no</t>
  </si>
  <si>
    <t>Sample size needed for 95% power for the replication</t>
  </si>
  <si>
    <t>Collect materials from authors (R)</t>
  </si>
  <si>
    <t>Whether or not materials were ever successfully retrieved from original authors; No response; Unavailable (materials could not be located); Decline; Complete</t>
  </si>
  <si>
    <t>Planned Sample (R)</t>
  </si>
  <si>
    <t>Sample size planned to be used in replication</t>
  </si>
  <si>
    <t>Planned Power (R)</t>
  </si>
  <si>
    <t>Amount of power anticipated for replication</t>
  </si>
  <si>
    <t>η_p^2 = .02</t>
  </si>
  <si>
    <t>Ed Cremata</t>
  </si>
  <si>
    <t>Original Author's Assessment (R)</t>
  </si>
  <si>
    <t>https://osf.io/64pz8/</t>
  </si>
  <si>
    <t>Following review, original author's remarks on the replication plan; 1: endorsement; 2: concerns based on informed judgment/speculation; 3: concerns based on unpublished empirical evidence of the constraints on the effect; 4: concerns based on published empirical evidence of the constraints on the effect; 9: no response</t>
  </si>
  <si>
    <t>Name or email of volunteer who reviewed the replication plan</t>
  </si>
  <si>
    <t>Key effect of interest for the replication</t>
  </si>
  <si>
    <t>N used in key effect test of the replication</t>
  </si>
  <si>
    <t>P value of the key effect test of the replication</t>
  </si>
  <si>
    <t>PhD or equivalent</t>
  </si>
  <si>
    <t>Direction of the effect from the replication, as compared to the original: same or opposite</t>
  </si>
  <si>
    <t>Number of tails in effect test of the replication</t>
  </si>
  <si>
    <t>Type of analysis used in the effect test of the replication</t>
  </si>
  <si>
    <t>Effect described by test statistic of the replication</t>
  </si>
  <si>
    <t>Whether or not the replication reproduced the original's results, judged by the replicator, according to a priori criteria</t>
  </si>
  <si>
    <t>Associate Professor (or equivalent)</t>
  </si>
  <si>
    <t>Moderate Expertise</t>
  </si>
  <si>
    <t>High Expertise</t>
  </si>
  <si>
    <t>Power achieved in replication</t>
  </si>
  <si>
    <t>Effect size of key statistic from replication</t>
  </si>
  <si>
    <t>Name or email of volunteer who reviewed the final report</t>
  </si>
  <si>
    <t>was about the same quality as the original study</t>
  </si>
  <si>
    <t>was slightly better than the average study</t>
  </si>
  <si>
    <t>Virtually identical</t>
  </si>
  <si>
    <t>Replicator provides notes on any of these fields</t>
  </si>
  <si>
    <t>The main difference between the original and the replication study is that in the replication the RTs are quite a bit slower. This can be explained by the fact that the participants in the original study were regularly participating in similar studies, whereas for our participants this was a new type of study. This difference in RT, with the replication-participants being slower, could well explain the lack of interference.</t>
  </si>
  <si>
    <t>A volunteer, unassociated with the replication process, reviews how complete the replication is, using the Research Guide as reference. 0: incomplete; 1: complete</t>
  </si>
  <si>
    <t>Somewhat similar</t>
  </si>
  <si>
    <t>Moderately similar</t>
  </si>
  <si>
    <t>Slightly challenging</t>
  </si>
  <si>
    <t>Results were extremely surprising</t>
  </si>
  <si>
    <t>Hedderik van Rijn</t>
  </si>
  <si>
    <t xml:space="preserve">Link to OSF project that includes an R script that reproduces the replicator's key finding. </t>
  </si>
  <si>
    <t>No data used was pre-existing</t>
  </si>
  <si>
    <t>Highest degree awarded to replication team's most senior member: Phd/equivalent; Masters/equivalent; some graduate school; Bachelor's/equivalent; some college/university; high schoool/equivalent</t>
  </si>
  <si>
    <t>Year in which replication team's most senior member was conferred their highest degree</t>
  </si>
  <si>
    <t>F</t>
  </si>
  <si>
    <t>Current position of replication team's most senior member: professor/equivalent; associate professor/equivalent; assistant professor/equivalent; post-doc or research scientist; PhD student; Master's student; undergrad student; non-student research assistant/lab manager; other</t>
  </si>
  <si>
    <t>Domain expertise of replication team's most senior member: High Expertise; Moderate Expertise; Some Expertise; Slight Expertise; No Expertise</t>
  </si>
  <si>
    <t>is</t>
  </si>
  <si>
    <t>Method expertise of replication team's most senior member: High Expertise; Moderate Expertise; Some Expertise; Slight Expertise; No Expertise</t>
  </si>
  <si>
    <t>Number of total publications (articles, book chapters, books) published by replication team's most senior member</t>
  </si>
  <si>
    <t>Peer-reviewed empirical articles (R)</t>
  </si>
  <si>
    <t>Number of peer-reviewed empirical articles published by replication team's most senior member</t>
  </si>
  <si>
    <t>Citation count, as determined by Google Scholar, for replication ream's most senior member</t>
  </si>
  <si>
    <t>Implementation Quality (R)</t>
  </si>
  <si>
    <t>In comparison to the original, replicator's determination of how effectively replication's materials and procedure were designed and implemented: was of much higher quality than the original study; was of moderately higher quality than the original study; was of slightly higher quality than the original study; was about the same quality as the original study; was of slightly lower quality than the original study; was of moderately lower quality than the original study; was of much lower quality than the original study</t>
  </si>
  <si>
    <t>Now you see it, now you don't: repetition blindness for nonwords</t>
  </si>
  <si>
    <t>AL Morris, ML Still</t>
  </si>
  <si>
    <t>146-66</t>
  </si>
  <si>
    <t>https://osf.io/rmvk5/</t>
  </si>
  <si>
    <t>In comparison to the average study, replicator's determination of how effectively replication's data collection was conducted: was much better than the average study; was better than the average study; was slightly better than the average study; was about the same as the average study; was slightly worse than the average study; was worse than the average study; was much worse than the average study</t>
  </si>
  <si>
    <t>Attentional Blink, Humans, Judgment, Memory, Short-Term, Pattern Recognition, Visual, Reading, Semantics, Serial Learning, Verbal Learning</t>
  </si>
  <si>
    <t>Replicator's determination of the similarity between original and replication's methodology: Virtually identical; Extremely similar; Very similar; Moderately similar; Somewhat similar; Slightly similar; Not at all similar</t>
  </si>
  <si>
    <t>Morris</t>
  </si>
  <si>
    <t>Replicator's determination of differences between the original and replication methodology that are most likely to have altered the effect (regardless of actual outcome)</t>
  </si>
  <si>
    <t>Replicator's determination of how much the key effect from the replication resembled the original's: Virtually identical; Extremely similar; Very similar; Moderately similar; Somewhat similar; Slightly similar; Not at all similar</t>
  </si>
  <si>
    <t>Findings similiarity (R)</t>
  </si>
  <si>
    <t>Replicator's determination of how much the overall findings from the replication resembled the original's: Virtually identical; Extremely similar; Very similar; Moderately similar; Somewhat similar; Slightly similar; Not at all similar</t>
  </si>
  <si>
    <t>Iowa State University</t>
  </si>
  <si>
    <t>Replicator's determination of how challenging the methodology was: Extremely challenging; Very challenging; Moderately challenging; Somewhat challenging; Slightly challenging; Not at all challenging</t>
  </si>
  <si>
    <t>Replicator's surprise at the outcome of the study: Results were exactly as anticipated; Results were slightly surprising; Results were somewhat surprising; Results were moderately surprising; Results were extremely surprising</t>
  </si>
  <si>
    <t>Most senior member</t>
  </si>
  <si>
    <t>Goodbourn</t>
  </si>
  <si>
    <t>Number of research sites (R)</t>
  </si>
  <si>
    <t>University of Sydney</t>
  </si>
  <si>
    <t>Number of sites replication authors collected data in</t>
  </si>
  <si>
    <t>No expertise required</t>
  </si>
  <si>
    <t>Slight opportunity for lack of diligence to affect the results</t>
  </si>
  <si>
    <t>Patrick Goodbourn &lt;patrick.goodbourn@sydney.edu.au&gt;</t>
  </si>
  <si>
    <t>johanna@cos.io</t>
  </si>
  <si>
    <t>F(1, 23) = 13.71</t>
  </si>
  <si>
    <t>&lt;0.005</t>
  </si>
  <si>
    <t>RMANOVA</t>
  </si>
  <si>
    <t>main effect (one-way ANOVA, used to further analyse a significant two-way interaction found in three-way ANOVA)</t>
  </si>
  <si>
    <t>Amount of pre-existing (secondary) data used in analyses: all, some, none</t>
  </si>
  <si>
    <t>Repetition blindness for non-words—main effect of condition (control, neighbor word) on correct recall of pairs of similar non-words</t>
  </si>
  <si>
    <t>η_p^2 = .374</t>
  </si>
  <si>
    <t>bethany-lassetter@uiowa.edu</t>
  </si>
  <si>
    <t>F(1, 23) = 1.28</t>
  </si>
  <si>
    <t>Domain within which the replication team's most senior member is most expert:behavioral neuroscience/comparative, clinical, cognitive, developmental, education/school, health, industrial/organizational, neuroscience, quantitative, social/personality</t>
  </si>
  <si>
    <t>One-way repeated-measures ANOVA</t>
  </si>
  <si>
    <t>main effect</t>
  </si>
  <si>
    <t>η_p^2 = .051</t>
  </si>
  <si>
    <t>Jesse Chandler</t>
  </si>
  <si>
    <t>https://osf.io/qg9j7/</t>
  </si>
  <si>
    <t>Post-doc or Research Scientist</t>
  </si>
  <si>
    <t>Some Expertise</t>
  </si>
  <si>
    <t>Extremely similar</t>
  </si>
  <si>
    <t>No differences likely to have altered the effect.</t>
  </si>
  <si>
    <t>Very similar</t>
  </si>
  <si>
    <t>Moderately challenging</t>
  </si>
  <si>
    <t>Results were somewhat surprising</t>
  </si>
  <si>
    <t>Patrick Goodbourn</t>
  </si>
  <si>
    <t>&lt;</t>
  </si>
  <si>
    <t>Working memory costs of task switching.</t>
  </si>
  <si>
    <t>B Liefooghe, P Barrouillet, A Vandierendonck, V Camos</t>
  </si>
  <si>
    <t>478-94</t>
  </si>
  <si>
    <t>https://osf.io/4dvzb/</t>
  </si>
  <si>
    <t>Attention, Color Perception, Decision Making, Discrimination Learning, Functional Laterality, Humans, Memory, Short-Term, Pattern Recognition, Visual, Perceptual Masking, Psychomotor Performance, Psychophysics, Reaction Time, Size Perception</t>
  </si>
  <si>
    <t>Liefooghe</t>
  </si>
  <si>
    <t>Ghent University</t>
  </si>
  <si>
    <t>Vandierendonck</t>
  </si>
  <si>
    <t>Plessow</t>
  </si>
  <si>
    <t>Dresden University of Technology</t>
  </si>
  <si>
    <t>Pavel</t>
  </si>
  <si>
    <t>Slight expertise required</t>
  </si>
  <si>
    <t>Slight opportunity for researcher expectations to influence results</t>
  </si>
  <si>
    <t>fplessow@bidmc.harvard.edu</t>
  </si>
  <si>
    <t>F(1, 24) = 5.29</t>
  </si>
  <si>
    <t>&lt;0.05</t>
  </si>
  <si>
    <t>MANOVA</t>
  </si>
  <si>
    <t>comparison of low switch/normal and low switch/degraded</t>
  </si>
  <si>
    <t>η_p^2 = 0.181</t>
  </si>
  <si>
    <t>aevtv1@gmail.com</t>
  </si>
  <si>
    <t>F(1, 31) = 1.506</t>
  </si>
  <si>
    <t>opposite</t>
  </si>
  <si>
    <t>η_p^2 = .046</t>
  </si>
  <si>
    <t>Johanna Cohoon</t>
  </si>
  <si>
    <t>Professor (or equivalent)</t>
  </si>
  <si>
    <t>was better than the average study</t>
  </si>
  <si>
    <t>1. We had to reprogram the experimental paradigm and did so as closely as possible to the original implementation by (a) following the details provided in the publication and (b) contacting the first author of the original study with remaining questions. Since the original task script, instructions etc. were not available anymore, small deviations are possible. 2. We implemented the study in German, whereas the original study was conducted in Dutch. This could impact the task, even though we consider this a minor issue.</t>
  </si>
  <si>
    <t>Misha Pavel</t>
  </si>
  <si>
    <t>Accelerated relearning after retrieval-induced forgetting: The benefit of being forgotten.</t>
  </si>
  <si>
    <t>BC Storm, EL Bjork, RA Bjork</t>
  </si>
  <si>
    <t>230-6</t>
  </si>
  <si>
    <t>https://osf.io/8j9cg/</t>
  </si>
  <si>
    <t>Attention, Cues, Humans, Memory, Short-Term, Mental Recall, Paired-Associate Learning, Practice (Psychology)</t>
  </si>
  <si>
    <t>Storm</t>
  </si>
  <si>
    <t>UCLA</t>
  </si>
  <si>
    <t>Bjork</t>
  </si>
  <si>
    <t>Callahan</t>
  </si>
  <si>
    <t>UC Davis</t>
  </si>
  <si>
    <t>Moderate opportunity for researcher expectations to influence results</t>
  </si>
  <si>
    <t>scallahan14@gmail.com</t>
  </si>
  <si>
    <t>F(1, 190) = 10.49</t>
  </si>
  <si>
    <t>&lt;0.001</t>
  </si>
  <si>
    <t>Whether or not retrieval practice induced the forgetting of items from practiced categories relative to items from non-practiced categories.</t>
  </si>
  <si>
    <t>η_p^2 = 0.052</t>
  </si>
  <si>
    <t>Abe Rutchick</t>
  </si>
  <si>
    <t>F(1,268)=.01</t>
  </si>
  <si>
    <t>mixed ANOVA</t>
  </si>
  <si>
    <t>η_p^2 = 0.00003</t>
  </si>
  <si>
    <t>Mallory Kidwell</t>
  </si>
  <si>
    <t>https://osf.io/xsmzb/</t>
  </si>
  <si>
    <t>Master's degree or equivalent</t>
  </si>
  <si>
    <t>PhD student</t>
  </si>
  <si>
    <t>was about the same as the average study</t>
  </si>
  <si>
    <t>These probably don't actually matter, but nevertheless: 1)I don't know how many different research assistants the original study used, but we used quite a few (too many to look at RA as a variable). 2)Our samples had different language backgrounds, which is why I measured language ability in so many different ways to exclude people who weren't fluent. 3)It being paper &amp; pencil and speaking the responses aloud is significantly different than other studies my sample had done before, so I'm changes in technology/data collection may have also had an effect.</t>
  </si>
  <si>
    <t>Not at all similar</t>
  </si>
  <si>
    <t>Results were moderately surprising</t>
  </si>
  <si>
    <t>Shannon Callahan</t>
  </si>
  <si>
    <t>Some data used was pre-existing</t>
  </si>
  <si>
    <t>Social</t>
  </si>
  <si>
    <t>The intermixed-blocked effect in human perceptual learning is not the consequence of trial spacing.</t>
  </si>
  <si>
    <t>C Mitchell, S Nash, G Hall</t>
  </si>
  <si>
    <t>237-42</t>
  </si>
  <si>
    <t>https://osf.io/4xdkk/</t>
  </si>
  <si>
    <t>Attention, Color Perception, Discrimination Learning, Field Dependence-Independence, Humans, Memory, Short-Term, Mental Recall, Pattern Recognition, Visual, Practice (Psychology), Psychophysics</t>
  </si>
  <si>
    <t>Mitchell</t>
  </si>
  <si>
    <t>University of New South Wales</t>
  </si>
  <si>
    <t>Hall</t>
  </si>
  <si>
    <t>University of York</t>
  </si>
  <si>
    <t>Lakens</t>
  </si>
  <si>
    <t>Eindhoven University of Technology</t>
  </si>
  <si>
    <t>lakens@gmail.com</t>
  </si>
  <si>
    <t>F(1,31) = 8.38</t>
  </si>
  <si>
    <t>X</t>
  </si>
  <si>
    <t>repeated measures 2x2 ANOVA</t>
  </si>
  <si>
    <t>comparison of performance for AX/BX and CX trials</t>
  </si>
  <si>
    <t>dz = 0.51</t>
  </si>
  <si>
    <t>joshmatacotta@gmail.com</t>
  </si>
  <si>
    <t>F(1, 47) = 0.87</t>
  </si>
  <si>
    <t>within 2X2 ANOVA</t>
  </si>
  <si>
    <t>n_p^2 = 0.02</t>
  </si>
  <si>
    <t>Sean Mackinnon</t>
  </si>
  <si>
    <t>https://osf.io/n539q/</t>
  </si>
  <si>
    <t>Assistant Professor (or equivalent)</t>
  </si>
  <si>
    <t>Slight Expertise</t>
  </si>
  <si>
    <t>Uncertainty about the instruction between the two blocks in the pre-exposure task. Now, the second set of stimuli appeared without instruction. The original author did not give feedback on the proposal.</t>
  </si>
  <si>
    <t>Daniel Lakens</t>
  </si>
  <si>
    <t>A single-system account of the relationship between priming, recognition, and fluency.</t>
  </si>
  <si>
    <t>CJ Berry, DR Shanks, RN Henson</t>
  </si>
  <si>
    <t>97-111</t>
  </si>
  <si>
    <t>https://osf.io/atgp5/</t>
  </si>
  <si>
    <t>Adult, Attention, Cues, Decision Making, Female, Humans, Judgment, Male, Memory, Short-Term, Models, Statistical, Psychomotor Performance, Reaction Time, Reading, Retention (Psychology), Serial Learning, Signal Detection, Psychological, Speech, Verbal Learning</t>
  </si>
  <si>
    <t>Berry</t>
  </si>
  <si>
    <t>University College London</t>
  </si>
  <si>
    <t>Henson</t>
  </si>
  <si>
    <t>Medical Research Council</t>
  </si>
  <si>
    <t>Meixner</t>
  </si>
  <si>
    <t>Humboldt University of Berlin</t>
  </si>
  <si>
    <t>Brüning</t>
  </si>
  <si>
    <t>johannes.meixner@emolyzr.de</t>
  </si>
  <si>
    <t>kidwell.mc@gmail.com</t>
  </si>
  <si>
    <t>t(23) = 3.55</t>
  </si>
  <si>
    <t>dependent samples t-test</t>
  </si>
  <si>
    <t>Are RTs to misses were faster than RTs to correct rejections?</t>
  </si>
  <si>
    <t>dz = 0.724</t>
  </si>
  <si>
    <t>t(31) = 2.40</t>
  </si>
  <si>
    <t>within-subject t test</t>
  </si>
  <si>
    <t>yes</t>
  </si>
  <si>
    <t>d = .424</t>
  </si>
  <si>
    <t>Justin Goss</t>
  </si>
  <si>
    <t>https://osf.io/9ivaj/</t>
  </si>
  <si>
    <t>- completely different stimulus material - German words instead of English words - length of words was 5 letters instead of 4 letters</t>
  </si>
  <si>
    <t>Somewhat challenging</t>
  </si>
  <si>
    <t>Results were slightly surprising</t>
  </si>
  <si>
    <t>Jovita Brüning</t>
  </si>
  <si>
    <t>Behavioral neuroscience/Comparative</t>
  </si>
  <si>
    <t>t</t>
  </si>
  <si>
    <t>Modeling distributions of immediate memory effects: No strategies needed?</t>
  </si>
  <si>
    <t>CP Beaman, I Neath, AM Surprenant</t>
  </si>
  <si>
    <t>219-29</t>
  </si>
  <si>
    <t>https://osf.io/6n3bm/</t>
  </si>
  <si>
    <t>Attention, Humans, Individuality, Memory, Short-Term, Models, Statistical, Phonetics, Psychomotor Performance, Semantics, Serial Learning, Verbal Learning</t>
  </si>
  <si>
    <t>Beaman</t>
  </si>
  <si>
    <t>University of Reading</t>
  </si>
  <si>
    <t>Kleinberg</t>
  </si>
  <si>
    <t>University of Amsterdam</t>
  </si>
  <si>
    <t>No opportunity for lack of diligence to affect the results</t>
  </si>
  <si>
    <t>bennettkleinberg@gmail.com</t>
  </si>
  <si>
    <t>michael.cohn@gmail.com</t>
  </si>
  <si>
    <t>t(99) = 10.18</t>
  </si>
  <si>
    <t>whether participants remembered the order of words better when the presented word lists contained only short words compared to lists that only contained long words.</t>
  </si>
  <si>
    <t>d = 1.02</t>
  </si>
  <si>
    <t>Christopher J. Anderson</t>
  </si>
  <si>
    <t>t(14) = 0.496</t>
  </si>
  <si>
    <t>paired sample t-test</t>
  </si>
  <si>
    <t>d = .13</t>
  </si>
  <si>
    <t>Mark White</t>
  </si>
  <si>
    <t>Contact with original author was ideal. Data and additional material was supplied and question were replied to quickly. Original effect translated from F(1, 99) = 103.7, p &lt; 0.05 to t</t>
  </si>
  <si>
    <t>https://osf.io/pmhd7/</t>
  </si>
  <si>
    <t>Bachelor's degree or equivalent</t>
  </si>
  <si>
    <t>Master's student</t>
  </si>
  <si>
    <t>Using as sample of students with different native languages (but this was discussed with and approved of by the original author).</t>
  </si>
  <si>
    <t>Bennett Kleinberg</t>
  </si>
  <si>
    <t>Quantitative</t>
  </si>
  <si>
    <t>Stereotypes and retrieval-provoked illusory source recollections.</t>
  </si>
  <si>
    <t>CS Dodson, J Darragh, A Williams</t>
  </si>
  <si>
    <t>460-77</t>
  </si>
  <si>
    <t>https://osf.io/c5pbg/</t>
  </si>
  <si>
    <t>Association Learning, Attention, Awareness, Humans, Illusions [psychology], Lawyers [psychology], Mental Recall, Physicians [psychology], Reading, Set (Psychology), Social Perception, Stereotyping</t>
  </si>
  <si>
    <t>Dodson</t>
  </si>
  <si>
    <t>University of Virginia</t>
  </si>
  <si>
    <t>Calhoun-Sauls</t>
  </si>
  <si>
    <t>Belmont Abbey College</t>
  </si>
  <si>
    <t>AnnCalhounsauls@bac.edu</t>
  </si>
  <si>
    <t>F(1, 37) = 17.03</t>
  </si>
  <si>
    <t>&lt;.001</t>
  </si>
  <si>
    <t>2x2x2 ANOVA</t>
  </si>
  <si>
    <t>Whether illusory recollections are cause by well-learned semantic categories or expectations about the likelihood of a particular source presenting a particular kind of item (whether or not proportion manipulation selectively affects the phenomenological experience that is associated with incorrect source attributions).</t>
  </si>
  <si>
    <t>η_p^2 = .32</t>
  </si>
  <si>
    <t>Unavailable</t>
  </si>
  <si>
    <t>F(1, 31) = .384</t>
  </si>
  <si>
    <t>The student research assistants that I have are both undergraduate students. I suspect that grad students were involved in the original study. As such they may be less skilled/comfortable with giving the instructions and interacting with participants. We were able to get what we think were the original materials, but not the training scripts that the research assistants used.</t>
  </si>
  <si>
    <t>Extremely challenging</t>
  </si>
  <si>
    <t>Ann Calhoun-Sauls</t>
  </si>
  <si>
    <t>NA</t>
  </si>
  <si>
    <t>Prime diagnosticity in short-term repetition priming: Is primed evidence discounted, even when it reliably indicates the correct answer?</t>
  </si>
  <si>
    <t>CT Weidemann, DE Huber, RM Shiffrin</t>
  </si>
  <si>
    <t>257-81</t>
  </si>
  <si>
    <t>https://osf.io/ne9dy/</t>
  </si>
  <si>
    <t>Attention, Choice Behavior, Color Perception, Data Interpretation, Statistical, Humans, Memory, Short-Term, Paired-Associate Learning, Reaction Time, Semantics</t>
  </si>
  <si>
    <t>Weidemann</t>
  </si>
  <si>
    <t>University of Pennsylvania</t>
  </si>
  <si>
    <t>Shiffrin</t>
  </si>
  <si>
    <t>Indiana University</t>
  </si>
  <si>
    <t>Miller</t>
  </si>
  <si>
    <t>Willamette University</t>
  </si>
  <si>
    <t>millerj@willamette.edu</t>
  </si>
  <si>
    <t>F(6, 228) = 46.09</t>
  </si>
  <si>
    <t>&lt;.01</t>
  </si>
  <si>
    <t>Whether or not trials prime type interacts with diagnosticity condition</t>
  </si>
  <si>
    <t>η_p^2 = 0.328</t>
  </si>
  <si>
    <t>Jeremy Miller</t>
  </si>
  <si>
    <t>Across-notation automatic numerical processing.</t>
  </si>
  <si>
    <t>D Ganor-Stern, J Tzelgov</t>
  </si>
  <si>
    <t>430-7</t>
  </si>
  <si>
    <t>https://osf.io/vmipw/</t>
  </si>
  <si>
    <t>Association Learning, Attention, Automatism [psychology], Comprehension, Discrimination (Psychology), Humans, Multilingualism, Paired-Associate Learning, Pattern Recognition, Visual, Problem Solving, Psychophysics, Reaction Time, Size Perception</t>
  </si>
  <si>
    <t>Ganor-Stern</t>
  </si>
  <si>
    <t>Achva Academic College</t>
  </si>
  <si>
    <t>Tzelgov</t>
  </si>
  <si>
    <t>Shaki</t>
  </si>
  <si>
    <t>Ariel University</t>
  </si>
  <si>
    <t>Samuel_shaki@hotmail.com</t>
  </si>
  <si>
    <t>F(1, 28) = 26.69</t>
  </si>
  <si>
    <t>do number pairs with a larger difference between them show faster response times than those with smaller differences?</t>
  </si>
  <si>
    <t>η_p^2 = 0.488</t>
  </si>
  <si>
    <t>F(1, 29) = 45.27</t>
  </si>
  <si>
    <t>3x2x2 mixed ANOVA</t>
  </si>
  <si>
    <t>MSE=3574.9</t>
  </si>
  <si>
    <t>Erica Baranski</t>
  </si>
  <si>
    <t>https://osf.io/txukv/</t>
  </si>
  <si>
    <t>was of much higher quality than the original study</t>
  </si>
  <si>
    <t>was much better than the average study</t>
  </si>
  <si>
    <t>Samuel Shaki</t>
  </si>
  <si>
    <t>Attractor dynamics and semantic neighborhood density: Processing is slowed by near neighbors and speeded by distant neighbors.</t>
  </si>
  <si>
    <t>D Mirman, JS Magnuson</t>
  </si>
  <si>
    <t>65-79</t>
  </si>
  <si>
    <t>https://osf.io/rvkc5/</t>
  </si>
  <si>
    <t>Association Learning, Attention, Humans, Inhibition (Psychology), Orientation, Reaction Time, Reading, Semantics</t>
  </si>
  <si>
    <t>Mirman</t>
  </si>
  <si>
    <t>University of Connecticut</t>
  </si>
  <si>
    <t>Magnuson</t>
  </si>
  <si>
    <t>Bosco</t>
  </si>
  <si>
    <t>Virginia Commonwealth University</t>
  </si>
  <si>
    <t>frankbosco@frankbosco.com</t>
  </si>
  <si>
    <t>Frank Bosco</t>
  </si>
  <si>
    <t>F(1, 21) = 17.3</t>
  </si>
  <si>
    <t>within 2x2 ANOVA</t>
  </si>
  <si>
    <t>Specifically, words with many near neighbors (e.g., chicken) were associated with an increased level of processing (i.e., categorized more slowly) compared to words with few near neighbors (e.g., hyena</t>
  </si>
  <si>
    <t>η_p^2 = .452</t>
  </si>
  <si>
    <t>F (1, 29) = 8.064</t>
  </si>
  <si>
    <t>η_p^2 = .218</t>
  </si>
  <si>
    <t>Etienne LeBel</t>
  </si>
  <si>
    <t>https://osf.io/tjzqr/</t>
  </si>
  <si>
    <t>Replication relied on a sample of business students instead of a diverse undergraduate sample, as in the original study. Replication data were collected in a large computer lab with several students at a time (rather than one at a time, as in the original study).</t>
  </si>
  <si>
    <t>Not at all challenging</t>
  </si>
  <si>
    <t>Industrial/organizational</t>
  </si>
  <si>
    <t>When does between-sequence phonological similarity promote irrelevant sound disruption?</t>
  </si>
  <si>
    <t>JE Marsh, F Vachon, DM Jones</t>
  </si>
  <si>
    <t>243-8</t>
  </si>
  <si>
    <t>https://osf.io/7rtcz/</t>
  </si>
  <si>
    <t>Attention, Humans, Mental Recall, Phonetics, Psychoacoustics, Semantics, Serial Learning, Speech Perception, Verbal Learning</t>
  </si>
  <si>
    <t>Marsh</t>
  </si>
  <si>
    <t>Cardiff University</t>
  </si>
  <si>
    <t>Jones</t>
  </si>
  <si>
    <t>Bell</t>
  </si>
  <si>
    <t>Heinrich Heine University of Düsseldorf</t>
  </si>
  <si>
    <t>raoul.bell@hhu.de</t>
  </si>
  <si>
    <t>F(2, 92) = 3.13</t>
  </si>
  <si>
    <t>&lt;.05</t>
  </si>
  <si>
    <t>Whether or not a between-sequence similarity effect could occur for the free but not serial recall of categorized material that is defined not semantically but phonologically.</t>
  </si>
  <si>
    <t>d = .52</t>
  </si>
  <si>
    <t>alaique2112@gmail.com</t>
  </si>
  <si>
    <t>F(2, 232) = 1.63</t>
  </si>
  <si>
    <t>2x3 mixed ANOVA</t>
  </si>
  <si>
    <t>η2 = .014</t>
  </si>
  <si>
    <t>dave williams</t>
  </si>
  <si>
    <t>https://osf.io/pfmwj/</t>
  </si>
  <si>
    <t>German words were used as stimulus material instead of English words (because a sample of German participants was tested instead of a sample of UK participants, as in the original study). Thus, new sets of target words and distractor words were generated based on German word norms.</t>
  </si>
  <si>
    <t>Raoul Bell</t>
  </si>
  <si>
    <t>Bidirectional associations in multiplication memory: Conditions of negative and positive transfer.</t>
  </si>
  <si>
    <t>JI Campbell, ND Robert</t>
  </si>
  <si>
    <t>546-55</t>
  </si>
  <si>
    <t>https://osf.io/gxvd3/</t>
  </si>
  <si>
    <t>Adolescent, Adult, Female, Humans, Male, Mathematics, Mental Recall, Practice (Psychology), Problem Solving, Retention (Psychology), Transfer (Psychology)</t>
  </si>
  <si>
    <t>Campbell</t>
  </si>
  <si>
    <t>University of Saskatchewan</t>
  </si>
  <si>
    <t>Ricker</t>
  </si>
  <si>
    <t>UC Riverside</t>
  </si>
  <si>
    <t>Moderate opportunity for lack of diligence to affect the results</t>
  </si>
  <si>
    <t>ashley.ricker@email.ucr.edu</t>
  </si>
  <si>
    <t>F(2, 68) = 41.59</t>
  </si>
  <si>
    <t>Whether or not practicing both multiplication and factoring produces bidirectional facilitation</t>
  </si>
  <si>
    <t>η_p^2 = 0.550</t>
  </si>
  <si>
    <t>marco.perugini@unimib.it</t>
  </si>
  <si>
    <t>F(2, 68) = 41.603</t>
  </si>
  <si>
    <t>2 x 3 Mixed ANOVA</t>
  </si>
  <si>
    <t>η_p^2 = 0.55</t>
  </si>
  <si>
    <t>johannes.meixner@hu-berlin.de</t>
  </si>
  <si>
    <t>https://osf.io/z75yu/</t>
  </si>
  <si>
    <t>was of slightly higher quality than the original study</t>
  </si>
  <si>
    <t>Sample: Math education and background of the sample (Original article conducted in Canada with a less diverse sample than that of replication sample collected in Southern California). Materials: The task was re-created by the original articles in Eprime, with directions that were "As close as they remembered" them being, since the exact wording was not included in the 2008 article and there was no appendix with examples.</t>
  </si>
  <si>
    <t>Slightly similar</t>
  </si>
  <si>
    <t>Ashley Ricker</t>
  </si>
  <si>
    <t>Holistic processing of faces: Perceptual and decisional components.</t>
  </si>
  <si>
    <t>JJ Richler, I Gauthier, MJ Wenger, TJ Palmeri</t>
  </si>
  <si>
    <t>328-42</t>
  </si>
  <si>
    <t>https://osf.io/93tkw/</t>
  </si>
  <si>
    <t>Adolescent, Adult, Attention, Cues, Decision Making, Discrimination (Psychology), Face, Female, Humans, Judgment, Male, Orientation, Pattern Recognition, Visual, Perceptual Distortion, Problem Solving, Psychophysics, Reaction Time</t>
  </si>
  <si>
    <t>Richler</t>
  </si>
  <si>
    <t>Vanderbilt University</t>
  </si>
  <si>
    <t>Gauthier</t>
  </si>
  <si>
    <t>psd7jc@virginia.edu</t>
  </si>
  <si>
    <t>F(2, 36) = 25.088</t>
  </si>
  <si>
    <t>&lt;.0001</t>
  </si>
  <si>
    <t>3x2 repeated measures ANOVA</t>
  </si>
  <si>
    <t>Sequential Response Task interaction</t>
  </si>
  <si>
    <t>η_p^2 = .477</t>
  </si>
  <si>
    <t>Bahniks@seznam.cz</t>
  </si>
  <si>
    <t>The Stroop effect: Why proportion congruent has nothing to do with congruency and everything to do with contingency.</t>
  </si>
  <si>
    <t>JR Schmidt, D Besner</t>
  </si>
  <si>
    <t>514-23</t>
  </si>
  <si>
    <t>https://osf.io/bscfe/</t>
  </si>
  <si>
    <t>Attention, Color Perception, Conflict (Psychology), Cues, Discrimination Learning, Humans, Mental Recall, Probability Learning, Reaction Time, Reading, Semantics</t>
  </si>
  <si>
    <t>Schmidt</t>
  </si>
  <si>
    <t>University of Waterloo</t>
  </si>
  <si>
    <t>Besner</t>
  </si>
  <si>
    <t>Cloud</t>
  </si>
  <si>
    <t>Lock Haven University</t>
  </si>
  <si>
    <t>MCloud@lhup.edu</t>
  </si>
  <si>
    <t>t(94) = 1.929</t>
  </si>
  <si>
    <t>Whether or not low contingency trials have a significantly different number of errors than the medium contingency trials</t>
  </si>
  <si>
    <t>d = 0.198</t>
  </si>
  <si>
    <t>t(241) = 3.955</t>
  </si>
  <si>
    <t>simple main effect</t>
  </si>
  <si>
    <t>d = .255</t>
  </si>
  <si>
    <t>Lili Lazarevic</t>
  </si>
  <si>
    <t>https://osf.io/ktgnq/</t>
  </si>
  <si>
    <t>Participants were offered either a course credit slip or a $5 Amazon e-card for participation, while participants in the original study were only offered course credit. Also, we attached to the bottom of the computer monitor an index card that provided a review of ink color and keyboard key matches. There was no indication that such a hint was available to the original study participants.</t>
  </si>
  <si>
    <t>Results were exactly as anticipated</t>
  </si>
  <si>
    <t>Mark Cloud</t>
  </si>
  <si>
    <t>Age of acquisition and word frequency effects in picture naming: A dual-task investigation.</t>
  </si>
  <si>
    <t>K Dent, RA Johnston, GW Humphreys</t>
  </si>
  <si>
    <t>282-301</t>
  </si>
  <si>
    <t>Adolescent, Adult, Attention, Child, Child, Preschool, Female, Humans, Infant, Language Development, Male, Mental Recall, Neural Networks (Computer), Pattern Recognition, Visual, Phonetics, Pitch Discrimination, Reaction Time, Refractory Period, Psychological, Semantics, Verbal Behavior, Verbal Learning</t>
  </si>
  <si>
    <t>Dent</t>
  </si>
  <si>
    <t>F1(2, 82) = 5.53</t>
  </si>
  <si>
    <t>ANOVA 2x2 repeated</t>
  </si>
  <si>
    <t>in 2A: are AOA effects eliminated at the shortest interval (ie. insiginificant) AND in 2B: is there a significant main effect of SOA by participant</t>
  </si>
  <si>
    <t>η_p^2 = 0.119</t>
  </si>
  <si>
    <t>The ultimate sampling dilemma in experience-based decision making.</t>
  </si>
  <si>
    <t>K Fiedler</t>
  </si>
  <si>
    <t>186-203</t>
  </si>
  <si>
    <t>https://osf.io/hp27x/</t>
  </si>
  <si>
    <t>Adult, Bias (Epidemiology), Choice Behavior, Cognition, Computer Simulation, Decision Making, Decision Theory, Feedback, Psychological, Female, Humans, Judgment, Male</t>
  </si>
  <si>
    <t>Fiedler</t>
  </si>
  <si>
    <t>University of Heidelberg</t>
  </si>
  <si>
    <t>Glöckner</t>
  </si>
  <si>
    <t>University of Göttigen</t>
  </si>
  <si>
    <t>andreas.gloeckner@psych.uni-goettingen.de</t>
  </si>
  <si>
    <t>F(2, 76) = 8.67</t>
  </si>
  <si>
    <t>Whether or not the same high degree of positivity found in large sample sizes should also be judged to be lower for infrequent than for frequent providers.</t>
  </si>
  <si>
    <t>η_p^2 = 0.186</t>
  </si>
  <si>
    <t>georg.jahn@uni-greifswald.de</t>
  </si>
  <si>
    <t>F(1.58, 72.4) = 19.48</t>
  </si>
  <si>
    <t>repeated measures anova</t>
  </si>
  <si>
    <t>two-way interaction</t>
  </si>
  <si>
    <t>η_p^2 = .28</t>
  </si>
  <si>
    <t>https://osf.io/4m8ir/</t>
  </si>
  <si>
    <t>Very challenging</t>
  </si>
  <si>
    <t>Andreas Gloeckner</t>
  </si>
  <si>
    <t>Native language influences on word recognition in a second language: A megastudy.</t>
  </si>
  <si>
    <t>K Lemhöfer, T Dijkstra, H Schriefers, RH Baayen, J Grainger, P Zwitserlood</t>
  </si>
  <si>
    <t>12-31</t>
  </si>
  <si>
    <t>Adult, Female, Humans, Male, Multilingualism, Perceptual Masking, Phonetics, Practice (Psychology), Reaction Time, Reading, Regression Analysis, Semantics, Verbal Learning, Vocabulary</t>
  </si>
  <si>
    <t>Lemhöfer</t>
  </si>
  <si>
    <t>t(60368) = 2.18</t>
  </si>
  <si>
    <t>&lt;.03</t>
  </si>
  <si>
    <t>mixed effects regression model</t>
  </si>
  <si>
    <t>"words that are cognates in the participant's native language elicited shorter response latencies than noncognates"</t>
  </si>
  <si>
    <t>β = -.011</t>
  </si>
  <si>
    <t>How to say no: Single-and dual-process theories of short-term recognition tested on negative probes.</t>
  </si>
  <si>
    <t>K Oberauer</t>
  </si>
  <si>
    <t>439-59</t>
  </si>
  <si>
    <t>https://osf.io/gcj7x/</t>
  </si>
  <si>
    <t>Adolescent, Adult, Association Learning, Attention, Color Perception, Cues, Discrimination Learning, Female, Humans, Male, Memory, Short-Term, Orientation, Reaction Time, Serial Learning</t>
  </si>
  <si>
    <t>Oberauer</t>
  </si>
  <si>
    <t>University of Bristol</t>
  </si>
  <si>
    <t>Bosch</t>
  </si>
  <si>
    <t>Neijenhuijs</t>
  </si>
  <si>
    <t>k.neijenhuijs@gmail.com</t>
  </si>
  <si>
    <t>F(1, 31) = 14.2</t>
  </si>
  <si>
    <t>repeated measures ANOVA</t>
  </si>
  <si>
    <t>does list length affect accuracy and is there an interaction of probe type between list length and accuracy?</t>
  </si>
  <si>
    <t>η_p^2 = .31</t>
  </si>
  <si>
    <t>F(1,19)=3.661</t>
  </si>
  <si>
    <t>Repeated Measures ANOVA</t>
  </si>
  <si>
    <t>Main effect</t>
  </si>
  <si>
    <t>η_p^2 = .162</t>
  </si>
  <si>
    <t>https://osf.io/vhzi6/</t>
  </si>
  <si>
    <t>Participants in the original were German students in their last year of high school in Germany. Participants in the replication are German students in their first year of university in the Netherlands.</t>
  </si>
  <si>
    <t>Koen Neijenhuijs</t>
  </si>
  <si>
    <t>Intentional forgetting is easier after two "shots" than one.</t>
  </si>
  <si>
    <t>L Sahakyan, PF Delaney, ER Waldum</t>
  </si>
  <si>
    <t>408-14</t>
  </si>
  <si>
    <t>https://osf.io/bzdr2/</t>
  </si>
  <si>
    <t>Attention, Humans, Inhibition (Psychology), Intention, Mental Recall, Paired-Associate Learning, Psycholinguistics, Semantics, Verbal Learning</t>
  </si>
  <si>
    <t>Sahakyan</t>
  </si>
  <si>
    <t>University of North Carolina, Greensboro</t>
  </si>
  <si>
    <t>MPI for Collective Goods</t>
  </si>
  <si>
    <t>susann.fiedler@gmail.com michael.may@gmail.com</t>
  </si>
  <si>
    <t>Susann Fiedler</t>
  </si>
  <si>
    <t>F(1,94) = 4.97</t>
  </si>
  <si>
    <t>interaction between context strength and condition</t>
  </si>
  <si>
    <t>η^2=.05</t>
  </si>
  <si>
    <t>Frank Renkewitz</t>
  </si>
  <si>
    <t>F(1, 106) = 0.04</t>
  </si>
  <si>
    <t>η_p^2 = .0004</t>
  </si>
  <si>
    <t>https://osf.io/2hasj/</t>
  </si>
  <si>
    <t>Participants will be tested in groups of twelve in the MPI Decision Lab. Each seat is separated by privacy shields whereas the participants in the original study were tested individually. In the original study all the responses were spoken whereas in our replication the responses will be provided by key press. Additionally to the procedure of the original study we will ask participants in the forgetting condition to commit for trying to forget after finishing list 1. In the end we will additionally ask what they did in order to forget the 1st list. All changes are endorsed by the first author of the original study</t>
  </si>
  <si>
    <t>Semantic effects in naming perceptual identification but not in delayed naming: Implications for models and tasks.</t>
  </si>
  <si>
    <t>LH Wurm, SR Seaman</t>
  </si>
  <si>
    <t>381-98</t>
  </si>
  <si>
    <t>Attention, Comprehension, Concept Formation, Decision Making, Humans, Judgment, Memory, Short-Term, Perceptual Distortion, Psychoacoustics, Psycholinguistics, Reaction Time, Semantics, Speech Perception, Verbal Behavior</t>
  </si>
  <si>
    <t>Wurm</t>
  </si>
  <si>
    <t>B(444) = -.0643</t>
  </si>
  <si>
    <t>quadratic regression analysis</t>
  </si>
  <si>
    <t>significant Danger x Usefulness interaction</t>
  </si>
  <si>
    <t>SE = .0288</t>
  </si>
  <si>
    <t>B</t>
  </si>
  <si>
    <t>How does bilingualism improve executive control? A comparison of active and reactive inhibition mechanisms.</t>
  </si>
  <si>
    <t>LS Colzato, MT Bajo, W van den Wildenberg, D Paolieri, S Nieuwenhuis, W La Heij, B Hommel</t>
  </si>
  <si>
    <t>302-12</t>
  </si>
  <si>
    <t>https://osf.io/p9thw/</t>
  </si>
  <si>
    <t>Adult, Attention, Color Perception, Cues, Female, Functional Laterality, Humans, Inhibition (Psychology), Male, Multilingualism, Orientation, Pattern Recognition, Visual, Psychomotor Performance, Reaction Time</t>
  </si>
  <si>
    <t>Colzato</t>
  </si>
  <si>
    <t>Leiden University</t>
  </si>
  <si>
    <t>Hommel</t>
  </si>
  <si>
    <t>Kappes</t>
  </si>
  <si>
    <t>London School of Economics and Political Science</t>
  </si>
  <si>
    <t>H.Kappes@lse.ac.uk</t>
  </si>
  <si>
    <t>F(3, 93) = 5.23</t>
  </si>
  <si>
    <t>do bilinguals show larger attentional blink? do they have a greater lag?</t>
  </si>
  <si>
    <t>MSE = .009</t>
  </si>
  <si>
    <t>jgalak@cmu.edu</t>
  </si>
  <si>
    <t>F(2.33, 90) = .38</t>
  </si>
  <si>
    <t>Repeated-measures</t>
  </si>
  <si>
    <t>η2 = .01</t>
  </si>
  <si>
    <t>https://osf.io/kb59n/</t>
  </si>
  <si>
    <t>No Expertise</t>
  </si>
  <si>
    <t>Monolingual participants in the replication study speak English, whereas monolingual participants in the original study spoke Spanish. Bilingual participants in the replication study are bilingual in English plus one of eight other languages, whereas bilingual participants in the original study were bilingual in Dutch plus one of two other languages. Bilingual participants in the replication study acquired their second language at varied ages, whereas bilingual participants in the original study reportedly acquired both languages from birth.</t>
  </si>
  <si>
    <t>Heather Barry Kappes</t>
  </si>
  <si>
    <t>Priming addition facts with semantic relations.</t>
  </si>
  <si>
    <t>M Bassok, SF Pedigo, AT Oskarsson</t>
  </si>
  <si>
    <t>343-52</t>
  </si>
  <si>
    <t>https://osf.io/sqim7/</t>
  </si>
  <si>
    <t>Adult, Attention, Female, Humans, Male, Mathematics, Mental Recall, Paired-Associate Learning, Problem Solving, Reaction Time, Semantics</t>
  </si>
  <si>
    <t>Bassok</t>
  </si>
  <si>
    <t>University of Washington</t>
  </si>
  <si>
    <t>Hung</t>
  </si>
  <si>
    <t>University of Hong Kong</t>
  </si>
  <si>
    <t>Tsang</t>
  </si>
  <si>
    <t>oycathy@connect.hku.hk</t>
  </si>
  <si>
    <t>F(1, 152) = 23.176</t>
  </si>
  <si>
    <t>2x2 ANOVA (repeated measures)</t>
  </si>
  <si>
    <t>whether or not the difference between response latencies to sum and neutral targets (e.g., between 8 and 9, respectively, for cue digits 5 + 3) would be larger when the cue digits are primed with categorical primes (tulips–daisies) than when they are primed with unrelated primes (hens–radios) or with functionally related primes (birds– cages).</t>
  </si>
  <si>
    <t>Jack D. Arnal</t>
  </si>
  <si>
    <t>F(1, 48) = 4.22</t>
  </si>
  <si>
    <t>MSE = 9,999</t>
  </si>
  <si>
    <t>power was estimated based on small/medium effect size</t>
  </si>
  <si>
    <t>https://osf.io/25vhj/</t>
  </si>
  <si>
    <t>Native English speakers were recruited in the original study while only university students who speak fluent English are sampled in the replication, though this difference does not result much difference in the actual outcome from the original findings.</t>
  </si>
  <si>
    <t>Steve Tsang</t>
  </si>
  <si>
    <t>Learning correct responses and errors in the Hebb repetition effect: two faces of the same coin.</t>
  </si>
  <si>
    <t>M Couture, D Lafond, S Tremblay</t>
  </si>
  <si>
    <t>524-32</t>
  </si>
  <si>
    <t>https://osf.io/k9gp6/</t>
  </si>
  <si>
    <t>Adult, Attention, Discrimination Learning, Humans, Memory, Short-Term, Pattern Recognition, Visual, Practice (Psychology), Probability Learning, Retention (Psychology), Serial Learning</t>
  </si>
  <si>
    <t>Couture</t>
  </si>
  <si>
    <t>Laval University</t>
  </si>
  <si>
    <t>Tremblay</t>
  </si>
  <si>
    <t>Roebke</t>
  </si>
  <si>
    <t>Wright State University</t>
  </si>
  <si>
    <t>mark.roebke@gmail.com</t>
  </si>
  <si>
    <t>F(3, 48) = 9.14</t>
  </si>
  <si>
    <t>Whether or not the observed probability of producing correct responses and errors is a function of the number of times that they were previously recalled.</t>
  </si>
  <si>
    <t>d = 1.51</t>
  </si>
  <si>
    <t>heather.fuchs@wiso.uni-koeln.de</t>
  </si>
  <si>
    <t>Mark Roebke</t>
  </si>
  <si>
    <t>Contextual effects on reading aloud: Evidence for pathway control.</t>
  </si>
  <si>
    <t>M Reynolds, D Besner</t>
  </si>
  <si>
    <t>50-64</t>
  </si>
  <si>
    <t>https://osf.io/hasfu/</t>
  </si>
  <si>
    <t>Attention, Humans, Phonetics, Reaction Time, Reading, Semantics, Speech, Writing</t>
  </si>
  <si>
    <t>Reynolds</t>
  </si>
  <si>
    <t>Trent</t>
  </si>
  <si>
    <t>Lai</t>
  </si>
  <si>
    <t>Strong expertise required</t>
  </si>
  <si>
    <t>clai@virginia.edu</t>
  </si>
  <si>
    <t>Calvin Lai</t>
  </si>
  <si>
    <t>F(1, 94) = 2.5</t>
  </si>
  <si>
    <t>&gt;0.1</t>
  </si>
  <si>
    <t>mixed 2x2 ANOVA</t>
  </si>
  <si>
    <t>no delay in response when switching between pronouncing regular words and nonwords</t>
  </si>
  <si>
    <t>η^2 = .026</t>
  </si>
  <si>
    <t>Elizabeth Gilbert</t>
  </si>
  <si>
    <t>F (1, 92) = 1.95</t>
  </si>
  <si>
    <t>n^2=.021</t>
  </si>
  <si>
    <t>Casey Eggleston</t>
  </si>
  <si>
    <t>Power calculations assume arbitrary effect size of f = .40</t>
  </si>
  <si>
    <t>https://osf.io/yscmg/</t>
  </si>
  <si>
    <t>Subjective differences in coding of voice responses.</t>
  </si>
  <si>
    <t>&gt;</t>
  </si>
  <si>
    <t>On the additive effects of stimulus quality and word frequency in lexical decision: Evidence for opposing interactive influences revealed by RT distributional analyses.</t>
  </si>
  <si>
    <t>MJ Yap, DA Balota, CS Tse, D Besner</t>
  </si>
  <si>
    <t>495-513</t>
  </si>
  <si>
    <t>https://osf.io/ahpik/</t>
  </si>
  <si>
    <t>Adolescent, Adult, Attention, Decision Making, Discrimination Learning, Female, Humans, Male, Mental Recall, Phonetics, Reaction Time, Reading, Semantics</t>
  </si>
  <si>
    <t>Yap</t>
  </si>
  <si>
    <t>Washington University</t>
  </si>
  <si>
    <t>Balota</t>
  </si>
  <si>
    <t>Chartier</t>
  </si>
  <si>
    <t>Ashland University</t>
  </si>
  <si>
    <t>cchartie@ashland.edu</t>
  </si>
  <si>
    <t>F(1, 31) = 5.17</t>
  </si>
  <si>
    <t>whether or not the use of pseudohomophones would increase the size of the word frequency effect</t>
  </si>
  <si>
    <t>η_p^2 = .143</t>
  </si>
  <si>
    <t>anncalhounsauls@bac.edu</t>
  </si>
  <si>
    <t>F(1,70)=11.783</t>
  </si>
  <si>
    <t>repeated measures 2x2 anova</t>
  </si>
  <si>
    <t>η_p^2 = .144</t>
  </si>
  <si>
    <t>Leslie Alvarez</t>
  </si>
  <si>
    <t>https://osf.io/nuab4/</t>
  </si>
  <si>
    <t>none foreseen</t>
  </si>
  <si>
    <t>Christopher R. Chartier</t>
  </si>
  <si>
    <t>Semantic interference in a delayed naming task: Evidence for the response exclusion hypothesis.</t>
  </si>
  <si>
    <t>N Janssen, W Schirm, BZ Mahon, A Caramazza</t>
  </si>
  <si>
    <t>249-56</t>
  </si>
  <si>
    <t>https://osf.io/uhpyr/</t>
  </si>
  <si>
    <t>Attention, Conflict (Psychology), Field Dependence-Independence, Humans, Inhibition (Psychology), Pattern Recognition, Visual, Reaction Time, Reading, Semantics</t>
  </si>
  <si>
    <t>Janssen</t>
  </si>
  <si>
    <t>Harvard University</t>
  </si>
  <si>
    <t>Caramazza</t>
  </si>
  <si>
    <t>Galak</t>
  </si>
  <si>
    <t>Carnegie Mellon University</t>
  </si>
  <si>
    <t>F(1,31) = 4.1</t>
  </si>
  <si>
    <t>&lt;.06</t>
  </si>
  <si>
    <t>whether the semantic relatedness IV has a main effect on RTs in the delayed picture naming task</t>
  </si>
  <si>
    <t>d=0.74</t>
  </si>
  <si>
    <t>Sena Koleva</t>
  </si>
  <si>
    <t>F1(1, 90) = .97</t>
  </si>
  <si>
    <t>η_p^2 = .011</t>
  </si>
  <si>
    <t>Sample Size was estimated based off of Delayed Naming Condition effect size. The required sample size is 50 for just this condition. Since authors never conducted analysis on entire sample, this number was doubled. to account for this issue.</t>
  </si>
  <si>
    <t>https://osf.io/iwaqf/</t>
  </si>
  <si>
    <t>was of moderately higher quality than the original study</t>
  </si>
  <si>
    <t>There are two major differences from the original plan: power estimate and recruitment procedure. Due to an error made by the replicating author, the required sample size for 80%, 90%, and 95% power was significantly overestimated. Whereas the original report required 96, 148, and 182 for 80%, 90%, and 95% power, respectively, the correct power analysis only requires 60, 80, and 98 participants, respectively. Data collection ran until no more participants were willing to take the study (i.e. subject pool was exhausted) resulting in power of approximately 93.5%. Due to the fact that participants must complete the experiment one at a time (as opposed to in a group lab setting), the original data collection plan was changed significantly. Rather than recruit participants from a public setting, participants were recruited via a university subject pool. Prospective participants were informed that the experiment involves speaking into a microphone, that they must be native English speakers, and that the experiment will last approximately 30 minutes. Because the subject pool is made up of university students, Janssen’s original concern about age is mitigated. Accordingly, participants completed the experiment one-at-a-time in a small lab room where there were no distractions and noise was minimized.</t>
  </si>
  <si>
    <t>Jeff Galak</t>
  </si>
  <si>
    <t>Multidimensional visual statistical learning.</t>
  </si>
  <si>
    <t>NB Turk-Browne, PJ Isola, BJ Scholl, TA Treat</t>
  </si>
  <si>
    <t>399-407</t>
  </si>
  <si>
    <t>https://osf.io/ujhlw/</t>
  </si>
  <si>
    <t>Association Learning, Color Perception, Discrimination Learning, Humans, Motion Perception, Orientation, Pattern Recognition, Visual, Perceptual Masking, Probability Learning, Problem Solving, Psychophysics</t>
  </si>
  <si>
    <t>Turk-Brown</t>
  </si>
  <si>
    <t>Yale University</t>
  </si>
  <si>
    <t>Scholl</t>
  </si>
  <si>
    <t>Ostkamp</t>
  </si>
  <si>
    <t>University of Osnabrück</t>
  </si>
  <si>
    <t>Jäkel</t>
  </si>
  <si>
    <t>lostkamp@uos.de</t>
  </si>
  <si>
    <t>4b</t>
  </si>
  <si>
    <t>t(7) = 2.892</t>
  </si>
  <si>
    <t>weak vsl effect</t>
  </si>
  <si>
    <t>η_p^2 = .09</t>
  </si>
  <si>
    <t>Gustav Nilsonne</t>
  </si>
  <si>
    <t>t(14) = 3.708</t>
  </si>
  <si>
    <t>t-test</t>
  </si>
  <si>
    <t>d = .957</t>
  </si>
  <si>
    <t>Cyril Pernet</t>
  </si>
  <si>
    <t>https://osf.io/gpvrm/</t>
  </si>
  <si>
    <t>was slightly worse than the average study</t>
  </si>
  <si>
    <t>The stimulus size was slightly larger in the replication, because of differences in the screen size and the resolution. The different locale of the replication: Participants were German students instead of U.S.; the instruction were translated from English into German.</t>
  </si>
  <si>
    <t>Frank Jäkel</t>
  </si>
  <si>
    <t>Processing idiomatic expressions: Effects of semantic compositionality.</t>
  </si>
  <si>
    <t>P Tabossi, R Fanari, K Wolf</t>
  </si>
  <si>
    <t>313-27</t>
  </si>
  <si>
    <t>Adult, Comprehension, Female, Humans, Judgment, Language, Male, Psycholinguistics, Reading, Semantics</t>
  </si>
  <si>
    <t>Tabossi</t>
  </si>
  <si>
    <t>F(1, 25) = 15.85</t>
  </si>
  <si>
    <t>idiomatic expressions have quicker response times than controls, across expression types</t>
  </si>
  <si>
    <t>The impact of stimulus and response variability on SR correspondence effects.</t>
  </si>
  <si>
    <t>P Wühr, R Biebl, U Ansorge</t>
  </si>
  <si>
    <t>533-45</t>
  </si>
  <si>
    <t>https://osf.io/sgw43/</t>
  </si>
  <si>
    <t>Adolescent, Adult, Association Learning, Attention, Conflict (Psychology), Female, Functional Laterality, Humans, Male, Memory, Short-Term, Orientation, Pitch Discrimination, Psychomotor Performance, Psychophysics, Reaction Time, Sound Localization</t>
  </si>
  <si>
    <t>Wühr</t>
  </si>
  <si>
    <t>Friedrich-Alexander University</t>
  </si>
  <si>
    <t>Ansorge</t>
  </si>
  <si>
    <t>Osnabrück University</t>
  </si>
  <si>
    <t>Chan</t>
  </si>
  <si>
    <t>kokink18@yahoo.com.hk</t>
  </si>
  <si>
    <t>F(1, 23) = 37.11</t>
  </si>
  <si>
    <t>do RTs decrease when the numbers of stimuli and responses correspond vs. not correspond?</t>
  </si>
  <si>
    <t>Accounting for occurrences: A new view of the use of contingency information in causal judgment.</t>
  </si>
  <si>
    <t>PA White</t>
  </si>
  <si>
    <t>204-18</t>
  </si>
  <si>
    <t>https://osf.io/rhbqj/</t>
  </si>
  <si>
    <t>Association Learning, Causality, Humans, Judgment, Likelihood Functions, Probability Learning, Problem Solving</t>
  </si>
  <si>
    <t>White</t>
  </si>
  <si>
    <t>Müller</t>
  </si>
  <si>
    <t>University of Erfurt</t>
  </si>
  <si>
    <t>Renkewitz</t>
  </si>
  <si>
    <t>frank.renkewitz@googlemail.com; stephanie.mueller.01@uni-erfurt.de</t>
  </si>
  <si>
    <t>F(1, 36) = 22.88</t>
  </si>
  <si>
    <t>within 2x3 ANOVA</t>
  </si>
  <si>
    <t>whether manipulating the number of occurrences of the outcome given one cause when there are no nonoccurrences of the outcome (which does not change conditional contingency) affects causal judgments of the extent to which the cause can account for occurrences</t>
  </si>
  <si>
    <t>η_p^2 = .427</t>
  </si>
  <si>
    <t>Georg Jahn</t>
  </si>
  <si>
    <t>F(1, 37) =11.12</t>
  </si>
  <si>
    <t>η_p^2 = .15</t>
  </si>
  <si>
    <t>Power calculations assume a correlation of r = .5 between repeated measures</t>
  </si>
  <si>
    <t>https://osf.io/ygh35/</t>
  </si>
  <si>
    <t>We conducted the experiment computer-based, not as a paper-pencil test. The experiment was run at a German University, not in UK. - I have no idea if any of these differences altered the effect (and the key effects were extremely similar in both studies).</t>
  </si>
  <si>
    <t>Multiple roles for time in short-term memory: Evidence from serial recall of order and timing.</t>
  </si>
  <si>
    <t>S Farrell</t>
  </si>
  <si>
    <t>128-45</t>
  </si>
  <si>
    <t>https://osf.io/swrhy/</t>
  </si>
  <si>
    <t>Association Learning, Attention, Discrimination Learning, Humans, Memory, Short-Term, Pattern Recognition, Visual, Reading, Serial Learning, Speech Perception, Time Perception</t>
  </si>
  <si>
    <t>Farrell</t>
  </si>
  <si>
    <t>Olsson</t>
  </si>
  <si>
    <t>MIT</t>
  </si>
  <si>
    <t>Saxe</t>
  </si>
  <si>
    <t>saxe@mit.edu</t>
  </si>
  <si>
    <t>t(39) = 3.77</t>
  </si>
  <si>
    <t>compared group deviations in the grouped and ungrouped conditions in the timing task</t>
  </si>
  <si>
    <t>d=0.6</t>
  </si>
  <si>
    <t>t(39) = 2.08</t>
  </si>
  <si>
    <t>d = .37</t>
  </si>
  <si>
    <t>Jim Grange</t>
  </si>
  <si>
    <t>https://osf.io/nmpdc/</t>
  </si>
  <si>
    <t>Methodology is unlikely to account for differences.</t>
  </si>
  <si>
    <t>Rebecca Saxe</t>
  </si>
  <si>
    <t>Cognitive neuroscience</t>
  </si>
  <si>
    <t>Complement coercion is not modulated by competition: Evidence from eye movements.</t>
  </si>
  <si>
    <t>S Frisson, B McElree</t>
  </si>
  <si>
    <t>1-11</t>
  </si>
  <si>
    <t>Attention, Comprehension, Eye Movements, Humans, Reading, Semantics, Writing</t>
  </si>
  <si>
    <t>Frisson</t>
  </si>
  <si>
    <t>F&lt;.01</t>
  </si>
  <si>
    <t>"not significant"</t>
  </si>
  <si>
    <t>interaction between corecion and preference for the total reading time analyses</t>
  </si>
  <si>
    <t>not significant</t>
  </si>
  <si>
    <t>Reading aloud: spelling-sound translation uses central attention.</t>
  </si>
  <si>
    <t>S O'Malley, MG Reynolds, JA Stolz, D Besner</t>
  </si>
  <si>
    <t>422-9</t>
  </si>
  <si>
    <t>https://osf.io/tv82z/</t>
  </si>
  <si>
    <t>Attention, Humans, Mental Recall, Phonetics, Reaction Time, Reading, Refractory Period, Psychological, Semantics, Verbal Behavior, Verbal Learning</t>
  </si>
  <si>
    <t>O'Malley</t>
  </si>
  <si>
    <t>Goldinger</t>
  </si>
  <si>
    <t>Arizona State University</t>
  </si>
  <si>
    <t>goldinger@asu.edu</t>
  </si>
  <si>
    <t>beta hat = 25.1, t(4123) = 5.9</t>
  </si>
  <si>
    <t>mixed effect model</t>
  </si>
  <si>
    <t>Whether or not additive effects of repetition and SOA for pseudohomophones exist, inconsistent with the view that spelling-sound translation is automatic (impervious to interruptions from other processing) and does not require any form of attention.</t>
  </si>
  <si>
    <t>Stephen Goldinger</t>
  </si>
  <si>
    <t>An attention-based associative account of adjacent and nonadjacent dependency learning.</t>
  </si>
  <si>
    <t>S Pacton, P Perruchet</t>
  </si>
  <si>
    <t>80-96</t>
  </si>
  <si>
    <t>https://osf.io/vmz2e/</t>
  </si>
  <si>
    <t>Association Learning, Attention, Field Dependence-Independence, Humans, Orientation, Pattern Recognition, Visual, Problem Solving, Reproducibility of Results</t>
  </si>
  <si>
    <t>Pacton</t>
  </si>
  <si>
    <t>Paris Descartes University</t>
  </si>
  <si>
    <t>Perruchet</t>
  </si>
  <si>
    <t>University of Burgundy</t>
  </si>
  <si>
    <t>Jahn</t>
  </si>
  <si>
    <t>University of Greifswald</t>
  </si>
  <si>
    <t>F(1, 20) = 20.79</t>
  </si>
  <si>
    <t>number of correct responses differed only as a function of the type of dependency</t>
  </si>
  <si>
    <t>η_p^2 = .51</t>
  </si>
  <si>
    <t>No response</t>
  </si>
  <si>
    <t>F(1, 20)=17.35</t>
  </si>
  <si>
    <t>η_p^2 = .46</t>
  </si>
  <si>
    <t>https://osf.io/3kn4c/</t>
  </si>
  <si>
    <t>Generating the materials (symbol sequences) involves randomness, therefore the original and the replication materials are not identical (original materials could not be obtained).</t>
  </si>
  <si>
    <t>Orienting attention in visual working memory reduces interference from memory probes.</t>
  </si>
  <si>
    <t>T Makovski, R Sussman, YV Jiang</t>
  </si>
  <si>
    <t>369-80</t>
  </si>
  <si>
    <t>https://osf.io/0pxro/</t>
  </si>
  <si>
    <t>Adolescent, Adult, Attention, Color Perception, Cues, Discrimination Learning, Female, Humans, Inhibition (Psychology), Male, Memory, Short-Term, Orientation, Pattern Recognition, Visual, Psychophysics, Reaction Time, Retention (Psychology)</t>
  </si>
  <si>
    <t>Makovski</t>
  </si>
  <si>
    <t>Jiang</t>
  </si>
  <si>
    <t>Moore</t>
  </si>
  <si>
    <t>Elmhurst College</t>
  </si>
  <si>
    <t>katherine.moore@elmhurst.edu</t>
  </si>
  <si>
    <t>F(1,11) = 4.8</t>
  </si>
  <si>
    <t>For both the shape and color conditions, there will be an effect of cue type (retro cue better than simultaneous cue) on recall at all set sizes except for set size 1.</t>
  </si>
  <si>
    <t>η_p^2 = .3037</t>
  </si>
  <si>
    <t>original authors</t>
  </si>
  <si>
    <t>F(1,17)=2.37</t>
  </si>
  <si>
    <t>η_p^2 = .122</t>
  </si>
  <si>
    <t>https://osf.io/saq6x/</t>
  </si>
  <si>
    <t>We used the original authors' scripts. The only differences were the room and the undergraduate population tested. The room might have had different lighting or monitor settings, but the timing was precise (the most important variable). The settings seemed about the same, and the results worked out about the same as well.</t>
  </si>
  <si>
    <t>Katherine Moore</t>
  </si>
  <si>
    <t>Binding of multidimensional context information as a distinctive characteristic of remember judgments.</t>
  </si>
  <si>
    <t>T Meiser, C Sattler, K Weisser</t>
  </si>
  <si>
    <t>32-49</t>
  </si>
  <si>
    <t>Association Learning, Attention, Awareness, Humans, Judgment, Mental Recall, Orientation, Reading, Retention (Psychology), Sex Factors, Speech Perception, Stochastic Processes, Verbal Learning, Voice</t>
  </si>
  <si>
    <t>Meiser</t>
  </si>
  <si>
    <t>r = .041</t>
  </si>
  <si>
    <t>correlation</t>
  </si>
  <si>
    <t>correlation of individual source memory estimates for location and voice for the high source memory-location and medium source memory-voice gorup</t>
  </si>
  <si>
    <t>r</t>
  </si>
  <si>
    <t>Decision making and learning while taking sequential risks.</t>
  </si>
  <si>
    <t>TJ Pleskac</t>
  </si>
  <si>
    <t>167-85</t>
  </si>
  <si>
    <t>https://osf.io/38ges/</t>
  </si>
  <si>
    <t>Adolescent, Adult, Association Learning, Bayes Theorem, Choice Behavior, Culture, Decision Making, Decision Theory, Female, Gambling [psychology], Health Behavior, Humans, Individuality, Male, Pattern Recognition, Visual, Psychomotor Performance, Risk-Taking, Stochastic Processes, Substance-Related Disorders [psychology]</t>
  </si>
  <si>
    <t>Pleskac</t>
  </si>
  <si>
    <t>Forsell</t>
  </si>
  <si>
    <t>Stockholm School of Economics</t>
  </si>
  <si>
    <t>Johannesson</t>
  </si>
  <si>
    <t>Eskil.Forsell@phdstudent.hhs.se, Anna.Dreber@hhs.se, Magnus.Johannesson@hhs.se</t>
  </si>
  <si>
    <t>z = 3.10</t>
  </si>
  <si>
    <t>Test of contrast of 4 correlated correlations.</t>
  </si>
  <si>
    <t>comparison of correlations between ART and drug use in sunny versus cloudy conditions</t>
  </si>
  <si>
    <t>z = 1.25</t>
  </si>
  <si>
    <t>Comparison of difference between pairs of 2 correlations.</t>
  </si>
  <si>
    <t>Aamir Laique</t>
  </si>
  <si>
    <t>were unable to calculate power</t>
  </si>
  <si>
    <t>The procedure, materials and analysis was identical to the original study. The average drug use and the variation in the drug use was lower than in the original study, and it cannot be ruled out that this has affected the results.</t>
  </si>
  <si>
    <t>magnus johannesson</t>
  </si>
  <si>
    <t>behavioral/experimental economics</t>
  </si>
  <si>
    <t>z</t>
  </si>
  <si>
    <t>Body-and environmental-stabilized processing of spatial knowledge.</t>
  </si>
  <si>
    <t>W Mou, X Li, TP McNamara</t>
  </si>
  <si>
    <t>415-21</t>
  </si>
  <si>
    <t>Adult, Female, Humans, Imagination, Kinesthesis, Male, Mental Recall, Orientation, Pattern Recognition, Visual, Psychophysics, Social Environment, Space Perception, Walking</t>
  </si>
  <si>
    <t>Mou</t>
  </si>
  <si>
    <t>F(1, 23) = 0.36</t>
  </si>
  <si>
    <t>&gt;.05</t>
  </si>
  <si>
    <t>main effect of A-I distance in pointing latency</t>
  </si>
  <si>
    <t>MSE = 0.81</t>
  </si>
  <si>
    <t>Power and affordances: When the situation has more power overpowerful than powerless individuals</t>
  </si>
  <si>
    <t>A Guinote</t>
  </si>
  <si>
    <t>JPSP</t>
  </si>
  <si>
    <t>956-70</t>
  </si>
  <si>
    <t>https://osf.io/rx9ph/</t>
  </si>
  <si>
    <t>Attitude, Female, Humans, Male, Motivation, Power (Psychology)</t>
  </si>
  <si>
    <t>Guinote</t>
  </si>
  <si>
    <t>University of Kent</t>
  </si>
  <si>
    <t>Stienberg</t>
  </si>
  <si>
    <t>Miami University</t>
  </si>
  <si>
    <t>Steinberg</t>
  </si>
  <si>
    <t>mia.steinberg@gmail.com</t>
  </si>
  <si>
    <t>F(1, 68) = 4.14</t>
  </si>
  <si>
    <t>ANOVA 2x2</t>
  </si>
  <si>
    <t>is there an interaction between information and pwer?</t>
  </si>
  <si>
    <t>η_p^2 = 0.0574</t>
  </si>
  <si>
    <t>A new taxonomy of Dutch personality traits based on a comprehensive and unrestricted list of descriptors.</t>
  </si>
  <si>
    <t>B De Raad, DP Barelds</t>
  </si>
  <si>
    <t>347-64</t>
  </si>
  <si>
    <t>Ethnic Groups, Humans, Netherlands, Personality, Social Perception, Vocabulary</t>
  </si>
  <si>
    <t>De Raad</t>
  </si>
  <si>
    <t>r_c = .50</t>
  </si>
  <si>
    <t>factor analysis</t>
  </si>
  <si>
    <t>congruence coefficient</t>
  </si>
  <si>
    <t>ninth factor (fearlessness) has a low congruence coefficients between the corresponding factors after rotation</t>
  </si>
  <si>
    <t>r_c</t>
  </si>
  <si>
    <t>The rejection of moral rebels: Resenting those who do the right thing.</t>
  </si>
  <si>
    <t>B Monin, PJ Sawyer, MJ Marquez</t>
  </si>
  <si>
    <t>76-93</t>
  </si>
  <si>
    <t>https://osf.io/pz0my/</t>
  </si>
  <si>
    <t>Adult, Character, Culture, Defense Mechanisms, Female, Humans, Imagination, Judgment, Male, Morals, Prejudice, Rejection (Psychology), Self Concept, Social Conformity, Social Desirability, Social Perception, Social Responsibility</t>
  </si>
  <si>
    <t>Monin</t>
  </si>
  <si>
    <t>Stanford University</t>
  </si>
  <si>
    <t>Holubar</t>
  </si>
  <si>
    <t>Frank</t>
  </si>
  <si>
    <t>tholubar@stanford.edu</t>
  </si>
  <si>
    <t>susann.fiedler@gmail.com</t>
  </si>
  <si>
    <t>F(2, 64) = 10.17</t>
  </si>
  <si>
    <t>ANOVA, omnibus</t>
  </si>
  <si>
    <t>do participants rate the other as more or less attractive depending on condition?</t>
  </si>
  <si>
    <t>η_p^2 = 0.241</t>
  </si>
  <si>
    <t>Michael C. Frank</t>
  </si>
  <si>
    <t>F(2, 72) = 1.97</t>
  </si>
  <si>
    <t>No</t>
  </si>
  <si>
    <t>η^2 = 0.052</t>
  </si>
  <si>
    <t>Michael Frank</t>
  </si>
  <si>
    <t>https://osf.io/27gpt/</t>
  </si>
  <si>
    <t>Some Expertise – Researchers who have done research in the topic area, but have not published in it</t>
  </si>
  <si>
    <t>Moderate Expertise – Researchers who have previously published research using the methodology of the selected effect, and use the methodology irregularly</t>
  </si>
  <si>
    <t>Data were collected on MTurk.</t>
  </si>
  <si>
    <t>Developmental</t>
  </si>
  <si>
    <t>Why do implicit and explicit attitude tests diverge? The role of structural fit.</t>
  </si>
  <si>
    <t>BK Payne, MA Burkley, MB Stokes</t>
  </si>
  <si>
    <t>16-31</t>
  </si>
  <si>
    <t>https://osf.io/rc6mv/</t>
  </si>
  <si>
    <t>Adolescent, Adult, Alcohol Drinking, Analysis of Variance, Attitude, Behavioral Research [methods], Cognition, Emotions, Factor Analysis, Statistical, Female, Humans, Male, Prejudice, Psychological Tests, Reproducibility of Results, Social Conformity, Social Perception, Truth Disclosure</t>
  </si>
  <si>
    <t>Payne</t>
  </si>
  <si>
    <t>UNC, Chapel Hill</t>
  </si>
  <si>
    <t>Vianello</t>
  </si>
  <si>
    <t>University of Padua</t>
  </si>
  <si>
    <t>michelangelo.vianello@unipd.it</t>
  </si>
  <si>
    <t>t(67) = 3.08</t>
  </si>
  <si>
    <t>hierachical multiple linear regression</t>
  </si>
  <si>
    <t>strength of correlation between measures with similar procedural qualities</t>
  </si>
  <si>
    <t>ΔR^2=.09</t>
  </si>
  <si>
    <t>Kate Ratliff</t>
  </si>
  <si>
    <t>t(176)= 2.016</t>
  </si>
  <si>
    <t>ΔR^2 = .016</t>
  </si>
  <si>
    <t>(K. Payne sent all materials not available in the paper on Jan.31.12)</t>
  </si>
  <si>
    <t>https://osf.io/u23g9/</t>
  </si>
  <si>
    <t>Italian sample vs US sample (original).</t>
  </si>
  <si>
    <t>Michelangelo Vianello</t>
  </si>
  <si>
    <t>both social and I&amp;O psych</t>
  </si>
  <si>
    <t>Are individuals' reputations related to their history of behavior?</t>
  </si>
  <si>
    <t>C Anderson, A Shirako</t>
  </si>
  <si>
    <t>320-33</t>
  </si>
  <si>
    <t>Adult, Female, Humans, Male, Social Behavior, Social Perception</t>
  </si>
  <si>
    <t>Anderson</t>
  </si>
  <si>
    <t>beta = .34</t>
  </si>
  <si>
    <t>moderated multiple regression</t>
  </si>
  <si>
    <t>Whether or not individuals’ cooperative behavior more strongly predicted their reputation when they were socially connected.</t>
  </si>
  <si>
    <t>β = .34</t>
  </si>
  <si>
    <t>beta</t>
  </si>
  <si>
    <t>The developmental psychometrics of big five self-reports: Acquiescence, factor structure, coherence, and differentiation from ages 10 to 20.</t>
  </si>
  <si>
    <t>CJ Soto, OP John, SD Gosling, J Potter</t>
  </si>
  <si>
    <t>718-37</t>
  </si>
  <si>
    <t>https://osf.io/kez47/</t>
  </si>
  <si>
    <t>Adolescent, Adult, Child, Comprehension, Data Collection, Extraversion (Psychology), Female, Humans, Informed Consent, Internet, Language Development, Male, Patient Selection, Personality Development, Personality Inventory [statistics &amp; numerical data], Psychometrics [statistics &amp; numerical data], Reproducibility of Results, Self Concept, Vocabulary</t>
  </si>
  <si>
    <t>Soto</t>
  </si>
  <si>
    <t>UC, Berkeley</t>
  </si>
  <si>
    <t>John</t>
  </si>
  <si>
    <t>Soderberg</t>
  </si>
  <si>
    <t>Center for Open Science</t>
  </si>
  <si>
    <t>Some of both</t>
  </si>
  <si>
    <t>reproducibiltyproject@gmail.com</t>
  </si>
  <si>
    <t>F(21, 230025) = 118.15</t>
  </si>
  <si>
    <t>Levene’s test for equality of variance</t>
  </si>
  <si>
    <t>Whether or not younger respondents would show greater individual differences in their acquiescent response tendencies than would older respondents.</t>
  </si>
  <si>
    <t>F(21, 455304) = 261.93</t>
  </si>
  <si>
    <t>2.2 x 10-16</t>
  </si>
  <si>
    <t>levene's test for homogeneity of variance</t>
  </si>
  <si>
    <t>https://osf.io/3y9sj/</t>
  </si>
  <si>
    <t>Courtney Soderberg</t>
  </si>
  <si>
    <t>All data used was pre-existing</t>
  </si>
  <si>
    <t>Hedonic tone and activation level in the mood-creativity link: Toward a dual pathway to creativity model.</t>
  </si>
  <si>
    <t>CK De Dreu, M Baas, BA Nijstad</t>
  </si>
  <si>
    <t>739-56</t>
  </si>
  <si>
    <t>https://osf.io/9zg6x/</t>
  </si>
  <si>
    <t>Adolescent, Adult, Affect, Arousal, Concept Formation, Creativeness, Female, Humans, Imagination, Individuality, Male, Models, Psychological, Personality Inventory, Philosophy, Problem Solving</t>
  </si>
  <si>
    <t>De Dreu</t>
  </si>
  <si>
    <t>Cohoon</t>
  </si>
  <si>
    <t>z=2.45</t>
  </si>
  <si>
    <t>&lt;.015</t>
  </si>
  <si>
    <t>Sobel test</t>
  </si>
  <si>
    <t>mediation</t>
  </si>
  <si>
    <t>Whether or not cognitive flexibility mediates the effects of positive activating moods on creative fluency and originality.</t>
  </si>
  <si>
    <t>Sara Bowman</t>
  </si>
  <si>
    <t>Terror management and adults' attachment to their parents: The safe haven remains.</t>
  </si>
  <si>
    <t>CR Cox, J Arndt, T Pyszczynski, J Greenberg, A Abdollahi, S Solomon</t>
  </si>
  <si>
    <t>696-717</t>
  </si>
  <si>
    <t>https://osf.io/5tbxf/</t>
  </si>
  <si>
    <t>Adaptation, Psychological, Adolescent, Adult, Adult Children [psychology], Attitude to Death, Defense Mechanisms, Fear, Female, Humans, Male, Mental Recall, Middle Aged, Object Attachment, Parent-Child Relations, Self Efficacy, Social Support</t>
  </si>
  <si>
    <t>Cox</t>
  </si>
  <si>
    <t>University of Missouri, Columbia</t>
  </si>
  <si>
    <t>Pyszcynski</t>
  </si>
  <si>
    <t>University of Colorado, Colorado Springs</t>
  </si>
  <si>
    <t>Wissink</t>
  </si>
  <si>
    <t>Tilburg University</t>
  </si>
  <si>
    <t>Zeelenberg</t>
  </si>
  <si>
    <t>clinical</t>
  </si>
  <si>
    <t>j.wissink@tilburguniversity.edu</t>
  </si>
  <si>
    <t>t(92)= -2.22</t>
  </si>
  <si>
    <t>independent samples t-test</t>
  </si>
  <si>
    <t>participants who scored low on avoidance but high on anxiety demonstrated an increased relative preference for a parent after MS as opposed to dental pain,</t>
  </si>
  <si>
    <t>pr^2 = 0.224</t>
  </si>
  <si>
    <t>t(192) = -.73</t>
  </si>
  <si>
    <t>Multiple regression</t>
  </si>
  <si>
    <t>Simple slope effect</t>
  </si>
  <si>
    <t>f2 = .05</t>
  </si>
  <si>
    <t>effect size calculated from a partial R2 of .009165051</t>
  </si>
  <si>
    <t>https://osf.io/fg2u9/</t>
  </si>
  <si>
    <t>was of slightly lower quality than the original study</t>
  </si>
  <si>
    <t>1) We did not randomize the order of relationships in the cellphone task.
 2) We did not include relationship status as a control variable.</t>
  </si>
  <si>
    <t>Marcel Zeelenberg</t>
  </si>
  <si>
    <t>Increasing and decreasing motor and cognitive output: A model of general action and inaction goals.</t>
  </si>
  <si>
    <t>D Albarracín, IM Handley, K Noguchi, KC McCulloch, H Li, J Leeper, RD Brown, A Earl, WP Hart</t>
  </si>
  <si>
    <t>510-23</t>
  </si>
  <si>
    <t>https://osf.io/vy1bc/</t>
  </si>
  <si>
    <t>Attention, Awareness, Cues, Culture, Decision Making, Feeding Behavior, Female, Goals, Humans, Internal-External Control, Judgment, Male, Mental Recall, Persuasive Communication, Problem Solving, Psychomotor Performance, Semantics, Set (Psychology)</t>
  </si>
  <si>
    <t>Albarracín</t>
  </si>
  <si>
    <t>University of Illinois</t>
  </si>
  <si>
    <t>Kim</t>
  </si>
  <si>
    <t>skim2@stanford.edu</t>
  </si>
  <si>
    <t>F(1, 34) = 5.68</t>
  </si>
  <si>
    <t>effect of prime on number of solved problems</t>
  </si>
  <si>
    <t>η_p^2 = 0.143</t>
  </si>
  <si>
    <t>F(1, 86) = .08</t>
  </si>
  <si>
    <t>η^2 = .00096</t>
  </si>
  <si>
    <t>https://osf.io/gtewj/</t>
  </si>
  <si>
    <t>Some Expertise – Researchers who have used the methodology in their research, but have not published with it</t>
  </si>
  <si>
    <t>It was conducted on MTurk.</t>
  </si>
  <si>
    <t>https://osf.io/rgm6p/</t>
  </si>
  <si>
    <t>Voracek</t>
  </si>
  <si>
    <t>carina.sonnleitner@gmx.net</t>
  </si>
  <si>
    <t>F(2, 92) = 4.36</t>
  </si>
  <si>
    <t>3x2 between ANOVA</t>
  </si>
  <si>
    <t>is there an interaction between task and prime?</t>
  </si>
  <si>
    <t>η_p^2 = 0.087</t>
  </si>
  <si>
    <t>felixckc@msu.edu</t>
  </si>
  <si>
    <t>F(2, 103) = 2.601</t>
  </si>
  <si>
    <t>two-way ANOVA</t>
  </si>
  <si>
    <t>η² = .048</t>
  </si>
  <si>
    <t>Martin Voracek</t>
  </si>
  <si>
    <t>The cost of lower self-esteem: Testing a self-and social-bonds model of health.</t>
  </si>
  <si>
    <t>DA Stinson, C Logel, MP Zanna, JG Holmes, JJ Cameron, JV Wood, SJ Spencer</t>
  </si>
  <si>
    <t>412-28</t>
  </si>
  <si>
    <t>https://osf.io/wdhc5/</t>
  </si>
  <si>
    <t>Adolescent, Ego, Female, Health Status, Humans, Interpersonal Relations, Male, Models, Psychological, Self Concept, Social Behavior, Stress, Psychological [psychology], Students [psychology]</t>
  </si>
  <si>
    <t>Stinson</t>
  </si>
  <si>
    <t>Zanna</t>
  </si>
  <si>
    <t>Schenectady County Community College</t>
  </si>
  <si>
    <t>anders@fastmail.net</t>
  </si>
  <si>
    <t>CI = -.63 to -.01</t>
  </si>
  <si>
    <t>mediation analyses</t>
  </si>
  <si>
    <t>confidence intervals</t>
  </si>
  <si>
    <t>do interpersonal strees and number of friends explain the associations between self esteem changes and health problems?</t>
  </si>
  <si>
    <t>abraham.rutchick@csun.edu</t>
  </si>
  <si>
    <t>Recruitment of sample mostly from online sources rather than a classroom. Inclusion of students at more than one institution, therefore lack of communication among and common culture of participants.</t>
  </si>
  <si>
    <t>Chris Anderson</t>
  </si>
  <si>
    <t>Affective incoherence: When affective concepts and embodied reactions clash.</t>
  </si>
  <si>
    <t>DB Centerbar, S Schnall, GL Clore, ED Garvin</t>
  </si>
  <si>
    <t>560-78</t>
  </si>
  <si>
    <t>https://osf.io/l8srm/</t>
  </si>
  <si>
    <t>Affect, Attention, Comprehension, Concept Formation, Conflict (Psychology), Cues, Culture, Female, Humans, Male, Memory, Short-Term, Mental Recall, Motivation, Reading, Retention (Psychology)</t>
  </si>
  <si>
    <t>Centerbar</t>
  </si>
  <si>
    <t>University of Massachusetts Medical School</t>
  </si>
  <si>
    <t>Clore</t>
  </si>
  <si>
    <t>Brown</t>
  </si>
  <si>
    <t>Georgia Gwinnett College</t>
  </si>
  <si>
    <t>bbrown6@ggc.edu</t>
  </si>
  <si>
    <t>sean.mackinnon@gmail.com</t>
  </si>
  <si>
    <t>F(1, 131) = 5.79</t>
  </si>
  <si>
    <t>&lt;.02</t>
  </si>
  <si>
    <t>repeated measures 2x3 ANOVA</t>
  </si>
  <si>
    <t>affective coherence has epistemic benefits; increased concisenss and complexity of narratives were generated by participants</t>
  </si>
  <si>
    <t>η^2 = -.04</t>
  </si>
  <si>
    <t>Jan Crusius</t>
  </si>
  <si>
    <t>F(1, 111) = .99</t>
  </si>
  <si>
    <t>Michael Penuliar</t>
  </si>
  <si>
    <t>The participants in the original study were college undergraduates from the University of Virginia, whereas our participants were also undergraduates from Georgia Gwinnett College. Unlike the University of Virginia, Georgia Gwinnett College is an open access institution with a diverse student population (in ethnicity, socioeconomic status, age, and preparedness of college). For example, the sample from UVA had an average age of 19.17 years. Our sample from GGC had an average age of 21.35 years.</t>
  </si>
  <si>
    <t>Benjamin Brown</t>
  </si>
  <si>
    <t>Individual differences in the regulation of intergroup bias: The role of conflict monitoring and neural signals for control.</t>
  </si>
  <si>
    <t>DM Amodio, PG Devine, E Harmon-Jones</t>
  </si>
  <si>
    <t>60-74</t>
  </si>
  <si>
    <t>https://osf.io/wkgpq/</t>
  </si>
  <si>
    <t>African Americans, Analysis of Variance, Cognition, Conflict (Psychology), European Continental Ancestry Group, Evoked Potentials, Female, Group Processes, Humans, Inhibition (Psychology), Models, Psychological, Motivation, Neuropsychology, Prejudice, United States</t>
  </si>
  <si>
    <t>Amodio</t>
  </si>
  <si>
    <t>NYU</t>
  </si>
  <si>
    <t>Harmon-Jones</t>
  </si>
  <si>
    <t>Texas A&amp;M University</t>
  </si>
  <si>
    <t>Johnson</t>
  </si>
  <si>
    <t>University of Southern California</t>
  </si>
  <si>
    <t>Graham</t>
  </si>
  <si>
    <t>Extreme expertise required</t>
  </si>
  <si>
    <t>jesse.graham@usc.edu</t>
  </si>
  <si>
    <t>Tim Hayes</t>
  </si>
  <si>
    <t>F(1, 31) = 5.14</t>
  </si>
  <si>
    <t>interaction between group and task</t>
  </si>
  <si>
    <t>η_p^2 = .16</t>
  </si>
  <si>
    <t>F(1, 73) = 0.432</t>
  </si>
  <si>
    <t>η_p^2 = 0.006</t>
  </si>
  <si>
    <t>https://osf.io/9gky5/</t>
  </si>
  <si>
    <t>sample, year of data collection</t>
  </si>
  <si>
    <t>Jesse Graham</t>
  </si>
  <si>
    <t>Why can't a man be more like a woman? Sex differences in Big Five personality traits across 55 cultures.</t>
  </si>
  <si>
    <t>DP Schmitt, A Realo, M Voracek, J Allik</t>
  </si>
  <si>
    <t>168-82</t>
  </si>
  <si>
    <t>Biological Evolution, Cross-Cultural Comparison, Female, Gender Identity, Humans, Male, Personality [genetics], Psychological Theory, Sex, Social Conditions, Social Values, Socioeconomic Factors, Women's Rights</t>
  </si>
  <si>
    <t>Schmitt</t>
  </si>
  <si>
    <t>F(5, 35) = 8.42</t>
  </si>
  <si>
    <t>multiple regression</t>
  </si>
  <si>
    <t>variance explained</t>
  </si>
  <si>
    <t xml:space="preserve">variance explained by 4 predictors combined with HDI </t>
  </si>
  <si>
    <t>R = .74</t>
  </si>
  <si>
    <t>Left frontal cortical activation and spreading of alternatives: Tests of the action-based model of dissonance.</t>
  </si>
  <si>
    <t>E Harmon-Jones, C Harmon-Jones, M Fearn, JD Sigelman, P Johnson</t>
  </si>
  <si>
    <t>1-15</t>
  </si>
  <si>
    <t>https://osf.io/su6bm/</t>
  </si>
  <si>
    <t>Analysis of Variance, Attitude, Biofeedback, Psychology, Brain Mapping, Cognitive Dissonance, Decision Making, Female, Humans, Male, Models, Psychological, Prefrontal Cortex [physiology]</t>
  </si>
  <si>
    <t>Gable</t>
  </si>
  <si>
    <t>University of Alabama</t>
  </si>
  <si>
    <t>pagable@gmail.com</t>
  </si>
  <si>
    <t>F(2, 54) = 3.19</t>
  </si>
  <si>
    <t>3x2x2 within participants ANOVA</t>
  </si>
  <si>
    <t>three-way interaction</t>
  </si>
  <si>
    <t>Whether or not changes in the degree of relative left frontal cortical activity affects attitudinal spreading of alternatives following commitment to a chosen course of action.</t>
  </si>
  <si>
    <t>η_p^2 = 0.11</t>
  </si>
  <si>
    <t>F(2, 68) = .3</t>
  </si>
  <si>
    <t>η_p^2 = 0.01</t>
  </si>
  <si>
    <t>M.A.L.M.vanAssen@uvt.nl</t>
  </si>
  <si>
    <t>https://osf.io/79ctv/</t>
  </si>
  <si>
    <t>One difference between the original and replication is that the replication needed to rely on multiple experimenters instead of a single experimenter. Based on personal communication with the original author, the original study was most likely conducted using a single female experimenter in order to reduce variance introduced by multiple experimenters. Because of the required sample size and time constraints of the replication project, it was necessary to use five female experimenters.</t>
  </si>
  <si>
    <t>Philip Gable</t>
  </si>
  <si>
    <t>A social functional approach to emotions in bargaining: when communicating anger pays and when it backfires.</t>
  </si>
  <si>
    <t>E van Dijk, GA van Kleef, W Steinel, I van Beest</t>
  </si>
  <si>
    <t>600-14</t>
  </si>
  <si>
    <t>https://osf.io/xtsq6/</t>
  </si>
  <si>
    <t>Adult, Anger, Communication, Deception, Dominance-Subordination, Emotions, Fear, Female, Goals, Humans, Interpersonal Relations, Male, Motivation, Negotiating, Power (Psychology), Rejection (Psychology)</t>
  </si>
  <si>
    <t>van Dijk</t>
  </si>
  <si>
    <t>University of Vienna</t>
  </si>
  <si>
    <t>agnes.slowik@me.com, martin.voracek@univie.ac.at</t>
  </si>
  <si>
    <t>F(1, 99) = 16.62</t>
  </si>
  <si>
    <t>when consequences of rejection are low, do participants make lower offers to angry recipients than happy ones?</t>
  </si>
  <si>
    <t>η_p^2 = 0.1433</t>
  </si>
  <si>
    <t>t(38) = -0.260</t>
  </si>
  <si>
    <t>mean difference</t>
  </si>
  <si>
    <t>d=0.082</t>
  </si>
  <si>
    <t>Josh Mattacotta</t>
  </si>
  <si>
    <t>https://osf.io/cxwev/</t>
  </si>
  <si>
    <t>The sample consisted mainly of students, who participated voluntarily (as in the original study). We conducted the study in Austria, so Materials were in German - not in Dutch. We were provided with an English version by the original author. In our replication only 4 participants, participated simultaneously. In the original study there were groups of 8 participants. Moreover we had dummy participants (a total of 13), who came in, if a participant who signed up wouldn´t show up on time. We didn´t have a lab with closed cubicles as in the original study (Cubicles didn´t have a back door). In the original study participants typed their offer after the instruction was presented on the screen and additionally were asked to write their offer on a sheet of paper that allegedly was given to the connected participant. The original author suggested to drop this second step.</t>
  </si>
  <si>
    <t>I want to be creative: exploring the role of hedonic contingency theory in the positive mood-cognitive flexibility link</t>
  </si>
  <si>
    <t>ER Hirt, EE Devers, SM McCrea</t>
  </si>
  <si>
    <t>214-30</t>
  </si>
  <si>
    <t>Adult, Affect, Cognition, Creativeness, Female, Humans, Male, Psychological Theory</t>
  </si>
  <si>
    <t>Hirt</t>
  </si>
  <si>
    <t>Chu</t>
  </si>
  <si>
    <t>Green Neuro Lab</t>
  </si>
  <si>
    <t>Lam</t>
  </si>
  <si>
    <t>Slightly surprising</t>
  </si>
  <si>
    <t>Somewhat exciting and important</t>
  </si>
  <si>
    <t>chu@greenneuro.org</t>
  </si>
  <si>
    <t>t(53) = -2.20</t>
  </si>
  <si>
    <t>do happy participants perform significantly more creatively than those in the sad and neutral conditions?</t>
  </si>
  <si>
    <t>d = -0.593</t>
  </si>
  <si>
    <t>Walking on eggshells: How expressing relationship insecurities perpetuates them.</t>
  </si>
  <si>
    <t>EP Lemay, MS Clark</t>
  </si>
  <si>
    <t>420-41</t>
  </si>
  <si>
    <t>https://osf.io/ke43j/</t>
  </si>
  <si>
    <t>Adult, Affect, Analysis of Variance, Female, Humans, Interpersonal Relations, Male, Models, Psychological, Object Attachment, Questionnaires, Rejection (Psychology), Self Concept, Sexual Partners [psychology], Social Desirability, Social Perception, Spouses [psychology]</t>
  </si>
  <si>
    <t>Lemay</t>
  </si>
  <si>
    <t>Clark</t>
  </si>
  <si>
    <t>Baranski</t>
  </si>
  <si>
    <t>ericanbaranski@gmail.com</t>
  </si>
  <si>
    <t>F(1, 182) = 5.24</t>
  </si>
  <si>
    <t>Whether or not participants perceived the confederate’s expressions of happiness as less authentic when they were told, after the interaction, that the confederate had been informed beforehand that participants were especially vulnerable to rejection.</t>
  </si>
  <si>
    <t>η_p^2 = 0.028</t>
  </si>
  <si>
    <t>gustav.Nilsonne@ki.se</t>
  </si>
  <si>
    <t>F(1, 278) = .376</t>
  </si>
  <si>
    <t>η_p^2 = .001</t>
  </si>
  <si>
    <t>https://osf.io/nhsdq/</t>
  </si>
  <si>
    <t>Some graduate school</t>
  </si>
  <si>
    <t>Personality</t>
  </si>
  <si>
    <t>How the head liberates the heart: Projection of communal responsiveness guides relationship promotion.</t>
  </si>
  <si>
    <t>647-71</t>
  </si>
  <si>
    <t>https://osf.io/h84qd/</t>
  </si>
  <si>
    <t>Adolescent, Adult, Communication, Data Collection, Female, Friends [psychology], Humans, Internet, Interpersonal Relations, Longitudinal Studies, Male, Marriage, Middle Aged, Projection, Questionnaires, Self Concept, Social Support, Spouses [psychology]</t>
  </si>
  <si>
    <t>Marigold</t>
  </si>
  <si>
    <t>dcmarigold@uwaterloo.ca</t>
  </si>
  <si>
    <t>b = .68</t>
  </si>
  <si>
    <t>multilevel model</t>
  </si>
  <si>
    <t>regression</t>
  </si>
  <si>
    <t>Whether own responsiveness predicts perceived partner responsiveness</t>
  </si>
  <si>
    <t>level 1 R2 = .68</t>
  </si>
  <si>
    <t>b=.70</t>
  </si>
  <si>
    <t>b=.72</t>
  </si>
  <si>
    <t>https://osf.io/wb4vd/</t>
  </si>
  <si>
    <t>Different sample. Ours was primarily psychology undergraduates.</t>
  </si>
  <si>
    <t>Denise Marigold</t>
  </si>
  <si>
    <t>b</t>
  </si>
  <si>
    <t>Unraveling the role of forgiveness in family relationships.</t>
  </si>
  <si>
    <t>GR Maio, G Thomas, FD Fincham, KB Carnelley</t>
  </si>
  <si>
    <t>307-19</t>
  </si>
  <si>
    <t>Adolescent, Adult, Attitude, Cross-Sectional Studies, Family [psychology], Family Relations, Female, Humans, Male, Persuasive Communication, Social Behavior</t>
  </si>
  <si>
    <t>Maio</t>
  </si>
  <si>
    <t>T = .97</t>
  </si>
  <si>
    <t>Wilcoxon's signed-rank test for matched pairs</t>
  </si>
  <si>
    <t>the set of obtained associations (as standardized betas) with forgiveness over time in the parent-to-parent relationship was significantly stronger than the same associations with forgiveness over time in the parent-to-child relationship</t>
  </si>
  <si>
    <t>T</t>
  </si>
  <si>
    <t>Poignancy: Mixed emotional experience in the face of meaningful endings.</t>
  </si>
  <si>
    <t>H Ersner-Hershfield, JA Mikels, SJ Sullivan, LL Carstensen</t>
  </si>
  <si>
    <t>158-67</t>
  </si>
  <si>
    <t>https://osf.io/sq8k9/</t>
  </si>
  <si>
    <t>Adult, Age Factors, Aged, Aging [psychology], Analysis of Variance, Emotions, Female, Human Development, Humans, Imagination, Male, United States</t>
  </si>
  <si>
    <t>Ersner-Hershfield</t>
  </si>
  <si>
    <t>Carstensen</t>
  </si>
  <si>
    <t>Talhelm</t>
  </si>
  <si>
    <t>Strong opportunity for researcher expectations to influence results</t>
  </si>
  <si>
    <t>tat8dc@virginia.edu</t>
  </si>
  <si>
    <t>Thomas Talhelm</t>
  </si>
  <si>
    <t>t(108) = -2.34</t>
  </si>
  <si>
    <t>independent-samples t-test</t>
  </si>
  <si>
    <t>Effect of being reminded that an experience is coming to an end on the likelihood of feeling mixed emotions.</t>
  </si>
  <si>
    <t>d = .45</t>
  </si>
  <si>
    <t>t(220) = 0.07</t>
  </si>
  <si>
    <t>d = -.01</t>
  </si>
  <si>
    <t>Wolf Vanpaemel</t>
  </si>
  <si>
    <t>https://osf.io/qedt9/</t>
  </si>
  <si>
    <t>The biggest difference was that we approached graduating seniors BEFORE their graduation ceremony, whereas the original authors did so AFTER the ceremony. We did not discover this difference until afterwards.</t>
  </si>
  <si>
    <t>Culture and the cognitive and neuroendocrine responses to speech.</t>
  </si>
  <si>
    <t>HS Kim</t>
  </si>
  <si>
    <t>32-47</t>
  </si>
  <si>
    <t>Analysis of Variance, Asian Americans [psychology], Asian Continental Ancestry Group [psychology], Cognition [physiology], Cross-Cultural Comparison, European Continental Ancestry Group [psychology], Far East [ethnology], Female, Games, Experimental, Humans, Hydrocortisone [metabolism], Male, Problem Solving [physiology], Reaction Time, Saliva [metabolism], Speech [physiology], Stress, Psychological [ethnology], United States</t>
  </si>
  <si>
    <t>F(3, 42) = 2.9</t>
  </si>
  <si>
    <t>ANCOVA</t>
  </si>
  <si>
    <t>Do East Asian Americans have higher cortisol levels in the talking condition than in the silence condition, while European Americans have comparable or lower cortisol levels int he talking condition vs the silence condition?</t>
  </si>
  <si>
    <t>η_p^2 = .07</t>
  </si>
  <si>
    <t>1/f noise and effort on implicit measures of bias.</t>
  </si>
  <si>
    <t>J Correll</t>
  </si>
  <si>
    <t>48-59</t>
  </si>
  <si>
    <t>https://osf.io/fejxb/</t>
  </si>
  <si>
    <t>African Americans, Behavioral Research [statistics &amp; numerical data], Bias (Epidemiology), European Continental Ancestry Group [psychology], Fourier Analysis, Humans, Prejudice, Reaction Time, Regression Analysis, Stereotyping</t>
  </si>
  <si>
    <t>Correll</t>
  </si>
  <si>
    <t>University of Chicago</t>
  </si>
  <si>
    <t>LeBel</t>
  </si>
  <si>
    <t>Western University</t>
  </si>
  <si>
    <t>elebel@uwo.ca</t>
  </si>
  <si>
    <t>F(1, 68) = 5.52</t>
  </si>
  <si>
    <t>between ANOVA using planned orthogonal contrasts</t>
  </si>
  <si>
    <t>contrast</t>
  </si>
  <si>
    <t>compare control to average of two experimental conditions' PSD slopes</t>
  </si>
  <si>
    <t>d=.56</t>
  </si>
  <si>
    <t>Mark Brandt</t>
  </si>
  <si>
    <t>F(1,145) = .794</t>
  </si>
  <si>
    <t>d = .16</t>
  </si>
  <si>
    <t>https://osf.io/476wy/</t>
  </si>
  <si>
    <t>Nationality of sample (Canadian undergraduates rather than American undergraduates)</t>
  </si>
  <si>
    <t>Etienne P. LeBel</t>
  </si>
  <si>
    <t>The effect of global versus local processing styles on assimilation versus contrast in social judgment.</t>
  </si>
  <si>
    <t>J Förster, N Liberman, S Kuschel</t>
  </si>
  <si>
    <t>579-99</t>
  </si>
  <si>
    <t>https://osf.io/mxryb/</t>
  </si>
  <si>
    <t>Association Learning, Attention, Concept Formation, Dominance, Cerebral, Female, Field Dependence-Independence, Generalization (Psychology), Gestalt Theory, Humans, Judgment, Male, Pattern Recognition, Visual, Psychomotor Performance, Self Concept, Social Identification, Social Perception, Time Perception</t>
  </si>
  <si>
    <t>Förster</t>
  </si>
  <si>
    <t>Liberman</t>
  </si>
  <si>
    <t>Tel Aviv University</t>
  </si>
  <si>
    <t>Reinhard</t>
  </si>
  <si>
    <t>dar6rf@virginia.edu</t>
  </si>
  <si>
    <t>F(2, 76) = 21.57</t>
  </si>
  <si>
    <t>processing style did influence the impact of the prime on participants’ ratings of John’s behavior</t>
  </si>
  <si>
    <t>η_p^2 = .362</t>
  </si>
  <si>
    <t>F(2, 65) = 0.865</t>
  </si>
  <si>
    <t>η_p^2 = 0.0259</t>
  </si>
  <si>
    <t>https://osf.io/h2r9c/</t>
  </si>
  <si>
    <t>We used different stimuli to induce the cognitive processing style.</t>
  </si>
  <si>
    <t>David Reinhard</t>
  </si>
  <si>
    <t>Not so innocent: Does seeing one's own capacity for wrongdoing predict forgiveness?</t>
  </si>
  <si>
    <t>JJ Exline, RF Baumeister, AL Zell, AJ Kraft, CV Witvliet</t>
  </si>
  <si>
    <t>495-515</t>
  </si>
  <si>
    <t>https://osf.io/imrx2/</t>
  </si>
  <si>
    <t>Adolescent, Adult, Anger [physiology], Attitude, Empathy, Female, Group Processes, Guilt, Humans, Individuality, Interpersonal Relations, Male, Mental Recall [physiology], Motivation, Sex Factors, Social Behavior, Social Perception, Students [psychology]</t>
  </si>
  <si>
    <t>Exline</t>
  </si>
  <si>
    <t>Case Western Reserve University</t>
  </si>
  <si>
    <t>Baumeister</t>
  </si>
  <si>
    <t>Florida State University</t>
  </si>
  <si>
    <t>Lin</t>
  </si>
  <si>
    <t>sclin1@stanford.edu</t>
  </si>
  <si>
    <t>mcfrank@stanford.edu</t>
  </si>
  <si>
    <t>F(1, 41) = 9.40</t>
  </si>
  <si>
    <t>2x2 ANOVA</t>
  </si>
  <si>
    <t>interaction between gender and item order on TRIM scores</t>
  </si>
  <si>
    <t>η_p^2 = .186</t>
  </si>
  <si>
    <t>Sarah Gripshover</t>
  </si>
  <si>
    <t>F(1, 131)=.018</t>
  </si>
  <si>
    <t>η_p^2= .001</t>
  </si>
  <si>
    <t>https://osf.io/jfigk/</t>
  </si>
  <si>
    <t>Slight Expertise – Researchers exposed to the topic area (e.g., took a class), but without direct experience researching it</t>
  </si>
  <si>
    <t xml:space="preserve">The population was more asian/asian-american. </t>
  </si>
  <si>
    <t>Benevolent cognitions as a strategy of relationship maintenance:" Don't sweat the small stuff".... But it is not all small stuff.</t>
  </si>
  <si>
    <t>JK McNulty, EM O'Mara, BR Karney</t>
  </si>
  <si>
    <t>631-46</t>
  </si>
  <si>
    <t>Adaptation, Psychological, Adult, Attitude, Beneficence, Cognition, Female, Humans, Illusions, Longitudinal Studies, Male, Marriage [psychology], Personal Satisfaction, Problem Solving</t>
  </si>
  <si>
    <t>McNulty</t>
  </si>
  <si>
    <t>X^2(1, N=251) = 3.16</t>
  </si>
  <si>
    <t>Pearson's Chi-squared test</t>
  </si>
  <si>
    <t>strategies only demonstrated benefits to healthier marriages, whereas they predicted steeper declines in satisfaction among spouses in more troubled marriages</t>
  </si>
  <si>
    <t>Chi2</t>
  </si>
  <si>
    <t>Why people are reluctant to tempt fate.</t>
  </si>
  <si>
    <t>JL Risen, T Gilovich</t>
  </si>
  <si>
    <t>293-307</t>
  </si>
  <si>
    <t>https://osf.io/sg3su/</t>
  </si>
  <si>
    <t>Culture, Female, Humans, Intuition, Judgment, Male, Motivation, Negativism, Probability, Social Environment</t>
  </si>
  <si>
    <t>Risen</t>
  </si>
  <si>
    <t>Gilovich</t>
  </si>
  <si>
    <t>Cornell University</t>
  </si>
  <si>
    <t>Mathur</t>
  </si>
  <si>
    <t>mmathur@stanford.edu</t>
  </si>
  <si>
    <t>F(1, 116) = 4.15</t>
  </si>
  <si>
    <t>interaction between behavior and load</t>
  </si>
  <si>
    <t>η_p^2 = 0.035</t>
  </si>
  <si>
    <t>F(1, 222) = 0.002</t>
  </si>
  <si>
    <t>η_p^2= .000</t>
  </si>
  <si>
    <t>https://osf.io/itc9q/</t>
  </si>
  <si>
    <t>The main differences from the original study are in the sampling frame (Turkers rather than undergraduates) and questionnaire administration (online rather than on paper). The original questionnaire wording and format will be replicated exactly. The authors raised the concern that the scenario given in the questionnaire (about to being in a lecture class) may be more relatable to undergraduates than to other, non-student demographics. If so, theoretically, the effect of tempting fate could be attenuated. Potentially, also, our subjects could exhibit floor or ceiling effects not seen in the original sample if they perceive a substantially lower or higher baseline probability of being called on in class. An additional problem suggested by the authors is the possibility that an online environment may not allow adequate control of cognitive load, since participants are likely to have more environmental distractions than they would in a traditional lab setting. Rand (2011) echo this concern in a review on the strengths and limitations of using crowdsourcing for psychology research.</t>
  </si>
  <si>
    <t>Dr. Michael C. Frank</t>
  </si>
  <si>
    <t>The nonverbal expression of pride: Evidence for cross-cultural recognition.</t>
  </si>
  <si>
    <t>JL Tracy, RW Robins</t>
  </si>
  <si>
    <t>516-30</t>
  </si>
  <si>
    <t>https://osf.io/qthf2/</t>
  </si>
  <si>
    <t>Adult, Affect [physiology], Africa, Western, Aged, Anger [physiology], Cross-Cultural Comparison, Emotions [physiology], Ethnic Groups [psychology], Facial Expression, Fear [psychology], Female, Happiness, Humans, Italy, Male, Middle Aged, Nonverbal Communication [psychology], Recognition (Psychology) [physiology], Self Concept, Shame, Social Behavior, Students, United States</t>
  </si>
  <si>
    <t>Tracy</t>
  </si>
  <si>
    <t>University of British Columbia</t>
  </si>
  <si>
    <t>Robins</t>
  </si>
  <si>
    <t>Sullivan</t>
  </si>
  <si>
    <t>Coventry University</t>
  </si>
  <si>
    <t>ab7809@coventry.ac.uk</t>
  </si>
  <si>
    <t>binomial test</t>
  </si>
  <si>
    <t>is pride recognized across all cultures at an above chance level?</t>
  </si>
  <si>
    <t>Cody Christopherson</t>
  </si>
  <si>
    <t>https://osf.io/k7huw/</t>
  </si>
  <si>
    <t>Our sample had many more international than local caucasian students from the United Kingdom. This meant greater cultural diversity as we had caucasian, asian, african and arabic participants. Consideration of the ethnic group of the participants in the design of a future study could address issues such as whether particular ethnic groups not only recognize but evaluate the expressions labelled as pride by Tracy and Robins (and recognised by an American student sample) as pride and not arrogance or contempt (or happiness/self-satisfaction). The other key variation was that we presented the experiment materials on a desktop computer screen rather than using a large projector onto a screen. Once identified participants could move to the next image rather than be required to watch each static image for 30 seconds (which may have been done because the images were presented to groups by Tracy &amp; Robins?). The size of image may have made specific differences slightly more difficult to judge. However, many people are used to judging emotions and recognizing them reading online newspapers, for example. It also wasn't clear from the Tracy and Robins (2008) study 4 whether they presented the images on the projector to random groups (e.g., in a lab class type setting) rather than individuals. If the former was the case, then our study has the advantage of randomizing order and target ethnicity and gender to individuals rather than blocks of participants.</t>
  </si>
  <si>
    <t>Gavin Sullivan</t>
  </si>
  <si>
    <t>Chi</t>
  </si>
  <si>
    <t>Does depression interfere with effort mobilization? Effects of dysphoria and task difficulty on cardiovascular response.</t>
  </si>
  <si>
    <t>K Brinkmann, GH Gendolla</t>
  </si>
  <si>
    <t>146-57</t>
  </si>
  <si>
    <t>Adult, Analysis of Variance, Arousal, Attention, Blood Pressure, Depression [physiopathology], Efficiency, Female, Heart Rate, Humans, Male, Memory, Motivation, Reaction Time</t>
  </si>
  <si>
    <t>Brinkmann</t>
  </si>
  <si>
    <t>F(1, 60) = 5.17</t>
  </si>
  <si>
    <t>interaction between dysphoria and task difficulty on systolic blood pressure</t>
  </si>
  <si>
    <t>η_p^2 = .077</t>
  </si>
  <si>
    <t>On the relative independence of thinking biases and cognitive ability.</t>
  </si>
  <si>
    <t>KE Stanovich, RF West</t>
  </si>
  <si>
    <t>672-95</t>
  </si>
  <si>
    <t>https://osf.io/7ux8p/</t>
  </si>
  <si>
    <t>Adolescent, Adult, Aptitude, Cognition, Culture, Decision Making, Female, Humans, Judgment, Male, Probability Learning, Problem Solving, Thinking</t>
  </si>
  <si>
    <t>Stanovich</t>
  </si>
  <si>
    <t>University of Toronto</t>
  </si>
  <si>
    <t>t(373) = 4.40</t>
  </si>
  <si>
    <t>The effect of cognitive ability on rational thinking.</t>
  </si>
  <si>
    <t>d = 0.493</t>
  </si>
  <si>
    <t>t(175) = .973</t>
  </si>
  <si>
    <t>d = 0.15</t>
  </si>
  <si>
    <t>John Hodsoll</t>
  </si>
  <si>
    <t>https://osf.io/jv4tw/</t>
  </si>
  <si>
    <t>was of moderately lower quality than the original study</t>
  </si>
  <si>
    <t>The original authors asked participants to report their math, verbal and total SAT scores separately whereas the replication authors only asked for the participants' total SAT score. Because of the various versions of the test, participants may be reporting total scores off different scales. The switch from a 1800 scale scale to a 2400 point scale of the SAT occurred in 2005 and so it is highly unlikely that any of the participants took the exam on a 1800 point scale. Indeed, there was only 2 participants who were old enough to possibly have taken the 2400 point version.</t>
  </si>
  <si>
    <t>Opening the mind to close it: Considering a message in light of important values increases message processing and later resistance to change.</t>
  </si>
  <si>
    <t>KL Blankenship, DT Wegener</t>
  </si>
  <si>
    <t>196-213</t>
  </si>
  <si>
    <t>https://osf.io/2gx4k/</t>
  </si>
  <si>
    <t>Attitude, Cognition, Humans, Mental Processes, Persuasive Communication, Thinking</t>
  </si>
  <si>
    <t>Blankenship</t>
  </si>
  <si>
    <t>CSU, Fresno</t>
  </si>
  <si>
    <t>Wegener</t>
  </si>
  <si>
    <t>Purdue University</t>
  </si>
  <si>
    <t>Lemm</t>
  </si>
  <si>
    <t>Western Washington University</t>
  </si>
  <si>
    <t>kristimlemm@gmail.com</t>
  </si>
  <si>
    <t>5a</t>
  </si>
  <si>
    <t>F(1, 257) = 11.58</t>
  </si>
  <si>
    <t>interaction between value importance and argument quality on attitude</t>
  </si>
  <si>
    <t>η_p^2 = .042</t>
  </si>
  <si>
    <t>Gillian Sandstrom</t>
  </si>
  <si>
    <t>F(1, 247) = .49</t>
  </si>
  <si>
    <t>η_p^2 = .002</t>
  </si>
  <si>
    <t>Gillian Sandstrom, Kristin Lane</t>
  </si>
  <si>
    <t>https://osf.io/4vuhw/</t>
  </si>
  <si>
    <t>The study concerns a fictitious country petitioning to join the European Union. Data for the original study were collected in the mid-2000s when the European economy was strong and many countries were interested in joining the EU. Data for the replication study were collected in 2012, when the EU economy was faltering. Participants who follow world news may have thought it strange or unrealistic that a small country would be trying to join the EU at that time. To determine whether awareness of the EU economic situation might influence the results, I added a brief survey at the end of the study, after all measures from the original study were completed. Reported knowledge of the EU economy did not moderate any of the reported effects in the replication.</t>
  </si>
  <si>
    <t>Kristi Lemm</t>
  </si>
  <si>
    <t>Distinguishing between silent and vocal minorities: Not all deviants feel marginal.</t>
  </si>
  <si>
    <t>KR Morrison, DT Miller</t>
  </si>
  <si>
    <t>871-82</t>
  </si>
  <si>
    <t>https://osf.io/nhwv5/</t>
  </si>
  <si>
    <t>Conflict (Psychology), Culture, Female, Group Processes, Humans, Individuality, Male, Motivation, Personal Satisfaction, Social Conformity, Social Dominance, Social Identification</t>
  </si>
  <si>
    <t>Morrison</t>
  </si>
  <si>
    <t>Motyl</t>
  </si>
  <si>
    <t>motyl@virginia.edu</t>
  </si>
  <si>
    <t>X^2(1, N=37) = 3.85</t>
  </si>
  <si>
    <t>more descriptive than prescriptive deviant stickers</t>
  </si>
  <si>
    <t>cramer's v = .322</t>
  </si>
  <si>
    <t>Roger Giner-Sorolla</t>
  </si>
  <si>
    <t>X^2(1, N=120) = 4.80</t>
  </si>
  <si>
    <t>Chi Square</t>
  </si>
  <si>
    <t>phi = .20</t>
  </si>
  <si>
    <t>https://osf.io/hau4p/</t>
  </si>
  <si>
    <t>We collected data in a state with very different political leanings than the original study... and, we collected data in different types of communities.</t>
  </si>
  <si>
    <t>Matt Motyl</t>
  </si>
  <si>
    <t>Personality as manifest in word use: Correlations with self-report, acquaintance report, and behavior.</t>
  </si>
  <si>
    <t>LA Fast, DC Funder</t>
  </si>
  <si>
    <t>334-46</t>
  </si>
  <si>
    <t>Adult, Female, Humans, Interpersonal Relations, Language, Male, Personality, Self Concept, Social Behavior, Social Perception, Verbal Behavior</t>
  </si>
  <si>
    <t>Fast</t>
  </si>
  <si>
    <t>Every time you go away: Changes in affect, behavior, and physiology associated with travel-related separations from romantic partners.</t>
  </si>
  <si>
    <t>LM Diamond, AM Hicks, KD Otter-Henderson</t>
  </si>
  <si>
    <t>385-403</t>
  </si>
  <si>
    <t>Adaptation, Psychological [physiology], Adult, Affect [physiology], Anxiety, Separation, Behavior [physiology], Circadian Rhythm [physiology], Emotions [physiology], Family Characteristics, Female, Humans, Hydrocortisone [metabolism], Interpersonal Relations, Love, Male, Middle Aged, Object Attachment, Questionnaires, Stress, Psychological [complications], Travel</t>
  </si>
  <si>
    <t>Diamond</t>
  </si>
  <si>
    <t>beta = 0.12</t>
  </si>
  <si>
    <t>42 couples</t>
  </si>
  <si>
    <t>linear regression, beta coefficient</t>
  </si>
  <si>
    <t>beta correlation</t>
  </si>
  <si>
    <t>during the separation episode itself, higher levels of anxiety were associated with higher levels of cortisol</t>
  </si>
  <si>
    <t>β = 0.12</t>
  </si>
  <si>
    <t>Modeling support provision in intimate relationships.</t>
  </si>
  <si>
    <t>M Iida, G Seidman, PE Shrout, K Fujita, N Bolger</t>
  </si>
  <si>
    <t>460-78</t>
  </si>
  <si>
    <t>Adaptation, Psychological [physiology], Adult, Affect [physiology], Emotions [physiology], Female, Humans, Interpersonal Relations, Love, Male, Models, Psychological, Self Disclosure, Sex Factors, Sexual Partners [psychology], Social Support, Stress, Psychological [psychology]</t>
  </si>
  <si>
    <t>Iida</t>
  </si>
  <si>
    <t>t(195) = 4.64</t>
  </si>
  <si>
    <t>recipients' morning anxiety predicted an increase in the likelihood of support provision</t>
  </si>
  <si>
    <t>Dynamics of self-regulation: How (un) accomplished goal actions affect motivation.</t>
  </si>
  <si>
    <t>M Koo, A Fishbach</t>
  </si>
  <si>
    <t>183-95</t>
  </si>
  <si>
    <t>https://osf.io/nr7d9/</t>
  </si>
  <si>
    <t>Adolescent, Adult, Aged, Attitude, Charities [economics], Female, Fund Raising [ethics], Goals, Humans, Male, Middle Aged, Motivation, Social Control, Informal</t>
  </si>
  <si>
    <t>Koo</t>
  </si>
  <si>
    <t>Fishbach</t>
  </si>
  <si>
    <t>Kidwell</t>
  </si>
  <si>
    <t>Hodsoll</t>
  </si>
  <si>
    <t>King's College London</t>
  </si>
  <si>
    <t>F(1, 242) = 10.47</t>
  </si>
  <si>
    <t>whether or not emphasizing "to-date" information to people who have not donated money to a cause and emphasizing "to-go" information for people who have donated money will increase donations to an HIV/AIDS initiative</t>
  </si>
  <si>
    <t>η_p^2 = 0.041</t>
  </si>
  <si>
    <t>zero-inflated model</t>
  </si>
  <si>
    <t>Faculty</t>
  </si>
  <si>
    <t>was worse than the average study</t>
  </si>
  <si>
    <t>We collected data using a different charitable organization than the original, as requested by the original author</t>
  </si>
  <si>
    <t>Integrating dispositions, signatures, and the interpersonal domain.</t>
  </si>
  <si>
    <t>MA Fournier, DS Moskowitz, DC Zuroff</t>
  </si>
  <si>
    <t>531-45</t>
  </si>
  <si>
    <t>Adult, Affect [physiology], Aged, Female, Humans, Interpersonal Relations, Male, Middle Aged, Personality [physiology], Self Disclosure, Social Behavior, Social Perception</t>
  </si>
  <si>
    <t>Fournier</t>
  </si>
  <si>
    <t>** stability estimate = .24</t>
  </si>
  <si>
    <t>two</t>
  </si>
  <si>
    <t>one sample t-test</t>
  </si>
  <si>
    <t>controlling for normative influences, do dispositions and signatures explain remaining behavioral variation?</t>
  </si>
  <si>
    <t>Neurocognitive underpinnings of face perception: Further evidence of distinct person and group perception processes.</t>
  </si>
  <si>
    <t>MA Zárate, CJ Stoever, MK MacLin, CJ Arms-Chavez</t>
  </si>
  <si>
    <t>108-15</t>
  </si>
  <si>
    <t>https://osf.io/rt34x/</t>
  </si>
  <si>
    <t>African Americans, Cognitive Science, Face, Female, Functional Laterality, Group Processes, Hispanic Americans, Humans, Male, Models, Psychological, Reaction Time, Social Perception, Stereotyping, United States</t>
  </si>
  <si>
    <t>Zárate</t>
  </si>
  <si>
    <t>University of Texas, El Paso</t>
  </si>
  <si>
    <t>Rutchick</t>
  </si>
  <si>
    <t>California State University, Northridge</t>
  </si>
  <si>
    <t>F(1,61) = 4.34</t>
  </si>
  <si>
    <t>2x2x2x2x2 ANOVA</t>
  </si>
  <si>
    <t>whether or not person-based information about others would inhibit group categorizations in the left hemisphere relative to the right hemisphere for targets of another race or gender than the participant.</t>
  </si>
  <si>
    <t>f(U) = 0.266</t>
  </si>
  <si>
    <t>The effects of an implemental mind-set on attitude strength.</t>
  </si>
  <si>
    <t>MD Henderson, Y de Liver, PM Gollwitzer</t>
  </si>
  <si>
    <t>396-411</t>
  </si>
  <si>
    <t>https://osf.io/79dey/</t>
  </si>
  <si>
    <t>Adult, Attitude, Behavior [physiology], Decision Making [physiology], Female, Goals, Humans, Self Concept, Set (Psychology), Students [psychology], Task Performance and Analysis</t>
  </si>
  <si>
    <t>Henderson</t>
  </si>
  <si>
    <t>Gollwitzer</t>
  </si>
  <si>
    <t>Lane</t>
  </si>
  <si>
    <t>Bard College</t>
  </si>
  <si>
    <t>lane@bard.edu</t>
  </si>
  <si>
    <t>F(2, 43) = 3.36</t>
  </si>
  <si>
    <t>does condition affect ambivalence</t>
  </si>
  <si>
    <t>η_p^2 = 0.135</t>
  </si>
  <si>
    <t>F (2, 67) = 1.70</t>
  </si>
  <si>
    <t>one-way ANOVA</t>
  </si>
  <si>
    <t>omnibus effect</t>
  </si>
  <si>
    <t>η^2 = .048</t>
  </si>
  <si>
    <t>Michael Cohn</t>
  </si>
  <si>
    <t>Exclusion criteria in the original study yielded a sample of 70 participants with usable data.</t>
  </si>
  <si>
    <t>The sample. Although both studies used college populations, they differed greatly in baseline measures of attitude strength (as reflected by the mean in the control condition).</t>
  </si>
  <si>
    <t>Kristin Lane</t>
  </si>
  <si>
    <t>A needs-based model of reconciliation: Satisfying the differential emotional needs of victim and perpetrator as a key to promoting reconciliation.</t>
  </si>
  <si>
    <t>N Shnabel, A Nadler</t>
  </si>
  <si>
    <t>116-32</t>
  </si>
  <si>
    <t>https://osf.io/xse7q/</t>
  </si>
  <si>
    <t>Adaptation, Psychological, Adult, Analysis of Variance, Conflict (Psychology), Cooperative Behavior, Emotions, Female, Humans, Israel, Male, Models, Psychological, Negotiating, Power (Psychology), Role, Social Perception</t>
  </si>
  <si>
    <t>Shnabel</t>
  </si>
  <si>
    <t>Nadler</t>
  </si>
  <si>
    <t>Gilbert</t>
  </si>
  <si>
    <t>eag4yx@virginia.edu</t>
  </si>
  <si>
    <t>F(1, 90) = 6.98</t>
  </si>
  <si>
    <t>between 2x2 ANOVA</t>
  </si>
  <si>
    <t>message x role interaction in after condition</t>
  </si>
  <si>
    <t>η_p2 = .07</t>
  </si>
  <si>
    <t>F(1, 137) = 1.43</t>
  </si>
  <si>
    <t>between subjects ANOVA</t>
  </si>
  <si>
    <t>η_p^2 = .010</t>
  </si>
  <si>
    <t>Alexander Aarts</t>
  </si>
  <si>
    <t>https://osf.io/5bwva/</t>
  </si>
  <si>
    <t>Materials - the study vignette was edited to be more applicable to younger, American participants (rather than slightly older Israeli participants). The revised materials may not have had the same psychological effect as the original materials. Age and nationality also may have mattered, since the original study had older participants from Israel who may have had more experience thinking about conflict.</t>
  </si>
  <si>
    <t>The face of success: inferences from chief executive officers' appearance predict company profits.</t>
  </si>
  <si>
    <t>NO Rule, N Ambady</t>
  </si>
  <si>
    <t>1019-28</t>
  </si>
  <si>
    <t>https://osf.io/r5gpv/</t>
  </si>
  <si>
    <t>Adolescent, Adult, Awareness, Cues, Face, Female, Hair, Heterosexuality [psychology], Homosexuality, Male [psychology], Humans, Judgment, Male, Nonverbal Communication, Sexual Behavior, Social Perception, Stereotyping, Young Adult</t>
  </si>
  <si>
    <t>Rule</t>
  </si>
  <si>
    <t>Tufts University</t>
  </si>
  <si>
    <t>Ambady</t>
  </si>
  <si>
    <t>cm5hv@virginia.edu</t>
  </si>
  <si>
    <t>r(41) = .30</t>
  </si>
  <si>
    <t>simple correlation</t>
  </si>
  <si>
    <t>correlation between CEO leadership and company profits</t>
  </si>
  <si>
    <t>r = .30</t>
  </si>
  <si>
    <t>r(41) = .27</t>
  </si>
  <si>
    <t>r = .27</t>
  </si>
  <si>
    <t>Increasing the power for the Rule and Ambady study is complicated because the key correlations are for aggregated ratings of CEOs. Thus, the study uses the CEOs as “subjects.” The actual participants (college undergraduates) are used to create an average rating of power (and other variables) for each CEO. Increasing the number of undergraduates would make those ratings more reliable, but it would not increase the sample size of the CEOs, which is the key for the power analysis. 
If we want to increase statistical power, we would have to add more CEOs, which would make the materials different from the original study. That study would not be a direct replication. Because the goal of the reproducibility project is to do direct replications, we decided not to add new pictures of CEOs. However, a replication with more pictures of CEOs from different companies would be an additional useful type of replication.</t>
  </si>
  <si>
    <t>https://osf.io/2bu9s/</t>
  </si>
  <si>
    <t>The original authors didn't have the scale anchor wordings for a few control variables. That's a minor difference and unlikely to change the effect.</t>
  </si>
  <si>
    <t>Selective exposure and information quantity: How different information quantities moderate decision makers' preference for consistent and inconsistent information.</t>
  </si>
  <si>
    <t>P Fischer, S Schulz-Hardt, D Frey</t>
  </si>
  <si>
    <t>231-44</t>
  </si>
  <si>
    <t>https://osf.io/v8vft/</t>
  </si>
  <si>
    <t>Adolescent, Adult, Choice Behavior, Decision Making, Female, Humans, Male, Mental Processes, Middle Aged</t>
  </si>
  <si>
    <t>Fischer</t>
  </si>
  <si>
    <t>University of Exeter</t>
  </si>
  <si>
    <t>Frey</t>
  </si>
  <si>
    <t>Ludwig-Maximilians University, Munich</t>
  </si>
  <si>
    <t>Ratliff</t>
  </si>
  <si>
    <t>University of Florida</t>
  </si>
  <si>
    <t>ratliff@ufl.edu</t>
  </si>
  <si>
    <t>X^2(1, N=52) = 13.18</t>
  </si>
  <si>
    <t>interaction between informaiton qulity and informaiton selection</t>
  </si>
  <si>
    <t>d = 1.1653</t>
  </si>
  <si>
    <t>Michelangelo Vianello and Jennifer Joy-Gaba</t>
  </si>
  <si>
    <t>X^2(1, N=150) = 7.10</t>
  </si>
  <si>
    <t>2x2 chi square</t>
  </si>
  <si>
    <t>d = .8136</t>
  </si>
  <si>
    <t>Report includes a power analysis that was far off: I estimated that we'd need 430 participants to obtain 95% power. However, I then consulted with Sean Mackinnon and re-did the analysis G*Power based on his suggestion, coming up with the numbers we see here</t>
  </si>
  <si>
    <t>Different language, implementation online rather than in-lab</t>
  </si>
  <si>
    <t>Self-regulation and selective exposure: The impact of depleted self-regulation resources on confirmatory information processing.</t>
  </si>
  <si>
    <t>P Fischer, T Greitemeyer, D Frey</t>
  </si>
  <si>
    <t>382-95</t>
  </si>
  <si>
    <t>https://osf.io/j8bpa/</t>
  </si>
  <si>
    <t>Adolescent, Adult, Cognition [physiology], Decision Making [physiology], Ego, Female, Humans, Internal-External Control, Male, Middle Aged, Motivation, Self Concept, Students [psychology]</t>
  </si>
  <si>
    <t>Galliani</t>
  </si>
  <si>
    <t>elisamaria.galliani@unipd.it</t>
  </si>
  <si>
    <t>F(2, 82) = 4.05</t>
  </si>
  <si>
    <t>one way ANOVA</t>
  </si>
  <si>
    <t>reduced self regulation resources are associated with increased biases in confirmatory information processing</t>
  </si>
  <si>
    <t>η_p^2 =.09</t>
  </si>
  <si>
    <t>F(2, 137) = 1.99</t>
  </si>
  <si>
    <t>η2 = .03</t>
  </si>
  <si>
    <t>https://osf.io/7htc9/</t>
  </si>
  <si>
    <t>Italian sample vs German sample (original study)</t>
  </si>
  <si>
    <t>Elisa Maria Galliani</t>
  </si>
  <si>
    <t>The space between us: Stereotype threat and distance in interracial contexts.</t>
  </si>
  <si>
    <t>PA Goff, CM Steele, PG Davies</t>
  </si>
  <si>
    <t>91-107</t>
  </si>
  <si>
    <t>https://osf.io/abxcj/</t>
  </si>
  <si>
    <t>African Americans, Analysis of Variance, European Continental Ancestry Group [psychology], Humans, Male, Prejudice, Social Distance, Stereotyping, United States</t>
  </si>
  <si>
    <t>Goff</t>
  </si>
  <si>
    <t>Pennsylvania State University</t>
  </si>
  <si>
    <t>Steele</t>
  </si>
  <si>
    <t>Kelso</t>
  </si>
  <si>
    <t>Adams State University</t>
  </si>
  <si>
    <t>Extreme opportunity for lack of diligence to affect the results</t>
  </si>
  <si>
    <t>kakelso@adams.edu</t>
  </si>
  <si>
    <t>F(1, 51) = 9.46</t>
  </si>
  <si>
    <t>interaction between conversation type and learning condition</t>
  </si>
  <si>
    <t>Bethany Lassetter</t>
  </si>
  <si>
    <t>F(1, 47)= .008</t>
  </si>
  <si>
    <t>https://osf.io/xfj5w/</t>
  </si>
  <si>
    <t>Kim Kelso</t>
  </si>
  <si>
    <t>Not yet human: Implicit knowledge, historical dehumanization, and contemporary consequences.</t>
  </si>
  <si>
    <t>PA Goff, JL Eberhardt, MJ Williams, MC Jackson</t>
  </si>
  <si>
    <t>292-306</t>
  </si>
  <si>
    <t>Adolescent, Adult, African Continental Ancestry Group [history], Civil Rights, Dehumanization, European Continental Ancestry Group, History, 19th Century, History, 20th Century, Humans, Male, Prejudice, Questionnaires, Stereotyping, United States</t>
  </si>
  <si>
    <t>F(1, 151) = 4.61</t>
  </si>
  <si>
    <t>controlling for number of mentions, are blacks mentioned in articles as being more apelike than whites</t>
  </si>
  <si>
    <t>η_p^2 = .03</t>
  </si>
  <si>
    <t>Sex differences in mate preferences revisited: Do people know what they initially desire in a romantic partner?</t>
  </si>
  <si>
    <t>PW Eastwick, EJ Finkel</t>
  </si>
  <si>
    <t>245-64</t>
  </si>
  <si>
    <t>https://osf.io/ng6cc/</t>
  </si>
  <si>
    <t>Adult, Choice Behavior, Empathy, Female, Humans, Love, Male, Marriage [psychology], Questionnaires, Sexual Behavior [psychology]</t>
  </si>
  <si>
    <t>Eastwick</t>
  </si>
  <si>
    <t>Northwestern University</t>
  </si>
  <si>
    <t>Finkel</t>
  </si>
  <si>
    <t>Selterman</t>
  </si>
  <si>
    <t>University of Maryland</t>
  </si>
  <si>
    <t>dylan.selterman@gmail.com</t>
  </si>
  <si>
    <t>t(26) = 0.72</t>
  </si>
  <si>
    <t>Meta-analytic summary of interaction effects in 14 multilevel models</t>
  </si>
  <si>
    <t>non-significant, 2-way interaction between gender (moderator) and earning prospects (X) in predicting romantic interest (Y)</t>
  </si>
  <si>
    <t>r = .04</t>
  </si>
  <si>
    <t>t(26) = 0.15</t>
  </si>
  <si>
    <t>r = .01</t>
  </si>
  <si>
    <t>Jack Arnal</t>
  </si>
  <si>
    <t>original test statistic was not reported and is calculated with the original data and replication's analyses; power calculations based on medium-small effect sie (r=.2); replication's power is a conservative estimate</t>
  </si>
  <si>
    <t>Faculty (non-tenure track) full-time lecturer</t>
  </si>
  <si>
    <t>a) We recruited participants with an incentive of extra credit in psychology courses; we could not offer monetary compensation as in the original design; b) We were constrained by technological capacities of internet servers at Maryland and therefore, instead of using a customized website for storing survey data and communication between participants, we used individualized Qualtrics surveys for pre and post-event follow ups. We also instructed participants to create anonymous emails for communication with potential partners in the study; c) Being that participants were allowed to sign up for events up until 24 hours in advance, they were given the pre-event survey to complete 1-4 days before the event rather than 6-13 days before the event as in the original study; d) The speed dating events were held in two spacious auxiliary rooms on the Maryland campus (ordinarily used for social events), with comfortable seating, lighting, and music, rather than an art gallery as in the original study (which was not available to us); e) One of the relationship initiation outcomes in the follow up surveys (“I am eager to get to know [name] better”) was dichotomous (“Yes/No”) in our study, but continuous on a 1-9 scale in the original study; f) Due to human error, one of the 4 items assessing the degree to which participants rated their ideal partners and dates/matches as “personable” was missing from our follow-up surveys. We do not believe that any of these differences are substantial.</t>
  </si>
  <si>
    <t>Dylan Selterman</t>
  </si>
  <si>
    <t>Nuestra culpa: Collective guilt and shame as predictors of reparation for historical wrongdoing.</t>
  </si>
  <si>
    <t>R Brown, R González, H Zagefka, J Manzi, S Cehajic</t>
  </si>
  <si>
    <t>75-90</t>
  </si>
  <si>
    <t>Adolescent, Chile, Cross-Sectional Studies, Female, Guilt, Homicide [psychology], Humans, Indians, South American, Longitudinal Studies, Male, Mass Behavior, Race Relations [psychology], Regression Analysis, Shame</t>
  </si>
  <si>
    <t>F_change = 21.04</t>
  </si>
  <si>
    <t>increase in variance explained</t>
  </si>
  <si>
    <t>after regressing reparation attitudes onto guilt and shame, does adding reputation management increase the variance explained?</t>
  </si>
  <si>
    <t>deltaR^2 = .065</t>
  </si>
  <si>
    <t>F_change</t>
  </si>
  <si>
    <t>All in the mind's eye? Anger rumination and reappraisal.</t>
  </si>
  <si>
    <t>RD Ray, FH Wilhelm, JJ Gross</t>
  </si>
  <si>
    <t>133-45</t>
  </si>
  <si>
    <t>Adolescent, Adult, Analysis of Variance, Anger [physiology], Emotions [physiology], Female, Humans, Mental Recall, Obsessive Behavior [physiopathology], Reaction Time, Social Perception, Sympathetic Nervous System [physiopathology], Thinking, United States</t>
  </si>
  <si>
    <t>Ray</t>
  </si>
  <si>
    <t>F(1, 105) = 12.53</t>
  </si>
  <si>
    <t>nested repeated measures ANOVA</t>
  </si>
  <si>
    <t>does rumination lead to more sympathetic nervous system activation than reappraisal?</t>
  </si>
  <si>
    <t>η_p^2 = .11</t>
  </si>
  <si>
    <t>Expect the unexpected: Failure to anticipate similarities leads to an intergroup forecasting error.</t>
  </si>
  <si>
    <t>RK Mallett, TD Wilson, DT Gilbert</t>
  </si>
  <si>
    <t>265-77</t>
  </si>
  <si>
    <t>Adolescent, Adult, Affect, Female, Forecasting, Humans, Interpersonal Relations, Male, Middle Aged, Social Perception</t>
  </si>
  <si>
    <t>Mallett</t>
  </si>
  <si>
    <t>F(1, 73) = 7.13</t>
  </si>
  <si>
    <t>2x2x2 between ANOVA</t>
  </si>
  <si>
    <t>do people underestimate the positivity of their interactions with outgroup members as compared to ingroup members?</t>
  </si>
  <si>
    <t>Balancing connectedness and self-protection goals in close relationships: A levels-of-processing perspective on risk regulation.</t>
  </si>
  <si>
    <t>SL Murray, JL Derrick, S Leder, JG Holmes</t>
  </si>
  <si>
    <t>429-59</t>
  </si>
  <si>
    <t>https://osf.io/cxmf6/</t>
  </si>
  <si>
    <t>Adolescent, Adult, Conflict (Psychology), Courtship [psychology], Female, Goals, Humans, Intention, Interpersonal Relations, Male, Models, Psychological, Questionnaires, Rejection (Psychology), Risk Reduction Behavior, Self Concept, Students [psychology], Trust [psychology]</t>
  </si>
  <si>
    <t>Murray</t>
  </si>
  <si>
    <t>University at Buffalo, The State University of New York</t>
  </si>
  <si>
    <t>Holmes</t>
  </si>
  <si>
    <t>Sinclair</t>
  </si>
  <si>
    <t>Mississippi State University</t>
  </si>
  <si>
    <t>colleen.sinclair@ssrc.msstate.edu</t>
  </si>
  <si>
    <t>t(83) = 3.05</t>
  </si>
  <si>
    <t>hierarchical regression analyses</t>
  </si>
  <si>
    <t>Whether or not partner's criticisms will hurt more when approach goals are activated, motivating low self-esteem people to distance themselves from support situations.</t>
  </si>
  <si>
    <t>sr^2 = .07</t>
  </si>
  <si>
    <t>t(68) = -1.124</t>
  </si>
  <si>
    <t>beta = -.231</t>
  </si>
  <si>
    <t>We recruited couples from the community in addition to the university and thus paid some participants instead of just awarding credit. However, the overwhelming majority of our participants were still students. Plus, per the recommendation of the committee we took out the avoidant priming condition. Otherwise, we used the same materials as were provided but for one exception where we added a scale because when we were going through the script at the end the script said to tell the participant assigned to the video condition that we had an extra measure for them to complete, as we couldn't determine what that extra measure was in the materials we included a rejection sensitivity scale. There was a single-item that asked how many faults they thought their partner listed, but this was just at the end of the post-manipulation survey and so was administered in conjunction with those materials. We added an item to the note coding scheme because we had a decent number of couple members simply volunteer to take their partner's place for the video that we added it to coding but that would not have affected administration.</t>
  </si>
  <si>
    <t>H. Colleen Sinclair</t>
  </si>
  <si>
    <t>Self-handicapping, excuse making, and counterfactual thinking: Consequences for self-esteem and future motivation.</t>
  </si>
  <si>
    <t>SM McCrea</t>
  </si>
  <si>
    <t>274-92</t>
  </si>
  <si>
    <t>https://osf.io/mua6d/</t>
  </si>
  <si>
    <t>Affect, Decision Making, Defense Mechanisms, Female, Humans, Internal-External Control, Male, Motivation, Self Concept, Social Responsibility, Thinking</t>
  </si>
  <si>
    <t>McCrea</t>
  </si>
  <si>
    <t>University of Konstanz</t>
  </si>
  <si>
    <t>t(26) = 1.87</t>
  </si>
  <si>
    <t>do participants in the control condition outperform those in the handicap related condition?</t>
  </si>
  <si>
    <t>d = .736</t>
  </si>
  <si>
    <t>calhounsauls@gmail.com</t>
  </si>
  <si>
    <t>t(59)=2.325</t>
  </si>
  <si>
    <t>independent samples t test</t>
  </si>
  <si>
    <t>d = .197</t>
  </si>
  <si>
    <t>https://osf.io/7pdh8/</t>
  </si>
  <si>
    <t>Sample difference. Original conducted in Germany. Replication conducted in small town Ohio.</t>
  </si>
  <si>
    <t>Interindividual-intergroup discontinuity in the domain of correspondent outcomes: the roles of relativistic concern, perceived categorization, and the doctrine of mutual assured destruction.</t>
  </si>
  <si>
    <t>ST Wolf, CA Insko, JL Kirchner, T Wildschut</t>
  </si>
  <si>
    <t>479-94</t>
  </si>
  <si>
    <t>https://osf.io/sgd4c/</t>
  </si>
  <si>
    <t>Choice Behavior [physiology], Competitive Behavior [physiology], Conflict (Psychology), Cooperative Behavior, Female, Group Processes, Humans, Individuality, Interpersonal Relations, Male, Motivation, Social Perception, Students [psychology]</t>
  </si>
  <si>
    <t>Wolf</t>
  </si>
  <si>
    <t>Insko</t>
  </si>
  <si>
    <t>Loureiro</t>
  </si>
  <si>
    <t>dugas.michelle@gmail.com, darrenl123-@hotmail.com</t>
  </si>
  <si>
    <t>dugas.michelle@gmail.com</t>
  </si>
  <si>
    <t>F(1, 33) = 6.12</t>
  </si>
  <si>
    <t>Whether or not the discontinuity effect would exist when payoffs for mutual competition were moderately low (low PC-JC) and disappear when the payoffs for mutual competition were extremely low (high PC-JC)</t>
  </si>
  <si>
    <t>d = .86</t>
  </si>
  <si>
    <t>Amanda Lapka</t>
  </si>
  <si>
    <t>First author did not respond to inquiries about original materials, but the fourth author provided a set of generic materials that formed the basis of the target study and could be easily adapted to our needs.</t>
  </si>
  <si>
    <t>Michelle Dugas</t>
  </si>
  <si>
    <t>Placing the face in context: Cultural differences in the perception of facial emotion.</t>
  </si>
  <si>
    <t>T Masuda, PC Ellsworth, B Mesquita, J Leu, S Tanida, E Van de Veerdonk</t>
  </si>
  <si>
    <t>365-81</t>
  </si>
  <si>
    <t>Attention [physiology], Cultural Diversity, Emotions [physiology], Eye Movements [physiology], Facial Expression, Female, Humans, Japan, Judgment [physiology], Male, Social Perception, Students [psychology], United States</t>
  </si>
  <si>
    <t>Masuda</t>
  </si>
  <si>
    <t>F(1, 47) = 9.72</t>
  </si>
  <si>
    <t>2x3 ANOVA</t>
  </si>
  <si>
    <t>do Japanese look more at surrounding context than westerners?</t>
  </si>
  <si>
    <t>Social identity contingencies: How diversity cues signal threat or safety for African Americans in mainstream institutions.</t>
  </si>
  <si>
    <t>V Purdie-Vaughns, CM Steele, PG Davies, R Ditlmann, JR Crosby</t>
  </si>
  <si>
    <t>615-30</t>
  </si>
  <si>
    <t>https://osf.io/etg7c/</t>
  </si>
  <si>
    <t>Adolescent, Adult, African Continental Ancestry Group [psychology], Cues, Cultural Diversity, Female, Hierarchy, Social, Humans, Judgment, Male, Organizational Culture, Prejudice, Rejection (Psychology), Social Identification, Social Values, Stereotyping, Trust</t>
  </si>
  <si>
    <t>Purdie-Vaughns</t>
  </si>
  <si>
    <t>Yale</t>
  </si>
  <si>
    <t>UVA Wise</t>
  </si>
  <si>
    <t>kes7z@virginia.edu</t>
  </si>
  <si>
    <t>F(1, 73) = 12.19</t>
  </si>
  <si>
    <t>Whether or not a high fairness cue would reduce expectations of threatening identity contingencies and restore trust for African American professionals but not for White professionals.</t>
  </si>
  <si>
    <t>η_p^2 = .1431</t>
  </si>
  <si>
    <t>F(1,1486)=2.03</t>
  </si>
  <si>
    <t>Least squares ANOVA</t>
  </si>
  <si>
    <t>https://osf.io/5i8tu/</t>
  </si>
  <si>
    <t>online versus in person implementation</t>
  </si>
  <si>
    <t>Kathleen Schmidt</t>
  </si>
  <si>
    <t>Conceptualizing and assessing self-enhancement bias: A componential approach</t>
  </si>
  <si>
    <t>VS Kwan, OP John, RW Robins, LL Kuang</t>
  </si>
  <si>
    <t>1062-77</t>
  </si>
  <si>
    <t>Adult, Female, Humans, Male, Mental Health, Self Concept, Social Adjustment, Social Desirability</t>
  </si>
  <si>
    <t>Kwan</t>
  </si>
  <si>
    <t>r = .91</t>
  </si>
  <si>
    <t>controlling for target effect, is social comparison index correlated with SRM index?</t>
  </si>
  <si>
    <t>How attributional ambiguity shapes physiological and emotional responses to social rejection and acceptance.</t>
  </si>
  <si>
    <t>WB Mendes, B Major, S McCoy, J Blascovich</t>
  </si>
  <si>
    <t>278-91</t>
  </si>
  <si>
    <t>Adult, Affect, Discrimination (Psychology), Female, Heart Rate, Humans, Male, Rejection (Psychology), Social Behavior, Social Desirability</t>
  </si>
  <si>
    <t>Mendes</t>
  </si>
  <si>
    <t>F(1, 102) = 6.43</t>
  </si>
  <si>
    <t>participant x evaluator race interaction for CO</t>
  </si>
  <si>
    <t>Mr. Grimace or Ms. Smile</t>
  </si>
  <si>
    <t>A Santos, C Rondan, DB Rosset, D Da Fonseca, C Deruelle</t>
  </si>
  <si>
    <t>PS</t>
  </si>
  <si>
    <t>70-6</t>
  </si>
  <si>
    <t>Adolescent, Adult, Asperger Syndrome [diagnosis], Attention, Autistic Disorder [diagnosis], Discrimination Learning, Emotions, Facial Expression, Female, Humans, Male, Middle Aged, Pattern Recognition, Visual</t>
  </si>
  <si>
    <t>Santos</t>
  </si>
  <si>
    <t>F(1, 40) = 11.3</t>
  </si>
  <si>
    <t>Group x Task interaction for high pass choices</t>
  </si>
  <si>
    <t>Happiness is a personal (ity) thing</t>
  </si>
  <si>
    <t>A Weiss, TC Bates, M Luciano</t>
  </si>
  <si>
    <t>205-10</t>
  </si>
  <si>
    <t>Adult, Female, Happiness, Health Surveys, Humans, Individuality, Male, Middle Aged, Models, Genetic, Personality [genetics], Personality Inventory [statistics &amp; numerical data], Phenotype, Psychometrics, Quality of Life [psychology], Statistics as Topic, Twins [genetics]</t>
  </si>
  <si>
    <t>Weiss</t>
  </si>
  <si>
    <t>deltaX^2(14) = 19.99</t>
  </si>
  <si>
    <t>five factor model</t>
  </si>
  <si>
    <t>change in model fit</t>
  </si>
  <si>
    <t>can subjective well being be modeled without genetic influences specific to subjective well being?</t>
  </si>
  <si>
    <t>the authors expected this change in model fit to be insignificant—this would confirm their hypothesis. they report p &gt; .05</t>
  </si>
  <si>
    <t>DeltaChi2</t>
  </si>
  <si>
    <t>The negative consequences of threat: A functional magnetic resonance imaging investigation of the neural mechanisms underlying women's underperformance in math</t>
  </si>
  <si>
    <t>AC Krendl, JA Richeson, WM Kelley, TF Heatherton</t>
  </si>
  <si>
    <t>168-75</t>
  </si>
  <si>
    <t>Adult, Affect, Fear, Female, Gyrus Cinguli [anatomy &amp; histology], Humans, Magnetic Resonance Imaging, Mathematics, Prefrontal Cortex [anatomy &amp; histology], Reaction Time</t>
  </si>
  <si>
    <t>Krendl</t>
  </si>
  <si>
    <t>t(13) = 5.64</t>
  </si>
  <si>
    <t>threatened, but not control Ps, recruit heightened vACC activation over time</t>
  </si>
  <si>
    <t>Why it pays to get inside the head of your opponent</t>
  </si>
  <si>
    <t>AD Galinsky, WW Maddux, D Gilin, JB White</t>
  </si>
  <si>
    <t>378-84</t>
  </si>
  <si>
    <t>Adult, Cognition, Empathy, Female, Humans, Male, Negotiating, Social Perception</t>
  </si>
  <si>
    <t>Galinsky</t>
  </si>
  <si>
    <t>F(2, 72) = 4.51</t>
  </si>
  <si>
    <t>Whether or not social competencies affect the amount of both joint (i.e., dyad-level) and individual gain, specifically whether perspective taking would be more effective than empathy both in creating value and in claiming more of that increased value.</t>
  </si>
  <si>
    <t>Effects of fluency on psychological distance and mental construal (or why New York is a large city, but New York is a civilized jungle).</t>
  </si>
  <si>
    <t>AL Alter, DM Oppenheimer</t>
  </si>
  <si>
    <t>161-7</t>
  </si>
  <si>
    <t>https://osf.io/kegmc/</t>
  </si>
  <si>
    <t>Adult, Distance Perception, Environment, Female, Humans, Male, Perception, Questionnaires, Visual Perception</t>
  </si>
  <si>
    <t>Alter</t>
  </si>
  <si>
    <t>Princeton</t>
  </si>
  <si>
    <t>Oppenheimer</t>
  </si>
  <si>
    <t>Foster</t>
  </si>
  <si>
    <t>University of South Alabama</t>
  </si>
  <si>
    <t>foster@southalabama.edu</t>
  </si>
  <si>
    <t>Joshua D Foster</t>
  </si>
  <si>
    <t>X^2(1, N=236) = 3.83</t>
  </si>
  <si>
    <t>effect of priming on description preference</t>
  </si>
  <si>
    <t>phi = .13</t>
  </si>
  <si>
    <t>Mark Yates</t>
  </si>
  <si>
    <t>X^2(1, N = 1146) = .387</t>
  </si>
  <si>
    <t>Phi = .02</t>
  </si>
  <si>
    <t>https://osf.io/5axfe/</t>
  </si>
  <si>
    <t>Replication was conducted online whereas original study was conducted in person. However, in-person component of original study simply involved handing out paper-pencil survey to participants.</t>
  </si>
  <si>
    <t>Joshua D. Foster</t>
  </si>
  <si>
    <t>Night and day, you are the one: on circadian mismatches and the transference effect in social perception.</t>
  </si>
  <si>
    <t>AW Kruglanski, A Pierro</t>
  </si>
  <si>
    <t>296-301</t>
  </si>
  <si>
    <t>https://osf.io/4bv5f/</t>
  </si>
  <si>
    <t>Adolescent, Adult, Arousal, Character, Circadian Rhythm, Female, Humans, Individuality, Interpersonal Relations, Judgment, Male, Mental Recall, Social Perception, Transference (Psychology), Wakefulness</t>
  </si>
  <si>
    <t>Kruglanski</t>
  </si>
  <si>
    <t>McElroy</t>
  </si>
  <si>
    <t>toddmcelroyfgcu@gmail.com</t>
  </si>
  <si>
    <t>F(1, 38) = 9.47</t>
  </si>
  <si>
    <t>is there an interaction between similarity condition and circadian matching?</t>
  </si>
  <si>
    <t>η_p^2 = .199</t>
  </si>
  <si>
    <t>More than meets the eye: the role of language in binding and maintaining feature conjunctions.</t>
  </si>
  <si>
    <t>B Dessalegn, B Landau</t>
  </si>
  <si>
    <t>189-95</t>
  </si>
  <si>
    <t>https://osf.io/iajp5/</t>
  </si>
  <si>
    <t>Child, Preschool, Cognition, Cues, Female, Humans, Language, Male</t>
  </si>
  <si>
    <t>Dessalegn</t>
  </si>
  <si>
    <t>Johns Hopkins</t>
  </si>
  <si>
    <t>Landau</t>
  </si>
  <si>
    <t>Fitneva</t>
  </si>
  <si>
    <t>Queens University</t>
  </si>
  <si>
    <t>fitneva@queensu.ca</t>
  </si>
  <si>
    <t>F(1, 34) = 5.8</t>
  </si>
  <si>
    <t>directional language (e.g., to the left) helps children bind color and shape information to a greater extent than relational language alone ( e.g., next to)</t>
  </si>
  <si>
    <t>d = 0.82</t>
  </si>
  <si>
    <t>jkhartshorne@gmail.com</t>
  </si>
  <si>
    <t>t(45) = 1.534</t>
  </si>
  <si>
    <t>2 independent group t-test</t>
  </si>
  <si>
    <t>d = .48</t>
  </si>
  <si>
    <t>https://osf.io/qmupg/</t>
  </si>
  <si>
    <t>none</t>
  </si>
  <si>
    <t>Stanka Fitneva</t>
  </si>
  <si>
    <t>Nonconscious goal pursuit in novel environments: The case of implicit learning.</t>
  </si>
  <si>
    <t>B Eitam, RR Hassin, Y Schul</t>
  </si>
  <si>
    <t>261-7</t>
  </si>
  <si>
    <t>https://osf.io/edcr7/</t>
  </si>
  <si>
    <t>Achievement, Awareness, Cues, Goals, Humans, Mental Recall, Motivation, Orientation, Pattern Recognition, Visual, Problem Solving, Reaction Time, Serial Learning, Social Environment, Unconscious (Psychology), Verbal Learning</t>
  </si>
  <si>
    <t>Eitam</t>
  </si>
  <si>
    <t>The Hebrew University</t>
  </si>
  <si>
    <t>Hassin</t>
  </si>
  <si>
    <t>Prenoveau</t>
  </si>
  <si>
    <t>Loyola University Maryland</t>
  </si>
  <si>
    <t>Kirkhart</t>
  </si>
  <si>
    <t>jmprenoveau@loyola.edu, mkirkhart@loyola.edu</t>
  </si>
  <si>
    <t>jmprenoveau@loyola.edu</t>
  </si>
  <si>
    <t>t(84) = 2.09</t>
  </si>
  <si>
    <t>prep = .92</t>
  </si>
  <si>
    <t>do primed participants learn more than control participants?</t>
  </si>
  <si>
    <t>Frank A. Bosco, Gustav Nilsonne, Michael Penuliar</t>
  </si>
  <si>
    <t>t(156) = 1.318</t>
  </si>
  <si>
    <t>Independent samples t-test</t>
  </si>
  <si>
    <t>d = -0.21</t>
  </si>
  <si>
    <t>Anna Fedor</t>
  </si>
  <si>
    <t>https://osf.io/bvgyq/</t>
  </si>
  <si>
    <t>The most glaring difference between the original study and the replication study – that may have been a factor in the failure to replicate the primary finding of the original study – was culture. The original study was conducted in Israel with participants from that country and with stimulus materials presented in Hebrew – probably the participants’ native language. Although the replication authors used a translator fluent in both Hebrew and English languages, these linguistic and cultural differences are still potentially significant factors in moderating the results of this replication study. Even though every effort was made to assure equivalency between the original Hebrew words and the English words used in the replication, it is still possible that the cultural meaning of the achievement words was more profound in the context of the Hebrew language in the Israeli culture relative to the English language in the American culture. Similarly, although participants in both studies were enrolled in an institution of higher learning, the sample from the original study was somewhat older (M = 23.9 years) than the participants in the replication study (M = 19.65, SD = 1.1). In addition, the proportion of female participants was higher in the replication study (74.8% vs. 60.5%). Although implicit learning and priming are typically less affected by demographic variables, such as age and gender, it is possible that the cultural differences described above and these other demographic variables together could be important moderating factors that affected the failure to replicate the primary finding from the original study. For example, given that all participants were students in an institution of higher learning, being older, and possibly more mature and/or focused, the participants in the original study may have been more affected by the priming condition than those in the replication study.</t>
  </si>
  <si>
    <t>Dr. Matthew W Kirkhart</t>
  </si>
  <si>
    <t>Clinical</t>
  </si>
  <si>
    <t>prep</t>
  </si>
  <si>
    <t>Talking about walking: Biomechanics and the Language of Locomotion</t>
  </si>
  <si>
    <t>BC Malt, S Gennari, M Imai, E Ameel, N Tsuda, A Majid</t>
  </si>
  <si>
    <t>232-40</t>
  </si>
  <si>
    <t>Adult, Cross-Cultural Comparison, Exercise Test, Female, Humans, Judgment, Language, Male, Psycholinguistics, Running [psychology], Semantics, Walking [psychology]</t>
  </si>
  <si>
    <t>Malt</t>
  </si>
  <si>
    <t>r = .99</t>
  </si>
  <si>
    <t>do typicality judgments show that the gait term "walk" shares goodness-of-example gradients?</t>
  </si>
  <si>
    <t>Stored word sequences in language learning</t>
  </si>
  <si>
    <t>C Bannard, D Matthews</t>
  </si>
  <si>
    <t>241-8</t>
  </si>
  <si>
    <t>Attention, Child, Preschool, Female, Generalization (Psychology), Humans, Language Development, Male, Mental Recall, Reaction Time, Retention (Psychology), Semantics, Serial Learning, Speech Perception</t>
  </si>
  <si>
    <t>Bannard</t>
  </si>
  <si>
    <t>Max Planck Institute for Evolutionary Anthropology</t>
  </si>
  <si>
    <t>Matthews</t>
  </si>
  <si>
    <t>Max Planck Child Study Centre,
School of Psychological Sciences, University of Manchester</t>
  </si>
  <si>
    <t>t(19) = 1.923</t>
  </si>
  <si>
    <t>paired sample t test</t>
  </si>
  <si>
    <t>trend</t>
  </si>
  <si>
    <t>Whether or not children would more easily and accurately repeat high-frequency than low-frequency stimuli pair combinations.</t>
  </si>
  <si>
    <t xml:space="preserve">η_p^2 = 0.156 </t>
  </si>
  <si>
    <t>Perceptual mechanisms that characterize gender differences in decoding women's sexual intent</t>
  </si>
  <si>
    <t>C Farris, TA Treat, RJ Viken, RM McFall</t>
  </si>
  <si>
    <t>348-54</t>
  </si>
  <si>
    <t>https://osf.io/7dyp5/</t>
  </si>
  <si>
    <t>Adult, Decision Making, Female, Humans, Intention, Male, Models, Psychological, Pilot Projects, Sex Factors, Sexual Behavior, Social Perception</t>
  </si>
  <si>
    <t>Farris</t>
  </si>
  <si>
    <t>McFall</t>
  </si>
  <si>
    <t>Attwood</t>
  </si>
  <si>
    <t>Bristol University</t>
  </si>
  <si>
    <t>Munafo</t>
  </si>
  <si>
    <t>Marcus.Munafo@bristol.ac.uk, Angela Attwood &lt;Angela.Attwood@bristol.ac.uk&gt;</t>
  </si>
  <si>
    <t>F(1, 278) = 123.38</t>
  </si>
  <si>
    <t>general linear model</t>
  </si>
  <si>
    <t>are men as sensitive as women to the difference between friendliness and sexual interest?</t>
  </si>
  <si>
    <t>η_p^2 = .326</t>
  </si>
  <si>
    <t>F(1, 142) = 1.19</t>
  </si>
  <si>
    <t>η_p^2 = 0.008</t>
  </si>
  <si>
    <t>lcramblet@adams.edu</t>
  </si>
  <si>
    <t>https://osf.io/ihcrs/</t>
  </si>
  <si>
    <t>Studies were collected at different geographical locations (US and UK). This may be important as the outcome is a social variable. It may be noteworthy that the data were also in a different range to the original study. The calculation method was verified directly with the authors, so we do not think this is due to inaccuracies in the sensitivity calculation.</t>
  </si>
  <si>
    <t>Marcus Munafo</t>
  </si>
  <si>
    <t>Biological Psychology / Psychopharmacology</t>
  </si>
  <si>
    <t>Precision of the anchor influences the amount of adjustment.</t>
  </si>
  <si>
    <t>C Janiszewski, D Uy</t>
  </si>
  <si>
    <t>121-7</t>
  </si>
  <si>
    <t>https://osf.io/aaudl/</t>
  </si>
  <si>
    <t>Humans, Judgment, Mathematics</t>
  </si>
  <si>
    <t>Janiszewski</t>
  </si>
  <si>
    <t>Chandler</t>
  </si>
  <si>
    <t>University of Michigan</t>
  </si>
  <si>
    <t>jjchandl@umich.edu</t>
  </si>
  <si>
    <t>jjchandl@princeton.edu</t>
  </si>
  <si>
    <t>F(1, 55) = 6.88</t>
  </si>
  <si>
    <t>prep = .947</t>
  </si>
  <si>
    <t>effect of anchor precision</t>
  </si>
  <si>
    <t>ω2 = .02</t>
  </si>
  <si>
    <t>Colin Smith</t>
  </si>
  <si>
    <t>F(1,116) = 6.28</t>
  </si>
  <si>
    <t>n_p^2 = .05</t>
  </si>
  <si>
    <t>Power calculations assume a correlation of r = .5 between repeated measures; Data had already been collected when requirement to get original authors assessment was added.</t>
  </si>
  <si>
    <t>https://osf.io/39qni/</t>
  </si>
  <si>
    <t>Private sector researcher</t>
  </si>
  <si>
    <t>Data was collected in a dining hall, participants may have been distracted.</t>
  </si>
  <si>
    <t>Action dynamics reveal parallel competition in decision making</t>
  </si>
  <si>
    <t>C McKinstry, R Dale, MJ Spivey</t>
  </si>
  <si>
    <t>22-4</t>
  </si>
  <si>
    <t>https://osf.io/d0n81/</t>
  </si>
  <si>
    <t>Adolescent, Adult, Attention, Choice Behavior, Conflict (Psychology), Decision Making, Female, Humans, Male, Psychomotor Performance, Reaction Time, Set (Psychology), Thinking</t>
  </si>
  <si>
    <t>McKinstry</t>
  </si>
  <si>
    <t>University of Memphis</t>
  </si>
  <si>
    <t>Spivey</t>
  </si>
  <si>
    <t>Feather</t>
  </si>
  <si>
    <t>Decision Making</t>
  </si>
  <si>
    <t>Saxe &amp; Jenelle Feather</t>
  </si>
  <si>
    <t>F(1, 9) = 8.7</t>
  </si>
  <si>
    <t>whether or not the sample entropy is higher for middle truth values than for truth values on the extreme ends (high or low)</t>
  </si>
  <si>
    <t>r = -0.7</t>
  </si>
  <si>
    <t>F(1, 9) = 11.6</t>
  </si>
  <si>
    <t>r = -0.75</t>
  </si>
  <si>
    <t>power cannot be calculated</t>
  </si>
  <si>
    <t>I don't think there were relevant methodological differences.</t>
  </si>
  <si>
    <t>Prescribed optimism: Is it right to be wrong about the future?</t>
  </si>
  <si>
    <t>DA Armor, C Massey, AM Sackett</t>
  </si>
  <si>
    <t>329-31</t>
  </si>
  <si>
    <t>https://osf.io/qlzap/</t>
  </si>
  <si>
    <t>Affect, Attitude, Coercion, Forecasting, Humans, Time Perception</t>
  </si>
  <si>
    <t>Armor</t>
  </si>
  <si>
    <t>San Diego State University</t>
  </si>
  <si>
    <t>Massey</t>
  </si>
  <si>
    <t>van 't Veer</t>
  </si>
  <si>
    <t>Brandt</t>
  </si>
  <si>
    <t>lassette@uoregon.edu; m.j.brandt@tilburguniversity.edu</t>
  </si>
  <si>
    <t>t(124) =10.36</t>
  </si>
  <si>
    <t>prep &gt; .99</t>
  </si>
  <si>
    <t>single sample t-test</t>
  </si>
  <si>
    <t>what kind of predictions (accurate, optimistic, pessimistic) people recommend to make</t>
  </si>
  <si>
    <t>d =.93</t>
  </si>
  <si>
    <t>t(175) = 15.64</t>
  </si>
  <si>
    <t>one sample t test</t>
  </si>
  <si>
    <t>d = 1.18</t>
  </si>
  <si>
    <t>Original paper reports 127 participants - because df = 124, replicators assumed that a participant was excluded due to missing data. N was changed to reflect 126 participants in the original study.</t>
  </si>
  <si>
    <t>https://osf.io/esa3j/</t>
  </si>
  <si>
    <t>Some data were collected in the Netherlands</t>
  </si>
  <si>
    <t>prep &gt;</t>
  </si>
  <si>
    <t>Age-related changes in the episodic simulation of future events</t>
  </si>
  <si>
    <t>DR Addis, AT Wong, DL Schacter</t>
  </si>
  <si>
    <t>33-41</t>
  </si>
  <si>
    <t>https://osf.io/yaeu7/</t>
  </si>
  <si>
    <t>Adult, Aged, Aging [psychology], Female, Humans, Imagination, Life Change Events, Male, Mental Recall, Middle Aged, Neuropsychological Tests, Word Association Tests</t>
  </si>
  <si>
    <t>Addis</t>
  </si>
  <si>
    <t>Schacter</t>
  </si>
  <si>
    <t>Vasquez</t>
  </si>
  <si>
    <t>University of the Republic, Uruguay</t>
  </si>
  <si>
    <t>avasquez@psico.edu.uy</t>
  </si>
  <si>
    <t>F(1,30) = 14.49</t>
  </si>
  <si>
    <t>prep = .99</t>
  </si>
  <si>
    <t>Whether or not older adults would exhibit reduced episodic specificity in their simulations of future events, compared with young adults.</t>
  </si>
  <si>
    <t>η_p^2= 0.326</t>
  </si>
  <si>
    <t>F (1,30) = 22.27</t>
  </si>
  <si>
    <t>between subjects effect</t>
  </si>
  <si>
    <t>η_p^2= 0.426</t>
  </si>
  <si>
    <t>https://osf.io/gfn65/</t>
  </si>
  <si>
    <t>- language of participants (suggested by authors). Our interviews were done in spanish (vs english of original study - we found in the pilot interviews that participants found too vague the instruction to talk about "next weeks", maybe due to semantic differences (i.e. it could range from yesterday/tomorrow to three months from present), We reasoned that fact could harm the interpretation of results and that could produce a difference with time distance of events generated by participants in the original study, so we specified in the instructions for the near future/past events conditions, a period of two week from the present, although we admited answers within a one-month period.</t>
  </si>
  <si>
    <t>Alejandro Vásquez</t>
  </si>
  <si>
    <t>Preschoolers' perspective taking in word learning: do they blindly follow eye gaze?</t>
  </si>
  <si>
    <t>E Nurmsoo, P Bloom</t>
  </si>
  <si>
    <t>211-5</t>
  </si>
  <si>
    <t>https://osf.io/aczvt/</t>
  </si>
  <si>
    <t>Attention, Child, Preschool, Comprehension, Female, Humans, Language Development, Male, Personal Construct Theory, Semantics, Verbal Learning, Visual Perception</t>
  </si>
  <si>
    <t>Nurmsoo</t>
  </si>
  <si>
    <t>Bloom</t>
  </si>
  <si>
    <t>t(31) = 3.23</t>
  </si>
  <si>
    <t>prep = .97</t>
  </si>
  <si>
    <t>do older children correctly select the hidden object at above chance levels for where trials</t>
  </si>
  <si>
    <t>d = .571</t>
  </si>
  <si>
    <t>Liz Gilbert</t>
  </si>
  <si>
    <t>t(7) = -1.426</t>
  </si>
  <si>
    <t>d = .286</t>
  </si>
  <si>
    <t>https://osf.io/ewtn6/</t>
  </si>
  <si>
    <t>Participant demographics (gender split and mean age) may differ slightly from original sample. There are no other known differences from the original study.</t>
  </si>
  <si>
    <t>Measuring the crowd within: Probabilistic representations within individuals.</t>
  </si>
  <si>
    <t>E Vul, H Pashler</t>
  </si>
  <si>
    <t>645-7</t>
  </si>
  <si>
    <t>https://osf.io/ivfu6/</t>
  </si>
  <si>
    <t>Crowding, Humans, Models, Statistical</t>
  </si>
  <si>
    <t>Vul</t>
  </si>
  <si>
    <t>Pashler</t>
  </si>
  <si>
    <t>UC San Diego</t>
  </si>
  <si>
    <t>Steegen</t>
  </si>
  <si>
    <t>University of Leuven</t>
  </si>
  <si>
    <t>Vanpaemel</t>
  </si>
  <si>
    <t>Wolf.Vanpaemel@ppw.kuleuven.be</t>
  </si>
  <si>
    <t>t(172) = 3.94</t>
  </si>
  <si>
    <t>does the average of two guesses show less error than their first guess does when the second guess is made 3 weeks later?</t>
  </si>
  <si>
    <t>d = 0.47</t>
  </si>
  <si>
    <t>t(139) = 4.02</t>
  </si>
  <si>
    <t>dependent t-test</t>
  </si>
  <si>
    <t>d = .34</t>
  </si>
  <si>
    <t>Edward Vul</t>
  </si>
  <si>
    <t>https://osf.io/8twa9/</t>
  </si>
  <si>
    <t>Our subject pool of undergraduate students is probably less diverse than the internet-based subject pool used in the original study with respect to variables such as age, ethnicity and educational level.</t>
  </si>
  <si>
    <t>wolf vanpaemel</t>
  </si>
  <si>
    <t>Temporal selection is suppressed, delayed, and diffused during the attentional blink.</t>
  </si>
  <si>
    <t>E Vul, M Nieuwenstein, N Kanwisher</t>
  </si>
  <si>
    <t>55-61</t>
  </si>
  <si>
    <t>https://osf.io/rzjvn/</t>
  </si>
  <si>
    <t>Adolescent, Adult, Attentional Blink, Cues, Female, Humans, Inhibition (Psychology), Male, Pattern Recognition, Visual, Probability, Reaction Time, Serial Learning, Time Perception</t>
  </si>
  <si>
    <t>Kanwisher</t>
  </si>
  <si>
    <t>Barnett-Cowan</t>
  </si>
  <si>
    <t>mbc@uwaterloo.ca</t>
  </si>
  <si>
    <t>F(18, 660) = 16.31</t>
  </si>
  <si>
    <t>&lt;.00001</t>
  </si>
  <si>
    <t>whether or not attentional selection is a) suppressed (efficiacy), b) delayed (latency) and c) diffused (precision) in time during the attentional blink as demonstrated by a significiant three way interaction between SOA, measure, and target</t>
  </si>
  <si>
    <t>η_p^2 = .308</t>
  </si>
  <si>
    <t>Daniël Lakens</t>
  </si>
  <si>
    <t>F(18, 660) = 12.98</t>
  </si>
  <si>
    <t>η^2 = .261</t>
  </si>
  <si>
    <t>Author has responded and sent all relevant materials. Original computer hardware has been sourced. Effect size not originally reported by the authors. All effects are at p &lt; .0001 with n=12</t>
  </si>
  <si>
    <t>The original description of the experiment used a computer monitor which required a frame rate of 150Hz with a resolution of 1024 x 768. This was not possible to achieve using the same monitor. It was therefore decided in consultation with the original authors to run the experiment at 150Hz with a resolution of 800 x 600. In principle this change in resolution and corresponding change in the visual angle of the stimulus should not make a difference based on claims in the original article or subsequent published research on the conditions for obtaining the effect. Both the original authors and the OSF reviewer agreed with this assessment.</t>
  </si>
  <si>
    <t>Michael Barnett-Cowan</t>
  </si>
  <si>
    <t>Toward a physiology of dual-process reasoning and judgment: lemonade, willpower, and expensive rule-based analysis.</t>
  </si>
  <si>
    <t>EJ Masicampo, RF Baumeister</t>
  </si>
  <si>
    <t>255-60</t>
  </si>
  <si>
    <t>https://osf.io/3h29d/</t>
  </si>
  <si>
    <t>Adult, Association, Attention [physiology], Beverages, Blood Glucose [metabolism], Brain [physiology], Female, Humans, Inhibition (Psychology), Interpersonal Relations, Intuition [physiology], Judgment [physiology], Logic, Male, Motivation, Physical Exertion [physiology], Problem Solving [physiology], Set (Psychology)</t>
  </si>
  <si>
    <t>Masicampo</t>
  </si>
  <si>
    <t>Osborne</t>
  </si>
  <si>
    <t>Vuu</t>
  </si>
  <si>
    <t>cmo6wu@virginia.edu, gv9dd@virginia.edu</t>
  </si>
  <si>
    <t>F(1, 111) = 5.311</t>
  </si>
  <si>
    <t>focused interaction contrast</t>
  </si>
  <si>
    <t>"interaction contrast pitting the depletion-plus-placebo condition against the combination of the other three conditions"</t>
  </si>
  <si>
    <t>η_p^2 = .045</t>
  </si>
  <si>
    <t>F(1, 158) = 0.379</t>
  </si>
  <si>
    <t>2x2x2 between subjects ANOVA</t>
  </si>
  <si>
    <t>focused interaction</t>
  </si>
  <si>
    <t>η_p^2 = 0.002</t>
  </si>
  <si>
    <t>Undergraduate student</t>
  </si>
  <si>
    <t>The fact that the questionnaire of main interest dealt with location of student apartment to campus provided a confounding variable that we did not think of. Average distances students live from campus differs school to school, and we think that the nature of that question likely altered the effect.</t>
  </si>
  <si>
    <t>Gina Vuu</t>
  </si>
  <si>
    <t>Naming practices and the acquisition of key biological concepts: Evidence from English and Indonesian</t>
  </si>
  <si>
    <t>FK Anggoro, SR Waxman, DL Medin</t>
  </si>
  <si>
    <t>314-9</t>
  </si>
  <si>
    <t>Biology, Child, Child, Preschool, Cross-Cultural Comparison, Culture, Female, Humans, Indonesia, Male, Names, Semantics, United States</t>
  </si>
  <si>
    <t>Anggoro</t>
  </si>
  <si>
    <t>X^2(1, N=48) = 50.89</t>
  </si>
  <si>
    <t>non parametric analysis, chi square</t>
  </si>
  <si>
    <t>9 year old Indonesian children favor the "living thing" pattern over "animal inclusive"</t>
  </si>
  <si>
    <t>Errors Are Aversive: Defensive Motivation and the Error-Related Negativity</t>
  </si>
  <si>
    <t>G Hajcak, D Foti</t>
  </si>
  <si>
    <t>103-8</t>
  </si>
  <si>
    <t>https://osf.io/73pnd/</t>
  </si>
  <si>
    <t>Affect, Defense Mechanisms, Female, Humans, Male, Motivation, Time Factors, Verbal Behavior, Vocabulary</t>
  </si>
  <si>
    <t>Hajcak</t>
  </si>
  <si>
    <t>Stony Brook University</t>
  </si>
  <si>
    <t>Lewis</t>
  </si>
  <si>
    <t>Reed College</t>
  </si>
  <si>
    <t>Pitts</t>
  </si>
  <si>
    <t>meli.lewis@gmail.com</t>
  </si>
  <si>
    <t>r = -.38</t>
  </si>
  <si>
    <t>ERN magnitude correlation</t>
  </si>
  <si>
    <t>whether the magnitude of the ERN predicted the degree to which errors potentiate the startle response</t>
  </si>
  <si>
    <t>F not calculable (no effect size, no SD on means); |rho| = .38</t>
  </si>
  <si>
    <t>James Grange</t>
  </si>
  <si>
    <t>r = -.25</t>
  </si>
  <si>
    <t>Pearson's product-moment correlation</t>
  </si>
  <si>
    <t>https://osf.io/vjb2a/</t>
  </si>
  <si>
    <t>Treatment of outliers.</t>
  </si>
  <si>
    <t>Michael Pitts</t>
  </si>
  <si>
    <t>The sunny side of fairness: Preference for fairness activates reward circuitry (and disregarding unfairness activates self-control circuitry)</t>
  </si>
  <si>
    <t>G Tabibnia, AB Satpute, MD Lieberman</t>
  </si>
  <si>
    <t>339-47</t>
  </si>
  <si>
    <t>https://osf.io/94j6h/</t>
  </si>
  <si>
    <t>Adolescent, Adult, Affect, Cerebral Cortex [physiology], Conflict (Psychology), Female, Happiness, Humans, Male, Prefrontal Cortex [physiology], Reward, Social Control, Informal, Social Justice</t>
  </si>
  <si>
    <t>Tabibnia</t>
  </si>
  <si>
    <t>Lieberman</t>
  </si>
  <si>
    <t>Beer</t>
  </si>
  <si>
    <t>University of Texas at Austin</t>
  </si>
  <si>
    <t>beerutexas@gmail.com</t>
  </si>
  <si>
    <t>t(11) = 5.39</t>
  </si>
  <si>
    <t>whether or not accepting unfair proposals shows increased activity in the right ventrolateral prefrontal cortex (VlPFC)</t>
  </si>
  <si>
    <t>d = 3.25</t>
  </si>
  <si>
    <t>z = 4.83</t>
  </si>
  <si>
    <t>GLM of neuroimaging data</t>
  </si>
  <si>
    <t>d = 1.56</t>
  </si>
  <si>
    <t>The proportion of offers was different than the original. In the original, the authors did not analyze all of their trials. The replication just included the trial types that were included in the analysis so there were no "filler" trials.</t>
  </si>
  <si>
    <t>Jennifer Beer</t>
  </si>
  <si>
    <t>Social Neursocience</t>
  </si>
  <si>
    <t>The representation of simple ensemble visual features outside the focus of attention</t>
  </si>
  <si>
    <t>GA Alvarez, A Oliva</t>
  </si>
  <si>
    <t>392-8</t>
  </si>
  <si>
    <t>https://osf.io/dnaxe/</t>
  </si>
  <si>
    <t>Adolescent, Adult, Attention, Humans, Visual Perception</t>
  </si>
  <si>
    <t>Alvarez</t>
  </si>
  <si>
    <t>Oliva</t>
  </si>
  <si>
    <t>Schlegelmilch</t>
  </si>
  <si>
    <t>rene.schlegelmilch@uni-erfurt.de</t>
  </si>
  <si>
    <t>t(7) = 2.76</t>
  </si>
  <si>
    <t>whether or not participants can identify the center of a group of distractor stimuli</t>
  </si>
  <si>
    <t>dz = 0.976</t>
  </si>
  <si>
    <t>t(16)= -9.59</t>
  </si>
  <si>
    <t>dz= -2.33</t>
  </si>
  <si>
    <t>https://osf.io/xgdqy/</t>
  </si>
  <si>
    <t>The experiment required to track moving dots on the screen from a constant viewing distance. In the replication we used a chin rest, which was not reported in the original article. The participants had to locate the center (centroid) of four dots. There may be differences in the instructions to the participants in what is meant by "center of dots", as well as the actual calculation of those centers. No information about these was given int he article, and it was not possible to correspond to the authors in general. To test the quality of the centroid localization, a baseline task (empirical chance/ guessing phase) was assessed for test in which condition localization was better. In the original article, there was information given about the trialdesign and the basic procedure of this baseline task, but no information was given of how many of those trials the participants had to solve. We decided for the same number of trials as in each of the experimental conditions, to have the same amount of observations per participant for each comparison between conditions. This may have driven accuracy in the baseline task and therefore the results.</t>
  </si>
  <si>
    <t>René Schlegelmilch</t>
  </si>
  <si>
    <t>The effect of visual search efficiency on response preparation</t>
  </si>
  <si>
    <t>GF Woodman, MS Kang, K Thompson, JD Schall</t>
  </si>
  <si>
    <t>128-36</t>
  </si>
  <si>
    <t>Animals, Macaca mulatta, Macaca radiata, Neurophysiology, Reaction Time, Saccades [physiology], Visual Fields [physiology], Visual Perception</t>
  </si>
  <si>
    <t>Woodman</t>
  </si>
  <si>
    <t>t(38) = 14.47</t>
  </si>
  <si>
    <t>when search is more difficult movement related activity began after a delay that wa equal to the difference in RT between search conditions (strongly correlated?)</t>
  </si>
  <si>
    <t>r^2 = .846</t>
  </si>
  <si>
    <t>Loving those who justify inequality: the effects of system threat on attraction to women who embody benevolent sexist ideals.</t>
  </si>
  <si>
    <t>GP Lau, AC Kay, SJ Spencer</t>
  </si>
  <si>
    <t>20-1</t>
  </si>
  <si>
    <t>https://osf.io/fxqsk/</t>
  </si>
  <si>
    <t>Adolescent, Adult, Canada, Cross-Cultural Comparison, Culture, Humans, Male, Politics, Prejudice, Rationalization, Social Change, Social Desirability, Socioeconomic Factors, Stereotyping</t>
  </si>
  <si>
    <t>Lau</t>
  </si>
  <si>
    <t>Spencer</t>
  </si>
  <si>
    <t>Stieger</t>
  </si>
  <si>
    <t>stefan.stieger@univie.ac.at</t>
  </si>
  <si>
    <t>F(1, 34) = 5.89</t>
  </si>
  <si>
    <t>prep = .93</t>
  </si>
  <si>
    <t>do male participants whose faith in the federal system was threatened would show greater romantic interest in women who embody benevolent sexist ideals than in women who do not embody these ideals?</t>
  </si>
  <si>
    <t>η_p^2 = 0.147</t>
  </si>
  <si>
    <t>F(1, 68) = 0.08</t>
  </si>
  <si>
    <t>Erica Baranaski</t>
  </si>
  <si>
    <t>https://osf.io/cwkzu/</t>
  </si>
  <si>
    <t>We used exactly the same materials (i.e., instruction, stories, pictures) than in the original study except translating the texts from English into German.</t>
  </si>
  <si>
    <t>Stefan Stieger</t>
  </si>
  <si>
    <t>https://osf.io/b0vac/</t>
  </si>
  <si>
    <t>Bright children become enlightened adults</t>
  </si>
  <si>
    <t>IJ Deary, GD Batty, CR Gale</t>
  </si>
  <si>
    <t>1-6</t>
  </si>
  <si>
    <t>Adolescent, Adult, Child, Child Development, Cohort Studies, Educational Status, Female, Great Britain, Humans, Individuality, Intelligence, Male, Models, Psychological, Politics, Prejudice, Social Class, Social Justice, Social Values</t>
  </si>
  <si>
    <t>Deary</t>
  </si>
  <si>
    <t>X^2(33, N = 3412) = 274.4</t>
  </si>
  <si>
    <t>deviance test</t>
  </si>
  <si>
    <t>chi square</t>
  </si>
  <si>
    <t>model fit for men, examining association between intelligence at age 10 and antitraditional attitudes at 30</t>
  </si>
  <si>
    <t>A motion aftereffect from still photographs depicting motion</t>
  </si>
  <si>
    <t>J Winawer, AC Huk, L Boroditsky</t>
  </si>
  <si>
    <t>276-83</t>
  </si>
  <si>
    <t>https://osf.io/mjasz/</t>
  </si>
  <si>
    <t>Attention, Cues, Figural Aftereffect, Humans, Imagination, Motion Perception, Orientation, Pattern Recognition, Visual, Photography, Psychophysics, Transfer (Psychology)</t>
  </si>
  <si>
    <t>Winawer</t>
  </si>
  <si>
    <t>Boroditsky</t>
  </si>
  <si>
    <t>Levitan</t>
  </si>
  <si>
    <t>Occidental College</t>
  </si>
  <si>
    <t>levitan@oxy.edu</t>
  </si>
  <si>
    <t>lavine@oxy.edu</t>
  </si>
  <si>
    <t>t(28) = 4.98</t>
  </si>
  <si>
    <t>whether or not the inference of motion from viewing a photograph involves the same neural and psychological representations used when one views physical motion</t>
  </si>
  <si>
    <t>d = .9247</t>
  </si>
  <si>
    <t>Paul Whitehead</t>
  </si>
  <si>
    <t>Carmel Levitan</t>
  </si>
  <si>
    <t>It takes two: The interpersonal nature of empathic accuracy</t>
  </si>
  <si>
    <t>J Zaki, N Bolger, K Ochsner</t>
  </si>
  <si>
    <t>399-404</t>
  </si>
  <si>
    <t>https://osf.io/vj65s/</t>
  </si>
  <si>
    <t>Adult, Affect, Empathy, Female, Humans, Interpersonal Relations, Male, Questionnaires</t>
  </si>
  <si>
    <t>Zaki</t>
  </si>
  <si>
    <t>Columbia University</t>
  </si>
  <si>
    <t>Ochsner</t>
  </si>
  <si>
    <t>Tullett</t>
  </si>
  <si>
    <t>alexa.tullett@ua.edu</t>
  </si>
  <si>
    <t>b = .14</t>
  </si>
  <si>
    <t>does perceiver's trait affective empathy predict accuracy only for expressive (versus unexpressive) targets?</t>
  </si>
  <si>
    <t>Use of different stimulus videos. Different population.</t>
  </si>
  <si>
    <t>Alexa Tullett</t>
  </si>
  <si>
    <t>The threat of appearing prejudiced and race-based attentional biases.</t>
  </si>
  <si>
    <t>JA Richeson, S Trawalter</t>
  </si>
  <si>
    <t>98-102</t>
  </si>
  <si>
    <t>https://osf.io/c5fza/</t>
  </si>
  <si>
    <t>Adult, Anxiety [psychology], Arousal [physiology], Attention, Attitude, Bias (Epidemiology), Facial Expression, Female, Humans, Male, Prejudice</t>
  </si>
  <si>
    <t>Richeson</t>
  </si>
  <si>
    <t>F(1, 26) = 4.17</t>
  </si>
  <si>
    <t>2x2x2 mixed ANOVA</t>
  </si>
  <si>
    <t>three way interaction between motivation to respond without prejudice, presentation duration of faces, and facial expression</t>
  </si>
  <si>
    <t>d = 0.80</t>
  </si>
  <si>
    <t>Jennifer Joy-Gaba</t>
  </si>
  <si>
    <t>F(1, 64) = .02</t>
  </si>
  <si>
    <t>η2 = .00</t>
  </si>
  <si>
    <t>Author has responded and sent all relevant materials.</t>
  </si>
  <si>
    <t>https://osf.io/wi6hv/</t>
  </si>
  <si>
    <t>Slight differences in the stimuli used for the DV.</t>
  </si>
  <si>
    <t>Finding words and rules in a speech stream: Functional differences between vowels and consonants</t>
  </si>
  <si>
    <t>JM Toro, M Nespor, J Mehler, LL Bonatti</t>
  </si>
  <si>
    <t>137-44</t>
  </si>
  <si>
    <t>Adult, Attention, Female, Humans, Male, Phonetics, Speech Perception, Verbal Behavior, Vocabulary</t>
  </si>
  <si>
    <t>Toro</t>
  </si>
  <si>
    <t>Where do we look during potentially offensive behavior?</t>
  </si>
  <si>
    <t>JR Crosby, B Monin, D Richardson</t>
  </si>
  <si>
    <t>226-8</t>
  </si>
  <si>
    <t>https://osf.io/b98zw/</t>
  </si>
  <si>
    <t>African Continental Ancestry Group [psychology], Association, Attention, European Continental Ancestry Group [psychology], Eye Movements, Fixation, Ocular, Humans, Interpersonal Relations, Orientation, Prejudice, Social Identification</t>
  </si>
  <si>
    <t>Crosby</t>
  </si>
  <si>
    <t>Agnes Scott College</t>
  </si>
  <si>
    <t>Richardson</t>
  </si>
  <si>
    <t>Skorinko</t>
  </si>
  <si>
    <t>Worcester Polytechnic Institute</t>
  </si>
  <si>
    <t>Jonas</t>
  </si>
  <si>
    <t>"Jonas, Kai" &lt;K.J.Jonas@uva.nl&gt;</t>
  </si>
  <si>
    <t>F(3, 69) = 5.15</t>
  </si>
  <si>
    <t>&lt;.005</t>
  </si>
  <si>
    <t>2x4 mixed ANOVA</t>
  </si>
  <si>
    <t>whether or not mentioning a social group will prompt people to look at a person who belongs to that social group</t>
  </si>
  <si>
    <t>η_p^2 = .18</t>
  </si>
  <si>
    <t>F(1.48, 41.458) = 1.401</t>
  </si>
  <si>
    <t>2x4 ANOVA</t>
  </si>
  <si>
    <t>η_p^2 = 0.0476</t>
  </si>
  <si>
    <t>Johanna</t>
  </si>
  <si>
    <t>The cultural background of the participants is totally different. The original effect builds on a typical US university admission selection, highly competitive. Here we do not have such a procedure.</t>
  </si>
  <si>
    <t>Kai Jonas</t>
  </si>
  <si>
    <t>Adaptive memory: The comparative value of survival processing.</t>
  </si>
  <si>
    <t>JS Nairne, JN Pandeirada, SR Thompson</t>
  </si>
  <si>
    <t>176-80</t>
  </si>
  <si>
    <t>https://osf.io/jhkpe/</t>
  </si>
  <si>
    <t>Adaptation, Physiological, Adaptation, Psychological, Humans, Memory [physiology], Survival, Vocabulary</t>
  </si>
  <si>
    <t>Nairne</t>
  </si>
  <si>
    <t>F(1, 23) = 5.7</t>
  </si>
  <si>
    <t>"significant"</t>
  </si>
  <si>
    <t>repeated within ANOVA</t>
  </si>
  <si>
    <t>survival vs. vacation condition on recall</t>
  </si>
  <si>
    <t>η_p^2 = .20</t>
  </si>
  <si>
    <t>F(1, 37) = 8.08</t>
  </si>
  <si>
    <t>https://osf.io/witg3/</t>
  </si>
  <si>
    <t>significant</t>
  </si>
  <si>
    <t>Is happiness having what you want, wanting what you have, or both?</t>
  </si>
  <si>
    <t>JT Larsen, AR McKibban</t>
  </si>
  <si>
    <t>371-7</t>
  </si>
  <si>
    <t>https://osf.io/5dx4v/</t>
  </si>
  <si>
    <t>Adult, Attitude, Female, Happiness, Humans, Male, Pilot Projects, Quality of Life [psychology], Questionnaires</t>
  </si>
  <si>
    <t>Larsen</t>
  </si>
  <si>
    <t>Texas Tech University</t>
  </si>
  <si>
    <t>Seibel</t>
  </si>
  <si>
    <t>University of Nijmegen</t>
  </si>
  <si>
    <t>l.seibel@student.ru.nl</t>
  </si>
  <si>
    <t>pr = .21</t>
  </si>
  <si>
    <t>Partial correlation</t>
  </si>
  <si>
    <t>Is happiness wanting what one has, having what one wants, neither, or both?</t>
  </si>
  <si>
    <t>pr = 0.497</t>
  </si>
  <si>
    <t>Partial correlations</t>
  </si>
  <si>
    <t>David Williams</t>
  </si>
  <si>
    <t>https://osf.io/df7cj/</t>
  </si>
  <si>
    <t>The population of the replication study consists of Dutch students while in the original study by Larsen and McKibban (2008) the population consisted of U.S undergraduates from a technical university. This could lead to differences in the Have/Want Survey. Indeed, our pilot study indicated that our sample named much more accomplishments and skills compared to the original U.S. sample, which named mostly material possessions. Thus, compared to the original Have/Want Survey, our Have/Want survey is much more balanced and includes accomplishments, skills, and interpersonal relationships. In the original study, paper and pencil questionnaires were distributed among the students in a class setting (between 5 and 30 students). The current study, however, distributed the questionnaires online. The original authors approved this change in procedure.</t>
  </si>
  <si>
    <t>Larissa Seibel</t>
  </si>
  <si>
    <t>Psychopathology</t>
  </si>
  <si>
    <t>Implicit attitude generalization occurs immediately; explicit attitude generalization takes time</t>
  </si>
  <si>
    <t>KA Ranganath, BA Nosek</t>
  </si>
  <si>
    <t>249-54</t>
  </si>
  <si>
    <t>https://osf.io/2gkjt/</t>
  </si>
  <si>
    <t>Adult, Association, Attitude, Decision Making, Feedback, Psychological, Female, Generalization, Response, Humans, Individuality, Interpersonal Relations, Judgment, Male, Mental Recall, Middle Aged, Personality Inventory, Social Behavior, Social Identification</t>
  </si>
  <si>
    <t>Ranganath</t>
  </si>
  <si>
    <t>Nosek</t>
  </si>
  <si>
    <t>Cohn</t>
  </si>
  <si>
    <t>University of California, San Fransisco</t>
  </si>
  <si>
    <t>t(562) = -0.11</t>
  </si>
  <si>
    <t>prep = .18</t>
  </si>
  <si>
    <t>T1 differences in person preferences (implicit; explicit)</t>
  </si>
  <si>
    <t>d = -.004</t>
  </si>
  <si>
    <t>Jordan Axt</t>
  </si>
  <si>
    <t>t(3511.1) = -6.31</t>
  </si>
  <si>
    <t>Welch's t-test</t>
  </si>
  <si>
    <t>d=.21</t>
  </si>
  <si>
    <t>uses usable n according to a priori inclusion rules, not total n recruited; also see notes below for info on post hoc exclusions</t>
  </si>
  <si>
    <t>https://osf.io/28u63/</t>
  </si>
  <si>
    <t>I had to write a large amount of code for the Project Implicit platform without being familiar with it or having access to some critical documentation. There may have been errors introduced.</t>
  </si>
  <si>
    <t>The value of believing in free will: Encouraging a belief in determinism increases cheating.</t>
  </si>
  <si>
    <t>KD Vohs, JW Schooler</t>
  </si>
  <si>
    <t>49-54</t>
  </si>
  <si>
    <t>https://osf.io/i29mh/</t>
  </si>
  <si>
    <t>Culture, Deception, Female, Genetic Determinism, Humans, Internal-External Control, Male, Moral Development, Personal Autonomy, Persuasive Communication, Problem Solving, Social Environment</t>
  </si>
  <si>
    <t>Vohs</t>
  </si>
  <si>
    <t>University of Minnesota</t>
  </si>
  <si>
    <t>Embley</t>
  </si>
  <si>
    <t>Giner-Sorolla</t>
  </si>
  <si>
    <t>R.S.Giner-Sorolla@kent.ac.uk</t>
  </si>
  <si>
    <t>rsg@kent.ac.uk</t>
  </si>
  <si>
    <t>t(28) = 3.04</t>
  </si>
  <si>
    <t>effect of condition on amount of cheating</t>
  </si>
  <si>
    <t>d = .88</t>
  </si>
  <si>
    <t>t(56) = -.77</t>
  </si>
  <si>
    <t>d = .20</t>
  </si>
  <si>
    <t>We chose Study 1 because of the financial infeasibility of doing Study 2 with adequate power, given that participants could receive up to 15 USD pay and the original author alerted us to errors in the article's analysis pointed out by a reader after publication, so that the correct effect size was lower than that published.</t>
  </si>
  <si>
    <t>https://osf.io/eyk8w/</t>
  </si>
  <si>
    <t>Different participant population (though details of the participants were not provided in the original)</t>
  </si>
  <si>
    <t>Do Today's Young People Really Think They Are So Extraordinary?</t>
  </si>
  <si>
    <t>KH Trzesniewski, MB Donnellan, RW Robins</t>
  </si>
  <si>
    <t>181-8</t>
  </si>
  <si>
    <t>Adolescent, Adult, Female, Humans, Male, Narcissism, Personality Inventory, Schools, Self Concept, Students [psychology]</t>
  </si>
  <si>
    <t>Trzesniewski</t>
  </si>
  <si>
    <t>effect size</t>
  </si>
  <si>
    <t>standardized difference in mean score</t>
  </si>
  <si>
    <t>no evidence for a secular increase in NPI scores over time</t>
  </si>
  <si>
    <t>d = -0.06</t>
  </si>
  <si>
    <t>The secret life of emotions.</t>
  </si>
  <si>
    <t>KI Ruys, DA Stapel</t>
  </si>
  <si>
    <t>385-91</t>
  </si>
  <si>
    <t>Affect, Awareness, Cognition, Expressed Emotion, Humans, Unconscious (Psychology)</t>
  </si>
  <si>
    <t>Ruys</t>
  </si>
  <si>
    <t>F(2, 84) = 11.10</t>
  </si>
  <si>
    <t>prep = 1.0</t>
  </si>
  <si>
    <t>general mood effects appeared after both quick
and super-quick exposures to disgusting and fearful stimuli</t>
  </si>
  <si>
    <t>η_p^2 = .21</t>
  </si>
  <si>
    <t>Auditory change detection: simple sounds are not memorized better than complex sounds</t>
  </si>
  <si>
    <t>L Demany, W Trost, M Serman, C Semal</t>
  </si>
  <si>
    <t>85-91</t>
  </si>
  <si>
    <t>https://osf.io/ta3j8/</t>
  </si>
  <si>
    <t>Attention, Humans, Judgment, Mental Recall, Music, Pitch Perception, Psychoacoustics, Reaction Time, Sound Spectrography</t>
  </si>
  <si>
    <t>Demany</t>
  </si>
  <si>
    <t>University of Bordeaux</t>
  </si>
  <si>
    <t>Snyder</t>
  </si>
  <si>
    <t>University of Nevada, Las Vegas</t>
  </si>
  <si>
    <t>joel.snyder@unlv.edu</t>
  </si>
  <si>
    <t>F(3, 9) = 8.5</t>
  </si>
  <si>
    <t>Whether or not the mechanisms of change detection are dissimilar in vision and audition; specifically, whether or not auditory memory appears to make change detection easier in audition than in vision.</t>
  </si>
  <si>
    <t>η^2 = .74</t>
  </si>
  <si>
    <t>m.j.brandt@tilburguniversity.edu</t>
  </si>
  <si>
    <t>F(3,12)= 13.06</t>
  </si>
  <si>
    <t>Two way repeated measures ANOVA, with ISI [0, 250,750, 2000] and N [1, 2, 4, 7] as factors</t>
  </si>
  <si>
    <t>η_p^2 = .76</t>
  </si>
  <si>
    <t>Leslie Cramblet Alvarez</t>
  </si>
  <si>
    <t>It's possible there was a little more background noise in the replication study due to using a single-walled sound booth instead of a double-walled booth.</t>
  </si>
  <si>
    <t>Joel Snyder</t>
  </si>
  <si>
    <t>Keeping one's distance: The influence of spatial distance cues on affect and evaluation.</t>
  </si>
  <si>
    <t>LE Williams, JA Bargh</t>
  </si>
  <si>
    <t>302-8</t>
  </si>
  <si>
    <t>https://osf.io/vnsqg/</t>
  </si>
  <si>
    <t>Adult, Affect, Cues, Culture, Dangerous Behavior, Energy Intake, Female, Food Habits [psychology], Humans, Judgment, Male, Object Attachment, Personal Space, Reading, Self-Assessment, Social Facilitation, Social Perception, Violence [psychology]</t>
  </si>
  <si>
    <t>Williams</t>
  </si>
  <si>
    <t>Bargh</t>
  </si>
  <si>
    <t>Joy-Gaba</t>
  </si>
  <si>
    <t>jjoygaba@vcu.edu</t>
  </si>
  <si>
    <t>Russ Clay</t>
  </si>
  <si>
    <t>F(2, 81) = 4.97</t>
  </si>
  <si>
    <t>prep = .95</t>
  </si>
  <si>
    <t>whether or not a distance prime (spatial distance, spatial closeness, or intermediate perceptual distance) can influence perceptions of closeness toward one’s family members and hometown</t>
  </si>
  <si>
    <t>η_p^2 =.11</t>
  </si>
  <si>
    <t>see notes</t>
  </si>
  <si>
    <t>Kate Ratliff, Calvin Lai</t>
  </si>
  <si>
    <t>F(2,122) = 0.24</t>
  </si>
  <si>
    <t>η_p^2=.03</t>
  </si>
  <si>
    <t>Kate Ratliff (before running) and Calvin Lai (after collection)</t>
  </si>
  <si>
    <t>Data had already been collected when requirement to get original authors assessment was added.</t>
  </si>
  <si>
    <t>https://osf.io/85bnh/</t>
  </si>
  <si>
    <t>Emotional valence and arousal interact in attentional control.</t>
  </si>
  <si>
    <t>LN Jefferies, D Smilek, E Eich, JT Enns</t>
  </si>
  <si>
    <t>290-5</t>
  </si>
  <si>
    <t>https://osf.io/n2m7p/</t>
  </si>
  <si>
    <t>Affect, Arousal, Attentional Blink, Auditory Perception, Discrimination Learning, Humans, Memory, Short-Term, Music, Pattern Recognition, Visual, Reaction Time</t>
  </si>
  <si>
    <t>Jefferies</t>
  </si>
  <si>
    <t>Enns</t>
  </si>
  <si>
    <t>Tibboel</t>
  </si>
  <si>
    <t>helen.tibboel@ugent.be</t>
  </si>
  <si>
    <t>F(1,91) = 4.05</t>
  </si>
  <si>
    <t>Whether or not the emotion-attention relationship is influenced by changes in mood valence (negative vs. positive) and arousal (low vs. high). Specifically, whether or not the deficit in second-target accuracy was influenced by self-reported arousal and self-reported affect.</t>
  </si>
  <si>
    <t>η_p^2 = 0.0426</t>
  </si>
  <si>
    <t>Hedonic and instrumental motives in anger regulation.</t>
  </si>
  <si>
    <t>M Tamir, C Mitchell, JJ Gross</t>
  </si>
  <si>
    <t>324-8</t>
  </si>
  <si>
    <t>https://osf.io/k4y9i/</t>
  </si>
  <si>
    <t>Adult, Affect, Anger, Humans, Leisure Activities, Male, Motivation, Music, Social Control, Informal</t>
  </si>
  <si>
    <t>Tamir</t>
  </si>
  <si>
    <t>Boston College</t>
  </si>
  <si>
    <t>Gross</t>
  </si>
  <si>
    <t>Wake Forest University</t>
  </si>
  <si>
    <t>masicaej@wfu.edu</t>
  </si>
  <si>
    <t>F(2, 162) = 192.89</t>
  </si>
  <si>
    <t>Whether or not participants would prefer anger-inducing activities more than exciting or neutral activities when they were expecting to play a confrontational game, but not a non confrontational game.</t>
  </si>
  <si>
    <t>F(2, 174) = 252.83</t>
  </si>
  <si>
    <t>&lt; .0001</t>
  </si>
  <si>
    <t>Two-way interaction</t>
  </si>
  <si>
    <t>η2 = .744</t>
  </si>
  <si>
    <t>https://osf.io/mwgub/</t>
  </si>
  <si>
    <t>The video games that were used in the original study are rather old now and are probably not as fun or engaging for participants.</t>
  </si>
  <si>
    <t>E.J. Masicampo</t>
  </si>
  <si>
    <t>Creating social connection through inferential reproduction: Loneliness and perceived agency in gadgets, gods, and greyhounds.</t>
  </si>
  <si>
    <t>N Epley, S Akalis, A Waytz, JT Cacioppo</t>
  </si>
  <si>
    <t>114-20</t>
  </si>
  <si>
    <t>https://osf.io/yuybh/</t>
  </si>
  <si>
    <t>Adult, Female, Humans, Interpersonal Relations, Loneliness, Male, Motivation, Object Attachment, Questionnaires, Religion and Psychology, Social Behavior</t>
  </si>
  <si>
    <t>Epley</t>
  </si>
  <si>
    <t>Cacioppo</t>
  </si>
  <si>
    <t>Sandstrom</t>
  </si>
  <si>
    <t>University of Cambridge</t>
  </si>
  <si>
    <t>Dunn</t>
  </si>
  <si>
    <t>gilliansandstrom@gmail.com</t>
  </si>
  <si>
    <t>F(4, 108) = 3.67</t>
  </si>
  <si>
    <t>3x3 mixed ANOVA</t>
  </si>
  <si>
    <t>condition/measure interaction</t>
  </si>
  <si>
    <t>η^2 =.12</t>
  </si>
  <si>
    <t>Kristi Lemm, Kate Ratliff</t>
  </si>
  <si>
    <t>F(4, 150) = .58</t>
  </si>
  <si>
    <t>3x3 ANOVA</t>
  </si>
  <si>
    <t>Kristi Lemm and Kate Ratliff</t>
  </si>
  <si>
    <t>https://osf.io/utcr3/</t>
  </si>
  <si>
    <t>One difference from the original study is that the current participants wore headphones while watching the movie, while the original participants heard the sound through high quality speakers; this may result in differences in the intensity of emotional responses to the movie. Further, participants in the current study saw four inkblot drawings on each page, instead of one per page; this may lead participants to compare the images presented on the same page, thus possibly detecting more faces. These deviations from the original study are not expected to significantly affect the results.</t>
  </si>
  <si>
    <t>Elizabeth Dunn</t>
  </si>
  <si>
    <t>Creating social connection through inferential reproduction</t>
  </si>
  <si>
    <t>“In‐Group Love” and “Out‐Group Hate” as Motives for Individual Participation in Intergroup Conflict: A New Game Paradigm</t>
  </si>
  <si>
    <t>N Halevy, G Bornstein, L Sagiv</t>
  </si>
  <si>
    <t>405-11</t>
  </si>
  <si>
    <t>https://osf.io/76qc5/</t>
  </si>
  <si>
    <t>Adult, Conflict (Psychology), Female, Hate, Humans, Interpersonal Relations, Love, Male, Motivation</t>
  </si>
  <si>
    <t>Halevy</t>
  </si>
  <si>
    <t>Sagiv</t>
  </si>
  <si>
    <t>Thomae</t>
  </si>
  <si>
    <t>University of Winchester</t>
  </si>
  <si>
    <t>manuela.thomae@gmail.com</t>
  </si>
  <si>
    <t>F(1, 76) = 109.74</t>
  </si>
  <si>
    <t>increase subjects' contributions in the IPD_MD game with within-gp communication vs no communication</t>
  </si>
  <si>
    <t>η_p^2 = .59</t>
  </si>
  <si>
    <t>justin.goss@utsa.edu</t>
  </si>
  <si>
    <t>F(1, 36) = 26.76</t>
  </si>
  <si>
    <t>Univariate ANOVA</t>
  </si>
  <si>
    <t>η_p^2 = .426</t>
  </si>
  <si>
    <t>https://osf.io/7xyi5/</t>
  </si>
  <si>
    <t>- use of female rather than male participants (80% of sample female in replication) - data collection in groups of 3 rather than in individual cubicles</t>
  </si>
  <si>
    <t>Manuela Thomae</t>
  </si>
  <si>
    <t>A word-order constraint on phonological activation</t>
  </si>
  <si>
    <t>N Janssen, FX Alario, A Caramazza</t>
  </si>
  <si>
    <t>216-20</t>
  </si>
  <si>
    <t>https://osf.io/dncxa/</t>
  </si>
  <si>
    <t>Color Perception, Humans, Language, Pattern Recognition, Visual, Phonetics, Psycholinguistics, Semantics, Verbal Behavior</t>
  </si>
  <si>
    <t>CNRS</t>
  </si>
  <si>
    <t>Melinger</t>
  </si>
  <si>
    <t>University of Dundee</t>
  </si>
  <si>
    <t>Language</t>
  </si>
  <si>
    <t>a.melinger@dundee.ac.uk</t>
  </si>
  <si>
    <t>t(14) = 3.2</t>
  </si>
  <si>
    <t>&lt;.007</t>
  </si>
  <si>
    <t>Whether or not there is a phonological congruency effect for object naming or color naming.</t>
  </si>
  <si>
    <t>d = 1.71</t>
  </si>
  <si>
    <t>t(11) = 1.9</t>
  </si>
  <si>
    <t>dz = .548</t>
  </si>
  <si>
    <t>David Williams, Krista Williams</t>
  </si>
  <si>
    <t>original effect size based on dependent t-test of effect of condition on the effect of valence, so the means * sd's represent the mean and sd of the differences between pos and negative valence items in each condition</t>
  </si>
  <si>
    <t>https://osf.io/7cab3/</t>
  </si>
  <si>
    <t>Sample size</t>
  </si>
  <si>
    <t>Alissa Melinger</t>
  </si>
  <si>
    <t>Enhancing the Pace of Recovery: Self-Distanced Analysis of Negative Experiences Reduces Blood Pressure Reactivity</t>
  </si>
  <si>
    <t>O Ayduk, E Kross</t>
  </si>
  <si>
    <t>229-31</t>
  </si>
  <si>
    <t>Adaptation, Psychological, Adolescent, Adult, Blood Pressure, Conflict (Psychology), Defense Mechanisms, Emotions, Female, Humans, Imagination, Life Change Events, Male, Mental Recall, Problem Solving, Self Care [psychology]</t>
  </si>
  <si>
    <t>Ayduk</t>
  </si>
  <si>
    <t>UC Berkeley</t>
  </si>
  <si>
    <t>Munoz</t>
  </si>
  <si>
    <t>Moderately surprising</t>
  </si>
  <si>
    <t>Very exciting and important</t>
  </si>
  <si>
    <t>munoz@greenneuro.org</t>
  </si>
  <si>
    <t>F(1, 69) = 6.98</t>
  </si>
  <si>
    <t>do participants in the self-distanced group show lower MAP reactivity than those in the self-immersed group during the manipulation phase?</t>
  </si>
  <si>
    <t>The Best Men Are (Not Always) Already Taken: Female Preference for Single Versus Attached Males Depends on Conception Risk</t>
  </si>
  <si>
    <t>P Bressan, D Stranieri</t>
  </si>
  <si>
    <t>145-51</t>
  </si>
  <si>
    <t>https://osf.io/blcj6/</t>
  </si>
  <si>
    <t>Adult, Choice Behavior, Female, Humans, Male, Marriage [psychology], Reproductive Behavior [psychology], Sexual Behavior [psychology], Social Behavior, Social Desirability</t>
  </si>
  <si>
    <t>Bressan</t>
  </si>
  <si>
    <t>Frazier</t>
  </si>
  <si>
    <t>rsf4ah@virginia.edu</t>
  </si>
  <si>
    <t>F(1, 194) = 7.16</t>
  </si>
  <si>
    <t>triple interaction</t>
  </si>
  <si>
    <t>effect of participant's partnership status on perceived availability of and conception risk with a male subject</t>
  </si>
  <si>
    <t>f = 0.19</t>
  </si>
  <si>
    <t>F(1,259) = 0.236</t>
  </si>
  <si>
    <t>General Linear Model (repeated measures)</t>
  </si>
  <si>
    <t>η^2 = .001</t>
  </si>
  <si>
    <t>https://osf.io/2a5ru/</t>
  </si>
  <si>
    <t>The materials were translated from Italian to English and photos might have been a little out of date since the original study was published in 2008.</t>
  </si>
  <si>
    <t>Rebecca Frazier</t>
  </si>
  <si>
    <t>F(1,314) = 0.105</t>
  </si>
  <si>
    <t>General Linear Model (GLM) repeated measures</t>
  </si>
  <si>
    <t>η^2 = 0.000</t>
  </si>
  <si>
    <t>https://osf.io/47cs8/</t>
  </si>
  <si>
    <t>Sensitivity to object viewpoint and action instructions during search for targets in the lower visual field</t>
  </si>
  <si>
    <t>S Forti, GW Humphreys</t>
  </si>
  <si>
    <t>42-8</t>
  </si>
  <si>
    <t>https://osf.io/tf8ky/</t>
  </si>
  <si>
    <t>Adolescent, Adult, Attention, Discrimination Learning, Eye Movements, Female, Fixation, Ocular, Humans, Male, Orientation, Probability, Psychomotor Performance, Reaction Time, Semantics, Visual Fields</t>
  </si>
  <si>
    <t>Forti</t>
  </si>
  <si>
    <t>University of Birmingham</t>
  </si>
  <si>
    <t>Humphreys</t>
  </si>
  <si>
    <t>IRCCS "Eugenio Medea," Bosisio Parini, Italy</t>
  </si>
  <si>
    <t>Dorrough</t>
  </si>
  <si>
    <t>angela.dorrough@psych.uni-goettingen.de</t>
  </si>
  <si>
    <t>F(1, 13) = 14.2</t>
  </si>
  <si>
    <t>2x2 within ANOVA</t>
  </si>
  <si>
    <t>is the likelihood of first fixation falling on the target greater for prototypical view targets in the lower visual field than for nonprototypical view targets in the lower visual field?</t>
  </si>
  <si>
    <t>η_p^2 = 0.522</t>
  </si>
  <si>
    <t>F(1,18)=0.81</t>
  </si>
  <si>
    <t>Repeated measurement ANOVA</t>
  </si>
  <si>
    <t>η2 = .0065</t>
  </si>
  <si>
    <t>https://osf.io/jknef/</t>
  </si>
  <si>
    <t>Because the original materials were unable to be obtained from Forti or Humphreys, the stimuli and the program used to present them had to be reconstructed. The list of objects used as stimuli were drawn from another of Humphrey’s’ papers (Yoon &amp; Humphreys, 2008), the images were created according to the description and the screenshot in the original article. The instructions, and the experiment as a whole, were conducted in German. Additionally, the SMI RED 250 eye tracker was used rather than the head-mounted SMI Eyelink V2.04, but both eye trackers had the same sampling rate (250 Hz). Stimuli were presented on a larger monitor (22 in.) and using a computer with a slightly faster processor (Intel Core i7-2620m CPU processor at 2.70 ghz). Other than these discrepancies, there were no anticipated differences between the present replication and the original study.</t>
  </si>
  <si>
    <t>With a clean conscience: Cleanliness reduces the severity of moral judgments.</t>
  </si>
  <si>
    <t>S Schnall, J Benton, S Harvey</t>
  </si>
  <si>
    <t>1219-22</t>
  </si>
  <si>
    <t>https://osf.io/apidb/</t>
  </si>
  <si>
    <t>Adult, Analysis of Variance, Communication, Conscience, Cues, Emotions [physiology], Female, Great Britain, Humans, Intuition [physiology], Judgment [physiology], Male, Morals, Social Behavior, Social Perception, Students [psychology], Young Adult</t>
  </si>
  <si>
    <t>Schnall</t>
  </si>
  <si>
    <t>University of Plymouth</t>
  </si>
  <si>
    <t>Michigan State University</t>
  </si>
  <si>
    <t>Donnellan</t>
  </si>
  <si>
    <t>Texas A&amp;M</t>
  </si>
  <si>
    <t>felixckc@msu.edu, djjohnson@smcm.edu</t>
  </si>
  <si>
    <t>F(1, 41) = 7.81</t>
  </si>
  <si>
    <t>whether or not priming influenced participants’ self-reported emotions</t>
  </si>
  <si>
    <t>F(1, 124) = 0.001</t>
  </si>
  <si>
    <t>d = .005</t>
  </si>
  <si>
    <t>This replication was also submitted for publication in the March 2014 special edition issue of Social Psychology and includes both studies from the original manuscript.</t>
  </si>
  <si>
    <t>https://osf.io/pkaqw/</t>
  </si>
  <si>
    <t>Brent Donnellan</t>
  </si>
  <si>
    <t>Genes and Popularity</t>
  </si>
  <si>
    <t>SA Burt</t>
  </si>
  <si>
    <t>112-3</t>
  </si>
  <si>
    <t>Adult, Environment, Female, Genotype, Humans, Male, Population Surveillance [methods], Promoter Regions, Genetic</t>
  </si>
  <si>
    <t>Burt</t>
  </si>
  <si>
    <t>r = .20</t>
  </si>
  <si>
    <t>in sample 1, is the G1438A polymorphism associated with popularity ratings?</t>
  </si>
  <si>
    <t>Extremal edge: a powerful cue to depth perception and figure-ground organization</t>
  </si>
  <si>
    <t>SE Palmer, T Ghose</t>
  </si>
  <si>
    <t>77-84</t>
  </si>
  <si>
    <t>https://osf.io/0aifq/</t>
  </si>
  <si>
    <t>Attention, Contrast Sensitivity, Depth Perception, Discrimination Learning, Field Dependence-Independence, Humans, Optical Illusions, Orientation, Pattern Recognition, Visual</t>
  </si>
  <si>
    <t>Palmer</t>
  </si>
  <si>
    <t>Johnston</t>
  </si>
  <si>
    <t>saxe@mit.edu, natalia velez</t>
  </si>
  <si>
    <t>Saxe &amp; William Johnston</t>
  </si>
  <si>
    <t>t(7) = 4.45</t>
  </si>
  <si>
    <t>whether or not surfaces with a single EE along the shared contour were perceived as closer than surfaces with two EE's orthogonal to the shared contour</t>
  </si>
  <si>
    <t>d = 1.81</t>
  </si>
  <si>
    <t>t(7) = 0.32</t>
  </si>
  <si>
    <t>d = 0.11</t>
  </si>
  <si>
    <t>George Jahn</t>
  </si>
  <si>
    <t>we acquired the original stimuli and code for experiment delivery from the original authors.</t>
  </si>
  <si>
    <t>https://osf.io/jnqky/</t>
  </si>
  <si>
    <t>In retrospect, I thin the population we recruited was substantially less motivated and attentive than the original group. Because this was a psychophysics study, participants needed to be very attentive and careful. It would have been better to use a trained, or more motivated, group.</t>
  </si>
  <si>
    <t>What Do Cross‐National Comparisons of Personality Traits Tell Us? The Case of Conscientiousness</t>
  </si>
  <si>
    <t>SJ Heine, EE Buchtel, A Norenzayan</t>
  </si>
  <si>
    <t>309-13</t>
  </si>
  <si>
    <t>https://osf.io/siaqe/</t>
  </si>
  <si>
    <t>Attitude, Cross-Cultural Comparison, Culture, Humans, Morals, Personality, Personality Inventory</t>
  </si>
  <si>
    <t>Heine</t>
  </si>
  <si>
    <t>Lazarević</t>
  </si>
  <si>
    <t>University of Belgrade</t>
  </si>
  <si>
    <t>Knezević</t>
  </si>
  <si>
    <t>Pre-existing</t>
  </si>
  <si>
    <t>lily.lazarevic@gmail.com</t>
  </si>
  <si>
    <t>r = -0.43</t>
  </si>
  <si>
    <t>negative correlation between the self-report NEO-PI-R data and the validity criteria</t>
  </si>
  <si>
    <t>r=.-11</t>
  </si>
  <si>
    <t>correlation analysis</t>
  </si>
  <si>
    <t>originally coded as infeasible because of the availablility of the secondary data</t>
  </si>
  <si>
    <t>https://osf.io/akv6y/</t>
  </si>
  <si>
    <t>1. New data for Serbia were collected. 2. We used an additional behavioural measure of conscientiousness, which can be easily assessed for all countries involved in the study – the Fragile State Index (see http://ffp.statesindex.org/). 3. We did not include BFI self-report data in the analyses, because they were available only for Serbia. 4. For some of the countries in the replication study (i.e., Czech Republic, France, Hong Kong, Japan, South Korea, United States), NEO-PI-R peer report data were collected on adolescents as part of the Adolescent Personality Profiles of Cultures Project (De Fruyt, et al., 2009), instead of adults. 5. For three countries the self-report NEO scores were transformed (see the next section).</t>
  </si>
  <si>
    <t>Goran Knezevic</t>
  </si>
  <si>
    <t>Personality dominance and preferential use of the vertical dimension of space</t>
  </si>
  <si>
    <t>SK Moeller, MD Robinson, DL Zabelina</t>
  </si>
  <si>
    <t>355-61</t>
  </si>
  <si>
    <t>https://osf.io/tg2wd/</t>
  </si>
  <si>
    <t>Adult, Attention, Choice Behavior, Female, Humans, Male, Metaphor, Personality, Social Dominance, Space Perception, Spatial Behavior</t>
  </si>
  <si>
    <t>Moeller</t>
  </si>
  <si>
    <t>North Dakota State University</t>
  </si>
  <si>
    <t>Robinson</t>
  </si>
  <si>
    <t>charney@oxy.edu</t>
  </si>
  <si>
    <t>r = -.31</t>
  </si>
  <si>
    <t>participants who were more dominant were more likely to have faster response times to visually higher stimuli when probe position was predictable</t>
  </si>
  <si>
    <t>Aamir Laque</t>
  </si>
  <si>
    <t>r = 0.034</t>
  </si>
  <si>
    <t>different sample might have had different personality traits</t>
  </si>
  <si>
    <t>Beyond fear: rapid spatial orienting toward positive emotional stimuli.</t>
  </si>
  <si>
    <t>T Brosch, D Sander, G Pourtois, KR Scherer</t>
  </si>
  <si>
    <t>362-70</t>
  </si>
  <si>
    <t>Adult, Affect, Electroencephalography, Evoked Potentials, Expressed Emotion, Fear, Female, Humans, Male, Space Perception, Spatial Behavior</t>
  </si>
  <si>
    <t>Brosch</t>
  </si>
  <si>
    <t>F(1, 18) = 2.598</t>
  </si>
  <si>
    <t>in the temporal segmentation analysis, there is no significant emotion type x cue validity interaction</t>
  </si>
  <si>
    <t>A double dissociation between action and perception in the context of visual illusions: opposite effects of real and illusory size.</t>
  </si>
  <si>
    <t>T Ganel, M Tanzer, MA Goodale</t>
  </si>
  <si>
    <t>221-5</t>
  </si>
  <si>
    <t>Depth Perception, Discrimination Learning, Field Dependence-Independence, Hand Strength, Humans, Optical Illusions, Orientation, Psychomotor Performance, Psychophysics, Reality Testing, Size Perception</t>
  </si>
  <si>
    <t>Ganel</t>
  </si>
  <si>
    <t>t(13) = 2.63</t>
  </si>
  <si>
    <t>does MGA reflect the real or illusory length of an object?</t>
  </si>
  <si>
    <t>Conflict-triggered goal shielding: Response conflicts attenuate background monitoring for prospective memory cues.</t>
  </si>
  <si>
    <t>T Goschke, G Dreisbach</t>
  </si>
  <si>
    <t>25-32</t>
  </si>
  <si>
    <t>https://osf.io/bk53t/</t>
  </si>
  <si>
    <t>Attention, Conflict (Psychology), Cues, Goals, Humans, Inhibition (Psychology), Intention, Memory, Short-Term, Orientation, Pattern Recognition, Visual, Psychomotor Performance, Reaction Time</t>
  </si>
  <si>
    <t>Goschke</t>
  </si>
  <si>
    <t>Perugini</t>
  </si>
  <si>
    <t>University of Milan-Bicocca</t>
  </si>
  <si>
    <t>marco.perugini@unimib.it g.costantini1@campus.unimib.it</t>
  </si>
  <si>
    <t>F(1, 38) = 6.21</t>
  </si>
  <si>
    <t>prep = .927</t>
  </si>
  <si>
    <t>whether or not participants would miss the PM cues more often when they were instantiated by incompatible rather than by compatible stimuli, and when were defined by a task-irrelevant rather than a task relevant stimulus dimension.</t>
  </si>
  <si>
    <t>η_p^2 = .14</t>
  </si>
  <si>
    <t>Shauna Gordon-McKeon</t>
  </si>
  <si>
    <t>F(1, 93)=18.94</t>
  </si>
  <si>
    <t>η_p^2=.17</t>
  </si>
  <si>
    <t>https://osf.io/mvdsw/</t>
  </si>
  <si>
    <t>Each participant of the replication study took 192 trials instead of 204, because of an error in the script.</t>
  </si>
  <si>
    <t>Marco Perugini</t>
  </si>
  <si>
    <t>Cultural influences on neural substrates of attentional control</t>
  </si>
  <si>
    <t>T Hedden, S Ketay, A Aron, HR Markus, JD Gabrieli</t>
  </si>
  <si>
    <t>12-17</t>
  </si>
  <si>
    <t>Acculturation, Adolescent, Adult, Asian Americans [psychology], Attention [physiology], Brain [physiology], Cross-Cultural Comparison, Discrimination Learning [physiology], European Continental Ancestry Group [psychology], Female, Field Dependence-Independence, Frontal Lobe [physiology], Humans, Image Processing, Computer-Assisted, Imaging, Three-Dimensional, Judgment, Magnetic Resonance Imaging, Male, Orientation [physiology], Oxygen Consumption [physiology], Parietal Lobe [physiopathology], Pattern Recognition, Visual [physiology], Size Perception, Social Values</t>
  </si>
  <si>
    <t>Hedden</t>
  </si>
  <si>
    <t>F(1, 18) = 26.19</t>
  </si>
  <si>
    <t>culture x instruction interaction on activation differences</t>
  </si>
  <si>
    <t>First Impressions and Last Resorts: How listeners adjust to speaker variability.</t>
  </si>
  <si>
    <t>T Kraljic, AG Samuel, SE Brennan</t>
  </si>
  <si>
    <t>332-8</t>
  </si>
  <si>
    <t>https://osf.io/pj5hb/</t>
  </si>
  <si>
    <t>Adaptation, Psychological, Adolescent, Adult, Attention, Attitude, Humans, Phonetics, Reaction Time, Social Perception, Speech Perception</t>
  </si>
  <si>
    <t>Kraljic</t>
  </si>
  <si>
    <t>Brennan</t>
  </si>
  <si>
    <t>Babel</t>
  </si>
  <si>
    <t>molly.babel@ubc.ca</t>
  </si>
  <si>
    <t>F(1, 62) = 5.93</t>
  </si>
  <si>
    <t>simple effect</t>
  </si>
  <si>
    <t>Whether or not listeners hearing ambiguous pronunciations first would attribute them to the speaker and show learning; listeners hearing them second would instead attribute them to some (unknown) transient cause and not show learning.</t>
  </si>
  <si>
    <t>d = 0.6</t>
  </si>
  <si>
    <t>We recorded a new model talker for video. Misalignment between the new video and the old audio (note the original study also had an audio-video mismatch in terms of the speaker) could affect the outcome. The original study used listeners from Long Island, our listener population speaks a West Coast variety of North American English -- that could also play a role. We have not finished data collection, so I am not answering the last few questions.</t>
  </si>
  <si>
    <t>Molly Babel</t>
  </si>
  <si>
    <t>Speech (Linguistics)</t>
  </si>
  <si>
    <t>Detecting the snake in the grass: attention to fear-relevant stimuli by adults and young children.</t>
  </si>
  <si>
    <t>V Lobue, JS DeLoache</t>
  </si>
  <si>
    <t>284-9</t>
  </si>
  <si>
    <t>https://osf.io/sd7kg/</t>
  </si>
  <si>
    <t>Adult, Age Factors, Animals, Attention, Child, Preschool, Fear, Field Dependence-Independence, Humans, Pattern Recognition, Visual, Reaction Time, Snakes</t>
  </si>
  <si>
    <t>Lobue</t>
  </si>
  <si>
    <t>DeLoache</t>
  </si>
  <si>
    <t>Cramblet Alvarez</t>
  </si>
  <si>
    <t>F(1, 44) = 13.42</t>
  </si>
  <si>
    <t>whether or not the reaction time towards the detection of fear-relevant (snakes) vs. fear-irrelevant (caterpillar) stimuli will significantly differ.</t>
  </si>
  <si>
    <t>η_p^2 = . 23</t>
  </si>
  <si>
    <t>F(1, 44) = 1.437</t>
  </si>
  <si>
    <t>2X2X2 ANOVA</t>
  </si>
  <si>
    <t>η2 = .032</t>
  </si>
  <si>
    <t>original author indicated "2" for her assessment because she preferred we replicate experiment #2 rather than #3</t>
  </si>
  <si>
    <t>https://osf.io/p67kr/</t>
  </si>
  <si>
    <t>use of different data collection program (written for the study)</t>
  </si>
  <si>
    <t>Education/school</t>
  </si>
  <si>
    <t>Can an angry woman get ahead?</t>
  </si>
  <si>
    <t>VL Brescoll, EL Uhlmann</t>
  </si>
  <si>
    <t>268-75</t>
  </si>
  <si>
    <t>Adult, Anger, Career Mobility, Communication, Culture, Female, Hierarchy, Social, Humans, Internal-External Control, Male, Prejudice, Professional Competence, Salaries and Fringe Benefits, Stereotyping, Women, Working [psychology]</t>
  </si>
  <si>
    <t>Brescoll</t>
  </si>
  <si>
    <t>t(44) = 3.53</t>
  </si>
  <si>
    <t>prep = .986</t>
  </si>
  <si>
    <t>whether or not if an angry female professional provies an objective reason for being angry, does she evoke less negative reactions</t>
  </si>
  <si>
    <t>Implicit prejudice toward injecting drug users predicts intentions to change jobs among drug and alcohol nurses</t>
  </si>
  <si>
    <t>W von Hippel, L Brener, C von Hippel</t>
  </si>
  <si>
    <t>7-11</t>
  </si>
  <si>
    <t>Adult, Alcoholism [nursing], Attitude of Health Personnel, Career Mobility, Empathy, Female, Humans, Intention, Job Satisfaction, Middle Aged, Models, Psychological, New South Wales, Nurses [psychology], Personality Inventory, Prejudice, Substance Abuse, Intravenous [nursing]</t>
  </si>
  <si>
    <t>von Hippel</t>
  </si>
  <si>
    <t>indirect effect = .175</t>
  </si>
  <si>
    <t>bivariate correlation</t>
  </si>
  <si>
    <t>whether or not implicit prejudice is a significant mediator of the relation between job stress and intention to change jobs</t>
  </si>
  <si>
    <t>Affective Flexibility: evaluative processing goals shape amygdala activity.</t>
  </si>
  <si>
    <t>WA Cunningham, JJ Van Bavel, IR Johnsen</t>
  </si>
  <si>
    <t>152-60</t>
  </si>
  <si>
    <t>https://osf.io/bifc7/</t>
  </si>
  <si>
    <t>Adult, Affect [physiology], Amygdala [physiology], Female, Humans, Magnetic Resonance Imaging, Male</t>
  </si>
  <si>
    <t>Cunningham</t>
  </si>
  <si>
    <t>The Ohio State University</t>
  </si>
  <si>
    <t>McRae</t>
  </si>
  <si>
    <t>University of Denver</t>
  </si>
  <si>
    <t>Kateri.McRae@du.edu</t>
  </si>
  <si>
    <t>f(1, 11) = 9.67</t>
  </si>
  <si>
    <t>more extreme positive and negative names were expected to be associated with greater amygdala activation</t>
  </si>
  <si>
    <t>dz = 3.931481</t>
  </si>
  <si>
    <t>Josh@cos.io</t>
  </si>
  <si>
    <t>some novel stimuli to be time and location appropriate, different scan parameters, slight different task timing</t>
  </si>
  <si>
    <t>Kateri McRae</t>
  </si>
  <si>
    <t>Cognitive Neuroscience</t>
  </si>
  <si>
    <t>The value heuristic in judgments of relative frequency.</t>
  </si>
  <si>
    <t>X Dai, K Wertenbroch, CM Brendl</t>
  </si>
  <si>
    <t>18-9</t>
  </si>
  <si>
    <t>https://osf.io/q7f6w/</t>
  </si>
  <si>
    <t>Adult, Attention, Concept Formation, Discrimination Learning, Female, Humans, Judgment, Male, Memory, Short-Term, Motivation, Pattern Recognition, Visual, Problem Solving</t>
  </si>
  <si>
    <t>Dai</t>
  </si>
  <si>
    <t>INSEAD Europe Campus</t>
  </si>
  <si>
    <t>Brendl</t>
  </si>
  <si>
    <t>Fuchs</t>
  </si>
  <si>
    <t>University of Cologne</t>
  </si>
  <si>
    <t>they say they ran two replications but they do not report statistics for either follow up</t>
  </si>
  <si>
    <t>Heather Fuchs</t>
  </si>
  <si>
    <t>X^2(1, N=56) = 4.51</t>
  </si>
  <si>
    <t>endowment condition on estimates</t>
  </si>
  <si>
    <t>w = .3386167</t>
  </si>
  <si>
    <t>X^2(1, N = 51) = 1.57</t>
  </si>
  <si>
    <t>chi Square</t>
  </si>
  <si>
    <t>w = .19</t>
  </si>
  <si>
    <t>Josh ... &amp; Ruben Arslan</t>
  </si>
  <si>
    <t>https://osf.io/aigrv/</t>
  </si>
  <si>
    <t>The language in which the study was conducted.</t>
  </si>
  <si>
    <t>Decision making</t>
  </si>
  <si>
    <t>Conjoint measurement of gloss and surface texture</t>
  </si>
  <si>
    <t>YX Ho, MS Landy, LT Maloney</t>
  </si>
  <si>
    <t>196-204</t>
  </si>
  <si>
    <t>Cognition, Cues, Humans, Judgment, Light, Models, Psychological, Visual Perception</t>
  </si>
  <si>
    <t>Ho</t>
  </si>
  <si>
    <t>comparison of full model to additive model for experiments 1 and 2</t>
  </si>
  <si>
    <t>Head up, foot down: Object words orient attention to the objects' typical location.</t>
  </si>
  <si>
    <t>Z Estes, M Verges, LW Barsalou</t>
  </si>
  <si>
    <t>93-7</t>
  </si>
  <si>
    <t>https://osf.io/vwnit/</t>
  </si>
  <si>
    <t>Attention, Cues, Head, Humans, Space Perception, Vocabulary</t>
  </si>
  <si>
    <t>Estes</t>
  </si>
  <si>
    <t>University of Warwick</t>
  </si>
  <si>
    <t>Barsalou</t>
  </si>
  <si>
    <t>Emory University</t>
  </si>
  <si>
    <t>F(1, 17) = 9.33</t>
  </si>
  <si>
    <t>within subjects ANOVA</t>
  </si>
  <si>
    <t>typical/atypical location on error rate</t>
  </si>
  <si>
    <t>η^2 =.7</t>
  </si>
  <si>
    <t>F(1, 21) = 1.45</t>
  </si>
  <si>
    <t>η_p^2 = .065</t>
  </si>
  <si>
    <t>Power calculations refer to error-rate data and assume a correlation of r = .5 between repeated measures</t>
  </si>
  <si>
    <t>https://osf.io/4di3e/</t>
  </si>
  <si>
    <t>We translated the stimulus material from English to German. Our sample was drawn at a German university. The procedure of both studies, however, was virtually identical.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</si>
</sst>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8" x14ac:knownFonts="1">
    <font>
      <sz val="10"/>
      <name val="Arial"/>
    </font>
    <font>
      <b/>
      <sz val="10"/>
      <name val="Arial"/>
    </font>
    <font>
      <sz val="10"/>
      <name val="Arial"/>
    </font>
    <font>
      <sz val="11"/>
      <name val="Arial"/>
    </font>
    <font>
      <sz val="10"/>
      <name val="Arial"/>
    </font>
    <font>
      <u/>
      <sz val="10"/>
      <color rgb="FF0000FF"/>
      <name val="Arial"/>
    </font>
    <font>
      <u/>
      <sz val="10"/>
      <color rgb="FF0000FF"/>
      <name val="Arial"/>
    </font>
    <font>
      <u/>
      <sz val="10"/>
      <color rgb="FF0000FF"/>
      <name val="Arial"/>
    </font>
    <font>
      <sz val="10"/>
      <color rgb="FF000000"/>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sz val="10"/>
      <color rgb="FF222222"/>
      <name val="Arial"/>
    </font>
    <font>
      <sz val="10"/>
      <color rgb="FF333333"/>
      <name val="Arial"/>
    </font>
    <font>
      <u/>
      <sz val="10"/>
      <color rgb="FF0000FF"/>
      <name val="Arial"/>
    </font>
    <font>
      <sz val="10"/>
      <color rgb="FF000000"/>
      <name val="Arial"/>
    </font>
  </fonts>
  <fills count="12">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
      <patternFill patternType="solid">
        <fgColor rgb="FF93C47D"/>
        <bgColor rgb="FF93C47D"/>
      </patternFill>
    </fill>
    <fill>
      <patternFill patternType="solid">
        <fgColor rgb="FF4A86E8"/>
        <bgColor rgb="FF4A86E8"/>
      </patternFill>
    </fill>
    <fill>
      <patternFill patternType="solid">
        <fgColor rgb="FFFFFF00"/>
        <bgColor indexed="64"/>
      </patternFill>
    </fill>
    <fill>
      <patternFill patternType="solid">
        <fgColor rgb="FFFFC000"/>
        <bgColor indexed="64"/>
      </patternFill>
    </fill>
    <fill>
      <patternFill patternType="solid">
        <fgColor rgb="FFFFC000"/>
        <bgColor rgb="FF93C47D"/>
      </patternFill>
    </fill>
    <fill>
      <patternFill patternType="solid">
        <fgColor rgb="FF92D050"/>
        <bgColor indexed="64"/>
      </patternFill>
    </fill>
  </fills>
  <borders count="4">
    <border>
      <left/>
      <right/>
      <top/>
      <bottom/>
      <diagonal/>
    </border>
    <border>
      <left/>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150">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xf numFmtId="0" fontId="1" fillId="2" borderId="1" xfId="0"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xf numFmtId="0" fontId="1" fillId="2" borderId="1" xfId="0" applyFont="1" applyFill="1" applyBorder="1" applyAlignment="1">
      <alignment horizontal="center"/>
    </xf>
    <xf numFmtId="0" fontId="2" fillId="0" borderId="1" xfId="0" applyFont="1" applyBorder="1" applyAlignment="1">
      <alignment horizontal="left"/>
    </xf>
    <xf numFmtId="0" fontId="2" fillId="0" borderId="1" xfId="0" applyFont="1" applyBorder="1" applyAlignment="1"/>
    <xf numFmtId="0" fontId="1"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applyAlignment="1">
      <alignment horizontal="right"/>
    </xf>
    <xf numFmtId="0" fontId="0" fillId="0" borderId="1" xfId="0" applyFont="1" applyBorder="1" applyAlignment="1">
      <alignment horizontal="left"/>
    </xf>
    <xf numFmtId="0" fontId="4" fillId="0" borderId="1" xfId="0" applyFont="1" applyBorder="1" applyAlignment="1">
      <alignment horizontal="left"/>
    </xf>
    <xf numFmtId="0" fontId="4" fillId="0" borderId="1" xfId="0" applyFont="1" applyBorder="1" applyAlignment="1">
      <alignment horizontal="center"/>
    </xf>
    <xf numFmtId="0" fontId="5" fillId="0" borderId="1" xfId="0" applyFont="1" applyBorder="1" applyAlignment="1">
      <alignment horizontal="left"/>
    </xf>
    <xf numFmtId="0" fontId="0" fillId="0" borderId="1" xfId="0" applyFont="1" applyBorder="1" applyAlignment="1">
      <alignment horizontal="left"/>
    </xf>
    <xf numFmtId="0" fontId="4" fillId="3" borderId="1" xfId="0" applyFont="1" applyFill="1" applyBorder="1" applyAlignment="1">
      <alignment horizontal="left"/>
    </xf>
    <xf numFmtId="0" fontId="2" fillId="0" borderId="1" xfId="0" applyFont="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xf numFmtId="0" fontId="4" fillId="0" borderId="1" xfId="0" applyFont="1" applyBorder="1" applyAlignment="1"/>
    <xf numFmtId="0" fontId="4" fillId="0" borderId="1" xfId="0" applyFont="1" applyBorder="1" applyAlignment="1"/>
    <xf numFmtId="0" fontId="3" fillId="3" borderId="1" xfId="0" applyFont="1" applyFill="1" applyBorder="1" applyAlignment="1">
      <alignment horizontal="center"/>
    </xf>
    <xf numFmtId="14" fontId="4" fillId="0" borderId="1" xfId="0" applyNumberFormat="1" applyFont="1" applyBorder="1" applyAlignment="1">
      <alignment horizontal="center"/>
    </xf>
    <xf numFmtId="14" fontId="4" fillId="0" borderId="1" xfId="0" applyNumberFormat="1" applyFont="1" applyBorder="1" applyAlignment="1">
      <alignment horizontal="center"/>
    </xf>
    <xf numFmtId="0" fontId="4" fillId="0" borderId="1" xfId="0" applyFont="1" applyBorder="1" applyAlignment="1">
      <alignment horizontal="left"/>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left"/>
    </xf>
    <xf numFmtId="0" fontId="6"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right"/>
    </xf>
    <xf numFmtId="0" fontId="4" fillId="0" borderId="1" xfId="0" applyFont="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left"/>
    </xf>
    <xf numFmtId="0" fontId="4" fillId="0" borderId="3" xfId="0" applyFont="1" applyBorder="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center"/>
    </xf>
    <xf numFmtId="14" fontId="4" fillId="0" borderId="1" xfId="0" applyNumberFormat="1" applyFont="1" applyBorder="1" applyAlignment="1">
      <alignment horizontal="center"/>
    </xf>
    <xf numFmtId="0" fontId="8" fillId="3" borderId="1" xfId="0" applyFont="1" applyFill="1" applyBorder="1" applyAlignment="1">
      <alignment horizontal="center"/>
    </xf>
    <xf numFmtId="0" fontId="2" fillId="0" borderId="1" xfId="0" applyFont="1" applyBorder="1" applyAlignment="1"/>
    <xf numFmtId="11" fontId="2" fillId="0" borderId="1" xfId="0" applyNumberFormat="1" applyFont="1" applyBorder="1" applyAlignment="1">
      <alignment horizontal="center"/>
    </xf>
    <xf numFmtId="11" fontId="2" fillId="4" borderId="1" xfId="0" applyNumberFormat="1" applyFont="1" applyFill="1" applyBorder="1" applyAlignment="1">
      <alignment horizontal="center"/>
    </xf>
    <xf numFmtId="0" fontId="2" fillId="4" borderId="1" xfId="0" applyFont="1" applyFill="1" applyBorder="1" applyAlignment="1">
      <alignment horizontal="right"/>
    </xf>
    <xf numFmtId="0" fontId="2" fillId="4" borderId="1" xfId="0" applyFont="1" applyFill="1" applyBorder="1" applyAlignment="1">
      <alignment horizontal="center"/>
    </xf>
    <xf numFmtId="0" fontId="4" fillId="3" borderId="1" xfId="0" applyFont="1" applyFill="1" applyBorder="1" applyAlignment="1">
      <alignment horizontal="center"/>
    </xf>
    <xf numFmtId="0" fontId="2" fillId="0" borderId="1" xfId="0" applyFont="1" applyBorder="1"/>
    <xf numFmtId="0" fontId="4" fillId="0" borderId="1" xfId="0" applyFont="1" applyBorder="1" applyAlignment="1">
      <alignment horizontal="right"/>
    </xf>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center"/>
    </xf>
    <xf numFmtId="11" fontId="2" fillId="0" borderId="1" xfId="0" applyNumberFormat="1" applyFont="1" applyBorder="1" applyAlignment="1">
      <alignment horizontal="right"/>
    </xf>
    <xf numFmtId="0" fontId="9" fillId="0" borderId="1" xfId="0" applyFont="1" applyBorder="1" applyAlignment="1">
      <alignment horizontal="left"/>
    </xf>
    <xf numFmtId="0" fontId="0" fillId="0" borderId="1" xfId="0" applyFont="1" applyBorder="1" applyAlignment="1">
      <alignment horizontal="left"/>
    </xf>
    <xf numFmtId="0" fontId="4" fillId="3" borderId="1" xfId="0" applyFont="1" applyFill="1" applyBorder="1" applyAlignment="1">
      <alignment horizontal="center"/>
    </xf>
    <xf numFmtId="0" fontId="0" fillId="0" borderId="1" xfId="0" applyFont="1" applyBorder="1" applyAlignment="1">
      <alignment horizontal="left"/>
    </xf>
    <xf numFmtId="14" fontId="4" fillId="0" borderId="1" xfId="0" applyNumberFormat="1" applyFont="1" applyBorder="1" applyAlignment="1">
      <alignment horizontal="left"/>
    </xf>
    <xf numFmtId="14" fontId="4" fillId="0" borderId="1" xfId="0" applyNumberFormat="1" applyFont="1" applyBorder="1" applyAlignment="1">
      <alignment horizontal="center"/>
    </xf>
    <xf numFmtId="0" fontId="4" fillId="0" borderId="1" xfId="0" applyFont="1" applyBorder="1" applyAlignment="1">
      <alignment horizontal="center"/>
    </xf>
    <xf numFmtId="14" fontId="2" fillId="0" borderId="1" xfId="0" applyNumberFormat="1" applyFont="1" applyBorder="1"/>
    <xf numFmtId="0" fontId="4" fillId="0" borderId="1" xfId="0" applyFont="1" applyBorder="1" applyAlignment="1">
      <alignment horizontal="left"/>
    </xf>
    <xf numFmtId="0" fontId="10" fillId="0" borderId="1" xfId="0" applyFont="1" applyBorder="1" applyAlignment="1">
      <alignment horizontal="center"/>
    </xf>
    <xf numFmtId="0" fontId="11" fillId="0" borderId="1" xfId="0" applyFont="1" applyBorder="1" applyAlignment="1"/>
    <xf numFmtId="0" fontId="2" fillId="0" borderId="1" xfId="0" applyFont="1" applyBorder="1" applyAlignment="1"/>
    <xf numFmtId="0" fontId="4" fillId="0" borderId="3" xfId="0" applyFont="1" applyBorder="1" applyAlignment="1">
      <alignment horizontal="left"/>
    </xf>
    <xf numFmtId="0" fontId="4" fillId="5" borderId="1" xfId="0" applyFont="1" applyFill="1" applyBorder="1" applyAlignment="1">
      <alignment horizontal="left"/>
    </xf>
    <xf numFmtId="0" fontId="12" fillId="0" borderId="1" xfId="0" applyFont="1" applyBorder="1" applyAlignment="1"/>
    <xf numFmtId="0" fontId="3" fillId="0" borderId="1" xfId="0" applyFont="1" applyBorder="1" applyAlignment="1">
      <alignment horizontal="center"/>
    </xf>
    <xf numFmtId="0" fontId="4" fillId="0" borderId="1" xfId="0" applyFont="1" applyBorder="1" applyAlignment="1">
      <alignment horizontal="left"/>
    </xf>
    <xf numFmtId="0" fontId="2" fillId="0" borderId="1" xfId="0" applyFont="1" applyBorder="1" applyAlignment="1">
      <alignment horizontal="center"/>
    </xf>
    <xf numFmtId="0" fontId="4" fillId="0" borderId="1" xfId="0" applyFont="1" applyBorder="1" applyAlignment="1"/>
    <xf numFmtId="0" fontId="4" fillId="0" borderId="1" xfId="0" applyFont="1" applyBorder="1" applyAlignment="1">
      <alignment horizontal="right"/>
    </xf>
    <xf numFmtId="0" fontId="4" fillId="0" borderId="1" xfId="0" applyFont="1" applyBorder="1" applyAlignment="1">
      <alignment horizontal="center"/>
    </xf>
    <xf numFmtId="0" fontId="13" fillId="0" borderId="1" xfId="0" applyFont="1" applyBorder="1" applyAlignment="1">
      <alignment horizontal="left"/>
    </xf>
    <xf numFmtId="0" fontId="2" fillId="0" borderId="1" xfId="0" applyFont="1" applyBorder="1" applyAlignment="1">
      <alignment horizontal="right"/>
    </xf>
    <xf numFmtId="0" fontId="4" fillId="0" borderId="1" xfId="0" applyFont="1" applyBorder="1" applyAlignment="1">
      <alignment horizontal="center"/>
    </xf>
    <xf numFmtId="14" fontId="4" fillId="0" borderId="1" xfId="0" applyNumberFormat="1" applyFont="1" applyBorder="1" applyAlignment="1">
      <alignment horizontal="center"/>
    </xf>
    <xf numFmtId="14" fontId="2" fillId="0" borderId="1" xfId="0" applyNumberFormat="1" applyFont="1" applyBorder="1" applyAlignment="1">
      <alignment horizontal="center"/>
    </xf>
    <xf numFmtId="0" fontId="14" fillId="0" borderId="1" xfId="0" applyFont="1" applyBorder="1" applyAlignment="1"/>
    <xf numFmtId="0" fontId="2" fillId="0" borderId="1" xfId="0" applyFont="1" applyBorder="1" applyAlignment="1"/>
    <xf numFmtId="0" fontId="2" fillId="6" borderId="1" xfId="0" applyFont="1" applyFill="1" applyBorder="1" applyAlignment="1">
      <alignment horizontal="right"/>
    </xf>
    <xf numFmtId="14" fontId="4" fillId="0" borderId="1" xfId="0" applyNumberFormat="1" applyFont="1" applyBorder="1" applyAlignment="1">
      <alignment horizontal="center"/>
    </xf>
    <xf numFmtId="0" fontId="15" fillId="3" borderId="1" xfId="0" applyFont="1" applyFill="1" applyBorder="1" applyAlignment="1">
      <alignment horizontal="center"/>
    </xf>
    <xf numFmtId="0" fontId="14" fillId="3" borderId="1" xfId="0" applyFont="1" applyFill="1" applyBorder="1" applyAlignment="1">
      <alignment horizontal="center"/>
    </xf>
    <xf numFmtId="0" fontId="2" fillId="0" borderId="1" xfId="0" applyFont="1" applyBorder="1" applyAlignment="1">
      <alignment horizontal="left"/>
    </xf>
    <xf numFmtId="11" fontId="2" fillId="0" borderId="1" xfId="0" applyNumberFormat="1" applyFont="1" applyBorder="1" applyAlignment="1">
      <alignment horizontal="center"/>
    </xf>
    <xf numFmtId="0" fontId="4" fillId="0" borderId="1" xfId="0" applyFont="1" applyBorder="1" applyAlignment="1">
      <alignment horizontal="right"/>
    </xf>
    <xf numFmtId="0" fontId="4" fillId="0" borderId="1" xfId="0" applyFont="1" applyBorder="1" applyAlignment="1"/>
    <xf numFmtId="0" fontId="4" fillId="0" borderId="1" xfId="0" applyFont="1" applyBorder="1" applyAlignment="1"/>
    <xf numFmtId="11" fontId="4" fillId="0" borderId="1" xfId="0" applyNumberFormat="1" applyFont="1" applyBorder="1" applyAlignment="1">
      <alignment horizontal="center"/>
    </xf>
    <xf numFmtId="0" fontId="0" fillId="0" borderId="1" xfId="0" applyFont="1" applyBorder="1" applyAlignment="1">
      <alignment horizontal="left"/>
    </xf>
    <xf numFmtId="0" fontId="16" fillId="0" borderId="1" xfId="0" applyFont="1" applyBorder="1" applyAlignment="1">
      <alignment horizontal="left"/>
    </xf>
    <xf numFmtId="0" fontId="14" fillId="3" borderId="1" xfId="0" applyFont="1" applyFill="1" applyBorder="1" applyAlignment="1">
      <alignment horizontal="center"/>
    </xf>
    <xf numFmtId="0" fontId="4" fillId="0" borderId="1" xfId="0" applyFont="1" applyBorder="1" applyAlignment="1"/>
    <xf numFmtId="14" fontId="2" fillId="0" borderId="1" xfId="0" applyNumberFormat="1" applyFont="1" applyBorder="1" applyAlignment="1">
      <alignment horizontal="left"/>
    </xf>
    <xf numFmtId="0" fontId="15" fillId="3" borderId="1" xfId="0" applyFont="1" applyFill="1" applyBorder="1" applyAlignment="1">
      <alignment horizontal="left"/>
    </xf>
    <xf numFmtId="0" fontId="2" fillId="6" borderId="1" xfId="0" applyFont="1" applyFill="1" applyBorder="1" applyAlignment="1">
      <alignment horizontal="center"/>
    </xf>
    <xf numFmtId="0" fontId="2" fillId="0" borderId="1" xfId="0" applyFont="1" applyBorder="1" applyAlignment="1">
      <alignment horizontal="left"/>
    </xf>
    <xf numFmtId="0" fontId="2" fillId="0" borderId="1" xfId="0" applyFont="1" applyBorder="1" applyAlignment="1">
      <alignment horizontal="left"/>
    </xf>
    <xf numFmtId="0" fontId="2" fillId="6" borderId="1" xfId="0" applyFont="1" applyFill="1" applyBorder="1" applyAlignment="1">
      <alignment horizontal="center"/>
    </xf>
    <xf numFmtId="0" fontId="4" fillId="0" borderId="1" xfId="0" applyFont="1" applyBorder="1" applyAlignment="1">
      <alignment horizontal="left"/>
    </xf>
    <xf numFmtId="0" fontId="4" fillId="0" borderId="1" xfId="0" applyFont="1" applyBorder="1" applyAlignment="1">
      <alignment horizontal="left"/>
    </xf>
    <xf numFmtId="14" fontId="4" fillId="0" borderId="1" xfId="0" applyNumberFormat="1" applyFont="1" applyBorder="1" applyAlignment="1">
      <alignment horizontal="left"/>
    </xf>
    <xf numFmtId="14" fontId="4" fillId="0" borderId="1" xfId="0" applyNumberFormat="1" applyFont="1" applyBorder="1" applyAlignment="1">
      <alignment horizontal="left"/>
    </xf>
    <xf numFmtId="14" fontId="4" fillId="0" borderId="1" xfId="0" applyNumberFormat="1" applyFont="1" applyBorder="1" applyAlignment="1">
      <alignment horizontal="center"/>
    </xf>
    <xf numFmtId="0" fontId="2" fillId="0" borderId="1" xfId="0" applyFont="1" applyBorder="1" applyAlignment="1"/>
    <xf numFmtId="0" fontId="17" fillId="0" borderId="1" xfId="0" applyFont="1" applyBorder="1" applyAlignment="1">
      <alignment horizontal="center"/>
    </xf>
    <xf numFmtId="0" fontId="2" fillId="7"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applyAlignment="1">
      <alignment horizontal="center"/>
    </xf>
    <xf numFmtId="0" fontId="4" fillId="0" borderId="1" xfId="0" applyFont="1" applyBorder="1" applyAlignment="1"/>
    <xf numFmtId="0" fontId="4" fillId="3" borderId="1" xfId="0" applyFont="1" applyFill="1" applyBorder="1" applyAlignment="1">
      <alignment horizontal="left"/>
    </xf>
    <xf numFmtId="0" fontId="4" fillId="3" borderId="1" xfId="0" applyFont="1" applyFill="1" applyBorder="1" applyAlignment="1"/>
    <xf numFmtId="0" fontId="17" fillId="0" borderId="1" xfId="0" applyFont="1" applyBorder="1" applyAlignment="1">
      <alignment horizontal="center"/>
    </xf>
    <xf numFmtId="164" fontId="4" fillId="0" borderId="1" xfId="0" applyNumberFormat="1" applyFont="1" applyBorder="1" applyAlignment="1">
      <alignment horizontal="center"/>
    </xf>
    <xf numFmtId="0" fontId="2" fillId="6" borderId="1" xfId="0" applyFont="1" applyFill="1" applyBorder="1" applyAlignment="1"/>
    <xf numFmtId="0" fontId="2" fillId="6" borderId="1" xfId="0" applyFont="1" applyFill="1" applyBorder="1" applyAlignment="1"/>
    <xf numFmtId="11" fontId="2" fillId="0" borderId="1" xfId="0" applyNumberFormat="1" applyFont="1" applyBorder="1" applyAlignment="1"/>
    <xf numFmtId="0" fontId="2" fillId="0" borderId="2" xfId="0" applyFont="1" applyBorder="1"/>
    <xf numFmtId="0" fontId="2" fillId="0" borderId="3" xfId="0" applyFont="1" applyBorder="1"/>
    <xf numFmtId="0" fontId="4" fillId="5" borderId="1" xfId="0" applyFont="1" applyFill="1" applyBorder="1" applyAlignment="1">
      <alignment horizontal="center"/>
    </xf>
    <xf numFmtId="0" fontId="3" fillId="3" borderId="1" xfId="0" applyFont="1" applyFill="1" applyBorder="1" applyAlignment="1"/>
    <xf numFmtId="0" fontId="0" fillId="0" borderId="1" xfId="0" applyFont="1" applyBorder="1"/>
    <xf numFmtId="11" fontId="2" fillId="8" borderId="1" xfId="0" applyNumberFormat="1" applyFont="1" applyFill="1" applyBorder="1" applyAlignment="1">
      <alignment horizontal="center"/>
    </xf>
    <xf numFmtId="0" fontId="2" fillId="0" borderId="1" xfId="0" applyFont="1" applyFill="1" applyBorder="1" applyAlignment="1">
      <alignment horizontal="right"/>
    </xf>
    <xf numFmtId="0" fontId="2" fillId="8" borderId="1" xfId="0" applyFont="1" applyFill="1" applyBorder="1" applyAlignment="1">
      <alignment horizontal="center"/>
    </xf>
    <xf numFmtId="0" fontId="2" fillId="9" borderId="1" xfId="0" applyFont="1" applyFill="1" applyBorder="1" applyAlignment="1">
      <alignment horizontal="center"/>
    </xf>
    <xf numFmtId="0" fontId="4" fillId="9" borderId="1" xfId="0" applyFont="1" applyFill="1" applyBorder="1" applyAlignment="1">
      <alignment horizontal="center"/>
    </xf>
    <xf numFmtId="0" fontId="2" fillId="10" borderId="1" xfId="0" applyFont="1" applyFill="1" applyBorder="1" applyAlignment="1">
      <alignment horizontal="center"/>
    </xf>
    <xf numFmtId="0" fontId="0" fillId="0" borderId="0" xfId="0"/>
    <xf numFmtId="0" fontId="0" fillId="11" borderId="1" xfId="0" applyFont="1" applyFill="1" applyBorder="1" applyAlignment="1">
      <alignment horizontal="center"/>
    </xf>
    <xf numFmtId="0" fontId="2" fillId="0" borderId="1" xfId="0" applyFont="1" applyFill="1" applyBorder="1" applyAlignment="1"/>
    <xf numFmtId="0" fontId="2" fillId="0" borderId="1" xfId="0" applyFont="1" applyBorder="1" applyAlignme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35</xdr:row>
      <xdr:rowOff>190500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2"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3"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4"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5"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sf.io/sgd4c/" TargetMode="External"/><Relationship Id="rId21" Type="http://schemas.openxmlformats.org/officeDocument/2006/relationships/hyperlink" Target="https://osf.io/pfmwj/" TargetMode="External"/><Relationship Id="rId42" Type="http://schemas.openxmlformats.org/officeDocument/2006/relationships/hyperlink" Target="https://osf.io/uhpyr/" TargetMode="External"/><Relationship Id="rId63" Type="http://schemas.openxmlformats.org/officeDocument/2006/relationships/hyperlink" Target="https://osf.io/3y9sj/" TargetMode="External"/><Relationship Id="rId84" Type="http://schemas.openxmlformats.org/officeDocument/2006/relationships/hyperlink" Target="https://osf.io/fejxb/" TargetMode="External"/><Relationship Id="rId138" Type="http://schemas.openxmlformats.org/officeDocument/2006/relationships/hyperlink" Target="https://osf.io/ivfu6/" TargetMode="External"/><Relationship Id="rId159" Type="http://schemas.openxmlformats.org/officeDocument/2006/relationships/hyperlink" Target="https://osf.io/2gkjt/" TargetMode="External"/><Relationship Id="rId170" Type="http://schemas.openxmlformats.org/officeDocument/2006/relationships/hyperlink" Target="https://osf.io/utcr3/" TargetMode="External"/><Relationship Id="rId191" Type="http://schemas.openxmlformats.org/officeDocument/2006/relationships/hyperlink" Target="https://osf.io/sd7kg/" TargetMode="External"/><Relationship Id="rId196" Type="http://schemas.openxmlformats.org/officeDocument/2006/relationships/hyperlink" Target="https://osf.io/vwnit/" TargetMode="External"/><Relationship Id="rId200" Type="http://schemas.openxmlformats.org/officeDocument/2006/relationships/comments" Target="../comments1.xml"/><Relationship Id="rId16" Type="http://schemas.openxmlformats.org/officeDocument/2006/relationships/hyperlink" Target="https://osf.io/vmipw/" TargetMode="External"/><Relationship Id="rId107" Type="http://schemas.openxmlformats.org/officeDocument/2006/relationships/hyperlink" Target="https://osf.io/2bu9s/" TargetMode="External"/><Relationship Id="rId11" Type="http://schemas.openxmlformats.org/officeDocument/2006/relationships/hyperlink" Target="https://osf.io/9ivaj/" TargetMode="External"/><Relationship Id="rId32" Type="http://schemas.openxmlformats.org/officeDocument/2006/relationships/hyperlink" Target="https://osf.io/2hasj/" TargetMode="External"/><Relationship Id="rId37" Type="http://schemas.openxmlformats.org/officeDocument/2006/relationships/hyperlink" Target="https://osf.io/k9gp6/" TargetMode="External"/><Relationship Id="rId53" Type="http://schemas.openxmlformats.org/officeDocument/2006/relationships/hyperlink" Target="https://osf.io/3kn4c/" TargetMode="External"/><Relationship Id="rId58" Type="http://schemas.openxmlformats.org/officeDocument/2006/relationships/hyperlink" Target="https://osf.io/pz0my/" TargetMode="External"/><Relationship Id="rId74" Type="http://schemas.openxmlformats.org/officeDocument/2006/relationships/hyperlink" Target="https://osf.io/su6bm/" TargetMode="External"/><Relationship Id="rId79" Type="http://schemas.openxmlformats.org/officeDocument/2006/relationships/hyperlink" Target="https://osf.io/nhsdq/" TargetMode="External"/><Relationship Id="rId102" Type="http://schemas.openxmlformats.org/officeDocument/2006/relationships/hyperlink" Target="https://osf.io/rt34x/" TargetMode="External"/><Relationship Id="rId123" Type="http://schemas.openxmlformats.org/officeDocument/2006/relationships/hyperlink" Target="https://osf.io/iajp5/" TargetMode="External"/><Relationship Id="rId128" Type="http://schemas.openxmlformats.org/officeDocument/2006/relationships/hyperlink" Target="https://osf.io/ihcrs/" TargetMode="External"/><Relationship Id="rId144" Type="http://schemas.openxmlformats.org/officeDocument/2006/relationships/hyperlink" Target="https://osf.io/94j6h/" TargetMode="External"/><Relationship Id="rId149" Type="http://schemas.openxmlformats.org/officeDocument/2006/relationships/hyperlink" Target="https://osf.io/b0vac/" TargetMode="External"/><Relationship Id="rId5" Type="http://schemas.openxmlformats.org/officeDocument/2006/relationships/hyperlink" Target="https://osf.io/4dvzb/" TargetMode="External"/><Relationship Id="rId90" Type="http://schemas.openxmlformats.org/officeDocument/2006/relationships/hyperlink" Target="https://osf.io/imrx2/" TargetMode="External"/><Relationship Id="rId95" Type="http://schemas.openxmlformats.org/officeDocument/2006/relationships/hyperlink" Target="https://osf.io/7ux8p/" TargetMode="External"/><Relationship Id="rId160" Type="http://schemas.openxmlformats.org/officeDocument/2006/relationships/hyperlink" Target="https://osf.io/28u63/" TargetMode="External"/><Relationship Id="rId165" Type="http://schemas.openxmlformats.org/officeDocument/2006/relationships/hyperlink" Target="https://osf.io/85bnh/" TargetMode="External"/><Relationship Id="rId181" Type="http://schemas.openxmlformats.org/officeDocument/2006/relationships/hyperlink" Target="https://osf.io/apidb/" TargetMode="External"/><Relationship Id="rId186" Type="http://schemas.openxmlformats.org/officeDocument/2006/relationships/hyperlink" Target="https://osf.io/akv6y/" TargetMode="External"/><Relationship Id="rId22" Type="http://schemas.openxmlformats.org/officeDocument/2006/relationships/hyperlink" Target="https://osf.io/gxvd3/" TargetMode="External"/><Relationship Id="rId27" Type="http://schemas.openxmlformats.org/officeDocument/2006/relationships/hyperlink" Target="https://osf.io/hp27x/" TargetMode="External"/><Relationship Id="rId43" Type="http://schemas.openxmlformats.org/officeDocument/2006/relationships/hyperlink" Target="https://osf.io/iwaqf/" TargetMode="External"/><Relationship Id="rId48" Type="http://schemas.openxmlformats.org/officeDocument/2006/relationships/hyperlink" Target="https://osf.io/ygh35/" TargetMode="External"/><Relationship Id="rId64" Type="http://schemas.openxmlformats.org/officeDocument/2006/relationships/hyperlink" Target="https://osf.io/9zg6x/" TargetMode="External"/><Relationship Id="rId69" Type="http://schemas.openxmlformats.org/officeDocument/2006/relationships/hyperlink" Target="https://osf.io/rgm6p/" TargetMode="External"/><Relationship Id="rId113" Type="http://schemas.openxmlformats.org/officeDocument/2006/relationships/hyperlink" Target="https://osf.io/ng6cc/" TargetMode="External"/><Relationship Id="rId118" Type="http://schemas.openxmlformats.org/officeDocument/2006/relationships/hyperlink" Target="https://osf.io/etg7c/" TargetMode="External"/><Relationship Id="rId134" Type="http://schemas.openxmlformats.org/officeDocument/2006/relationships/hyperlink" Target="https://osf.io/yaeu7/" TargetMode="External"/><Relationship Id="rId139" Type="http://schemas.openxmlformats.org/officeDocument/2006/relationships/hyperlink" Target="https://osf.io/8twa9/" TargetMode="External"/><Relationship Id="rId80" Type="http://schemas.openxmlformats.org/officeDocument/2006/relationships/hyperlink" Target="https://osf.io/h84qd/" TargetMode="External"/><Relationship Id="rId85" Type="http://schemas.openxmlformats.org/officeDocument/2006/relationships/hyperlink" Target="https://osf.io/476wy/" TargetMode="External"/><Relationship Id="rId150" Type="http://schemas.openxmlformats.org/officeDocument/2006/relationships/hyperlink" Target="https://osf.io/mjasz/" TargetMode="External"/><Relationship Id="rId155" Type="http://schemas.openxmlformats.org/officeDocument/2006/relationships/hyperlink" Target="https://osf.io/jhkpe/" TargetMode="External"/><Relationship Id="rId171" Type="http://schemas.openxmlformats.org/officeDocument/2006/relationships/hyperlink" Target="https://osf.io/76qc5/" TargetMode="External"/><Relationship Id="rId176" Type="http://schemas.openxmlformats.org/officeDocument/2006/relationships/hyperlink" Target="https://osf.io/2a5ru/" TargetMode="External"/><Relationship Id="rId192" Type="http://schemas.openxmlformats.org/officeDocument/2006/relationships/hyperlink" Target="https://osf.io/p67kr/" TargetMode="External"/><Relationship Id="rId197" Type="http://schemas.openxmlformats.org/officeDocument/2006/relationships/hyperlink" Target="https://osf.io/4di3e/" TargetMode="External"/><Relationship Id="rId12" Type="http://schemas.openxmlformats.org/officeDocument/2006/relationships/hyperlink" Target="https://osf.io/6n3bm/" TargetMode="External"/><Relationship Id="rId17" Type="http://schemas.openxmlformats.org/officeDocument/2006/relationships/hyperlink" Target="https://osf.io/txukv/" TargetMode="External"/><Relationship Id="rId33" Type="http://schemas.openxmlformats.org/officeDocument/2006/relationships/hyperlink" Target="https://osf.io/p9thw/" TargetMode="External"/><Relationship Id="rId38" Type="http://schemas.openxmlformats.org/officeDocument/2006/relationships/hyperlink" Target="https://osf.io/hasfu/" TargetMode="External"/><Relationship Id="rId59" Type="http://schemas.openxmlformats.org/officeDocument/2006/relationships/hyperlink" Target="https://osf.io/27gpt/" TargetMode="External"/><Relationship Id="rId103" Type="http://schemas.openxmlformats.org/officeDocument/2006/relationships/hyperlink" Target="https://osf.io/79dey/" TargetMode="External"/><Relationship Id="rId108" Type="http://schemas.openxmlformats.org/officeDocument/2006/relationships/hyperlink" Target="https://osf.io/v8vft/" TargetMode="External"/><Relationship Id="rId124" Type="http://schemas.openxmlformats.org/officeDocument/2006/relationships/hyperlink" Target="https://osf.io/qmupg/" TargetMode="External"/><Relationship Id="rId129" Type="http://schemas.openxmlformats.org/officeDocument/2006/relationships/hyperlink" Target="https://osf.io/aaudl/" TargetMode="External"/><Relationship Id="rId54" Type="http://schemas.openxmlformats.org/officeDocument/2006/relationships/hyperlink" Target="https://osf.io/0pxro/" TargetMode="External"/><Relationship Id="rId70" Type="http://schemas.openxmlformats.org/officeDocument/2006/relationships/hyperlink" Target="https://osf.io/wdhc5/" TargetMode="External"/><Relationship Id="rId75" Type="http://schemas.openxmlformats.org/officeDocument/2006/relationships/hyperlink" Target="https://osf.io/79ctv/" TargetMode="External"/><Relationship Id="rId91" Type="http://schemas.openxmlformats.org/officeDocument/2006/relationships/hyperlink" Target="https://osf.io/sg3su/" TargetMode="External"/><Relationship Id="rId96" Type="http://schemas.openxmlformats.org/officeDocument/2006/relationships/hyperlink" Target="https://osf.io/jv4tw/" TargetMode="External"/><Relationship Id="rId140" Type="http://schemas.openxmlformats.org/officeDocument/2006/relationships/hyperlink" Target="https://osf.io/rzjvn/" TargetMode="External"/><Relationship Id="rId145" Type="http://schemas.openxmlformats.org/officeDocument/2006/relationships/hyperlink" Target="https://osf.io/dnaxe/" TargetMode="External"/><Relationship Id="rId161" Type="http://schemas.openxmlformats.org/officeDocument/2006/relationships/hyperlink" Target="https://osf.io/i29mh/" TargetMode="External"/><Relationship Id="rId166" Type="http://schemas.openxmlformats.org/officeDocument/2006/relationships/hyperlink" Target="https://osf.io/n2m7p/" TargetMode="External"/><Relationship Id="rId182" Type="http://schemas.openxmlformats.org/officeDocument/2006/relationships/hyperlink" Target="https://osf.io/pkaqw/" TargetMode="External"/><Relationship Id="rId187" Type="http://schemas.openxmlformats.org/officeDocument/2006/relationships/hyperlink" Target="https://osf.io/tg2wd/" TargetMode="External"/><Relationship Id="rId1" Type="http://schemas.openxmlformats.org/officeDocument/2006/relationships/hyperlink" Target="https://osf.io/qwkum/" TargetMode="External"/><Relationship Id="rId6" Type="http://schemas.openxmlformats.org/officeDocument/2006/relationships/hyperlink" Target="https://osf.io/8j9cg/" TargetMode="External"/><Relationship Id="rId23" Type="http://schemas.openxmlformats.org/officeDocument/2006/relationships/hyperlink" Target="https://osf.io/z75yu/" TargetMode="External"/><Relationship Id="rId28" Type="http://schemas.openxmlformats.org/officeDocument/2006/relationships/hyperlink" Target="https://osf.io/4m8ir/" TargetMode="External"/><Relationship Id="rId49" Type="http://schemas.openxmlformats.org/officeDocument/2006/relationships/hyperlink" Target="https://osf.io/swrhy/" TargetMode="External"/><Relationship Id="rId114" Type="http://schemas.openxmlformats.org/officeDocument/2006/relationships/hyperlink" Target="https://osf.io/cxmf6/" TargetMode="External"/><Relationship Id="rId119" Type="http://schemas.openxmlformats.org/officeDocument/2006/relationships/hyperlink" Target="https://osf.io/5i8tu/" TargetMode="External"/><Relationship Id="rId44" Type="http://schemas.openxmlformats.org/officeDocument/2006/relationships/hyperlink" Target="https://osf.io/ujhlw/" TargetMode="External"/><Relationship Id="rId60" Type="http://schemas.openxmlformats.org/officeDocument/2006/relationships/hyperlink" Target="https://osf.io/rc6mv/" TargetMode="External"/><Relationship Id="rId65" Type="http://schemas.openxmlformats.org/officeDocument/2006/relationships/hyperlink" Target="https://osf.io/5tbxf/" TargetMode="External"/><Relationship Id="rId81" Type="http://schemas.openxmlformats.org/officeDocument/2006/relationships/hyperlink" Target="https://osf.io/wb4vd/" TargetMode="External"/><Relationship Id="rId86" Type="http://schemas.openxmlformats.org/officeDocument/2006/relationships/hyperlink" Target="https://osf.io/mxryb/" TargetMode="External"/><Relationship Id="rId130" Type="http://schemas.openxmlformats.org/officeDocument/2006/relationships/hyperlink" Target="https://osf.io/39qni/" TargetMode="External"/><Relationship Id="rId135" Type="http://schemas.openxmlformats.org/officeDocument/2006/relationships/hyperlink" Target="https://osf.io/gfn65/" TargetMode="External"/><Relationship Id="rId151" Type="http://schemas.openxmlformats.org/officeDocument/2006/relationships/hyperlink" Target="https://osf.io/vj65s/" TargetMode="External"/><Relationship Id="rId156" Type="http://schemas.openxmlformats.org/officeDocument/2006/relationships/hyperlink" Target="https://osf.io/witg3/" TargetMode="External"/><Relationship Id="rId177" Type="http://schemas.openxmlformats.org/officeDocument/2006/relationships/hyperlink" Target="https://osf.io/blcj6/" TargetMode="External"/><Relationship Id="rId198" Type="http://schemas.openxmlformats.org/officeDocument/2006/relationships/drawing" Target="../drawings/drawing1.xml"/><Relationship Id="rId172" Type="http://schemas.openxmlformats.org/officeDocument/2006/relationships/hyperlink" Target="https://osf.io/7xyi5/" TargetMode="External"/><Relationship Id="rId193" Type="http://schemas.openxmlformats.org/officeDocument/2006/relationships/hyperlink" Target="https://osf.io/bifc7/" TargetMode="External"/><Relationship Id="rId13" Type="http://schemas.openxmlformats.org/officeDocument/2006/relationships/hyperlink" Target="https://osf.io/pmhd7/" TargetMode="External"/><Relationship Id="rId18" Type="http://schemas.openxmlformats.org/officeDocument/2006/relationships/hyperlink" Target="https://osf.io/rvkc5/" TargetMode="External"/><Relationship Id="rId39" Type="http://schemas.openxmlformats.org/officeDocument/2006/relationships/hyperlink" Target="https://osf.io/yscmg/" TargetMode="External"/><Relationship Id="rId109" Type="http://schemas.openxmlformats.org/officeDocument/2006/relationships/hyperlink" Target="https://osf.io/j8bpa/" TargetMode="External"/><Relationship Id="rId34" Type="http://schemas.openxmlformats.org/officeDocument/2006/relationships/hyperlink" Target="https://osf.io/kb59n/" TargetMode="External"/><Relationship Id="rId50" Type="http://schemas.openxmlformats.org/officeDocument/2006/relationships/hyperlink" Target="https://osf.io/nmpdc/" TargetMode="External"/><Relationship Id="rId55" Type="http://schemas.openxmlformats.org/officeDocument/2006/relationships/hyperlink" Target="https://osf.io/saq6x/" TargetMode="External"/><Relationship Id="rId76" Type="http://schemas.openxmlformats.org/officeDocument/2006/relationships/hyperlink" Target="https://osf.io/xtsq6/" TargetMode="External"/><Relationship Id="rId97" Type="http://schemas.openxmlformats.org/officeDocument/2006/relationships/hyperlink" Target="https://osf.io/2gx4k/" TargetMode="External"/><Relationship Id="rId104" Type="http://schemas.openxmlformats.org/officeDocument/2006/relationships/hyperlink" Target="https://osf.io/xse7q/" TargetMode="External"/><Relationship Id="rId120" Type="http://schemas.openxmlformats.org/officeDocument/2006/relationships/hyperlink" Target="https://osf.io/kegmc/" TargetMode="External"/><Relationship Id="rId125" Type="http://schemas.openxmlformats.org/officeDocument/2006/relationships/hyperlink" Target="https://osf.io/edcr7/" TargetMode="External"/><Relationship Id="rId141" Type="http://schemas.openxmlformats.org/officeDocument/2006/relationships/hyperlink" Target="https://osf.io/3h29d/" TargetMode="External"/><Relationship Id="rId146" Type="http://schemas.openxmlformats.org/officeDocument/2006/relationships/hyperlink" Target="https://osf.io/xgdqy/" TargetMode="External"/><Relationship Id="rId167" Type="http://schemas.openxmlformats.org/officeDocument/2006/relationships/hyperlink" Target="https://osf.io/k4y9i/" TargetMode="External"/><Relationship Id="rId188" Type="http://schemas.openxmlformats.org/officeDocument/2006/relationships/hyperlink" Target="https://osf.io/bk53t/" TargetMode="External"/><Relationship Id="rId7" Type="http://schemas.openxmlformats.org/officeDocument/2006/relationships/hyperlink" Target="https://osf.io/xsmzb/" TargetMode="External"/><Relationship Id="rId71" Type="http://schemas.openxmlformats.org/officeDocument/2006/relationships/hyperlink" Target="https://osf.io/l8srm/" TargetMode="External"/><Relationship Id="rId92" Type="http://schemas.openxmlformats.org/officeDocument/2006/relationships/hyperlink" Target="https://osf.io/itc9q/" TargetMode="External"/><Relationship Id="rId162" Type="http://schemas.openxmlformats.org/officeDocument/2006/relationships/hyperlink" Target="https://osf.io/eyk8w/" TargetMode="External"/><Relationship Id="rId183" Type="http://schemas.openxmlformats.org/officeDocument/2006/relationships/hyperlink" Target="https://osf.io/0aifq/" TargetMode="External"/><Relationship Id="rId2" Type="http://schemas.openxmlformats.org/officeDocument/2006/relationships/hyperlink" Target="https://osf.io/64pz8/" TargetMode="External"/><Relationship Id="rId29" Type="http://schemas.openxmlformats.org/officeDocument/2006/relationships/hyperlink" Target="https://osf.io/gcj7x/" TargetMode="External"/><Relationship Id="rId24" Type="http://schemas.openxmlformats.org/officeDocument/2006/relationships/hyperlink" Target="https://osf.io/93tkw/" TargetMode="External"/><Relationship Id="rId40" Type="http://schemas.openxmlformats.org/officeDocument/2006/relationships/hyperlink" Target="https://osf.io/ahpik/" TargetMode="External"/><Relationship Id="rId45" Type="http://schemas.openxmlformats.org/officeDocument/2006/relationships/hyperlink" Target="https://osf.io/gpvrm/" TargetMode="External"/><Relationship Id="rId66" Type="http://schemas.openxmlformats.org/officeDocument/2006/relationships/hyperlink" Target="https://osf.io/fg2u9/" TargetMode="External"/><Relationship Id="rId87" Type="http://schemas.openxmlformats.org/officeDocument/2006/relationships/hyperlink" Target="https://osf.io/h2r9c/" TargetMode="External"/><Relationship Id="rId110" Type="http://schemas.openxmlformats.org/officeDocument/2006/relationships/hyperlink" Target="https://osf.io/7htc9/" TargetMode="External"/><Relationship Id="rId115" Type="http://schemas.openxmlformats.org/officeDocument/2006/relationships/hyperlink" Target="https://osf.io/mua6d/" TargetMode="External"/><Relationship Id="rId131" Type="http://schemas.openxmlformats.org/officeDocument/2006/relationships/hyperlink" Target="https://osf.io/d0n81/" TargetMode="External"/><Relationship Id="rId136" Type="http://schemas.openxmlformats.org/officeDocument/2006/relationships/hyperlink" Target="https://osf.io/aczvt/" TargetMode="External"/><Relationship Id="rId157" Type="http://schemas.openxmlformats.org/officeDocument/2006/relationships/hyperlink" Target="https://osf.io/5dx4v/" TargetMode="External"/><Relationship Id="rId178" Type="http://schemas.openxmlformats.org/officeDocument/2006/relationships/hyperlink" Target="https://osf.io/47cs8/" TargetMode="External"/><Relationship Id="rId61" Type="http://schemas.openxmlformats.org/officeDocument/2006/relationships/hyperlink" Target="https://osf.io/u23g9/" TargetMode="External"/><Relationship Id="rId82" Type="http://schemas.openxmlformats.org/officeDocument/2006/relationships/hyperlink" Target="https://osf.io/sq8k9/" TargetMode="External"/><Relationship Id="rId152" Type="http://schemas.openxmlformats.org/officeDocument/2006/relationships/hyperlink" Target="https://osf.io/c5fza/" TargetMode="External"/><Relationship Id="rId173" Type="http://schemas.openxmlformats.org/officeDocument/2006/relationships/hyperlink" Target="https://osf.io/dncxa/" TargetMode="External"/><Relationship Id="rId194" Type="http://schemas.openxmlformats.org/officeDocument/2006/relationships/hyperlink" Target="https://osf.io/q7f6w/" TargetMode="External"/><Relationship Id="rId199" Type="http://schemas.openxmlformats.org/officeDocument/2006/relationships/vmlDrawing" Target="../drawings/vmlDrawing1.vml"/><Relationship Id="rId19" Type="http://schemas.openxmlformats.org/officeDocument/2006/relationships/hyperlink" Target="https://osf.io/tjzqr/" TargetMode="External"/><Relationship Id="rId14" Type="http://schemas.openxmlformats.org/officeDocument/2006/relationships/hyperlink" Target="https://osf.io/c5pbg/" TargetMode="External"/><Relationship Id="rId30" Type="http://schemas.openxmlformats.org/officeDocument/2006/relationships/hyperlink" Target="https://osf.io/vhzi6/" TargetMode="External"/><Relationship Id="rId35" Type="http://schemas.openxmlformats.org/officeDocument/2006/relationships/hyperlink" Target="https://osf.io/sqim7/" TargetMode="External"/><Relationship Id="rId56" Type="http://schemas.openxmlformats.org/officeDocument/2006/relationships/hyperlink" Target="https://osf.io/38ges/" TargetMode="External"/><Relationship Id="rId77" Type="http://schemas.openxmlformats.org/officeDocument/2006/relationships/hyperlink" Target="https://osf.io/cxwev/" TargetMode="External"/><Relationship Id="rId100" Type="http://schemas.openxmlformats.org/officeDocument/2006/relationships/hyperlink" Target="https://osf.io/hau4p/" TargetMode="External"/><Relationship Id="rId105" Type="http://schemas.openxmlformats.org/officeDocument/2006/relationships/hyperlink" Target="https://osf.io/5bwva/" TargetMode="External"/><Relationship Id="rId126" Type="http://schemas.openxmlformats.org/officeDocument/2006/relationships/hyperlink" Target="https://osf.io/bvgyq/" TargetMode="External"/><Relationship Id="rId147" Type="http://schemas.openxmlformats.org/officeDocument/2006/relationships/hyperlink" Target="https://osf.io/fxqsk/" TargetMode="External"/><Relationship Id="rId168" Type="http://schemas.openxmlformats.org/officeDocument/2006/relationships/hyperlink" Target="https://osf.io/mwgub/" TargetMode="External"/><Relationship Id="rId8" Type="http://schemas.openxmlformats.org/officeDocument/2006/relationships/hyperlink" Target="https://osf.io/4xdkk/" TargetMode="External"/><Relationship Id="rId51" Type="http://schemas.openxmlformats.org/officeDocument/2006/relationships/hyperlink" Target="https://osf.io/tv82z/" TargetMode="External"/><Relationship Id="rId72" Type="http://schemas.openxmlformats.org/officeDocument/2006/relationships/hyperlink" Target="https://osf.io/wkgpq/" TargetMode="External"/><Relationship Id="rId93" Type="http://schemas.openxmlformats.org/officeDocument/2006/relationships/hyperlink" Target="https://osf.io/qthf2/" TargetMode="External"/><Relationship Id="rId98" Type="http://schemas.openxmlformats.org/officeDocument/2006/relationships/hyperlink" Target="https://osf.io/4vuhw/" TargetMode="External"/><Relationship Id="rId121" Type="http://schemas.openxmlformats.org/officeDocument/2006/relationships/hyperlink" Target="https://osf.io/5axfe/" TargetMode="External"/><Relationship Id="rId142" Type="http://schemas.openxmlformats.org/officeDocument/2006/relationships/hyperlink" Target="https://osf.io/73pnd/" TargetMode="External"/><Relationship Id="rId163" Type="http://schemas.openxmlformats.org/officeDocument/2006/relationships/hyperlink" Target="https://osf.io/ta3j8/" TargetMode="External"/><Relationship Id="rId184" Type="http://schemas.openxmlformats.org/officeDocument/2006/relationships/hyperlink" Target="https://osf.io/jnqky/" TargetMode="External"/><Relationship Id="rId189" Type="http://schemas.openxmlformats.org/officeDocument/2006/relationships/hyperlink" Target="https://osf.io/mvdsw/" TargetMode="External"/><Relationship Id="rId3" Type="http://schemas.openxmlformats.org/officeDocument/2006/relationships/hyperlink" Target="https://osf.io/rmvk5/" TargetMode="External"/><Relationship Id="rId25" Type="http://schemas.openxmlformats.org/officeDocument/2006/relationships/hyperlink" Target="https://osf.io/bscfe/" TargetMode="External"/><Relationship Id="rId46" Type="http://schemas.openxmlformats.org/officeDocument/2006/relationships/hyperlink" Target="https://osf.io/sgw43/" TargetMode="External"/><Relationship Id="rId67" Type="http://schemas.openxmlformats.org/officeDocument/2006/relationships/hyperlink" Target="https://osf.io/vy1bc/" TargetMode="External"/><Relationship Id="rId116" Type="http://schemas.openxmlformats.org/officeDocument/2006/relationships/hyperlink" Target="https://osf.io/7pdh8/" TargetMode="External"/><Relationship Id="rId137" Type="http://schemas.openxmlformats.org/officeDocument/2006/relationships/hyperlink" Target="https://osf.io/ewtn6/" TargetMode="External"/><Relationship Id="rId158" Type="http://schemas.openxmlformats.org/officeDocument/2006/relationships/hyperlink" Target="https://osf.io/df7cj/" TargetMode="External"/><Relationship Id="rId20" Type="http://schemas.openxmlformats.org/officeDocument/2006/relationships/hyperlink" Target="https://osf.io/7rtcz/" TargetMode="External"/><Relationship Id="rId41" Type="http://schemas.openxmlformats.org/officeDocument/2006/relationships/hyperlink" Target="https://osf.io/nuab4/" TargetMode="External"/><Relationship Id="rId62" Type="http://schemas.openxmlformats.org/officeDocument/2006/relationships/hyperlink" Target="https://osf.io/kez47/" TargetMode="External"/><Relationship Id="rId83" Type="http://schemas.openxmlformats.org/officeDocument/2006/relationships/hyperlink" Target="https://osf.io/qedt9/" TargetMode="External"/><Relationship Id="rId88" Type="http://schemas.openxmlformats.org/officeDocument/2006/relationships/hyperlink" Target="https://osf.io/imrx2/" TargetMode="External"/><Relationship Id="rId111" Type="http://schemas.openxmlformats.org/officeDocument/2006/relationships/hyperlink" Target="https://osf.io/abxcj/" TargetMode="External"/><Relationship Id="rId132" Type="http://schemas.openxmlformats.org/officeDocument/2006/relationships/hyperlink" Target="https://osf.io/qlzap/" TargetMode="External"/><Relationship Id="rId153" Type="http://schemas.openxmlformats.org/officeDocument/2006/relationships/hyperlink" Target="https://osf.io/wi6hv/" TargetMode="External"/><Relationship Id="rId174" Type="http://schemas.openxmlformats.org/officeDocument/2006/relationships/hyperlink" Target="https://osf.io/7cab3/" TargetMode="External"/><Relationship Id="rId179" Type="http://schemas.openxmlformats.org/officeDocument/2006/relationships/hyperlink" Target="https://osf.io/tf8ky/" TargetMode="External"/><Relationship Id="rId195" Type="http://schemas.openxmlformats.org/officeDocument/2006/relationships/hyperlink" Target="https://osf.io/aigrv/" TargetMode="External"/><Relationship Id="rId190" Type="http://schemas.openxmlformats.org/officeDocument/2006/relationships/hyperlink" Target="https://osf.io/pj5hb/" TargetMode="External"/><Relationship Id="rId15" Type="http://schemas.openxmlformats.org/officeDocument/2006/relationships/hyperlink" Target="https://osf.io/ne9dy/" TargetMode="External"/><Relationship Id="rId36" Type="http://schemas.openxmlformats.org/officeDocument/2006/relationships/hyperlink" Target="https://osf.io/25vhj/" TargetMode="External"/><Relationship Id="rId57" Type="http://schemas.openxmlformats.org/officeDocument/2006/relationships/hyperlink" Target="https://osf.io/rx9ph/" TargetMode="External"/><Relationship Id="rId106" Type="http://schemas.openxmlformats.org/officeDocument/2006/relationships/hyperlink" Target="https://osf.io/r5gpv/" TargetMode="External"/><Relationship Id="rId127" Type="http://schemas.openxmlformats.org/officeDocument/2006/relationships/hyperlink" Target="https://osf.io/7dyp5/" TargetMode="External"/><Relationship Id="rId10" Type="http://schemas.openxmlformats.org/officeDocument/2006/relationships/hyperlink" Target="https://osf.io/atgp5/" TargetMode="External"/><Relationship Id="rId31" Type="http://schemas.openxmlformats.org/officeDocument/2006/relationships/hyperlink" Target="https://osf.io/bzdr2/" TargetMode="External"/><Relationship Id="rId52" Type="http://schemas.openxmlformats.org/officeDocument/2006/relationships/hyperlink" Target="https://osf.io/vmz2e/" TargetMode="External"/><Relationship Id="rId73" Type="http://schemas.openxmlformats.org/officeDocument/2006/relationships/hyperlink" Target="https://osf.io/9gky5/" TargetMode="External"/><Relationship Id="rId78" Type="http://schemas.openxmlformats.org/officeDocument/2006/relationships/hyperlink" Target="https://osf.io/ke43j/" TargetMode="External"/><Relationship Id="rId94" Type="http://schemas.openxmlformats.org/officeDocument/2006/relationships/hyperlink" Target="https://osf.io/k7huw/" TargetMode="External"/><Relationship Id="rId99" Type="http://schemas.openxmlformats.org/officeDocument/2006/relationships/hyperlink" Target="https://osf.io/nhwv5/" TargetMode="External"/><Relationship Id="rId101" Type="http://schemas.openxmlformats.org/officeDocument/2006/relationships/hyperlink" Target="https://osf.io/nr7d9/" TargetMode="External"/><Relationship Id="rId122" Type="http://schemas.openxmlformats.org/officeDocument/2006/relationships/hyperlink" Target="https://osf.io/4bv5f/" TargetMode="External"/><Relationship Id="rId143" Type="http://schemas.openxmlformats.org/officeDocument/2006/relationships/hyperlink" Target="https://osf.io/vjb2a/" TargetMode="External"/><Relationship Id="rId148" Type="http://schemas.openxmlformats.org/officeDocument/2006/relationships/hyperlink" Target="https://osf.io/cwkzu/" TargetMode="External"/><Relationship Id="rId164" Type="http://schemas.openxmlformats.org/officeDocument/2006/relationships/hyperlink" Target="https://osf.io/vnsqg/" TargetMode="External"/><Relationship Id="rId169" Type="http://schemas.openxmlformats.org/officeDocument/2006/relationships/hyperlink" Target="https://osf.io/yuybh/" TargetMode="External"/><Relationship Id="rId185" Type="http://schemas.openxmlformats.org/officeDocument/2006/relationships/hyperlink" Target="https://osf.io/siaqe/" TargetMode="External"/><Relationship Id="rId4" Type="http://schemas.openxmlformats.org/officeDocument/2006/relationships/hyperlink" Target="https://osf.io/qg9j7/" TargetMode="External"/><Relationship Id="rId9" Type="http://schemas.openxmlformats.org/officeDocument/2006/relationships/hyperlink" Target="https://osf.io/n539q/" TargetMode="External"/><Relationship Id="rId180" Type="http://schemas.openxmlformats.org/officeDocument/2006/relationships/hyperlink" Target="https://osf.io/jknef/" TargetMode="External"/><Relationship Id="rId26" Type="http://schemas.openxmlformats.org/officeDocument/2006/relationships/hyperlink" Target="https://osf.io/ktgnq/" TargetMode="External"/><Relationship Id="rId47" Type="http://schemas.openxmlformats.org/officeDocument/2006/relationships/hyperlink" Target="https://osf.io/rhbqj/" TargetMode="External"/><Relationship Id="rId68" Type="http://schemas.openxmlformats.org/officeDocument/2006/relationships/hyperlink" Target="https://osf.io/gtewj/" TargetMode="External"/><Relationship Id="rId89" Type="http://schemas.openxmlformats.org/officeDocument/2006/relationships/hyperlink" Target="https://osf.io/jfigk/" TargetMode="External"/><Relationship Id="rId112" Type="http://schemas.openxmlformats.org/officeDocument/2006/relationships/hyperlink" Target="https://osf.io/xfj5w/" TargetMode="External"/><Relationship Id="rId133" Type="http://schemas.openxmlformats.org/officeDocument/2006/relationships/hyperlink" Target="https://osf.io/esa3j/" TargetMode="External"/><Relationship Id="rId154" Type="http://schemas.openxmlformats.org/officeDocument/2006/relationships/hyperlink" Target="https://osf.io/b98zw/" TargetMode="External"/><Relationship Id="rId175" Type="http://schemas.openxmlformats.org/officeDocument/2006/relationships/hyperlink" Target="https://osf.io/blcj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W934"/>
  <sheetViews>
    <sheetView tabSelected="1" workbookViewId="0">
      <pane xSplit="3" ySplit="1" topLeftCell="DN86" activePane="bottomRight" state="frozen"/>
      <selection pane="topRight" activeCell="D1" sqref="D1"/>
      <selection pane="bottomLeft" activeCell="A2" sqref="A2"/>
      <selection pane="bottomRight" activeCell="DW2" sqref="DW2:DW168"/>
    </sheetView>
  </sheetViews>
  <sheetFormatPr defaultColWidth="14.42578125" defaultRowHeight="15.75" customHeight="1" x14ac:dyDescent="0.2"/>
  <cols>
    <col min="1" max="1" width="8.140625" customWidth="1"/>
    <col min="2" max="2" width="8.5703125" customWidth="1"/>
    <col min="3" max="3" width="9.7109375" customWidth="1"/>
    <col min="4" max="7" width="20.28515625" customWidth="1"/>
    <col min="8" max="11" width="28.140625" customWidth="1"/>
    <col min="12" max="12" width="19.140625" customWidth="1"/>
    <col min="13" max="14" width="30.42578125" customWidth="1"/>
    <col min="15" max="15" width="17.5703125" customWidth="1"/>
    <col min="16" max="16" width="30.42578125" customWidth="1"/>
    <col min="17" max="17" width="27.7109375" customWidth="1"/>
    <col min="18" max="18" width="19.7109375" customWidth="1"/>
    <col min="19" max="19" width="30.42578125" customWidth="1"/>
    <col min="20" max="20" width="23.28515625" customWidth="1"/>
    <col min="21" max="21" width="17.28515625" customWidth="1"/>
    <col min="22" max="22" width="30.42578125" customWidth="1"/>
    <col min="23" max="23" width="37.140625" customWidth="1"/>
    <col min="24" max="24" width="25.7109375" customWidth="1"/>
    <col min="25" max="25" width="31.5703125" customWidth="1"/>
    <col min="26" max="26" width="33.42578125" customWidth="1"/>
    <col min="27" max="27" width="34.42578125" customWidth="1"/>
    <col min="28" max="28" width="27.42578125" customWidth="1"/>
    <col min="29" max="29" width="28.140625" customWidth="1"/>
    <col min="30" max="30" width="19.140625" customWidth="1"/>
    <col min="31" max="31" width="30.7109375" customWidth="1"/>
    <col min="32" max="32" width="22.28515625" customWidth="1"/>
    <col min="33" max="33" width="35.7109375" customWidth="1"/>
    <col min="34" max="35" width="32.7109375" customWidth="1"/>
    <col min="36" max="37" width="30.28515625" customWidth="1"/>
    <col min="38" max="41" width="33.5703125" customWidth="1"/>
    <col min="46" max="46" width="20.7109375" customWidth="1"/>
    <col min="47" max="47" width="19.140625" customWidth="1"/>
    <col min="48" max="48" width="25.5703125" customWidth="1"/>
    <col min="49" max="49" width="20.42578125" customWidth="1"/>
    <col min="50" max="50" width="22.140625" customWidth="1"/>
    <col min="51" max="51" width="19.5703125" customWidth="1"/>
    <col min="53" max="53" width="20.28515625" customWidth="1"/>
    <col min="54" max="54" width="23.85546875" customWidth="1"/>
    <col min="56" max="57" width="33" customWidth="1"/>
    <col min="58" max="58" width="145.85546875" customWidth="1"/>
    <col min="60" max="60" width="17.85546875" customWidth="1"/>
    <col min="61" max="61" width="22.140625" customWidth="1"/>
    <col min="64" max="64" width="29" customWidth="1"/>
    <col min="65" max="65" width="22" customWidth="1"/>
    <col min="66" max="66" width="17" customWidth="1"/>
    <col min="67" max="67" width="28.5703125" customWidth="1"/>
    <col min="68" max="68" width="29.28515625" customWidth="1"/>
    <col min="69" max="69" width="18.85546875" customWidth="1"/>
    <col min="74" max="74" width="19.42578125" customWidth="1"/>
    <col min="75" max="75" width="19.140625" customWidth="1"/>
    <col min="76" max="76" width="24.140625" customWidth="1"/>
    <col min="79" max="79" width="20.5703125" customWidth="1"/>
    <col min="81" max="82" width="28.85546875" customWidth="1"/>
    <col min="83" max="88" width="24.7109375" customWidth="1"/>
    <col min="89" max="94" width="24.5703125" customWidth="1"/>
    <col min="95" max="96" width="24.28515625" customWidth="1"/>
    <col min="97" max="97" width="28.7109375" customWidth="1"/>
    <col min="98" max="102" width="28.85546875" customWidth="1"/>
    <col min="103" max="104" width="20.7109375" customWidth="1"/>
    <col min="105" max="105" width="20.85546875" customWidth="1"/>
    <col min="106" max="106" width="13" customWidth="1"/>
    <col min="107" max="107" width="12.42578125" customWidth="1"/>
    <col min="108" max="108" width="18.85546875" customWidth="1"/>
    <col min="109" max="109" width="19.85546875" customWidth="1"/>
    <col min="110" max="110" width="14.5703125" customWidth="1"/>
    <col min="111" max="111" width="20.140625" customWidth="1"/>
    <col min="112" max="112" width="18.7109375" customWidth="1"/>
    <col min="113" max="113" width="16.7109375" customWidth="1"/>
    <col min="114" max="114" width="13.7109375" customWidth="1"/>
    <col min="115" max="116" width="19.42578125" customWidth="1"/>
    <col min="117" max="117" width="22.7109375" customWidth="1"/>
    <col min="118" max="118" width="11.5703125" customWidth="1"/>
    <col min="119" max="119" width="10.28515625" customWidth="1"/>
    <col min="120" max="120" width="16.28515625" customWidth="1"/>
    <col min="121" max="121" width="20.140625" customWidth="1"/>
    <col min="122" max="122" width="13.7109375" customWidth="1"/>
    <col min="123" max="123" width="17.85546875" customWidth="1"/>
    <col min="124" max="124" width="16.7109375" customWidth="1"/>
    <col min="125" max="126" width="13.7109375" customWidth="1"/>
    <col min="127" max="127" width="27" style="145" bestFit="1" customWidth="1"/>
  </cols>
  <sheetData>
    <row r="1" spans="1:127" ht="21" customHeight="1" x14ac:dyDescent="0.2">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37</v>
      </c>
      <c r="AK1" s="1" t="s">
        <v>38</v>
      </c>
      <c r="AL1" s="1" t="s">
        <v>39</v>
      </c>
      <c r="AM1" s="1" t="s">
        <v>41</v>
      </c>
      <c r="AN1" s="1" t="s">
        <v>42</v>
      </c>
      <c r="AO1" s="1" t="s">
        <v>43</v>
      </c>
      <c r="AP1" s="1" t="s">
        <v>44</v>
      </c>
      <c r="AQ1" s="1" t="s">
        <v>45</v>
      </c>
      <c r="AR1" s="1" t="s">
        <v>46</v>
      </c>
      <c r="AS1" s="1" t="s">
        <v>47</v>
      </c>
      <c r="AT1" s="5" t="s">
        <v>48</v>
      </c>
      <c r="AU1" s="1" t="s">
        <v>53</v>
      </c>
      <c r="AV1" s="1" t="s">
        <v>54</v>
      </c>
      <c r="AW1" s="1" t="s">
        <v>55</v>
      </c>
      <c r="AX1" s="1" t="s">
        <v>56</v>
      </c>
      <c r="AY1" s="7" t="s">
        <v>57</v>
      </c>
      <c r="AZ1" s="7" t="s">
        <v>58</v>
      </c>
      <c r="BA1" s="1" t="s">
        <v>59</v>
      </c>
      <c r="BB1" s="1" t="s">
        <v>60</v>
      </c>
      <c r="BC1" s="7" t="s">
        <v>61</v>
      </c>
      <c r="BD1" s="7" t="s">
        <v>62</v>
      </c>
      <c r="BE1" s="7" t="s">
        <v>63</v>
      </c>
      <c r="BF1" s="7" t="s">
        <v>64</v>
      </c>
      <c r="BG1" s="7" t="s">
        <v>65</v>
      </c>
      <c r="BH1" s="7" t="s">
        <v>66</v>
      </c>
      <c r="BI1" s="7" t="s">
        <v>67</v>
      </c>
      <c r="BJ1" s="7" t="s">
        <v>68</v>
      </c>
      <c r="BK1" s="7" t="s">
        <v>69</v>
      </c>
      <c r="BL1" s="7" t="s">
        <v>70</v>
      </c>
      <c r="BM1" s="7" t="s">
        <v>71</v>
      </c>
      <c r="BN1" s="7" t="s">
        <v>72</v>
      </c>
      <c r="BO1" s="7" t="s">
        <v>73</v>
      </c>
      <c r="BP1" s="7" t="s">
        <v>74</v>
      </c>
      <c r="BQ1" s="7" t="s">
        <v>75</v>
      </c>
      <c r="BR1" s="7" t="s">
        <v>76</v>
      </c>
      <c r="BS1" s="7" t="s">
        <v>78</v>
      </c>
      <c r="BT1" s="7" t="s">
        <v>79</v>
      </c>
      <c r="BU1" s="7" t="s">
        <v>80</v>
      </c>
      <c r="BV1" s="7" t="s">
        <v>81</v>
      </c>
      <c r="BW1" s="7" t="s">
        <v>82</v>
      </c>
      <c r="BX1" s="7" t="s">
        <v>83</v>
      </c>
      <c r="BY1" s="7" t="s">
        <v>84</v>
      </c>
      <c r="BZ1" s="7" t="s">
        <v>85</v>
      </c>
      <c r="CA1" s="7" t="s">
        <v>86</v>
      </c>
      <c r="CB1" s="1" t="s">
        <v>87</v>
      </c>
      <c r="CC1" s="1" t="s">
        <v>88</v>
      </c>
      <c r="CD1" s="1" t="s">
        <v>89</v>
      </c>
      <c r="CE1" s="10" t="s">
        <v>90</v>
      </c>
      <c r="CF1" s="10" t="s">
        <v>94</v>
      </c>
      <c r="CG1" s="10" t="s">
        <v>95</v>
      </c>
      <c r="CH1" s="10" t="s">
        <v>96</v>
      </c>
      <c r="CI1" s="10" t="s">
        <v>97</v>
      </c>
      <c r="CJ1" s="10" t="s">
        <v>98</v>
      </c>
      <c r="CK1" s="10" t="s">
        <v>99</v>
      </c>
      <c r="CL1" s="10" t="s">
        <v>100</v>
      </c>
      <c r="CM1" s="10" t="s">
        <v>101</v>
      </c>
      <c r="CN1" s="10" t="s">
        <v>102</v>
      </c>
      <c r="CO1" s="10" t="s">
        <v>103</v>
      </c>
      <c r="CP1" s="10" t="s">
        <v>104</v>
      </c>
      <c r="CQ1" s="10" t="s">
        <v>105</v>
      </c>
      <c r="CR1" s="10" t="s">
        <v>106</v>
      </c>
      <c r="CS1" s="10" t="s">
        <v>107</v>
      </c>
      <c r="CT1" s="10" t="s">
        <v>108</v>
      </c>
      <c r="CU1" s="10" t="s">
        <v>109</v>
      </c>
      <c r="CV1" s="10" t="s">
        <v>110</v>
      </c>
      <c r="CW1" s="10" t="s">
        <v>111</v>
      </c>
      <c r="CX1" s="10"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135</v>
      </c>
      <c r="DU1" s="1" t="s">
        <v>136</v>
      </c>
      <c r="DV1" s="1" t="s">
        <v>137</v>
      </c>
      <c r="DW1" s="7" t="s">
        <v>138</v>
      </c>
    </row>
    <row r="2" spans="1:127" ht="21" customHeight="1" x14ac:dyDescent="0.2">
      <c r="A2" s="12">
        <v>1</v>
      </c>
      <c r="B2" s="14" t="s">
        <v>145</v>
      </c>
      <c r="C2" s="14" t="s">
        <v>154</v>
      </c>
      <c r="D2" s="15" t="s">
        <v>156</v>
      </c>
      <c r="E2" s="15">
        <v>34</v>
      </c>
      <c r="F2" s="15">
        <v>2</v>
      </c>
      <c r="G2" s="15" t="s">
        <v>161</v>
      </c>
      <c r="H2" s="16" t="s">
        <v>163</v>
      </c>
      <c r="I2" s="17" t="s">
        <v>172</v>
      </c>
      <c r="J2" s="19">
        <v>1</v>
      </c>
      <c r="K2" s="19">
        <v>1</v>
      </c>
      <c r="L2" s="19" t="s">
        <v>180</v>
      </c>
      <c r="M2" s="20">
        <v>8005</v>
      </c>
      <c r="N2" s="19" t="s">
        <v>183</v>
      </c>
      <c r="O2" s="19" t="s">
        <v>180</v>
      </c>
      <c r="P2" s="20">
        <v>8005</v>
      </c>
      <c r="Q2" s="19" t="s">
        <v>183</v>
      </c>
      <c r="R2" s="19" t="s">
        <v>184</v>
      </c>
      <c r="S2" s="20">
        <v>5100</v>
      </c>
      <c r="T2" s="19" t="s">
        <v>186</v>
      </c>
      <c r="U2" s="19" t="s">
        <v>184</v>
      </c>
      <c r="V2" s="20">
        <v>5100</v>
      </c>
      <c r="W2" s="19" t="s">
        <v>186</v>
      </c>
      <c r="X2" s="19">
        <v>46</v>
      </c>
      <c r="Y2" s="21">
        <v>2.52</v>
      </c>
      <c r="Z2" s="21">
        <v>2.52</v>
      </c>
      <c r="AA2" s="21">
        <v>2.5299999999999998</v>
      </c>
      <c r="AB2" s="21">
        <v>2.5299999999999998</v>
      </c>
      <c r="AC2" s="22">
        <v>3</v>
      </c>
      <c r="AD2" s="22" t="s">
        <v>193</v>
      </c>
      <c r="AE2" s="22">
        <v>1</v>
      </c>
      <c r="AF2" s="23" t="s">
        <v>195</v>
      </c>
      <c r="AG2" s="24" t="s">
        <v>197</v>
      </c>
      <c r="AH2" s="24" t="s">
        <v>200</v>
      </c>
      <c r="AI2" s="23" t="s">
        <v>201</v>
      </c>
      <c r="AJ2" s="25">
        <v>3.4</v>
      </c>
      <c r="AK2" s="25">
        <v>2.4</v>
      </c>
      <c r="AL2" s="22">
        <v>0</v>
      </c>
      <c r="AM2" s="22"/>
      <c r="AN2" s="22">
        <v>0</v>
      </c>
      <c r="AO2" s="19"/>
      <c r="AP2" s="19">
        <v>0</v>
      </c>
      <c r="AQ2" s="19">
        <v>1</v>
      </c>
      <c r="AR2" s="19">
        <v>1</v>
      </c>
      <c r="AS2" s="19">
        <v>0</v>
      </c>
      <c r="AT2" s="14" t="s">
        <v>203</v>
      </c>
      <c r="AU2" s="27">
        <v>41845</v>
      </c>
      <c r="AV2" s="28">
        <v>42011</v>
      </c>
      <c r="AW2" s="29" t="s">
        <v>222</v>
      </c>
      <c r="AX2" s="30">
        <v>3</v>
      </c>
      <c r="AY2" s="30" t="s">
        <v>231</v>
      </c>
      <c r="AZ2" s="30">
        <v>24</v>
      </c>
      <c r="BA2" s="30">
        <v>0.02</v>
      </c>
      <c r="BB2" s="31"/>
      <c r="BC2" s="31"/>
      <c r="BD2" s="29" t="s">
        <v>235</v>
      </c>
      <c r="BE2" s="29" t="s">
        <v>236</v>
      </c>
      <c r="BF2" s="29" t="s">
        <v>238</v>
      </c>
      <c r="BG2" s="30" t="s">
        <v>239</v>
      </c>
      <c r="BH2" s="32"/>
      <c r="BI2" s="30">
        <v>18</v>
      </c>
      <c r="BJ2" s="30">
        <v>23</v>
      </c>
      <c r="BK2" s="30">
        <v>27</v>
      </c>
      <c r="BL2" s="30" t="s">
        <v>244</v>
      </c>
      <c r="BM2" s="30">
        <v>27</v>
      </c>
      <c r="BN2" s="30">
        <v>0.95</v>
      </c>
      <c r="BO2" s="30">
        <v>1</v>
      </c>
      <c r="BP2" s="29" t="s">
        <v>246</v>
      </c>
      <c r="BQ2" s="29" t="s">
        <v>248</v>
      </c>
      <c r="BR2" s="30">
        <v>29</v>
      </c>
      <c r="BS2" s="30">
        <v>0.435</v>
      </c>
      <c r="BT2" s="30" t="s">
        <v>249</v>
      </c>
      <c r="BU2" s="31"/>
      <c r="BV2" s="29" t="s">
        <v>250</v>
      </c>
      <c r="BW2" s="29" t="s">
        <v>251</v>
      </c>
      <c r="BX2" s="30" t="s">
        <v>253</v>
      </c>
      <c r="BY2" s="33">
        <v>0.99</v>
      </c>
      <c r="BZ2" s="30" t="s">
        <v>261</v>
      </c>
      <c r="CA2" s="29" t="s">
        <v>262</v>
      </c>
      <c r="CB2" s="34"/>
      <c r="CC2" s="19">
        <v>1</v>
      </c>
      <c r="CD2" s="35" t="s">
        <v>264</v>
      </c>
      <c r="CE2" s="36" t="s">
        <v>270</v>
      </c>
      <c r="CF2" s="37">
        <v>2003</v>
      </c>
      <c r="CG2" s="36" t="s">
        <v>276</v>
      </c>
      <c r="CH2" s="36" t="s">
        <v>277</v>
      </c>
      <c r="CI2" s="36" t="s">
        <v>278</v>
      </c>
      <c r="CJ2" s="38">
        <v>120</v>
      </c>
      <c r="CK2" s="38">
        <v>48</v>
      </c>
      <c r="CL2" s="38">
        <v>5080</v>
      </c>
      <c r="CM2" s="36" t="s">
        <v>282</v>
      </c>
      <c r="CN2" s="36" t="s">
        <v>283</v>
      </c>
      <c r="CO2" s="36" t="s">
        <v>284</v>
      </c>
      <c r="CP2" s="36" t="s">
        <v>286</v>
      </c>
      <c r="CQ2" s="36" t="s">
        <v>288</v>
      </c>
      <c r="CR2" s="36" t="s">
        <v>289</v>
      </c>
      <c r="CS2" s="36" t="s">
        <v>290</v>
      </c>
      <c r="CT2" s="36" t="s">
        <v>291</v>
      </c>
      <c r="CU2" s="36" t="s">
        <v>292</v>
      </c>
      <c r="CV2" s="38">
        <v>1</v>
      </c>
      <c r="CW2" s="36" t="s">
        <v>294</v>
      </c>
      <c r="CX2" s="36" t="s">
        <v>193</v>
      </c>
      <c r="CY2" s="39">
        <v>24</v>
      </c>
      <c r="CZ2" s="41" t="s">
        <v>297</v>
      </c>
      <c r="DA2" s="41" t="s">
        <v>300</v>
      </c>
      <c r="DB2" s="42">
        <v>1</v>
      </c>
      <c r="DC2" s="42">
        <v>13</v>
      </c>
      <c r="DD2" s="42">
        <v>7.11</v>
      </c>
      <c r="DE2" s="41" t="s">
        <v>300</v>
      </c>
      <c r="DF2" s="42">
        <v>0.02</v>
      </c>
      <c r="DG2" s="19">
        <v>1.9394663999999999E-2</v>
      </c>
      <c r="DH2" s="19">
        <v>1.9394663999999999E-2</v>
      </c>
      <c r="DI2" s="19">
        <f>IF(DH2&lt;=0.05000001, 1, 0)</f>
        <v>1</v>
      </c>
      <c r="DJ2" s="19">
        <v>0.59460528508600796</v>
      </c>
      <c r="DK2" s="38">
        <v>29</v>
      </c>
      <c r="DL2" s="41" t="s">
        <v>297</v>
      </c>
      <c r="DM2" s="41" t="s">
        <v>300</v>
      </c>
      <c r="DN2" s="42">
        <v>1</v>
      </c>
      <c r="DO2" s="42">
        <v>28</v>
      </c>
      <c r="DP2" s="42">
        <v>0.63</v>
      </c>
      <c r="DQ2" s="41" t="s">
        <v>300</v>
      </c>
      <c r="DR2" s="42">
        <v>0.435</v>
      </c>
      <c r="DS2" s="19">
        <v>0.43403072500000001</v>
      </c>
      <c r="DT2" s="19">
        <v>0.43403072500000001</v>
      </c>
      <c r="DU2" s="19">
        <f>IF(DT2&lt;=0.0500001, 1, 0)</f>
        <v>0</v>
      </c>
      <c r="DV2" s="19">
        <v>0.148340452930245</v>
      </c>
      <c r="DW2" s="85">
        <v>0</v>
      </c>
    </row>
    <row r="3" spans="1:127" ht="21" customHeight="1" x14ac:dyDescent="0.2">
      <c r="A3" s="12">
        <v>2</v>
      </c>
      <c r="B3" s="14" t="s">
        <v>308</v>
      </c>
      <c r="C3" s="14" t="s">
        <v>309</v>
      </c>
      <c r="D3" s="15" t="s">
        <v>156</v>
      </c>
      <c r="E3" s="15">
        <v>34</v>
      </c>
      <c r="F3" s="15">
        <v>1</v>
      </c>
      <c r="G3" s="15" t="s">
        <v>310</v>
      </c>
      <c r="H3" s="16" t="s">
        <v>311</v>
      </c>
      <c r="I3" s="17" t="s">
        <v>313</v>
      </c>
      <c r="J3" s="19">
        <v>2</v>
      </c>
      <c r="K3" s="19">
        <v>1</v>
      </c>
      <c r="L3" s="19" t="s">
        <v>315</v>
      </c>
      <c r="M3" s="43">
        <v>240</v>
      </c>
      <c r="N3" s="19" t="s">
        <v>320</v>
      </c>
      <c r="O3" s="19" t="s">
        <v>315</v>
      </c>
      <c r="P3" s="44">
        <v>240</v>
      </c>
      <c r="Q3" s="19" t="s">
        <v>320</v>
      </c>
      <c r="R3" s="19" t="s">
        <v>324</v>
      </c>
      <c r="S3" s="44">
        <v>48</v>
      </c>
      <c r="T3" s="19" t="s">
        <v>326</v>
      </c>
      <c r="U3" s="19" t="s">
        <v>324</v>
      </c>
      <c r="V3" s="44">
        <v>48</v>
      </c>
      <c r="W3" s="19" t="s">
        <v>326</v>
      </c>
      <c r="X3" s="19">
        <v>6</v>
      </c>
      <c r="Y3" s="21">
        <v>3.27</v>
      </c>
      <c r="Z3" s="21">
        <v>3.27</v>
      </c>
      <c r="AA3" s="21">
        <v>2.99</v>
      </c>
      <c r="AB3" s="21">
        <v>2.99</v>
      </c>
      <c r="AC3" s="22">
        <v>6</v>
      </c>
      <c r="AD3" s="22" t="s">
        <v>193</v>
      </c>
      <c r="AE3" s="22">
        <v>1</v>
      </c>
      <c r="AF3" s="23" t="s">
        <v>195</v>
      </c>
      <c r="AG3" s="24" t="s">
        <v>328</v>
      </c>
      <c r="AH3" s="23" t="s">
        <v>200</v>
      </c>
      <c r="AI3" s="23" t="s">
        <v>329</v>
      </c>
      <c r="AJ3" s="25">
        <v>3</v>
      </c>
      <c r="AK3" s="25">
        <v>2.8</v>
      </c>
      <c r="AL3" s="22">
        <v>0</v>
      </c>
      <c r="AM3" s="22"/>
      <c r="AN3" s="22">
        <v>0</v>
      </c>
      <c r="AO3" s="19"/>
      <c r="AP3" s="19">
        <v>0</v>
      </c>
      <c r="AQ3" s="19">
        <v>3</v>
      </c>
      <c r="AR3" s="19">
        <v>1</v>
      </c>
      <c r="AS3" s="19">
        <v>0</v>
      </c>
      <c r="AT3" s="14" t="s">
        <v>330</v>
      </c>
      <c r="AU3" s="27">
        <v>41609</v>
      </c>
      <c r="AV3" s="28">
        <v>41961</v>
      </c>
      <c r="AW3" s="29" t="s">
        <v>331</v>
      </c>
      <c r="AX3" s="30">
        <v>6</v>
      </c>
      <c r="AY3" s="30" t="s">
        <v>332</v>
      </c>
      <c r="AZ3" s="30">
        <v>24</v>
      </c>
      <c r="BA3" s="30" t="s">
        <v>333</v>
      </c>
      <c r="BB3" s="30"/>
      <c r="BC3" s="30">
        <v>2</v>
      </c>
      <c r="BD3" s="29" t="s">
        <v>334</v>
      </c>
      <c r="BE3" s="29" t="s">
        <v>335</v>
      </c>
      <c r="BF3" s="29" t="s">
        <v>337</v>
      </c>
      <c r="BG3" s="30" t="s">
        <v>338</v>
      </c>
      <c r="BH3" s="30">
        <v>0.95</v>
      </c>
      <c r="BI3" s="30">
        <v>16</v>
      </c>
      <c r="BJ3" s="30">
        <v>20</v>
      </c>
      <c r="BK3" s="30">
        <v>24</v>
      </c>
      <c r="BL3" s="30" t="s">
        <v>244</v>
      </c>
      <c r="BM3" s="30">
        <v>24</v>
      </c>
      <c r="BN3" s="30">
        <v>0.95</v>
      </c>
      <c r="BO3" s="30">
        <v>1</v>
      </c>
      <c r="BP3" s="29" t="s">
        <v>339</v>
      </c>
      <c r="BQ3" s="29" t="s">
        <v>340</v>
      </c>
      <c r="BR3" s="30">
        <v>24</v>
      </c>
      <c r="BS3" s="30">
        <v>0.26900000000000002</v>
      </c>
      <c r="BT3" s="30" t="s">
        <v>249</v>
      </c>
      <c r="BU3" s="30">
        <v>2</v>
      </c>
      <c r="BV3" s="29" t="s">
        <v>342</v>
      </c>
      <c r="BW3" s="29" t="s">
        <v>343</v>
      </c>
      <c r="BX3" s="30" t="s">
        <v>253</v>
      </c>
      <c r="BY3" s="30">
        <v>0.95</v>
      </c>
      <c r="BZ3" s="30" t="s">
        <v>344</v>
      </c>
      <c r="CA3" s="29" t="s">
        <v>345</v>
      </c>
      <c r="CB3" s="34"/>
      <c r="CC3" s="15">
        <v>0</v>
      </c>
      <c r="CD3" s="47" t="s">
        <v>346</v>
      </c>
      <c r="CE3" s="36" t="s">
        <v>270</v>
      </c>
      <c r="CF3" s="37">
        <v>2013</v>
      </c>
      <c r="CG3" s="36" t="s">
        <v>347</v>
      </c>
      <c r="CH3" s="36" t="s">
        <v>348</v>
      </c>
      <c r="CI3" s="36" t="s">
        <v>278</v>
      </c>
      <c r="CJ3" s="38">
        <v>11</v>
      </c>
      <c r="CK3" s="38">
        <v>10</v>
      </c>
      <c r="CL3" s="38">
        <v>47</v>
      </c>
      <c r="CM3" s="36" t="s">
        <v>282</v>
      </c>
      <c r="CN3" s="36" t="s">
        <v>283</v>
      </c>
      <c r="CO3" s="36" t="s">
        <v>349</v>
      </c>
      <c r="CP3" s="36" t="s">
        <v>350</v>
      </c>
      <c r="CQ3" s="36" t="s">
        <v>288</v>
      </c>
      <c r="CR3" s="36" t="s">
        <v>351</v>
      </c>
      <c r="CS3" s="36" t="s">
        <v>352</v>
      </c>
      <c r="CT3" s="36" t="s">
        <v>353</v>
      </c>
      <c r="CU3" s="36" t="s">
        <v>354</v>
      </c>
      <c r="CV3" s="38">
        <v>1</v>
      </c>
      <c r="CW3" s="36" t="s">
        <v>294</v>
      </c>
      <c r="CX3" s="36" t="s">
        <v>193</v>
      </c>
      <c r="CY3" s="39">
        <v>24</v>
      </c>
      <c r="CZ3" s="41" t="s">
        <v>297</v>
      </c>
      <c r="DA3" s="41" t="s">
        <v>300</v>
      </c>
      <c r="DB3" s="42">
        <v>1</v>
      </c>
      <c r="DC3" s="42">
        <v>23</v>
      </c>
      <c r="DD3" s="42">
        <v>13.71</v>
      </c>
      <c r="DE3" s="41" t="s">
        <v>355</v>
      </c>
      <c r="DF3" s="42">
        <v>5.0000000000000001E-3</v>
      </c>
      <c r="DG3" s="19">
        <v>1.1734709999999999E-3</v>
      </c>
      <c r="DH3" s="19">
        <v>1.1734709999999999E-3</v>
      </c>
      <c r="DI3" s="85">
        <f t="shared" ref="DI3:DI66" si="0">IF(DH3&lt;=0.05000001, 1, 0)</f>
        <v>1</v>
      </c>
      <c r="DJ3" s="19">
        <v>0.61112005364519895</v>
      </c>
      <c r="DK3" s="38">
        <v>24</v>
      </c>
      <c r="DL3" s="41" t="s">
        <v>297</v>
      </c>
      <c r="DM3" s="41" t="s">
        <v>300</v>
      </c>
      <c r="DN3" s="42">
        <v>1</v>
      </c>
      <c r="DO3" s="42">
        <v>23</v>
      </c>
      <c r="DP3" s="42">
        <v>1.28</v>
      </c>
      <c r="DQ3" s="41" t="s">
        <v>300</v>
      </c>
      <c r="DR3" s="42">
        <v>0.26900000000000002</v>
      </c>
      <c r="DS3" s="19">
        <v>0.26955806799999998</v>
      </c>
      <c r="DT3" s="19">
        <v>0.26955806799999998</v>
      </c>
      <c r="DU3" s="85">
        <f t="shared" ref="DU3:DU66" si="1">IF(DT3&lt;=0.0500001, 1, 0)</f>
        <v>0</v>
      </c>
      <c r="DV3" s="19">
        <v>0.22960463117211699</v>
      </c>
      <c r="DW3" s="85">
        <v>0</v>
      </c>
    </row>
    <row r="4" spans="1:127" ht="21" customHeight="1" x14ac:dyDescent="0.2">
      <c r="A4" s="12">
        <v>3</v>
      </c>
      <c r="B4" s="14" t="s">
        <v>356</v>
      </c>
      <c r="C4" s="14" t="s">
        <v>357</v>
      </c>
      <c r="D4" s="15" t="s">
        <v>156</v>
      </c>
      <c r="E4" s="15">
        <v>34</v>
      </c>
      <c r="F4" s="15">
        <v>3</v>
      </c>
      <c r="G4" s="15" t="s">
        <v>358</v>
      </c>
      <c r="H4" s="16" t="s">
        <v>359</v>
      </c>
      <c r="I4" s="17" t="s">
        <v>360</v>
      </c>
      <c r="J4" s="19">
        <v>4</v>
      </c>
      <c r="K4" s="19">
        <v>1</v>
      </c>
      <c r="L4" s="19" t="s">
        <v>361</v>
      </c>
      <c r="M4" s="20">
        <v>1737</v>
      </c>
      <c r="N4" s="19" t="s">
        <v>362</v>
      </c>
      <c r="O4" s="19" t="s">
        <v>363</v>
      </c>
      <c r="P4" s="20">
        <v>3191</v>
      </c>
      <c r="Q4" s="19" t="s">
        <v>362</v>
      </c>
      <c r="R4" s="19" t="s">
        <v>364</v>
      </c>
      <c r="S4" s="20">
        <v>249</v>
      </c>
      <c r="T4" s="19" t="s">
        <v>365</v>
      </c>
      <c r="U4" s="19" t="s">
        <v>366</v>
      </c>
      <c r="V4" s="20">
        <v>3758</v>
      </c>
      <c r="W4" s="19" t="s">
        <v>365</v>
      </c>
      <c r="X4" s="19">
        <v>55</v>
      </c>
      <c r="Y4" s="21">
        <v>2.57</v>
      </c>
      <c r="Z4" s="21">
        <v>2.57</v>
      </c>
      <c r="AA4" s="21">
        <v>2.09</v>
      </c>
      <c r="AB4" s="21">
        <v>2.09</v>
      </c>
      <c r="AC4" s="22">
        <v>4</v>
      </c>
      <c r="AD4" s="22" t="s">
        <v>193</v>
      </c>
      <c r="AE4" s="22">
        <v>1</v>
      </c>
      <c r="AF4" s="23" t="s">
        <v>195</v>
      </c>
      <c r="AG4" s="24" t="s">
        <v>367</v>
      </c>
      <c r="AH4" s="23" t="s">
        <v>368</v>
      </c>
      <c r="AI4" s="23" t="s">
        <v>329</v>
      </c>
      <c r="AJ4" s="25">
        <v>2.33</v>
      </c>
      <c r="AK4" s="25">
        <v>3</v>
      </c>
      <c r="AL4" s="22">
        <v>3</v>
      </c>
      <c r="AM4" s="22">
        <v>3</v>
      </c>
      <c r="AN4" s="22">
        <v>0</v>
      </c>
      <c r="AO4" s="19"/>
      <c r="AP4" s="19">
        <v>0</v>
      </c>
      <c r="AQ4" s="19">
        <v>3</v>
      </c>
      <c r="AR4" s="19">
        <v>2</v>
      </c>
      <c r="AS4" s="19">
        <v>0</v>
      </c>
      <c r="AT4" s="14" t="s">
        <v>369</v>
      </c>
      <c r="AU4" s="27">
        <v>41853</v>
      </c>
      <c r="AV4" s="48"/>
      <c r="AW4" s="14" t="s">
        <v>331</v>
      </c>
      <c r="AX4" s="15">
        <v>4</v>
      </c>
      <c r="AY4" s="15" t="s">
        <v>370</v>
      </c>
      <c r="AZ4" s="15">
        <v>25</v>
      </c>
      <c r="BA4" s="15" t="s">
        <v>371</v>
      </c>
      <c r="BB4" s="15"/>
      <c r="BC4" s="15">
        <v>2</v>
      </c>
      <c r="BD4" s="14" t="s">
        <v>372</v>
      </c>
      <c r="BE4" s="14" t="s">
        <v>343</v>
      </c>
      <c r="BF4" s="14" t="s">
        <v>373</v>
      </c>
      <c r="BG4" s="15" t="s">
        <v>374</v>
      </c>
      <c r="BH4" s="15">
        <v>0.89</v>
      </c>
      <c r="BI4" s="15">
        <v>20</v>
      </c>
      <c r="BJ4" s="15">
        <v>26</v>
      </c>
      <c r="BK4" s="15">
        <v>32</v>
      </c>
      <c r="BL4" s="15" t="s">
        <v>244</v>
      </c>
      <c r="BM4" s="15">
        <v>32</v>
      </c>
      <c r="BN4" s="15">
        <v>0.95</v>
      </c>
      <c r="BO4" s="15">
        <v>9</v>
      </c>
      <c r="BP4" s="14" t="s">
        <v>375</v>
      </c>
      <c r="BQ4" s="49" t="s">
        <v>376</v>
      </c>
      <c r="BR4" s="30">
        <v>32</v>
      </c>
      <c r="BS4" s="30">
        <v>0.22900000000000001</v>
      </c>
      <c r="BT4" s="30" t="s">
        <v>377</v>
      </c>
      <c r="BU4" s="32"/>
      <c r="BV4" s="29" t="s">
        <v>372</v>
      </c>
      <c r="BW4" s="29" t="s">
        <v>343</v>
      </c>
      <c r="BX4" s="30" t="s">
        <v>253</v>
      </c>
      <c r="BY4" s="30">
        <v>0.95</v>
      </c>
      <c r="BZ4" s="50" t="s">
        <v>378</v>
      </c>
      <c r="CA4" s="29" t="s">
        <v>379</v>
      </c>
      <c r="CB4" s="34"/>
      <c r="CC4" s="15">
        <v>0</v>
      </c>
      <c r="CD4" s="34"/>
      <c r="CE4" s="36" t="s">
        <v>270</v>
      </c>
      <c r="CF4" s="37">
        <v>1980</v>
      </c>
      <c r="CG4" s="36" t="s">
        <v>380</v>
      </c>
      <c r="CH4" s="36" t="s">
        <v>277</v>
      </c>
      <c r="CI4" s="36" t="s">
        <v>277</v>
      </c>
      <c r="CJ4" s="38">
        <v>248</v>
      </c>
      <c r="CK4" s="38">
        <v>57</v>
      </c>
      <c r="CL4" s="38">
        <v>3751</v>
      </c>
      <c r="CM4" s="36" t="s">
        <v>282</v>
      </c>
      <c r="CN4" s="36" t="s">
        <v>381</v>
      </c>
      <c r="CO4" s="36" t="s">
        <v>349</v>
      </c>
      <c r="CP4" s="36" t="s">
        <v>382</v>
      </c>
      <c r="CQ4" s="51"/>
      <c r="CR4" s="51"/>
      <c r="CS4" s="36" t="s">
        <v>352</v>
      </c>
      <c r="CT4" s="51"/>
      <c r="CU4" s="36" t="s">
        <v>383</v>
      </c>
      <c r="CV4" s="38">
        <v>1</v>
      </c>
      <c r="CW4" s="36" t="s">
        <v>294</v>
      </c>
      <c r="CX4" s="36" t="s">
        <v>193</v>
      </c>
      <c r="CY4" s="52">
        <v>25</v>
      </c>
      <c r="CZ4" s="41" t="s">
        <v>297</v>
      </c>
      <c r="DA4" s="41" t="s">
        <v>300</v>
      </c>
      <c r="DB4" s="42">
        <v>1</v>
      </c>
      <c r="DC4" s="42">
        <v>24</v>
      </c>
      <c r="DD4" s="42">
        <v>5.29</v>
      </c>
      <c r="DE4" s="41" t="s">
        <v>355</v>
      </c>
      <c r="DF4" s="42">
        <v>0.05</v>
      </c>
      <c r="DG4" s="19">
        <v>3.0449585000000001E-2</v>
      </c>
      <c r="DH4" s="19">
        <v>3.0449585000000001E-2</v>
      </c>
      <c r="DI4" s="85">
        <f t="shared" si="0"/>
        <v>1</v>
      </c>
      <c r="DJ4" s="19">
        <v>0.42497966533001102</v>
      </c>
      <c r="DK4" s="53">
        <v>32</v>
      </c>
      <c r="DL4" s="41" t="s">
        <v>297</v>
      </c>
      <c r="DM4" s="9" t="s">
        <v>300</v>
      </c>
      <c r="DN4" s="9">
        <v>1</v>
      </c>
      <c r="DO4" s="9">
        <v>31</v>
      </c>
      <c r="DP4" s="9">
        <v>1.506</v>
      </c>
      <c r="DQ4" s="9" t="s">
        <v>300</v>
      </c>
      <c r="DR4" s="9">
        <v>0.22900000000000001</v>
      </c>
      <c r="DS4" s="19">
        <v>0.22898882700000001</v>
      </c>
      <c r="DT4" s="19">
        <v>0.22898882700000001</v>
      </c>
      <c r="DU4" s="85">
        <f t="shared" si="1"/>
        <v>0</v>
      </c>
      <c r="DV4" s="142">
        <f>-0.215243834579802</f>
        <v>-0.21524383457980201</v>
      </c>
      <c r="DW4" s="85">
        <v>1</v>
      </c>
    </row>
    <row r="5" spans="1:127" ht="21" customHeight="1" x14ac:dyDescent="0.2">
      <c r="A5" s="12">
        <v>4</v>
      </c>
      <c r="B5" s="14" t="s">
        <v>384</v>
      </c>
      <c r="C5" s="14" t="s">
        <v>385</v>
      </c>
      <c r="D5" s="15" t="s">
        <v>156</v>
      </c>
      <c r="E5" s="15">
        <v>34</v>
      </c>
      <c r="F5" s="15">
        <v>1</v>
      </c>
      <c r="G5" s="15" t="s">
        <v>386</v>
      </c>
      <c r="H5" s="16" t="s">
        <v>387</v>
      </c>
      <c r="I5" s="17" t="s">
        <v>388</v>
      </c>
      <c r="J5" s="19">
        <v>3</v>
      </c>
      <c r="K5" s="19">
        <v>1</v>
      </c>
      <c r="L5" s="19" t="s">
        <v>389</v>
      </c>
      <c r="M5" s="20">
        <v>763</v>
      </c>
      <c r="N5" s="19" t="s">
        <v>390</v>
      </c>
      <c r="O5" s="19" t="s">
        <v>391</v>
      </c>
      <c r="P5" s="20">
        <v>16509</v>
      </c>
      <c r="Q5" s="19" t="s">
        <v>390</v>
      </c>
      <c r="R5" s="19" t="s">
        <v>392</v>
      </c>
      <c r="S5" s="20">
        <v>12</v>
      </c>
      <c r="T5" s="19" t="s">
        <v>393</v>
      </c>
      <c r="U5" s="19" t="s">
        <v>392</v>
      </c>
      <c r="V5" s="20">
        <v>12</v>
      </c>
      <c r="W5" s="19" t="s">
        <v>393</v>
      </c>
      <c r="X5" s="19">
        <v>39</v>
      </c>
      <c r="Y5" s="21">
        <v>5.16</v>
      </c>
      <c r="Z5" s="21">
        <v>5.16</v>
      </c>
      <c r="AA5" s="21">
        <v>3.83</v>
      </c>
      <c r="AB5" s="21">
        <v>3.83</v>
      </c>
      <c r="AC5" s="22">
        <v>1</v>
      </c>
      <c r="AD5" s="22" t="s">
        <v>193</v>
      </c>
      <c r="AE5" s="22">
        <v>1</v>
      </c>
      <c r="AF5" s="23" t="s">
        <v>195</v>
      </c>
      <c r="AG5" s="24" t="s">
        <v>367</v>
      </c>
      <c r="AH5" s="23" t="s">
        <v>394</v>
      </c>
      <c r="AI5" s="23" t="s">
        <v>329</v>
      </c>
      <c r="AJ5" s="25">
        <v>4.25</v>
      </c>
      <c r="AK5" s="25">
        <v>4.5</v>
      </c>
      <c r="AL5" s="22">
        <v>0</v>
      </c>
      <c r="AM5" s="22"/>
      <c r="AN5" s="22">
        <v>0</v>
      </c>
      <c r="AO5" s="19"/>
      <c r="AP5" s="19">
        <v>0</v>
      </c>
      <c r="AQ5" s="19">
        <v>1</v>
      </c>
      <c r="AR5" s="19">
        <v>1</v>
      </c>
      <c r="AS5" s="19">
        <v>0</v>
      </c>
      <c r="AT5" s="14" t="s">
        <v>395</v>
      </c>
      <c r="AU5" s="27">
        <v>41831</v>
      </c>
      <c r="AV5" s="54">
        <v>42005</v>
      </c>
      <c r="AW5" s="29" t="s">
        <v>222</v>
      </c>
      <c r="AX5" s="30">
        <v>1</v>
      </c>
      <c r="AY5" s="30" t="s">
        <v>396</v>
      </c>
      <c r="AZ5" s="30">
        <v>240</v>
      </c>
      <c r="BA5" s="30" t="s">
        <v>397</v>
      </c>
      <c r="BB5" s="31"/>
      <c r="BC5" s="31"/>
      <c r="BD5" s="29" t="s">
        <v>235</v>
      </c>
      <c r="BE5" s="29" t="s">
        <v>236</v>
      </c>
      <c r="BF5" s="29" t="s">
        <v>398</v>
      </c>
      <c r="BG5" s="30" t="s">
        <v>399</v>
      </c>
      <c r="BH5" s="32"/>
      <c r="BI5" s="30">
        <v>148</v>
      </c>
      <c r="BJ5" s="30">
        <v>196</v>
      </c>
      <c r="BK5" s="30">
        <v>240</v>
      </c>
      <c r="BL5" s="30" t="s">
        <v>244</v>
      </c>
      <c r="BM5" s="30">
        <v>196</v>
      </c>
      <c r="BN5" s="30">
        <v>0.9</v>
      </c>
      <c r="BO5" s="30">
        <v>1</v>
      </c>
      <c r="BP5" s="29" t="s">
        <v>400</v>
      </c>
      <c r="BQ5" s="29" t="s">
        <v>401</v>
      </c>
      <c r="BR5" s="30">
        <v>270</v>
      </c>
      <c r="BS5" s="30">
        <v>0.94</v>
      </c>
      <c r="BT5" s="30" t="s">
        <v>377</v>
      </c>
      <c r="BU5" s="31"/>
      <c r="BV5" s="29" t="s">
        <v>402</v>
      </c>
      <c r="BW5" s="29" t="s">
        <v>236</v>
      </c>
      <c r="BX5" s="30" t="s">
        <v>253</v>
      </c>
      <c r="BY5" s="30">
        <v>0.96</v>
      </c>
      <c r="BZ5" s="30" t="s">
        <v>403</v>
      </c>
      <c r="CA5" s="29" t="s">
        <v>404</v>
      </c>
      <c r="CB5" s="34"/>
      <c r="CC5" s="15">
        <v>1</v>
      </c>
      <c r="CD5" s="47" t="s">
        <v>405</v>
      </c>
      <c r="CE5" s="36" t="s">
        <v>406</v>
      </c>
      <c r="CF5" s="37">
        <v>2011</v>
      </c>
      <c r="CG5" s="36" t="s">
        <v>407</v>
      </c>
      <c r="CH5" s="36" t="s">
        <v>348</v>
      </c>
      <c r="CI5" s="36" t="s">
        <v>348</v>
      </c>
      <c r="CJ5" s="38">
        <v>4</v>
      </c>
      <c r="CK5" s="38">
        <v>2</v>
      </c>
      <c r="CL5" s="38">
        <v>12</v>
      </c>
      <c r="CM5" s="36" t="s">
        <v>282</v>
      </c>
      <c r="CN5" s="36" t="s">
        <v>408</v>
      </c>
      <c r="CO5" s="36" t="s">
        <v>284</v>
      </c>
      <c r="CP5" s="36" t="s">
        <v>409</v>
      </c>
      <c r="CQ5" s="36" t="s">
        <v>410</v>
      </c>
      <c r="CR5" s="36" t="s">
        <v>289</v>
      </c>
      <c r="CS5" s="36" t="s">
        <v>352</v>
      </c>
      <c r="CT5" s="36" t="s">
        <v>411</v>
      </c>
      <c r="CU5" s="36" t="s">
        <v>412</v>
      </c>
      <c r="CV5" s="38">
        <v>1</v>
      </c>
      <c r="CW5" s="36" t="s">
        <v>413</v>
      </c>
      <c r="CX5" s="36" t="s">
        <v>414</v>
      </c>
      <c r="CY5" s="39">
        <v>240</v>
      </c>
      <c r="CZ5" s="41" t="s">
        <v>297</v>
      </c>
      <c r="DA5" s="41" t="s">
        <v>300</v>
      </c>
      <c r="DB5" s="42">
        <v>1</v>
      </c>
      <c r="DC5" s="42">
        <v>190</v>
      </c>
      <c r="DD5" s="42">
        <v>10.49</v>
      </c>
      <c r="DE5" s="41" t="s">
        <v>355</v>
      </c>
      <c r="DF5" s="42">
        <v>1E-3</v>
      </c>
      <c r="DG5" s="19">
        <v>1.41669E-3</v>
      </c>
      <c r="DH5" s="19">
        <v>1.41669E-3</v>
      </c>
      <c r="DI5" s="85">
        <f t="shared" si="0"/>
        <v>1</v>
      </c>
      <c r="DJ5" s="19">
        <v>0.22873961519962799</v>
      </c>
      <c r="DK5" s="38">
        <v>270</v>
      </c>
      <c r="DL5" s="41" t="s">
        <v>297</v>
      </c>
      <c r="DM5" s="41" t="s">
        <v>300</v>
      </c>
      <c r="DN5" s="42">
        <v>1</v>
      </c>
      <c r="DO5" s="42">
        <v>268</v>
      </c>
      <c r="DP5" s="42">
        <v>0.01</v>
      </c>
      <c r="DQ5" s="41" t="s">
        <v>300</v>
      </c>
      <c r="DR5" s="42">
        <v>0.94</v>
      </c>
      <c r="DS5" s="19">
        <v>0.92041908900000002</v>
      </c>
      <c r="DT5" s="19">
        <v>0.92041908900000002</v>
      </c>
      <c r="DU5" s="85">
        <f t="shared" si="1"/>
        <v>0</v>
      </c>
      <c r="DV5" s="142">
        <f>-0.00610835825697054</f>
        <v>-6.1083582569705398E-3</v>
      </c>
      <c r="DW5" s="85">
        <v>1</v>
      </c>
    </row>
    <row r="6" spans="1:127" ht="21" customHeight="1" x14ac:dyDescent="0.2">
      <c r="A6" s="12">
        <v>5</v>
      </c>
      <c r="B6" s="14" t="s">
        <v>415</v>
      </c>
      <c r="C6" s="14" t="s">
        <v>416</v>
      </c>
      <c r="D6" s="15" t="s">
        <v>156</v>
      </c>
      <c r="E6" s="15">
        <v>34</v>
      </c>
      <c r="F6" s="15">
        <v>1</v>
      </c>
      <c r="G6" s="15" t="s">
        <v>417</v>
      </c>
      <c r="H6" s="16" t="s">
        <v>418</v>
      </c>
      <c r="I6" s="17" t="s">
        <v>419</v>
      </c>
      <c r="J6" s="19">
        <v>3</v>
      </c>
      <c r="K6" s="19">
        <v>1</v>
      </c>
      <c r="L6" s="19" t="s">
        <v>420</v>
      </c>
      <c r="M6" s="43">
        <v>1387</v>
      </c>
      <c r="N6" s="19" t="s">
        <v>421</v>
      </c>
      <c r="O6" s="19" t="s">
        <v>422</v>
      </c>
      <c r="P6" s="44">
        <v>2242</v>
      </c>
      <c r="Q6" s="19" t="s">
        <v>423</v>
      </c>
      <c r="R6" s="19" t="s">
        <v>424</v>
      </c>
      <c r="S6" s="44">
        <v>739</v>
      </c>
      <c r="T6" s="55" t="s">
        <v>425</v>
      </c>
      <c r="U6" s="19" t="s">
        <v>424</v>
      </c>
      <c r="V6" s="44">
        <v>739</v>
      </c>
      <c r="W6" s="55" t="s">
        <v>425</v>
      </c>
      <c r="X6" s="19">
        <v>36</v>
      </c>
      <c r="Y6" s="21">
        <v>2.52</v>
      </c>
      <c r="Z6" s="21">
        <v>2.86</v>
      </c>
      <c r="AA6" s="21">
        <v>1.97</v>
      </c>
      <c r="AB6" s="21">
        <v>1.97</v>
      </c>
      <c r="AC6" s="22">
        <v>2</v>
      </c>
      <c r="AD6" s="22" t="s">
        <v>193</v>
      </c>
      <c r="AE6" s="22">
        <v>1</v>
      </c>
      <c r="AF6" s="23" t="s">
        <v>195</v>
      </c>
      <c r="AG6" s="24" t="s">
        <v>328</v>
      </c>
      <c r="AH6" s="23" t="s">
        <v>200</v>
      </c>
      <c r="AI6" s="23" t="s">
        <v>329</v>
      </c>
      <c r="AJ6" s="25">
        <v>2.33</v>
      </c>
      <c r="AK6" s="25">
        <v>3</v>
      </c>
      <c r="AL6" s="22">
        <v>0</v>
      </c>
      <c r="AM6" s="22"/>
      <c r="AN6" s="22">
        <v>0</v>
      </c>
      <c r="AO6" s="19"/>
      <c r="AP6" s="19">
        <v>0</v>
      </c>
      <c r="AQ6" s="19">
        <v>1</v>
      </c>
      <c r="AR6" s="19">
        <v>1</v>
      </c>
      <c r="AS6" s="19">
        <v>0</v>
      </c>
      <c r="AT6" s="14" t="s">
        <v>426</v>
      </c>
      <c r="AU6" s="27">
        <v>41082</v>
      </c>
      <c r="AV6" s="54">
        <v>42012</v>
      </c>
      <c r="AW6" s="29" t="s">
        <v>426</v>
      </c>
      <c r="AX6" s="30">
        <v>2</v>
      </c>
      <c r="AY6" s="30" t="s">
        <v>427</v>
      </c>
      <c r="AZ6" s="30">
        <v>32</v>
      </c>
      <c r="BA6" s="30" t="s">
        <v>428</v>
      </c>
      <c r="BB6" s="30"/>
      <c r="BC6" s="30">
        <v>1</v>
      </c>
      <c r="BD6" s="29" t="s">
        <v>429</v>
      </c>
      <c r="BE6" s="29" t="s">
        <v>343</v>
      </c>
      <c r="BF6" s="29" t="s">
        <v>430</v>
      </c>
      <c r="BG6" s="30" t="s">
        <v>431</v>
      </c>
      <c r="BH6" s="30">
        <v>0.8</v>
      </c>
      <c r="BI6" s="30">
        <v>26</v>
      </c>
      <c r="BJ6" s="30">
        <v>35</v>
      </c>
      <c r="BK6" s="30">
        <v>44</v>
      </c>
      <c r="BL6" s="30" t="s">
        <v>244</v>
      </c>
      <c r="BM6" s="30">
        <v>48</v>
      </c>
      <c r="BN6" s="30">
        <v>0.99</v>
      </c>
      <c r="BO6" s="30">
        <v>9</v>
      </c>
      <c r="BP6" s="29" t="s">
        <v>432</v>
      </c>
      <c r="BQ6" s="29" t="s">
        <v>433</v>
      </c>
      <c r="BR6" s="30">
        <v>48</v>
      </c>
      <c r="BS6" s="30">
        <v>0.33500000000000002</v>
      </c>
      <c r="BT6" s="30" t="s">
        <v>249</v>
      </c>
      <c r="BU6" s="30">
        <v>2</v>
      </c>
      <c r="BV6" s="29" t="s">
        <v>434</v>
      </c>
      <c r="BW6" s="29" t="s">
        <v>343</v>
      </c>
      <c r="BX6" s="30" t="s">
        <v>253</v>
      </c>
      <c r="BY6" s="30">
        <v>0.93</v>
      </c>
      <c r="BZ6" s="30" t="s">
        <v>435</v>
      </c>
      <c r="CA6" s="29" t="s">
        <v>436</v>
      </c>
      <c r="CB6" s="34"/>
      <c r="CC6" s="15">
        <v>1</v>
      </c>
      <c r="CD6" s="47" t="s">
        <v>437</v>
      </c>
      <c r="CE6" s="36" t="s">
        <v>270</v>
      </c>
      <c r="CF6" s="37">
        <v>2010</v>
      </c>
      <c r="CG6" s="36" t="s">
        <v>438</v>
      </c>
      <c r="CH6" s="36" t="s">
        <v>348</v>
      </c>
      <c r="CI6" s="36" t="s">
        <v>439</v>
      </c>
      <c r="CJ6" s="38">
        <v>32</v>
      </c>
      <c r="CK6" s="38">
        <v>30</v>
      </c>
      <c r="CL6" s="38">
        <v>706</v>
      </c>
      <c r="CM6" s="36" t="s">
        <v>282</v>
      </c>
      <c r="CN6" s="36" t="s">
        <v>408</v>
      </c>
      <c r="CO6" s="36" t="s">
        <v>351</v>
      </c>
      <c r="CP6" s="36" t="s">
        <v>440</v>
      </c>
      <c r="CQ6" s="36" t="s">
        <v>289</v>
      </c>
      <c r="CR6" s="36" t="s">
        <v>289</v>
      </c>
      <c r="CS6" s="36" t="s">
        <v>352</v>
      </c>
      <c r="CT6" s="36" t="s">
        <v>411</v>
      </c>
      <c r="CU6" s="36" t="s">
        <v>441</v>
      </c>
      <c r="CV6" s="38">
        <v>1</v>
      </c>
      <c r="CW6" s="36" t="s">
        <v>294</v>
      </c>
      <c r="CX6" s="36" t="s">
        <v>193</v>
      </c>
      <c r="CY6" s="39">
        <v>32</v>
      </c>
      <c r="CZ6" s="41" t="s">
        <v>297</v>
      </c>
      <c r="DA6" s="41" t="s">
        <v>300</v>
      </c>
      <c r="DB6" s="42">
        <v>1</v>
      </c>
      <c r="DC6" s="42">
        <v>31</v>
      </c>
      <c r="DD6" s="42">
        <v>8.3800000000000008</v>
      </c>
      <c r="DE6" s="56"/>
      <c r="DF6" s="12"/>
      <c r="DG6" s="19">
        <v>6.8911500000000004E-3</v>
      </c>
      <c r="DH6" s="19">
        <v>6.8911500000000004E-3</v>
      </c>
      <c r="DI6" s="85">
        <f t="shared" si="0"/>
        <v>1</v>
      </c>
      <c r="DJ6" s="19">
        <v>0.46130074225991402</v>
      </c>
      <c r="DK6" s="38">
        <v>48</v>
      </c>
      <c r="DL6" s="41" t="s">
        <v>297</v>
      </c>
      <c r="DM6" s="41" t="s">
        <v>300</v>
      </c>
      <c r="DN6" s="42">
        <v>1</v>
      </c>
      <c r="DO6" s="42">
        <v>47</v>
      </c>
      <c r="DP6" s="42">
        <v>0.87</v>
      </c>
      <c r="DQ6" s="41" t="s">
        <v>300</v>
      </c>
      <c r="DR6" s="42">
        <v>0.33500000000000002</v>
      </c>
      <c r="DS6" s="19">
        <v>0.355722382</v>
      </c>
      <c r="DT6" s="19">
        <v>0.355722382</v>
      </c>
      <c r="DU6" s="85">
        <f t="shared" si="1"/>
        <v>0</v>
      </c>
      <c r="DV6" s="19">
        <v>0.134811801600772</v>
      </c>
      <c r="DW6" s="85">
        <v>0</v>
      </c>
    </row>
    <row r="7" spans="1:127" ht="21" customHeight="1" x14ac:dyDescent="0.2">
      <c r="A7" s="12">
        <v>6</v>
      </c>
      <c r="B7" s="14" t="s">
        <v>442</v>
      </c>
      <c r="C7" s="14" t="s">
        <v>443</v>
      </c>
      <c r="D7" s="15" t="s">
        <v>156</v>
      </c>
      <c r="E7" s="15">
        <v>34</v>
      </c>
      <c r="F7" s="15">
        <v>1</v>
      </c>
      <c r="G7" s="15" t="s">
        <v>444</v>
      </c>
      <c r="H7" s="16" t="s">
        <v>445</v>
      </c>
      <c r="I7" s="17" t="s">
        <v>446</v>
      </c>
      <c r="J7" s="19">
        <v>3</v>
      </c>
      <c r="K7" s="19">
        <v>2</v>
      </c>
      <c r="L7" s="19" t="s">
        <v>447</v>
      </c>
      <c r="M7" s="20">
        <v>232</v>
      </c>
      <c r="N7" s="19" t="s">
        <v>448</v>
      </c>
      <c r="O7" s="19" t="s">
        <v>449</v>
      </c>
      <c r="P7" s="20">
        <v>22335</v>
      </c>
      <c r="Q7" s="19" t="s">
        <v>450</v>
      </c>
      <c r="R7" s="19" t="s">
        <v>451</v>
      </c>
      <c r="S7" s="20">
        <v>34</v>
      </c>
      <c r="T7" s="19" t="s">
        <v>452</v>
      </c>
      <c r="U7" s="20" t="s">
        <v>453</v>
      </c>
      <c r="V7" s="20">
        <v>0</v>
      </c>
      <c r="W7" s="19" t="s">
        <v>452</v>
      </c>
      <c r="X7" s="19">
        <v>37</v>
      </c>
      <c r="Y7" s="21">
        <v>4.13</v>
      </c>
      <c r="Z7" s="21">
        <v>2.12</v>
      </c>
      <c r="AA7" s="21">
        <v>2.86</v>
      </c>
      <c r="AB7" s="21">
        <v>2.86</v>
      </c>
      <c r="AC7" s="22">
        <v>4</v>
      </c>
      <c r="AD7" s="22" t="s">
        <v>193</v>
      </c>
      <c r="AE7" s="22">
        <v>1</v>
      </c>
      <c r="AF7" s="23" t="s">
        <v>195</v>
      </c>
      <c r="AG7" s="24" t="s">
        <v>367</v>
      </c>
      <c r="AH7" s="23" t="s">
        <v>394</v>
      </c>
      <c r="AI7" s="23" t="s">
        <v>329</v>
      </c>
      <c r="AJ7" s="25">
        <v>3</v>
      </c>
      <c r="AK7" s="25">
        <v>3.75</v>
      </c>
      <c r="AL7" s="22">
        <v>0</v>
      </c>
      <c r="AM7" s="22"/>
      <c r="AN7" s="22">
        <v>0</v>
      </c>
      <c r="AO7" s="19"/>
      <c r="AP7" s="19">
        <v>0</v>
      </c>
      <c r="AQ7" s="19">
        <v>1</v>
      </c>
      <c r="AR7" s="19">
        <v>1</v>
      </c>
      <c r="AS7" s="19">
        <v>0</v>
      </c>
      <c r="AT7" s="14" t="s">
        <v>454</v>
      </c>
      <c r="AU7" s="27">
        <v>41858</v>
      </c>
      <c r="AV7" s="54">
        <v>41919</v>
      </c>
      <c r="AW7" s="29" t="s">
        <v>455</v>
      </c>
      <c r="AX7" s="30">
        <v>1</v>
      </c>
      <c r="AY7" s="30" t="s">
        <v>456</v>
      </c>
      <c r="AZ7" s="30">
        <v>24</v>
      </c>
      <c r="BA7" s="30">
        <v>2E-3</v>
      </c>
      <c r="BB7" s="30"/>
      <c r="BC7" s="30">
        <v>2</v>
      </c>
      <c r="BD7" s="29" t="s">
        <v>457</v>
      </c>
      <c r="BE7" s="29" t="s">
        <v>343</v>
      </c>
      <c r="BF7" s="29" t="s">
        <v>458</v>
      </c>
      <c r="BG7" s="30" t="s">
        <v>459</v>
      </c>
      <c r="BH7" s="32"/>
      <c r="BI7" s="30">
        <v>17</v>
      </c>
      <c r="BJ7" s="30">
        <v>23</v>
      </c>
      <c r="BK7" s="30">
        <v>27</v>
      </c>
      <c r="BL7" s="30" t="s">
        <v>244</v>
      </c>
      <c r="BM7" s="30">
        <v>30</v>
      </c>
      <c r="BN7" s="30">
        <v>0.95</v>
      </c>
      <c r="BO7" s="30">
        <v>1</v>
      </c>
      <c r="BP7" s="29" t="s">
        <v>432</v>
      </c>
      <c r="BQ7" s="29" t="s">
        <v>460</v>
      </c>
      <c r="BR7" s="30">
        <v>32</v>
      </c>
      <c r="BS7" s="30">
        <v>2.3E-2</v>
      </c>
      <c r="BT7" s="30" t="s">
        <v>249</v>
      </c>
      <c r="BU7" s="30">
        <v>2</v>
      </c>
      <c r="BV7" s="29" t="s">
        <v>461</v>
      </c>
      <c r="BW7" s="29" t="s">
        <v>343</v>
      </c>
      <c r="BX7" s="30" t="s">
        <v>462</v>
      </c>
      <c r="BY7" s="30">
        <v>0.98</v>
      </c>
      <c r="BZ7" s="30" t="s">
        <v>463</v>
      </c>
      <c r="CA7" s="29" t="s">
        <v>464</v>
      </c>
      <c r="CB7" s="34"/>
      <c r="CC7" s="15">
        <v>1</v>
      </c>
      <c r="CD7" s="47" t="s">
        <v>465</v>
      </c>
      <c r="CE7" s="36" t="s">
        <v>406</v>
      </c>
      <c r="CF7" s="37">
        <v>2014</v>
      </c>
      <c r="CG7" s="36" t="s">
        <v>407</v>
      </c>
      <c r="CH7" s="36" t="s">
        <v>439</v>
      </c>
      <c r="CI7" s="36" t="s">
        <v>348</v>
      </c>
      <c r="CJ7" s="38">
        <v>1</v>
      </c>
      <c r="CK7" s="38">
        <v>1</v>
      </c>
      <c r="CL7" s="38">
        <v>0</v>
      </c>
      <c r="CM7" s="36" t="s">
        <v>282</v>
      </c>
      <c r="CN7" s="36" t="s">
        <v>408</v>
      </c>
      <c r="CO7" s="36" t="s">
        <v>349</v>
      </c>
      <c r="CP7" s="36" t="s">
        <v>466</v>
      </c>
      <c r="CQ7" s="36" t="s">
        <v>284</v>
      </c>
      <c r="CR7" s="36" t="s">
        <v>351</v>
      </c>
      <c r="CS7" s="36" t="s">
        <v>467</v>
      </c>
      <c r="CT7" s="36" t="s">
        <v>468</v>
      </c>
      <c r="CU7" s="36" t="s">
        <v>469</v>
      </c>
      <c r="CV7" s="38">
        <v>1</v>
      </c>
      <c r="CW7" s="36" t="s">
        <v>294</v>
      </c>
      <c r="CX7" s="36" t="s">
        <v>470</v>
      </c>
      <c r="CY7" s="39">
        <v>24</v>
      </c>
      <c r="CZ7" s="41" t="s">
        <v>471</v>
      </c>
      <c r="DA7" s="41" t="s">
        <v>300</v>
      </c>
      <c r="DB7" s="42">
        <v>1</v>
      </c>
      <c r="DC7" s="42">
        <v>23</v>
      </c>
      <c r="DD7" s="42">
        <v>3.55</v>
      </c>
      <c r="DE7" s="41" t="s">
        <v>300</v>
      </c>
      <c r="DF7" s="42">
        <v>2E-3</v>
      </c>
      <c r="DG7" s="19">
        <v>1.7065660000000001E-3</v>
      </c>
      <c r="DH7" s="19">
        <v>1.7065660000000001E-3</v>
      </c>
      <c r="DI7" s="85">
        <f t="shared" si="0"/>
        <v>1</v>
      </c>
      <c r="DJ7" s="19">
        <v>0.59496046170026096</v>
      </c>
      <c r="DK7" s="38">
        <v>32</v>
      </c>
      <c r="DL7" s="41" t="s">
        <v>471</v>
      </c>
      <c r="DM7" s="41" t="s">
        <v>300</v>
      </c>
      <c r="DN7" s="42">
        <v>1</v>
      </c>
      <c r="DO7" s="42">
        <v>31</v>
      </c>
      <c r="DP7" s="42">
        <v>2.4</v>
      </c>
      <c r="DQ7" s="41" t="s">
        <v>300</v>
      </c>
      <c r="DR7" s="42">
        <v>2.3E-2</v>
      </c>
      <c r="DS7" s="19">
        <v>2.2589339999999999E-2</v>
      </c>
      <c r="DT7" s="19">
        <v>2.2589339999999999E-2</v>
      </c>
      <c r="DU7" s="85">
        <f t="shared" si="1"/>
        <v>1</v>
      </c>
      <c r="DV7" s="19">
        <v>0.39584347485242499</v>
      </c>
      <c r="DW7" s="85">
        <v>1</v>
      </c>
    </row>
    <row r="8" spans="1:127" ht="21" customHeight="1" x14ac:dyDescent="0.2">
      <c r="A8" s="12">
        <v>7</v>
      </c>
      <c r="B8" s="14" t="s">
        <v>472</v>
      </c>
      <c r="C8" s="14" t="s">
        <v>473</v>
      </c>
      <c r="D8" s="15" t="s">
        <v>156</v>
      </c>
      <c r="E8" s="15">
        <v>34</v>
      </c>
      <c r="F8" s="15">
        <v>1</v>
      </c>
      <c r="G8" s="15" t="s">
        <v>474</v>
      </c>
      <c r="H8" s="16" t="s">
        <v>475</v>
      </c>
      <c r="I8" s="17" t="s">
        <v>476</v>
      </c>
      <c r="J8" s="19">
        <v>3</v>
      </c>
      <c r="K8" s="19">
        <v>2</v>
      </c>
      <c r="L8" s="19" t="s">
        <v>477</v>
      </c>
      <c r="M8" s="20">
        <v>1024</v>
      </c>
      <c r="N8" s="19" t="s">
        <v>478</v>
      </c>
      <c r="O8" s="19" t="s">
        <v>477</v>
      </c>
      <c r="P8" s="20">
        <v>1024</v>
      </c>
      <c r="Q8" s="19" t="s">
        <v>478</v>
      </c>
      <c r="R8" s="19" t="s">
        <v>479</v>
      </c>
      <c r="S8" s="20">
        <v>0</v>
      </c>
      <c r="T8" s="19" t="s">
        <v>480</v>
      </c>
      <c r="U8" s="19" t="s">
        <v>479</v>
      </c>
      <c r="V8" s="20">
        <v>0</v>
      </c>
      <c r="W8" s="19" t="s">
        <v>480</v>
      </c>
      <c r="X8" s="19">
        <v>12</v>
      </c>
      <c r="Y8" s="21">
        <v>2.2200000000000002</v>
      </c>
      <c r="Z8" s="21">
        <v>2.2200000000000002</v>
      </c>
      <c r="AA8" s="21">
        <v>3.43</v>
      </c>
      <c r="AB8" s="21">
        <v>3.43</v>
      </c>
      <c r="AC8" s="22">
        <v>2</v>
      </c>
      <c r="AD8" s="22" t="s">
        <v>193</v>
      </c>
      <c r="AE8" s="22">
        <v>1</v>
      </c>
      <c r="AF8" s="23" t="s">
        <v>195</v>
      </c>
      <c r="AG8" s="23" t="s">
        <v>328</v>
      </c>
      <c r="AH8" s="23" t="s">
        <v>200</v>
      </c>
      <c r="AI8" s="23" t="s">
        <v>481</v>
      </c>
      <c r="AJ8" s="25">
        <v>1.25</v>
      </c>
      <c r="AK8" s="25">
        <v>1.75</v>
      </c>
      <c r="AL8" s="22">
        <v>0</v>
      </c>
      <c r="AM8" s="22"/>
      <c r="AN8" s="22">
        <v>0</v>
      </c>
      <c r="AO8" s="19"/>
      <c r="AP8" s="19">
        <v>0</v>
      </c>
      <c r="AQ8" s="19">
        <v>1</v>
      </c>
      <c r="AR8" s="19">
        <v>1</v>
      </c>
      <c r="AS8" s="19">
        <v>0</v>
      </c>
      <c r="AT8" s="14" t="s">
        <v>482</v>
      </c>
      <c r="AU8" s="27">
        <v>41613</v>
      </c>
      <c r="AV8" s="54">
        <v>41779</v>
      </c>
      <c r="AW8" s="29" t="s">
        <v>483</v>
      </c>
      <c r="AX8" s="30">
        <v>2</v>
      </c>
      <c r="AY8" s="30" t="s">
        <v>484</v>
      </c>
      <c r="AZ8" s="30">
        <v>100</v>
      </c>
      <c r="BA8" s="30" t="s">
        <v>371</v>
      </c>
      <c r="BB8" s="32"/>
      <c r="BC8" s="30">
        <v>1</v>
      </c>
      <c r="BD8" s="29" t="s">
        <v>457</v>
      </c>
      <c r="BE8" s="29" t="s">
        <v>343</v>
      </c>
      <c r="BF8" s="29" t="s">
        <v>485</v>
      </c>
      <c r="BG8" s="30" t="s">
        <v>486</v>
      </c>
      <c r="BH8" s="31"/>
      <c r="BI8" s="30">
        <v>10</v>
      </c>
      <c r="BJ8" s="30">
        <v>13</v>
      </c>
      <c r="BK8" s="30">
        <v>15</v>
      </c>
      <c r="BL8" s="30" t="s">
        <v>244</v>
      </c>
      <c r="BM8" s="30">
        <v>15</v>
      </c>
      <c r="BN8" s="30">
        <v>0.95</v>
      </c>
      <c r="BO8" s="30">
        <v>1</v>
      </c>
      <c r="BP8" s="29" t="s">
        <v>487</v>
      </c>
      <c r="BQ8" s="29" t="s">
        <v>488</v>
      </c>
      <c r="BR8" s="30">
        <v>15</v>
      </c>
      <c r="BS8" s="30">
        <v>0.314</v>
      </c>
      <c r="BT8" s="30" t="s">
        <v>249</v>
      </c>
      <c r="BU8" s="30">
        <v>1</v>
      </c>
      <c r="BV8" s="29" t="s">
        <v>489</v>
      </c>
      <c r="BW8" s="29" t="s">
        <v>343</v>
      </c>
      <c r="BX8" s="30" t="s">
        <v>253</v>
      </c>
      <c r="BY8" s="30">
        <v>0.95</v>
      </c>
      <c r="BZ8" s="30" t="s">
        <v>490</v>
      </c>
      <c r="CA8" s="29" t="s">
        <v>491</v>
      </c>
      <c r="CB8" s="29" t="s">
        <v>492</v>
      </c>
      <c r="CC8" s="15">
        <v>1</v>
      </c>
      <c r="CD8" s="47" t="s">
        <v>493</v>
      </c>
      <c r="CE8" s="36" t="s">
        <v>494</v>
      </c>
      <c r="CF8" s="37">
        <v>2014</v>
      </c>
      <c r="CG8" s="36" t="s">
        <v>495</v>
      </c>
      <c r="CH8" s="36" t="s">
        <v>277</v>
      </c>
      <c r="CI8" s="36" t="s">
        <v>277</v>
      </c>
      <c r="CJ8" s="38">
        <v>2</v>
      </c>
      <c r="CK8" s="38">
        <v>2</v>
      </c>
      <c r="CL8" s="38">
        <v>0</v>
      </c>
      <c r="CM8" s="36" t="s">
        <v>282</v>
      </c>
      <c r="CN8" s="36" t="s">
        <v>408</v>
      </c>
      <c r="CO8" s="36" t="s">
        <v>351</v>
      </c>
      <c r="CP8" s="36" t="s">
        <v>496</v>
      </c>
      <c r="CQ8" s="36" t="s">
        <v>289</v>
      </c>
      <c r="CR8" s="36" t="s">
        <v>289</v>
      </c>
      <c r="CS8" s="36" t="s">
        <v>352</v>
      </c>
      <c r="CT8" s="36" t="s">
        <v>353</v>
      </c>
      <c r="CU8" s="36" t="s">
        <v>497</v>
      </c>
      <c r="CV8" s="38">
        <v>1</v>
      </c>
      <c r="CW8" s="36" t="s">
        <v>294</v>
      </c>
      <c r="CX8" s="36" t="s">
        <v>498</v>
      </c>
      <c r="CY8" s="39">
        <v>100</v>
      </c>
      <c r="CZ8" s="41" t="s">
        <v>471</v>
      </c>
      <c r="DA8" s="41" t="s">
        <v>300</v>
      </c>
      <c r="DB8" s="42">
        <v>1</v>
      </c>
      <c r="DC8" s="42">
        <v>99</v>
      </c>
      <c r="DD8" s="42">
        <v>10.18</v>
      </c>
      <c r="DE8" s="41" t="s">
        <v>355</v>
      </c>
      <c r="DF8" s="42">
        <v>0.05</v>
      </c>
      <c r="DG8" s="57">
        <v>4.43E-17</v>
      </c>
      <c r="DH8" s="58">
        <v>2.2199999999999999E-17</v>
      </c>
      <c r="DI8" s="85">
        <f t="shared" si="0"/>
        <v>1</v>
      </c>
      <c r="DJ8" s="19">
        <v>0.71514372757271505</v>
      </c>
      <c r="DK8" s="38">
        <v>15</v>
      </c>
      <c r="DL8" s="41" t="s">
        <v>471</v>
      </c>
      <c r="DM8" s="41" t="s">
        <v>300</v>
      </c>
      <c r="DN8" s="42">
        <v>1</v>
      </c>
      <c r="DO8" s="42">
        <v>14</v>
      </c>
      <c r="DP8" s="42">
        <v>0.496</v>
      </c>
      <c r="DQ8" s="41" t="s">
        <v>300</v>
      </c>
      <c r="DR8" s="59">
        <v>0.314</v>
      </c>
      <c r="DS8" s="19">
        <v>0.62759016599999995</v>
      </c>
      <c r="DT8" s="60">
        <v>0.31379508299999997</v>
      </c>
      <c r="DU8" s="85">
        <f t="shared" si="1"/>
        <v>0</v>
      </c>
      <c r="DV8" s="19">
        <v>0.13141198111667499</v>
      </c>
      <c r="DW8" s="85">
        <v>0</v>
      </c>
    </row>
    <row r="9" spans="1:127" ht="21" customHeight="1" x14ac:dyDescent="0.2">
      <c r="A9" s="12">
        <v>8</v>
      </c>
      <c r="B9" s="14" t="s">
        <v>499</v>
      </c>
      <c r="C9" s="14" t="s">
        <v>500</v>
      </c>
      <c r="D9" s="15" t="s">
        <v>156</v>
      </c>
      <c r="E9" s="15">
        <v>34</v>
      </c>
      <c r="F9" s="15">
        <v>3</v>
      </c>
      <c r="G9" s="15" t="s">
        <v>501</v>
      </c>
      <c r="H9" s="16" t="s">
        <v>502</v>
      </c>
      <c r="I9" s="17" t="s">
        <v>503</v>
      </c>
      <c r="J9" s="19">
        <v>3</v>
      </c>
      <c r="K9" s="19">
        <v>1</v>
      </c>
      <c r="L9" s="19" t="s">
        <v>504</v>
      </c>
      <c r="M9" s="20">
        <v>1967</v>
      </c>
      <c r="N9" s="19" t="s">
        <v>505</v>
      </c>
      <c r="O9" s="20" t="s">
        <v>504</v>
      </c>
      <c r="P9" s="20">
        <v>1967</v>
      </c>
      <c r="Q9" s="19" t="s">
        <v>505</v>
      </c>
      <c r="R9" s="19" t="s">
        <v>506</v>
      </c>
      <c r="S9" s="20">
        <v>0</v>
      </c>
      <c r="T9" s="19" t="s">
        <v>507</v>
      </c>
      <c r="U9" s="61" t="s">
        <v>506</v>
      </c>
      <c r="V9" s="20">
        <v>0</v>
      </c>
      <c r="W9" s="19" t="s">
        <v>507</v>
      </c>
      <c r="X9" s="19">
        <v>14</v>
      </c>
      <c r="Y9" s="21">
        <v>4.3600000000000003</v>
      </c>
      <c r="Z9" s="21">
        <v>4.3600000000000003</v>
      </c>
      <c r="AA9" s="21">
        <v>1.51</v>
      </c>
      <c r="AB9" s="21">
        <v>1.51</v>
      </c>
      <c r="AC9" s="22">
        <v>3</v>
      </c>
      <c r="AD9" s="22" t="s">
        <v>193</v>
      </c>
      <c r="AE9" s="22">
        <v>1</v>
      </c>
      <c r="AF9" s="23" t="s">
        <v>195</v>
      </c>
      <c r="AG9" s="23" t="s">
        <v>367</v>
      </c>
      <c r="AH9" s="23" t="s">
        <v>368</v>
      </c>
      <c r="AI9" s="23" t="s">
        <v>329</v>
      </c>
      <c r="AJ9" s="25">
        <v>2</v>
      </c>
      <c r="AK9" s="25">
        <v>2.75</v>
      </c>
      <c r="AL9" s="22">
        <v>2</v>
      </c>
      <c r="AM9" s="22">
        <v>2</v>
      </c>
      <c r="AN9" s="22">
        <v>0</v>
      </c>
      <c r="AO9" s="19"/>
      <c r="AP9" s="19">
        <v>0</v>
      </c>
      <c r="AQ9" s="19">
        <v>1</v>
      </c>
      <c r="AR9" s="19">
        <v>2</v>
      </c>
      <c r="AS9" s="19">
        <v>0</v>
      </c>
      <c r="AT9" s="14" t="s">
        <v>508</v>
      </c>
      <c r="AU9" s="27">
        <v>41849</v>
      </c>
      <c r="AV9" s="48"/>
      <c r="AW9" s="14" t="s">
        <v>222</v>
      </c>
      <c r="AX9" s="15">
        <v>3</v>
      </c>
      <c r="AY9" s="15" t="s">
        <v>509</v>
      </c>
      <c r="AZ9" s="15">
        <v>39</v>
      </c>
      <c r="BA9" s="15" t="s">
        <v>510</v>
      </c>
      <c r="BB9" s="15"/>
      <c r="BC9" s="15"/>
      <c r="BD9" s="14" t="s">
        <v>511</v>
      </c>
      <c r="BE9" s="14" t="s">
        <v>236</v>
      </c>
      <c r="BF9" s="14" t="s">
        <v>512</v>
      </c>
      <c r="BG9" s="15" t="s">
        <v>513</v>
      </c>
      <c r="BH9" s="48"/>
      <c r="BI9" s="15">
        <v>22</v>
      </c>
      <c r="BJ9" s="15">
        <v>28</v>
      </c>
      <c r="BK9" s="15">
        <v>32</v>
      </c>
      <c r="BL9" s="15" t="s">
        <v>514</v>
      </c>
      <c r="BM9" s="15">
        <v>32</v>
      </c>
      <c r="BN9" s="15">
        <v>0.95</v>
      </c>
      <c r="BO9" s="15">
        <v>1</v>
      </c>
      <c r="BP9" s="14" t="s">
        <v>464</v>
      </c>
      <c r="BQ9" s="9" t="s">
        <v>515</v>
      </c>
      <c r="BR9" s="15">
        <v>33</v>
      </c>
      <c r="BS9" s="44">
        <v>0.54</v>
      </c>
      <c r="BT9" s="48"/>
      <c r="BU9" s="34"/>
      <c r="BV9" s="14" t="s">
        <v>511</v>
      </c>
      <c r="BW9" s="14" t="s">
        <v>236</v>
      </c>
      <c r="BX9" s="15" t="s">
        <v>253</v>
      </c>
      <c r="BY9" s="15">
        <v>0.95</v>
      </c>
      <c r="BZ9" s="34"/>
      <c r="CA9" s="14" t="s">
        <v>379</v>
      </c>
      <c r="CB9" s="34"/>
      <c r="CC9" s="15">
        <v>0</v>
      </c>
      <c r="CD9" s="34"/>
      <c r="CE9" s="36" t="s">
        <v>270</v>
      </c>
      <c r="CF9" s="37">
        <v>1988</v>
      </c>
      <c r="CG9" s="36" t="s">
        <v>276</v>
      </c>
      <c r="CH9" s="36" t="s">
        <v>348</v>
      </c>
      <c r="CI9" s="36" t="s">
        <v>439</v>
      </c>
      <c r="CJ9" s="38">
        <v>1</v>
      </c>
      <c r="CK9" s="38">
        <v>0</v>
      </c>
      <c r="CL9" s="38">
        <v>0</v>
      </c>
      <c r="CM9" s="36" t="s">
        <v>282</v>
      </c>
      <c r="CN9" s="36" t="s">
        <v>408</v>
      </c>
      <c r="CO9" s="36" t="s">
        <v>349</v>
      </c>
      <c r="CP9" s="36" t="s">
        <v>516</v>
      </c>
      <c r="CQ9" s="51"/>
      <c r="CR9" s="51"/>
      <c r="CS9" s="36" t="s">
        <v>517</v>
      </c>
      <c r="CT9" s="51"/>
      <c r="CU9" s="36" t="s">
        <v>518</v>
      </c>
      <c r="CV9" s="38">
        <v>1</v>
      </c>
      <c r="CW9" s="36" t="s">
        <v>294</v>
      </c>
      <c r="CX9" s="36" t="s">
        <v>414</v>
      </c>
      <c r="CY9" s="52">
        <v>48</v>
      </c>
      <c r="CZ9" s="41" t="s">
        <v>297</v>
      </c>
      <c r="DA9" s="41" t="s">
        <v>300</v>
      </c>
      <c r="DB9" s="42">
        <v>1</v>
      </c>
      <c r="DC9" s="42">
        <v>37</v>
      </c>
      <c r="DD9" s="42">
        <v>17.03</v>
      </c>
      <c r="DE9" s="41" t="s">
        <v>355</v>
      </c>
      <c r="DF9" s="42">
        <v>1E-3</v>
      </c>
      <c r="DG9" s="19">
        <v>2.0044099999999999E-4</v>
      </c>
      <c r="DH9" s="19">
        <v>2.0044099999999999E-4</v>
      </c>
      <c r="DI9" s="85">
        <f t="shared" si="0"/>
        <v>1</v>
      </c>
      <c r="DJ9" s="19">
        <v>0.56142253418574295</v>
      </c>
      <c r="DK9" s="56"/>
      <c r="DL9" s="56"/>
      <c r="DM9" s="62"/>
      <c r="DN9" s="62"/>
      <c r="DO9" s="62"/>
      <c r="DP9" s="62"/>
      <c r="DQ9" s="62"/>
      <c r="DR9" s="62"/>
      <c r="DS9" s="19"/>
      <c r="DT9" s="19"/>
      <c r="DU9" s="85"/>
      <c r="DV9" s="19"/>
      <c r="DW9" s="85"/>
    </row>
    <row r="10" spans="1:127" ht="21" customHeight="1" x14ac:dyDescent="0.2">
      <c r="A10" s="42">
        <v>9</v>
      </c>
      <c r="B10" s="14" t="s">
        <v>520</v>
      </c>
      <c r="C10" s="14" t="s">
        <v>521</v>
      </c>
      <c r="D10" s="15" t="s">
        <v>156</v>
      </c>
      <c r="E10" s="15">
        <v>34</v>
      </c>
      <c r="F10" s="15">
        <v>2</v>
      </c>
      <c r="G10" s="15" t="s">
        <v>522</v>
      </c>
      <c r="H10" s="16" t="s">
        <v>523</v>
      </c>
      <c r="I10" s="17" t="s">
        <v>524</v>
      </c>
      <c r="J10" s="19">
        <v>3</v>
      </c>
      <c r="K10" s="19">
        <v>1</v>
      </c>
      <c r="L10" s="19" t="s">
        <v>525</v>
      </c>
      <c r="M10" s="20">
        <v>398</v>
      </c>
      <c r="N10" s="19" t="s">
        <v>526</v>
      </c>
      <c r="O10" s="19" t="s">
        <v>527</v>
      </c>
      <c r="P10" s="20">
        <v>30846</v>
      </c>
      <c r="Q10" s="19" t="s">
        <v>528</v>
      </c>
      <c r="R10" s="19" t="s">
        <v>529</v>
      </c>
      <c r="S10" s="20">
        <v>156</v>
      </c>
      <c r="T10" s="19" t="s">
        <v>530</v>
      </c>
      <c r="U10" s="19" t="s">
        <v>529</v>
      </c>
      <c r="V10" s="20">
        <v>156</v>
      </c>
      <c r="W10" s="19" t="s">
        <v>530</v>
      </c>
      <c r="X10" s="19">
        <v>22</v>
      </c>
      <c r="Y10" s="21">
        <v>4.5</v>
      </c>
      <c r="Z10" s="21">
        <v>3.53</v>
      </c>
      <c r="AA10" s="21">
        <v>1.88</v>
      </c>
      <c r="AB10" s="21">
        <v>1.88</v>
      </c>
      <c r="AC10" s="19">
        <v>4</v>
      </c>
      <c r="AD10" s="19"/>
      <c r="AE10" s="19"/>
      <c r="AF10" s="19"/>
      <c r="AG10" s="19"/>
      <c r="AH10" s="19"/>
      <c r="AI10" s="19"/>
      <c r="AJ10" s="63">
        <v>3</v>
      </c>
      <c r="AK10" s="64">
        <v>3</v>
      </c>
      <c r="AL10" s="19"/>
      <c r="AM10" s="19"/>
      <c r="AN10" s="19"/>
      <c r="AO10" s="19"/>
      <c r="AP10" s="19">
        <v>0</v>
      </c>
      <c r="AQ10" s="19">
        <v>1</v>
      </c>
      <c r="AR10" s="19">
        <v>0</v>
      </c>
      <c r="AS10" s="19">
        <v>0</v>
      </c>
      <c r="AT10" s="14" t="s">
        <v>531</v>
      </c>
      <c r="AU10" s="27">
        <v>41845</v>
      </c>
      <c r="AV10" s="48"/>
      <c r="AW10" s="29" t="s">
        <v>222</v>
      </c>
      <c r="AX10" s="30">
        <v>4</v>
      </c>
      <c r="AY10" s="30" t="s">
        <v>532</v>
      </c>
      <c r="AZ10" s="30">
        <v>118</v>
      </c>
      <c r="BA10" s="30" t="s">
        <v>533</v>
      </c>
      <c r="BB10" s="32"/>
      <c r="BC10" s="32"/>
      <c r="BD10" s="29" t="s">
        <v>334</v>
      </c>
      <c r="BE10" s="29" t="s">
        <v>236</v>
      </c>
      <c r="BF10" s="29" t="s">
        <v>534</v>
      </c>
      <c r="BG10" s="30" t="s">
        <v>535</v>
      </c>
      <c r="BH10" s="32"/>
      <c r="BI10" s="30">
        <v>120</v>
      </c>
      <c r="BJ10" s="30">
        <v>152</v>
      </c>
      <c r="BK10" s="30">
        <v>180</v>
      </c>
      <c r="BL10" s="30" t="s">
        <v>244</v>
      </c>
      <c r="BM10" s="30">
        <v>152</v>
      </c>
      <c r="BN10" s="30">
        <v>0.9</v>
      </c>
      <c r="BO10" s="30">
        <v>1</v>
      </c>
      <c r="BP10" s="29" t="s">
        <v>339</v>
      </c>
      <c r="BQ10" s="34"/>
      <c r="BR10" s="34"/>
      <c r="BS10" s="34"/>
      <c r="BT10" s="34"/>
      <c r="BU10" s="34"/>
      <c r="BV10" s="34"/>
      <c r="BW10" s="34"/>
      <c r="BX10" s="34"/>
      <c r="BY10" s="34"/>
      <c r="BZ10" s="34"/>
      <c r="CA10" s="34"/>
      <c r="CB10" s="34"/>
      <c r="CC10" s="15">
        <v>0</v>
      </c>
      <c r="CD10" s="34"/>
      <c r="CE10" s="36" t="s">
        <v>270</v>
      </c>
      <c r="CF10" s="37">
        <v>2005</v>
      </c>
      <c r="CG10" s="36" t="s">
        <v>276</v>
      </c>
      <c r="CH10" s="36" t="s">
        <v>277</v>
      </c>
      <c r="CI10" s="36" t="s">
        <v>277</v>
      </c>
      <c r="CJ10" s="38">
        <v>15</v>
      </c>
      <c r="CK10" s="38">
        <v>12</v>
      </c>
      <c r="CL10" s="38">
        <v>155</v>
      </c>
      <c r="CM10" s="36" t="s">
        <v>282</v>
      </c>
      <c r="CN10" s="36" t="s">
        <v>408</v>
      </c>
      <c r="CO10" s="36" t="s">
        <v>349</v>
      </c>
      <c r="CP10" s="65"/>
      <c r="CQ10" s="65"/>
      <c r="CR10" s="65"/>
      <c r="CS10" s="36" t="s">
        <v>517</v>
      </c>
      <c r="CT10" s="65"/>
      <c r="CU10" s="36" t="s">
        <v>536</v>
      </c>
      <c r="CV10" s="66"/>
      <c r="CW10" s="51"/>
      <c r="CX10" s="51"/>
      <c r="CY10" s="39">
        <v>118</v>
      </c>
      <c r="CZ10" s="41" t="s">
        <v>297</v>
      </c>
      <c r="DA10" s="41" t="s">
        <v>300</v>
      </c>
      <c r="DB10" s="42">
        <v>6</v>
      </c>
      <c r="DC10" s="42">
        <v>228</v>
      </c>
      <c r="DD10" s="42">
        <v>46.09</v>
      </c>
      <c r="DE10" s="41" t="s">
        <v>355</v>
      </c>
      <c r="DF10" s="42">
        <v>0.01</v>
      </c>
      <c r="DG10" s="57">
        <v>9.6100000000000007E-37</v>
      </c>
      <c r="DH10" s="57">
        <v>9.6100000000000007E-37</v>
      </c>
      <c r="DI10" s="85">
        <f t="shared" si="0"/>
        <v>1</v>
      </c>
      <c r="DJ10" s="19">
        <v>0.30224251375827998</v>
      </c>
      <c r="DK10" s="56"/>
      <c r="DL10" s="56"/>
      <c r="DM10" s="62"/>
      <c r="DN10" s="62"/>
      <c r="DO10" s="62"/>
      <c r="DP10" s="62"/>
      <c r="DQ10" s="62"/>
      <c r="DR10" s="62"/>
      <c r="DS10" s="19"/>
      <c r="DT10" s="19"/>
      <c r="DU10" s="85"/>
      <c r="DV10" s="19"/>
      <c r="DW10" s="85"/>
    </row>
    <row r="11" spans="1:127" ht="21" customHeight="1" x14ac:dyDescent="0.2">
      <c r="A11" s="12">
        <v>10</v>
      </c>
      <c r="B11" s="14" t="s">
        <v>537</v>
      </c>
      <c r="C11" s="14" t="s">
        <v>538</v>
      </c>
      <c r="D11" s="15" t="s">
        <v>156</v>
      </c>
      <c r="E11" s="15">
        <v>34</v>
      </c>
      <c r="F11" s="15">
        <v>2</v>
      </c>
      <c r="G11" s="15" t="s">
        <v>539</v>
      </c>
      <c r="H11" s="16" t="s">
        <v>540</v>
      </c>
      <c r="I11" s="17" t="s">
        <v>541</v>
      </c>
      <c r="J11" s="19">
        <v>2</v>
      </c>
      <c r="K11" s="19">
        <v>1</v>
      </c>
      <c r="L11" s="19" t="s">
        <v>542</v>
      </c>
      <c r="M11" s="20">
        <v>486</v>
      </c>
      <c r="N11" s="19" t="s">
        <v>543</v>
      </c>
      <c r="O11" s="19" t="s">
        <v>544</v>
      </c>
      <c r="P11" s="20">
        <v>3059</v>
      </c>
      <c r="Q11" s="19" t="s">
        <v>543</v>
      </c>
      <c r="R11" s="19" t="s">
        <v>545</v>
      </c>
      <c r="S11" s="20">
        <v>701</v>
      </c>
      <c r="T11" s="19" t="s">
        <v>546</v>
      </c>
      <c r="U11" s="19" t="s">
        <v>545</v>
      </c>
      <c r="V11" s="20">
        <v>701</v>
      </c>
      <c r="W11" s="19" t="s">
        <v>546</v>
      </c>
      <c r="X11" s="19">
        <v>51</v>
      </c>
      <c r="Y11" s="21">
        <v>1.28</v>
      </c>
      <c r="Z11" s="21">
        <v>1.28</v>
      </c>
      <c r="AA11" s="21">
        <v>1.31</v>
      </c>
      <c r="AB11" s="21">
        <v>1.31</v>
      </c>
      <c r="AC11" s="22">
        <v>2</v>
      </c>
      <c r="AD11" s="22" t="s">
        <v>193</v>
      </c>
      <c r="AE11" s="22">
        <v>2</v>
      </c>
      <c r="AF11" s="23" t="s">
        <v>195</v>
      </c>
      <c r="AG11" s="23" t="s">
        <v>367</v>
      </c>
      <c r="AH11" s="23" t="s">
        <v>200</v>
      </c>
      <c r="AI11" s="23" t="s">
        <v>329</v>
      </c>
      <c r="AJ11" s="25">
        <v>2.4</v>
      </c>
      <c r="AK11" s="25">
        <v>1.6</v>
      </c>
      <c r="AL11" s="22">
        <v>1</v>
      </c>
      <c r="AM11" s="22">
        <v>1</v>
      </c>
      <c r="AN11" s="22">
        <v>0</v>
      </c>
      <c r="AO11" s="19"/>
      <c r="AP11" s="19">
        <v>0</v>
      </c>
      <c r="AQ11" s="19">
        <v>1</v>
      </c>
      <c r="AR11" s="19">
        <v>1</v>
      </c>
      <c r="AS11" s="19">
        <v>0</v>
      </c>
      <c r="AT11" s="14" t="s">
        <v>547</v>
      </c>
      <c r="AU11" s="27">
        <v>41851</v>
      </c>
      <c r="AV11" s="28">
        <v>42010</v>
      </c>
      <c r="AW11" s="29" t="s">
        <v>331</v>
      </c>
      <c r="AX11" s="30">
        <v>2</v>
      </c>
      <c r="AY11" s="30" t="s">
        <v>548</v>
      </c>
      <c r="AZ11" s="30">
        <v>32</v>
      </c>
      <c r="BA11" s="30" t="s">
        <v>510</v>
      </c>
      <c r="BB11" s="30"/>
      <c r="BC11" s="30">
        <v>2</v>
      </c>
      <c r="BD11" s="29" t="s">
        <v>235</v>
      </c>
      <c r="BE11" s="29" t="s">
        <v>343</v>
      </c>
      <c r="BF11" s="29" t="s">
        <v>549</v>
      </c>
      <c r="BG11" s="30" t="s">
        <v>550</v>
      </c>
      <c r="BH11" s="32"/>
      <c r="BI11" s="30">
        <v>16</v>
      </c>
      <c r="BJ11" s="30">
        <v>20</v>
      </c>
      <c r="BK11" s="30">
        <v>20</v>
      </c>
      <c r="BL11" s="30" t="s">
        <v>244</v>
      </c>
      <c r="BM11" s="30">
        <v>20</v>
      </c>
      <c r="BN11" s="30">
        <v>0.95</v>
      </c>
      <c r="BO11" s="30">
        <v>1</v>
      </c>
      <c r="BP11" s="29" t="s">
        <v>482</v>
      </c>
      <c r="BQ11" s="29" t="s">
        <v>551</v>
      </c>
      <c r="BR11" s="30">
        <v>32</v>
      </c>
      <c r="BS11" s="30">
        <v>1E-3</v>
      </c>
      <c r="BT11" s="30" t="s">
        <v>249</v>
      </c>
      <c r="BU11" s="30">
        <v>2</v>
      </c>
      <c r="BV11" s="29" t="s">
        <v>552</v>
      </c>
      <c r="BW11" s="29" t="s">
        <v>343</v>
      </c>
      <c r="BX11" s="30" t="s">
        <v>462</v>
      </c>
      <c r="BY11" s="30">
        <v>0.95</v>
      </c>
      <c r="BZ11" s="30" t="s">
        <v>553</v>
      </c>
      <c r="CA11" s="29" t="s">
        <v>554</v>
      </c>
      <c r="CB11" s="34"/>
      <c r="CC11" s="15">
        <v>0</v>
      </c>
      <c r="CD11" s="35" t="s">
        <v>555</v>
      </c>
      <c r="CE11" s="36" t="s">
        <v>270</v>
      </c>
      <c r="CF11" s="37">
        <v>2002</v>
      </c>
      <c r="CG11" s="36" t="s">
        <v>438</v>
      </c>
      <c r="CH11" s="36" t="s">
        <v>278</v>
      </c>
      <c r="CI11" s="36" t="s">
        <v>278</v>
      </c>
      <c r="CJ11" s="38">
        <v>40</v>
      </c>
      <c r="CK11" s="38">
        <v>31</v>
      </c>
      <c r="CL11" s="38">
        <v>653</v>
      </c>
      <c r="CM11" s="36" t="s">
        <v>556</v>
      </c>
      <c r="CN11" s="36" t="s">
        <v>557</v>
      </c>
      <c r="CO11" s="36" t="s">
        <v>349</v>
      </c>
      <c r="CP11" s="65"/>
      <c r="CQ11" s="36" t="s">
        <v>349</v>
      </c>
      <c r="CR11" s="36" t="s">
        <v>349</v>
      </c>
      <c r="CS11" s="36" t="s">
        <v>467</v>
      </c>
      <c r="CT11" s="36" t="s">
        <v>468</v>
      </c>
      <c r="CU11" s="36" t="s">
        <v>558</v>
      </c>
      <c r="CV11" s="38">
        <v>2</v>
      </c>
      <c r="CW11" s="36" t="s">
        <v>294</v>
      </c>
      <c r="CX11" s="36" t="s">
        <v>193</v>
      </c>
      <c r="CY11" s="39">
        <v>32</v>
      </c>
      <c r="CZ11" s="41" t="s">
        <v>297</v>
      </c>
      <c r="DA11" s="41" t="s">
        <v>300</v>
      </c>
      <c r="DB11" s="42">
        <v>1</v>
      </c>
      <c r="DC11" s="42">
        <v>28</v>
      </c>
      <c r="DD11" s="42">
        <v>26.69</v>
      </c>
      <c r="DE11" s="41" t="s">
        <v>355</v>
      </c>
      <c r="DF11" s="67">
        <v>1E-3</v>
      </c>
      <c r="DG11" s="57">
        <v>1.7600000000000001E-5</v>
      </c>
      <c r="DH11" s="57">
        <v>1.7600000000000001E-5</v>
      </c>
      <c r="DI11" s="85">
        <f t="shared" si="0"/>
        <v>1</v>
      </c>
      <c r="DJ11" s="19">
        <v>0.69858671948753703</v>
      </c>
      <c r="DK11" s="38">
        <v>32</v>
      </c>
      <c r="DL11" s="41" t="s">
        <v>297</v>
      </c>
      <c r="DM11" s="41" t="s">
        <v>300</v>
      </c>
      <c r="DN11" s="42">
        <v>1</v>
      </c>
      <c r="DO11" s="42">
        <v>29</v>
      </c>
      <c r="DP11" s="42">
        <v>45.27</v>
      </c>
      <c r="DQ11" s="41" t="s">
        <v>300</v>
      </c>
      <c r="DR11" s="42">
        <v>1E-3</v>
      </c>
      <c r="DS11" s="57">
        <v>2.2100000000000001E-7</v>
      </c>
      <c r="DT11" s="57">
        <v>2.2100000000000001E-7</v>
      </c>
      <c r="DU11" s="85">
        <f t="shared" si="1"/>
        <v>1</v>
      </c>
      <c r="DV11" s="19">
        <v>0.780725807042144</v>
      </c>
      <c r="DW11" s="85">
        <v>1</v>
      </c>
    </row>
    <row r="12" spans="1:127" ht="21" customHeight="1" x14ac:dyDescent="0.2">
      <c r="A12" s="12">
        <v>11</v>
      </c>
      <c r="B12" s="14" t="s">
        <v>559</v>
      </c>
      <c r="C12" s="14" t="s">
        <v>560</v>
      </c>
      <c r="D12" s="15" t="s">
        <v>156</v>
      </c>
      <c r="E12" s="15">
        <v>34</v>
      </c>
      <c r="F12" s="15">
        <v>1</v>
      </c>
      <c r="G12" s="15" t="s">
        <v>561</v>
      </c>
      <c r="H12" s="16" t="s">
        <v>562</v>
      </c>
      <c r="I12" s="17" t="s">
        <v>563</v>
      </c>
      <c r="J12" s="19">
        <v>2</v>
      </c>
      <c r="K12" s="19">
        <v>2</v>
      </c>
      <c r="L12" s="19" t="s">
        <v>564</v>
      </c>
      <c r="M12" s="20">
        <v>1002</v>
      </c>
      <c r="N12" s="19" t="s">
        <v>565</v>
      </c>
      <c r="O12" s="19" t="s">
        <v>566</v>
      </c>
      <c r="P12" s="20">
        <v>3289</v>
      </c>
      <c r="Q12" s="19" t="s">
        <v>565</v>
      </c>
      <c r="R12" s="19" t="s">
        <v>567</v>
      </c>
      <c r="S12" s="20">
        <v>323</v>
      </c>
      <c r="T12" s="19" t="s">
        <v>568</v>
      </c>
      <c r="U12" s="19" t="s">
        <v>567</v>
      </c>
      <c r="V12" s="20">
        <v>323</v>
      </c>
      <c r="W12" s="19" t="s">
        <v>568</v>
      </c>
      <c r="X12" s="19">
        <v>56</v>
      </c>
      <c r="Y12" s="21">
        <v>3.16</v>
      </c>
      <c r="Z12" s="21">
        <v>3.16</v>
      </c>
      <c r="AA12" s="21">
        <v>2.38</v>
      </c>
      <c r="AB12" s="21">
        <v>2.38</v>
      </c>
      <c r="AC12" s="22">
        <v>2</v>
      </c>
      <c r="AD12" s="22" t="s">
        <v>193</v>
      </c>
      <c r="AE12" s="22">
        <v>1</v>
      </c>
      <c r="AF12" s="23" t="s">
        <v>195</v>
      </c>
      <c r="AG12" s="23" t="s">
        <v>328</v>
      </c>
      <c r="AH12" s="23" t="s">
        <v>200</v>
      </c>
      <c r="AI12" s="23" t="s">
        <v>481</v>
      </c>
      <c r="AJ12" s="25">
        <v>2</v>
      </c>
      <c r="AK12" s="25">
        <v>3</v>
      </c>
      <c r="AL12" s="22">
        <v>0</v>
      </c>
      <c r="AM12" s="22"/>
      <c r="AN12" s="22">
        <v>0</v>
      </c>
      <c r="AO12" s="19"/>
      <c r="AP12" s="19">
        <v>0</v>
      </c>
      <c r="AQ12" s="19">
        <v>1</v>
      </c>
      <c r="AR12" s="19">
        <v>1</v>
      </c>
      <c r="AS12" s="19">
        <v>0</v>
      </c>
      <c r="AT12" s="14" t="s">
        <v>569</v>
      </c>
      <c r="AU12" s="27">
        <v>41086</v>
      </c>
      <c r="AV12" s="54">
        <v>41176</v>
      </c>
      <c r="AW12" s="29" t="s">
        <v>570</v>
      </c>
      <c r="AX12" s="30">
        <v>2</v>
      </c>
      <c r="AY12" s="30" t="s">
        <v>571</v>
      </c>
      <c r="AZ12" s="30">
        <v>22</v>
      </c>
      <c r="BA12" s="30" t="s">
        <v>510</v>
      </c>
      <c r="BB12" s="32"/>
      <c r="BC12" s="32"/>
      <c r="BD12" s="29" t="s">
        <v>572</v>
      </c>
      <c r="BE12" s="29" t="s">
        <v>343</v>
      </c>
      <c r="BF12" s="29" t="s">
        <v>573</v>
      </c>
      <c r="BG12" s="30" t="s">
        <v>574</v>
      </c>
      <c r="BH12" s="32"/>
      <c r="BI12" s="30">
        <v>9</v>
      </c>
      <c r="BJ12" s="30">
        <v>15</v>
      </c>
      <c r="BK12" s="30">
        <v>22</v>
      </c>
      <c r="BL12" s="30" t="s">
        <v>244</v>
      </c>
      <c r="BM12" s="30">
        <v>30</v>
      </c>
      <c r="BN12" s="30">
        <v>0.95</v>
      </c>
      <c r="BO12" s="30">
        <v>1</v>
      </c>
      <c r="BP12" s="29" t="s">
        <v>464</v>
      </c>
      <c r="BQ12" s="29" t="s">
        <v>575</v>
      </c>
      <c r="BR12" s="30">
        <v>30</v>
      </c>
      <c r="BS12" s="30">
        <v>8.0000000000000002E-3</v>
      </c>
      <c r="BT12" s="30" t="s">
        <v>249</v>
      </c>
      <c r="BU12" s="32"/>
      <c r="BV12" s="29" t="s">
        <v>572</v>
      </c>
      <c r="BW12" s="29" t="s">
        <v>343</v>
      </c>
      <c r="BX12" s="30" t="s">
        <v>462</v>
      </c>
      <c r="BY12" s="30">
        <v>0.99</v>
      </c>
      <c r="BZ12" s="30" t="s">
        <v>576</v>
      </c>
      <c r="CA12" s="29" t="s">
        <v>577</v>
      </c>
      <c r="CB12" s="34"/>
      <c r="CC12" s="15">
        <v>1</v>
      </c>
      <c r="CD12" s="47" t="s">
        <v>578</v>
      </c>
      <c r="CE12" s="36" t="s">
        <v>270</v>
      </c>
      <c r="CF12" s="37">
        <v>2011</v>
      </c>
      <c r="CG12" s="36" t="s">
        <v>438</v>
      </c>
      <c r="CH12" s="36" t="s">
        <v>277</v>
      </c>
      <c r="CI12" s="36" t="s">
        <v>277</v>
      </c>
      <c r="CJ12" s="38">
        <v>10</v>
      </c>
      <c r="CK12" s="38">
        <v>7</v>
      </c>
      <c r="CL12" s="38">
        <v>316</v>
      </c>
      <c r="CM12" s="36" t="s">
        <v>282</v>
      </c>
      <c r="CN12" s="36" t="s">
        <v>408</v>
      </c>
      <c r="CO12" s="36" t="s">
        <v>284</v>
      </c>
      <c r="CP12" s="36" t="s">
        <v>579</v>
      </c>
      <c r="CQ12" s="36" t="s">
        <v>289</v>
      </c>
      <c r="CR12" s="36" t="s">
        <v>288</v>
      </c>
      <c r="CS12" s="36" t="s">
        <v>580</v>
      </c>
      <c r="CT12" s="36" t="s">
        <v>468</v>
      </c>
      <c r="CU12" s="36" t="s">
        <v>570</v>
      </c>
      <c r="CV12" s="38">
        <v>1</v>
      </c>
      <c r="CW12" s="36" t="s">
        <v>294</v>
      </c>
      <c r="CX12" s="36" t="s">
        <v>581</v>
      </c>
      <c r="CY12" s="39">
        <v>22</v>
      </c>
      <c r="CZ12" s="41" t="s">
        <v>297</v>
      </c>
      <c r="DA12" s="41" t="s">
        <v>300</v>
      </c>
      <c r="DB12" s="42">
        <v>1</v>
      </c>
      <c r="DC12" s="42">
        <v>21</v>
      </c>
      <c r="DD12" s="42">
        <v>17.3</v>
      </c>
      <c r="DE12" s="41" t="s">
        <v>355</v>
      </c>
      <c r="DF12" s="42">
        <v>1E-3</v>
      </c>
      <c r="DG12" s="19">
        <v>4.4391800000000001E-4</v>
      </c>
      <c r="DH12" s="19">
        <v>4.4391800000000001E-4</v>
      </c>
      <c r="DI12" s="85">
        <f t="shared" si="0"/>
        <v>1</v>
      </c>
      <c r="DJ12" s="19">
        <v>0.67208416730149001</v>
      </c>
      <c r="DK12" s="38">
        <v>30</v>
      </c>
      <c r="DL12" s="41" t="s">
        <v>297</v>
      </c>
      <c r="DM12" s="41" t="s">
        <v>300</v>
      </c>
      <c r="DN12" s="42">
        <v>1</v>
      </c>
      <c r="DO12" s="42">
        <v>29</v>
      </c>
      <c r="DP12" s="42">
        <v>8.0640000000000001</v>
      </c>
      <c r="DQ12" s="41" t="s">
        <v>300</v>
      </c>
      <c r="DR12" s="42">
        <v>8.0000000000000002E-3</v>
      </c>
      <c r="DS12" s="19">
        <v>8.1689150000000006E-3</v>
      </c>
      <c r="DT12" s="19">
        <v>8.1689150000000006E-3</v>
      </c>
      <c r="DU12" s="85">
        <f t="shared" si="1"/>
        <v>1</v>
      </c>
      <c r="DV12" s="19">
        <v>0.46644357571351702</v>
      </c>
      <c r="DW12" s="85">
        <v>1</v>
      </c>
    </row>
    <row r="13" spans="1:127" ht="21" customHeight="1" x14ac:dyDescent="0.2">
      <c r="A13" s="12">
        <v>12</v>
      </c>
      <c r="B13" s="14" t="s">
        <v>582</v>
      </c>
      <c r="C13" s="14" t="s">
        <v>583</v>
      </c>
      <c r="D13" s="15" t="s">
        <v>156</v>
      </c>
      <c r="E13" s="15">
        <v>34</v>
      </c>
      <c r="F13" s="15">
        <v>1</v>
      </c>
      <c r="G13" s="15" t="s">
        <v>584</v>
      </c>
      <c r="H13" s="68" t="s">
        <v>585</v>
      </c>
      <c r="I13" s="69" t="s">
        <v>586</v>
      </c>
      <c r="J13" s="19">
        <v>3</v>
      </c>
      <c r="K13" s="19">
        <v>1</v>
      </c>
      <c r="L13" s="19" t="s">
        <v>587</v>
      </c>
      <c r="M13" s="20">
        <v>316</v>
      </c>
      <c r="N13" s="19" t="s">
        <v>588</v>
      </c>
      <c r="O13" s="19" t="s">
        <v>589</v>
      </c>
      <c r="P13" s="20">
        <v>8838</v>
      </c>
      <c r="Q13" s="19" t="s">
        <v>588</v>
      </c>
      <c r="R13" s="19" t="s">
        <v>590</v>
      </c>
      <c r="S13" s="20">
        <v>455</v>
      </c>
      <c r="T13" s="19" t="s">
        <v>591</v>
      </c>
      <c r="U13" s="19" t="s">
        <v>590</v>
      </c>
      <c r="V13" s="20">
        <v>455</v>
      </c>
      <c r="W13" s="19" t="s">
        <v>591</v>
      </c>
      <c r="X13" s="19">
        <v>12</v>
      </c>
      <c r="Y13" s="21">
        <v>3.07</v>
      </c>
      <c r="Z13" s="21">
        <v>3.07</v>
      </c>
      <c r="AA13" s="21">
        <v>1.79</v>
      </c>
      <c r="AB13" s="21">
        <v>1.79</v>
      </c>
      <c r="AC13" s="22">
        <v>1</v>
      </c>
      <c r="AD13" s="22" t="s">
        <v>193</v>
      </c>
      <c r="AE13" s="22">
        <v>1</v>
      </c>
      <c r="AF13" s="23" t="s">
        <v>195</v>
      </c>
      <c r="AG13" s="23" t="s">
        <v>328</v>
      </c>
      <c r="AH13" s="23" t="s">
        <v>368</v>
      </c>
      <c r="AI13" s="23" t="s">
        <v>329</v>
      </c>
      <c r="AJ13" s="25">
        <v>1.8</v>
      </c>
      <c r="AK13" s="25">
        <v>2.6</v>
      </c>
      <c r="AL13" s="22">
        <v>0</v>
      </c>
      <c r="AM13" s="22"/>
      <c r="AN13" s="22">
        <v>0</v>
      </c>
      <c r="AO13" s="19"/>
      <c r="AP13" s="19">
        <v>0</v>
      </c>
      <c r="AQ13" s="19">
        <v>1</v>
      </c>
      <c r="AR13" s="19">
        <v>1</v>
      </c>
      <c r="AS13" s="19">
        <v>0</v>
      </c>
      <c r="AT13" s="14" t="s">
        <v>592</v>
      </c>
      <c r="AU13" s="27">
        <v>41886</v>
      </c>
      <c r="AV13" s="28">
        <v>41978</v>
      </c>
      <c r="AW13" s="29" t="s">
        <v>222</v>
      </c>
      <c r="AX13" s="30">
        <v>1</v>
      </c>
      <c r="AY13" s="30" t="s">
        <v>593</v>
      </c>
      <c r="AZ13" s="30">
        <v>48</v>
      </c>
      <c r="BA13" s="30" t="s">
        <v>594</v>
      </c>
      <c r="BB13" s="31"/>
      <c r="BC13" s="31"/>
      <c r="BD13" s="29" t="s">
        <v>402</v>
      </c>
      <c r="BE13" s="29" t="s">
        <v>236</v>
      </c>
      <c r="BF13" s="29" t="s">
        <v>595</v>
      </c>
      <c r="BG13" s="30" t="s">
        <v>596</v>
      </c>
      <c r="BH13" s="32"/>
      <c r="BI13" s="30">
        <v>46</v>
      </c>
      <c r="BJ13" s="30">
        <v>80</v>
      </c>
      <c r="BK13" s="30">
        <v>118</v>
      </c>
      <c r="BL13" s="30" t="s">
        <v>514</v>
      </c>
      <c r="BM13" s="30">
        <v>80</v>
      </c>
      <c r="BN13" s="30">
        <v>0.9</v>
      </c>
      <c r="BO13" s="30">
        <v>1</v>
      </c>
      <c r="BP13" s="29" t="s">
        <v>597</v>
      </c>
      <c r="BQ13" s="29" t="s">
        <v>598</v>
      </c>
      <c r="BR13" s="30">
        <v>118</v>
      </c>
      <c r="BS13" s="30">
        <v>0.1986</v>
      </c>
      <c r="BT13" s="30" t="s">
        <v>249</v>
      </c>
      <c r="BU13" s="32"/>
      <c r="BV13" s="29" t="s">
        <v>599</v>
      </c>
      <c r="BW13" s="29" t="s">
        <v>236</v>
      </c>
      <c r="BX13" s="30" t="s">
        <v>253</v>
      </c>
      <c r="BY13" s="30">
        <v>0.95</v>
      </c>
      <c r="BZ13" s="30" t="s">
        <v>600</v>
      </c>
      <c r="CA13" s="29" t="s">
        <v>601</v>
      </c>
      <c r="CB13" s="34"/>
      <c r="CC13" s="15">
        <v>1</v>
      </c>
      <c r="CD13" s="47" t="s">
        <v>602</v>
      </c>
      <c r="CE13" s="36" t="s">
        <v>270</v>
      </c>
      <c r="CF13" s="37">
        <v>2007</v>
      </c>
      <c r="CG13" s="36" t="s">
        <v>347</v>
      </c>
      <c r="CH13" s="36" t="s">
        <v>278</v>
      </c>
      <c r="CI13" s="36" t="s">
        <v>278</v>
      </c>
      <c r="CJ13" s="38">
        <v>37</v>
      </c>
      <c r="CK13" s="38">
        <v>36</v>
      </c>
      <c r="CL13" s="38">
        <v>452</v>
      </c>
      <c r="CM13" s="36" t="s">
        <v>282</v>
      </c>
      <c r="CN13" s="36" t="s">
        <v>408</v>
      </c>
      <c r="CO13" s="36" t="s">
        <v>289</v>
      </c>
      <c r="CP13" s="36" t="s">
        <v>603</v>
      </c>
      <c r="CQ13" s="36" t="s">
        <v>289</v>
      </c>
      <c r="CR13" s="36" t="s">
        <v>289</v>
      </c>
      <c r="CS13" s="36" t="s">
        <v>352</v>
      </c>
      <c r="CT13" s="36" t="s">
        <v>468</v>
      </c>
      <c r="CU13" s="36" t="s">
        <v>604</v>
      </c>
      <c r="CV13" s="38">
        <v>1</v>
      </c>
      <c r="CW13" s="36" t="s">
        <v>294</v>
      </c>
      <c r="CX13" s="36" t="s">
        <v>193</v>
      </c>
      <c r="CY13" s="39">
        <v>48</v>
      </c>
      <c r="CZ13" s="41" t="s">
        <v>297</v>
      </c>
      <c r="DA13" s="41" t="s">
        <v>300</v>
      </c>
      <c r="DB13" s="42">
        <v>2</v>
      </c>
      <c r="DC13" s="42">
        <v>92</v>
      </c>
      <c r="DD13" s="42">
        <v>3.13</v>
      </c>
      <c r="DE13" s="41" t="s">
        <v>355</v>
      </c>
      <c r="DF13" s="42">
        <v>0.05</v>
      </c>
      <c r="DG13" s="19">
        <v>4.8407104999999999E-2</v>
      </c>
      <c r="DH13" s="19">
        <v>4.8407104999999999E-2</v>
      </c>
      <c r="DI13" s="85">
        <f t="shared" si="0"/>
        <v>1</v>
      </c>
      <c r="DJ13" s="19">
        <v>0.178477629402198</v>
      </c>
      <c r="DK13" s="38">
        <v>118</v>
      </c>
      <c r="DL13" s="41" t="s">
        <v>297</v>
      </c>
      <c r="DM13" s="41" t="s">
        <v>300</v>
      </c>
      <c r="DN13" s="42">
        <v>2</v>
      </c>
      <c r="DO13" s="42">
        <v>232</v>
      </c>
      <c r="DP13" s="42">
        <v>1.63</v>
      </c>
      <c r="DQ13" s="41" t="s">
        <v>300</v>
      </c>
      <c r="DR13" s="42">
        <v>0.1986</v>
      </c>
      <c r="DS13" s="19">
        <v>0.19816524799999999</v>
      </c>
      <c r="DT13" s="19">
        <v>0.19816524799999999</v>
      </c>
      <c r="DU13" s="85">
        <f t="shared" si="1"/>
        <v>0</v>
      </c>
      <c r="DV13" s="19">
        <v>8.3237639521864207E-2</v>
      </c>
      <c r="DW13" s="85">
        <v>0</v>
      </c>
    </row>
    <row r="14" spans="1:127" ht="21" customHeight="1" x14ac:dyDescent="0.2">
      <c r="A14" s="12">
        <v>13</v>
      </c>
      <c r="B14" s="14" t="s">
        <v>605</v>
      </c>
      <c r="C14" s="14" t="s">
        <v>606</v>
      </c>
      <c r="D14" s="15" t="s">
        <v>156</v>
      </c>
      <c r="E14" s="15">
        <v>34</v>
      </c>
      <c r="F14" s="15">
        <v>3</v>
      </c>
      <c r="G14" s="15" t="s">
        <v>607</v>
      </c>
      <c r="H14" s="68" t="s">
        <v>608</v>
      </c>
      <c r="I14" s="69" t="s">
        <v>609</v>
      </c>
      <c r="J14" s="19">
        <v>2</v>
      </c>
      <c r="K14" s="19">
        <v>1</v>
      </c>
      <c r="L14" s="19" t="s">
        <v>610</v>
      </c>
      <c r="M14" s="19">
        <v>4075</v>
      </c>
      <c r="N14" s="19" t="s">
        <v>611</v>
      </c>
      <c r="O14" s="19" t="s">
        <v>610</v>
      </c>
      <c r="P14" s="70">
        <v>4075</v>
      </c>
      <c r="Q14" s="19" t="s">
        <v>611</v>
      </c>
      <c r="R14" s="19" t="s">
        <v>612</v>
      </c>
      <c r="S14" s="44">
        <v>9</v>
      </c>
      <c r="T14" s="19" t="s">
        <v>613</v>
      </c>
      <c r="U14" s="19" t="s">
        <v>612</v>
      </c>
      <c r="V14" s="44">
        <v>9</v>
      </c>
      <c r="W14" s="19" t="s">
        <v>613</v>
      </c>
      <c r="X14" s="19">
        <v>11</v>
      </c>
      <c r="Y14" s="21">
        <v>1.95</v>
      </c>
      <c r="Z14" s="21">
        <v>1.95</v>
      </c>
      <c r="AA14" s="21">
        <v>3.17</v>
      </c>
      <c r="AB14" s="21">
        <v>3.17</v>
      </c>
      <c r="AC14" s="22">
        <v>3</v>
      </c>
      <c r="AD14" s="22" t="s">
        <v>193</v>
      </c>
      <c r="AE14" s="22">
        <v>1</v>
      </c>
      <c r="AF14" s="23" t="s">
        <v>195</v>
      </c>
      <c r="AG14" s="23" t="s">
        <v>367</v>
      </c>
      <c r="AH14" s="23" t="s">
        <v>368</v>
      </c>
      <c r="AI14" s="23" t="s">
        <v>614</v>
      </c>
      <c r="AJ14" s="25">
        <v>3.25</v>
      </c>
      <c r="AK14" s="25">
        <v>3.25</v>
      </c>
      <c r="AL14" s="22">
        <v>0</v>
      </c>
      <c r="AM14" s="22"/>
      <c r="AN14" s="22">
        <v>0</v>
      </c>
      <c r="AO14" s="19"/>
      <c r="AP14" s="19">
        <v>0</v>
      </c>
      <c r="AQ14" s="19">
        <v>1</v>
      </c>
      <c r="AR14" s="19">
        <v>1</v>
      </c>
      <c r="AS14" s="19">
        <v>0</v>
      </c>
      <c r="AT14" s="14" t="s">
        <v>615</v>
      </c>
      <c r="AU14" s="27">
        <v>41836</v>
      </c>
      <c r="AV14" s="28">
        <v>42010</v>
      </c>
      <c r="AW14" s="29" t="s">
        <v>331</v>
      </c>
      <c r="AX14" s="30">
        <v>3</v>
      </c>
      <c r="AY14" s="30" t="s">
        <v>616</v>
      </c>
      <c r="AZ14" s="30">
        <v>36</v>
      </c>
      <c r="BA14" s="30" t="s">
        <v>510</v>
      </c>
      <c r="BB14" s="31"/>
      <c r="BC14" s="31"/>
      <c r="BD14" s="29" t="s">
        <v>599</v>
      </c>
      <c r="BE14" s="29" t="s">
        <v>236</v>
      </c>
      <c r="BF14" s="29" t="s">
        <v>617</v>
      </c>
      <c r="BG14" s="30" t="s">
        <v>618</v>
      </c>
      <c r="BH14" s="32"/>
      <c r="BI14" s="30">
        <v>8</v>
      </c>
      <c r="BJ14" s="30">
        <v>10</v>
      </c>
      <c r="BK14" s="30">
        <v>10</v>
      </c>
      <c r="BL14" s="30" t="s">
        <v>514</v>
      </c>
      <c r="BM14" s="30">
        <v>36</v>
      </c>
      <c r="BN14" s="30">
        <v>0.99</v>
      </c>
      <c r="BO14" s="30">
        <v>1</v>
      </c>
      <c r="BP14" s="29" t="s">
        <v>619</v>
      </c>
      <c r="BQ14" s="29" t="s">
        <v>620</v>
      </c>
      <c r="BR14" s="30">
        <v>36</v>
      </c>
      <c r="BS14" s="30">
        <v>1E-4</v>
      </c>
      <c r="BT14" s="30" t="s">
        <v>249</v>
      </c>
      <c r="BU14" s="31"/>
      <c r="BV14" s="29" t="s">
        <v>621</v>
      </c>
      <c r="BW14" s="29" t="s">
        <v>236</v>
      </c>
      <c r="BX14" s="30" t="s">
        <v>462</v>
      </c>
      <c r="BY14" s="30">
        <v>0.99</v>
      </c>
      <c r="BZ14" s="30" t="s">
        <v>622</v>
      </c>
      <c r="CA14" s="29" t="s">
        <v>623</v>
      </c>
      <c r="CB14" s="34"/>
      <c r="CC14" s="15">
        <v>0</v>
      </c>
      <c r="CD14" s="47" t="s">
        <v>624</v>
      </c>
      <c r="CE14" s="36" t="s">
        <v>406</v>
      </c>
      <c r="CF14" s="37">
        <v>2012</v>
      </c>
      <c r="CG14" s="36" t="s">
        <v>407</v>
      </c>
      <c r="CH14" s="36" t="s">
        <v>348</v>
      </c>
      <c r="CI14" s="36" t="s">
        <v>348</v>
      </c>
      <c r="CJ14" s="38">
        <v>2</v>
      </c>
      <c r="CK14" s="38">
        <v>2</v>
      </c>
      <c r="CL14" s="38">
        <v>9</v>
      </c>
      <c r="CM14" s="36" t="s">
        <v>625</v>
      </c>
      <c r="CN14" s="36" t="s">
        <v>381</v>
      </c>
      <c r="CO14" s="36" t="s">
        <v>289</v>
      </c>
      <c r="CP14" s="36" t="s">
        <v>626</v>
      </c>
      <c r="CQ14" s="36" t="s">
        <v>289</v>
      </c>
      <c r="CR14" s="36" t="s">
        <v>627</v>
      </c>
      <c r="CS14" s="36" t="s">
        <v>352</v>
      </c>
      <c r="CT14" s="36" t="s">
        <v>353</v>
      </c>
      <c r="CU14" s="36" t="s">
        <v>628</v>
      </c>
      <c r="CV14" s="38">
        <v>1</v>
      </c>
      <c r="CW14" s="36" t="s">
        <v>294</v>
      </c>
      <c r="CX14" s="36" t="s">
        <v>498</v>
      </c>
      <c r="CY14" s="39">
        <v>36</v>
      </c>
      <c r="CZ14" s="41" t="s">
        <v>297</v>
      </c>
      <c r="DA14" s="41" t="s">
        <v>300</v>
      </c>
      <c r="DB14" s="42">
        <v>2</v>
      </c>
      <c r="DC14" s="42">
        <v>68</v>
      </c>
      <c r="DD14" s="42">
        <v>41.59</v>
      </c>
      <c r="DE14" s="41" t="s">
        <v>355</v>
      </c>
      <c r="DF14" s="42">
        <v>1E-3</v>
      </c>
      <c r="DG14" s="57">
        <v>1.5900000000000001E-12</v>
      </c>
      <c r="DH14" s="57">
        <v>1.5900000000000001E-12</v>
      </c>
      <c r="DI14" s="85">
        <f t="shared" si="0"/>
        <v>1</v>
      </c>
      <c r="DJ14" s="19">
        <v>0.52450217043331504</v>
      </c>
      <c r="DK14" s="38">
        <v>36</v>
      </c>
      <c r="DL14" s="41" t="s">
        <v>297</v>
      </c>
      <c r="DM14" s="41" t="s">
        <v>300</v>
      </c>
      <c r="DN14" s="42">
        <v>2</v>
      </c>
      <c r="DO14" s="42">
        <v>68</v>
      </c>
      <c r="DP14" s="42">
        <v>41.603000000000002</v>
      </c>
      <c r="DQ14" s="41" t="s">
        <v>300</v>
      </c>
      <c r="DR14" s="42">
        <v>1E-4</v>
      </c>
      <c r="DS14" s="57">
        <v>1.5799999999999999E-12</v>
      </c>
      <c r="DT14" s="57">
        <v>1.5799999999999999E-12</v>
      </c>
      <c r="DU14" s="85">
        <f t="shared" si="1"/>
        <v>1</v>
      </c>
      <c r="DV14" s="19">
        <v>0.52453903391511703</v>
      </c>
      <c r="DW14" s="85">
        <v>1</v>
      </c>
    </row>
    <row r="15" spans="1:127" ht="21" customHeight="1" x14ac:dyDescent="0.2">
      <c r="A15" s="12">
        <v>14</v>
      </c>
      <c r="B15" s="14" t="s">
        <v>629</v>
      </c>
      <c r="C15" s="14" t="s">
        <v>630</v>
      </c>
      <c r="D15" s="15" t="s">
        <v>156</v>
      </c>
      <c r="E15" s="15">
        <v>34</v>
      </c>
      <c r="F15" s="15">
        <v>2</v>
      </c>
      <c r="G15" s="15" t="s">
        <v>631</v>
      </c>
      <c r="H15" s="68" t="s">
        <v>632</v>
      </c>
      <c r="I15" s="69" t="s">
        <v>633</v>
      </c>
      <c r="J15" s="19">
        <v>4</v>
      </c>
      <c r="K15" s="19"/>
      <c r="L15" s="19" t="s">
        <v>634</v>
      </c>
      <c r="M15" s="20">
        <v>878</v>
      </c>
      <c r="N15" s="19" t="s">
        <v>635</v>
      </c>
      <c r="O15" s="19" t="s">
        <v>636</v>
      </c>
      <c r="P15" s="44">
        <v>12542</v>
      </c>
      <c r="Q15" s="19" t="s">
        <v>635</v>
      </c>
      <c r="R15" s="19"/>
      <c r="S15" s="19"/>
      <c r="T15" s="19"/>
      <c r="U15" s="19"/>
      <c r="V15" s="19"/>
      <c r="W15" s="19"/>
      <c r="X15" s="19">
        <v>77</v>
      </c>
      <c r="Y15" s="21">
        <v>4.17</v>
      </c>
      <c r="Z15" s="21">
        <v>4.17</v>
      </c>
      <c r="AA15" s="21">
        <v>3.53</v>
      </c>
      <c r="AB15" s="21">
        <v>3.53</v>
      </c>
      <c r="AC15" s="22">
        <v>2</v>
      </c>
      <c r="AD15" s="22" t="s">
        <v>193</v>
      </c>
      <c r="AE15" s="22">
        <v>1</v>
      </c>
      <c r="AF15" s="23" t="s">
        <v>195</v>
      </c>
      <c r="AG15" s="23" t="s">
        <v>328</v>
      </c>
      <c r="AH15" s="23" t="s">
        <v>200</v>
      </c>
      <c r="AI15" s="23" t="s">
        <v>481</v>
      </c>
      <c r="AJ15" s="25">
        <v>2.8</v>
      </c>
      <c r="AK15" s="25">
        <v>3.4</v>
      </c>
      <c r="AL15" s="22">
        <v>1</v>
      </c>
      <c r="AM15" s="22">
        <v>1</v>
      </c>
      <c r="AN15" s="22">
        <v>0</v>
      </c>
      <c r="AO15" s="19"/>
      <c r="AP15" s="19">
        <v>0</v>
      </c>
      <c r="AQ15" s="19">
        <v>2</v>
      </c>
      <c r="AR15" s="19">
        <v>0</v>
      </c>
      <c r="AS15" s="19">
        <v>0</v>
      </c>
      <c r="AT15" s="14"/>
      <c r="AU15" s="27"/>
      <c r="AV15" s="48"/>
      <c r="AW15" s="14" t="s">
        <v>637</v>
      </c>
      <c r="AX15" s="15">
        <v>2</v>
      </c>
      <c r="AY15" s="15" t="s">
        <v>638</v>
      </c>
      <c r="AZ15" s="15">
        <v>19</v>
      </c>
      <c r="BA15" s="15" t="s">
        <v>639</v>
      </c>
      <c r="BB15" s="48"/>
      <c r="BC15" s="48"/>
      <c r="BD15" s="14" t="s">
        <v>640</v>
      </c>
      <c r="BE15" s="14" t="s">
        <v>236</v>
      </c>
      <c r="BF15" s="14" t="s">
        <v>641</v>
      </c>
      <c r="BG15" s="15" t="s">
        <v>642</v>
      </c>
      <c r="BH15" s="48"/>
      <c r="BI15" s="15">
        <v>24</v>
      </c>
      <c r="BJ15" s="15">
        <v>30</v>
      </c>
      <c r="BK15" s="15">
        <v>36</v>
      </c>
      <c r="BL15" s="15" t="s">
        <v>244</v>
      </c>
      <c r="BM15" s="15">
        <v>36</v>
      </c>
      <c r="BN15" s="15">
        <v>0.95</v>
      </c>
      <c r="BO15" s="15">
        <v>1</v>
      </c>
      <c r="BP15" s="14" t="s">
        <v>643</v>
      </c>
      <c r="BQ15" s="34"/>
      <c r="BR15" s="34"/>
      <c r="BS15" s="34"/>
      <c r="BT15" s="34"/>
      <c r="BU15" s="34"/>
      <c r="BV15" s="34"/>
      <c r="BW15" s="34"/>
      <c r="BX15" s="34"/>
      <c r="BY15" s="34"/>
      <c r="BZ15" s="34"/>
      <c r="CA15" s="34"/>
      <c r="CB15" s="34"/>
      <c r="CC15" s="15">
        <v>0</v>
      </c>
      <c r="CD15" s="34"/>
      <c r="CE15" s="65"/>
      <c r="CF15" s="51"/>
      <c r="CG15" s="51"/>
      <c r="CH15" s="51"/>
      <c r="CI15" s="51"/>
      <c r="CJ15" s="66"/>
      <c r="CK15" s="66"/>
      <c r="CL15" s="66"/>
      <c r="CM15" s="51"/>
      <c r="CN15" s="51"/>
      <c r="CO15" s="51"/>
      <c r="CP15" s="51"/>
      <c r="CQ15" s="51"/>
      <c r="CR15" s="51"/>
      <c r="CS15" s="51"/>
      <c r="CT15" s="51"/>
      <c r="CU15" s="51"/>
      <c r="CV15" s="66"/>
      <c r="CW15" s="51"/>
      <c r="CX15" s="51"/>
      <c r="CY15" s="52">
        <v>19</v>
      </c>
      <c r="CZ15" s="41" t="s">
        <v>297</v>
      </c>
      <c r="DA15" s="41" t="s">
        <v>300</v>
      </c>
      <c r="DB15" s="42">
        <v>2</v>
      </c>
      <c r="DC15" s="42">
        <v>36</v>
      </c>
      <c r="DD15" s="42">
        <v>25.088000000000001</v>
      </c>
      <c r="DE15" s="41" t="s">
        <v>355</v>
      </c>
      <c r="DF15" s="42">
        <v>1E-4</v>
      </c>
      <c r="DG15" s="57">
        <v>1.4999999999999999E-7</v>
      </c>
      <c r="DH15" s="57">
        <v>1.4999999999999999E-7</v>
      </c>
      <c r="DI15" s="85">
        <f t="shared" si="0"/>
        <v>1</v>
      </c>
      <c r="DJ15" s="19">
        <v>0.53956013497098498</v>
      </c>
      <c r="DK15" s="56"/>
      <c r="DL15" s="56"/>
      <c r="DM15" s="62"/>
      <c r="DN15" s="62"/>
      <c r="DO15" s="62"/>
      <c r="DP15" s="62"/>
      <c r="DQ15" s="62"/>
      <c r="DR15" s="62"/>
      <c r="DS15" s="19"/>
      <c r="DT15" s="19"/>
      <c r="DU15" s="85"/>
      <c r="DV15" s="19"/>
      <c r="DW15" s="85"/>
    </row>
    <row r="16" spans="1:127" ht="21" customHeight="1" x14ac:dyDescent="0.2">
      <c r="A16" s="12">
        <v>15</v>
      </c>
      <c r="B16" s="14" t="s">
        <v>644</v>
      </c>
      <c r="C16" s="14" t="s">
        <v>645</v>
      </c>
      <c r="D16" s="15" t="s">
        <v>156</v>
      </c>
      <c r="E16" s="15">
        <v>34</v>
      </c>
      <c r="F16" s="15">
        <v>3</v>
      </c>
      <c r="G16" s="15" t="s">
        <v>646</v>
      </c>
      <c r="H16" s="68" t="s">
        <v>647</v>
      </c>
      <c r="I16" s="69" t="s">
        <v>648</v>
      </c>
      <c r="J16" s="19">
        <v>2</v>
      </c>
      <c r="K16" s="19">
        <v>1</v>
      </c>
      <c r="L16" s="19" t="s">
        <v>649</v>
      </c>
      <c r="M16" s="20">
        <v>409</v>
      </c>
      <c r="N16" s="19" t="s">
        <v>650</v>
      </c>
      <c r="O16" s="19" t="s">
        <v>651</v>
      </c>
      <c r="P16" s="20">
        <v>11136</v>
      </c>
      <c r="Q16" s="61" t="s">
        <v>650</v>
      </c>
      <c r="R16" s="19" t="s">
        <v>652</v>
      </c>
      <c r="S16" s="20">
        <v>30</v>
      </c>
      <c r="T16" s="19" t="s">
        <v>653</v>
      </c>
      <c r="U16" s="19" t="s">
        <v>652</v>
      </c>
      <c r="V16" s="20">
        <v>30</v>
      </c>
      <c r="W16" s="19" t="s">
        <v>653</v>
      </c>
      <c r="X16" s="19">
        <v>92</v>
      </c>
      <c r="Y16" s="21">
        <v>2.98</v>
      </c>
      <c r="Z16" s="21">
        <v>2.98</v>
      </c>
      <c r="AA16" s="21">
        <v>1.44</v>
      </c>
      <c r="AB16" s="21">
        <v>1.44</v>
      </c>
      <c r="AC16" s="22">
        <v>2</v>
      </c>
      <c r="AD16" s="22" t="s">
        <v>193</v>
      </c>
      <c r="AE16" s="22">
        <v>1</v>
      </c>
      <c r="AF16" s="23" t="s">
        <v>195</v>
      </c>
      <c r="AG16" s="23" t="s">
        <v>328</v>
      </c>
      <c r="AH16" s="23" t="s">
        <v>200</v>
      </c>
      <c r="AI16" s="23" t="s">
        <v>481</v>
      </c>
      <c r="AJ16" s="25">
        <v>3</v>
      </c>
      <c r="AK16" s="25">
        <v>3.25</v>
      </c>
      <c r="AL16" s="22">
        <v>0</v>
      </c>
      <c r="AM16" s="22"/>
      <c r="AN16" s="22">
        <v>0</v>
      </c>
      <c r="AO16" s="19"/>
      <c r="AP16" s="19">
        <v>0</v>
      </c>
      <c r="AQ16" s="19">
        <v>1</v>
      </c>
      <c r="AR16" s="19">
        <v>1</v>
      </c>
      <c r="AS16" s="19">
        <v>0</v>
      </c>
      <c r="AT16" s="14" t="s">
        <v>654</v>
      </c>
      <c r="AU16" s="27">
        <v>41826</v>
      </c>
      <c r="AV16" s="28">
        <v>41985</v>
      </c>
      <c r="AW16" s="29" t="s">
        <v>331</v>
      </c>
      <c r="AX16" s="30">
        <v>2</v>
      </c>
      <c r="AY16" s="30" t="s">
        <v>655</v>
      </c>
      <c r="AZ16" s="30">
        <v>95</v>
      </c>
      <c r="BA16" s="30">
        <v>2.8000000000000001E-2</v>
      </c>
      <c r="BB16" s="30"/>
      <c r="BC16" s="30">
        <v>1</v>
      </c>
      <c r="BD16" s="29" t="s">
        <v>457</v>
      </c>
      <c r="BE16" s="29" t="s">
        <v>343</v>
      </c>
      <c r="BF16" s="29" t="s">
        <v>656</v>
      </c>
      <c r="BG16" s="30" t="s">
        <v>657</v>
      </c>
      <c r="BH16" s="30">
        <v>0.61</v>
      </c>
      <c r="BI16" s="30">
        <v>172</v>
      </c>
      <c r="BJ16" s="30">
        <v>300</v>
      </c>
      <c r="BK16" s="30">
        <v>436</v>
      </c>
      <c r="BL16" s="30" t="s">
        <v>244</v>
      </c>
      <c r="BM16" s="30">
        <v>300</v>
      </c>
      <c r="BN16" s="30">
        <v>0.9</v>
      </c>
      <c r="BO16" s="30">
        <v>1</v>
      </c>
      <c r="BP16" s="29" t="s">
        <v>339</v>
      </c>
      <c r="BQ16" s="29" t="s">
        <v>658</v>
      </c>
      <c r="BR16" s="30">
        <v>242</v>
      </c>
      <c r="BS16" s="30">
        <v>1E-4</v>
      </c>
      <c r="BT16" s="30" t="s">
        <v>249</v>
      </c>
      <c r="BU16" s="30">
        <v>1</v>
      </c>
      <c r="BV16" s="29" t="s">
        <v>489</v>
      </c>
      <c r="BW16" s="29" t="s">
        <v>659</v>
      </c>
      <c r="BX16" s="30" t="s">
        <v>462</v>
      </c>
      <c r="BY16" s="30">
        <v>0.99</v>
      </c>
      <c r="BZ16" s="30" t="s">
        <v>660</v>
      </c>
      <c r="CA16" s="29" t="s">
        <v>661</v>
      </c>
      <c r="CB16" s="34"/>
      <c r="CC16" s="15">
        <v>0</v>
      </c>
      <c r="CD16" s="35" t="s">
        <v>662</v>
      </c>
      <c r="CE16" s="36" t="s">
        <v>270</v>
      </c>
      <c r="CF16" s="37">
        <v>1984</v>
      </c>
      <c r="CG16" s="36" t="s">
        <v>380</v>
      </c>
      <c r="CH16" s="36" t="s">
        <v>348</v>
      </c>
      <c r="CI16" s="36" t="s">
        <v>348</v>
      </c>
      <c r="CJ16" s="38">
        <v>5</v>
      </c>
      <c r="CK16" s="38">
        <v>5</v>
      </c>
      <c r="CL16" s="38">
        <v>7</v>
      </c>
      <c r="CM16" s="36" t="s">
        <v>282</v>
      </c>
      <c r="CN16" s="36" t="s">
        <v>408</v>
      </c>
      <c r="CO16" s="36" t="s">
        <v>284</v>
      </c>
      <c r="CP16" s="36" t="s">
        <v>663</v>
      </c>
      <c r="CQ16" s="36" t="s">
        <v>284</v>
      </c>
      <c r="CR16" s="36" t="s">
        <v>284</v>
      </c>
      <c r="CS16" s="36" t="s">
        <v>580</v>
      </c>
      <c r="CT16" s="36" t="s">
        <v>664</v>
      </c>
      <c r="CU16" s="36" t="s">
        <v>665</v>
      </c>
      <c r="CV16" s="38">
        <v>1</v>
      </c>
      <c r="CW16" s="36" t="s">
        <v>294</v>
      </c>
      <c r="CX16" s="36" t="s">
        <v>470</v>
      </c>
      <c r="CY16" s="39">
        <v>95</v>
      </c>
      <c r="CZ16" s="41" t="s">
        <v>471</v>
      </c>
      <c r="DA16" s="41" t="s">
        <v>300</v>
      </c>
      <c r="DB16" s="42">
        <v>1</v>
      </c>
      <c r="DC16" s="42">
        <v>94</v>
      </c>
      <c r="DD16" s="42">
        <v>1.929</v>
      </c>
      <c r="DE16" s="41" t="s">
        <v>300</v>
      </c>
      <c r="DF16" s="42">
        <v>2.8000000000000001E-2</v>
      </c>
      <c r="DG16" s="19">
        <v>5.6747408999999999E-2</v>
      </c>
      <c r="DH16" s="141">
        <f>0.056747409/2</f>
        <v>2.8373704499999999E-2</v>
      </c>
      <c r="DI16" s="85">
        <f t="shared" si="0"/>
        <v>1</v>
      </c>
      <c r="DJ16" s="19">
        <v>0.19513635357321801</v>
      </c>
      <c r="DK16" s="38">
        <v>242</v>
      </c>
      <c r="DL16" s="41" t="s">
        <v>471</v>
      </c>
      <c r="DM16" s="41" t="s">
        <v>300</v>
      </c>
      <c r="DN16" s="42">
        <v>1</v>
      </c>
      <c r="DO16" s="42">
        <v>241</v>
      </c>
      <c r="DP16" s="42">
        <v>3.9550000000000001</v>
      </c>
      <c r="DQ16" s="41" t="s">
        <v>300</v>
      </c>
      <c r="DR16" s="42">
        <v>1E-4</v>
      </c>
      <c r="DS16" s="57">
        <v>1.01E-4</v>
      </c>
      <c r="DT16" s="139">
        <f>0.000101/2</f>
        <v>5.0500000000000001E-5</v>
      </c>
      <c r="DU16" s="85">
        <f t="shared" si="1"/>
        <v>1</v>
      </c>
      <c r="DV16" s="19">
        <v>0.24687811978100599</v>
      </c>
      <c r="DW16" s="85">
        <v>1</v>
      </c>
    </row>
    <row r="17" spans="1:127" ht="21" customHeight="1" x14ac:dyDescent="0.2">
      <c r="A17" s="12">
        <v>16</v>
      </c>
      <c r="B17" s="29" t="s">
        <v>666</v>
      </c>
      <c r="C17" s="29" t="s">
        <v>667</v>
      </c>
      <c r="D17" s="43" t="s">
        <v>156</v>
      </c>
      <c r="E17" s="43">
        <v>34</v>
      </c>
      <c r="F17" s="43">
        <v>2</v>
      </c>
      <c r="G17" s="43" t="s">
        <v>668</v>
      </c>
      <c r="H17" s="71"/>
      <c r="I17" s="71" t="s">
        <v>669</v>
      </c>
      <c r="J17" s="44">
        <v>3</v>
      </c>
      <c r="K17" s="44"/>
      <c r="L17" s="44" t="s">
        <v>670</v>
      </c>
      <c r="M17" s="44"/>
      <c r="N17" s="44"/>
      <c r="O17" s="44"/>
      <c r="P17" s="44"/>
      <c r="Q17" s="44"/>
      <c r="R17" s="44"/>
      <c r="S17" s="44"/>
      <c r="T17" s="44"/>
      <c r="U17" s="44"/>
      <c r="V17" s="44"/>
      <c r="W17" s="44"/>
      <c r="X17" s="44">
        <v>45</v>
      </c>
      <c r="Y17" s="44"/>
      <c r="Z17" s="44"/>
      <c r="AA17" s="44"/>
      <c r="AB17" s="44"/>
      <c r="AC17" s="44"/>
      <c r="AD17" s="44"/>
      <c r="AE17" s="44"/>
      <c r="AF17" s="44"/>
      <c r="AG17" s="44"/>
      <c r="AH17" s="44"/>
      <c r="AI17" s="44"/>
      <c r="AJ17" s="44"/>
      <c r="AK17" s="44"/>
      <c r="AL17" s="44"/>
      <c r="AM17" s="44"/>
      <c r="AN17" s="44"/>
      <c r="AO17" s="44"/>
      <c r="AP17" s="44">
        <v>0</v>
      </c>
      <c r="AQ17" s="44">
        <v>2</v>
      </c>
      <c r="AR17" s="44">
        <v>0</v>
      </c>
      <c r="AS17" s="44">
        <v>0</v>
      </c>
      <c r="AT17" s="29"/>
      <c r="AU17" s="72"/>
      <c r="AW17" s="29" t="s">
        <v>331</v>
      </c>
      <c r="AX17" s="30">
        <v>2</v>
      </c>
      <c r="AY17" s="30" t="s">
        <v>671</v>
      </c>
      <c r="AZ17" s="30">
        <v>42</v>
      </c>
      <c r="BA17" s="30" t="s">
        <v>533</v>
      </c>
      <c r="BB17" s="32"/>
      <c r="BC17" s="32"/>
      <c r="BD17" s="29" t="s">
        <v>672</v>
      </c>
      <c r="BE17" s="29" t="s">
        <v>343</v>
      </c>
      <c r="BF17" s="29" t="s">
        <v>673</v>
      </c>
      <c r="BG17" s="30" t="s">
        <v>674</v>
      </c>
      <c r="BH17" s="32"/>
      <c r="BI17" s="30">
        <v>16</v>
      </c>
      <c r="BJ17" s="30">
        <v>20</v>
      </c>
      <c r="BK17" s="30">
        <v>24</v>
      </c>
      <c r="BL17" s="32"/>
      <c r="BM17" s="30"/>
      <c r="BN17" s="30"/>
      <c r="BO17" s="40"/>
      <c r="CC17" s="40"/>
      <c r="CE17" s="65"/>
      <c r="CF17" s="65"/>
      <c r="CG17" s="65"/>
      <c r="CH17" s="65"/>
      <c r="CI17" s="65"/>
      <c r="CJ17" s="66"/>
      <c r="CK17" s="66"/>
      <c r="CL17" s="66"/>
      <c r="CM17" s="65"/>
      <c r="CN17" s="65"/>
      <c r="CO17" s="65"/>
      <c r="CP17" s="65"/>
      <c r="CQ17" s="65"/>
      <c r="CR17" s="65"/>
      <c r="CS17" s="65"/>
      <c r="CT17" s="65"/>
      <c r="CU17" s="65"/>
      <c r="CV17" s="66"/>
      <c r="CW17" s="65"/>
      <c r="CX17" s="65"/>
      <c r="CY17" s="39">
        <v>42</v>
      </c>
      <c r="CZ17" s="41" t="s">
        <v>297</v>
      </c>
      <c r="DA17" s="41" t="s">
        <v>300</v>
      </c>
      <c r="DB17" s="42">
        <v>2</v>
      </c>
      <c r="DC17" s="42">
        <v>82</v>
      </c>
      <c r="DD17" s="42">
        <v>5.53</v>
      </c>
      <c r="DE17" s="41" t="s">
        <v>355</v>
      </c>
      <c r="DF17" s="42">
        <v>0.01</v>
      </c>
      <c r="DG17" s="44">
        <v>5.585769E-3</v>
      </c>
      <c r="DH17" s="44">
        <v>5.585769E-3</v>
      </c>
      <c r="DI17" s="85">
        <f t="shared" si="0"/>
        <v>1</v>
      </c>
      <c r="DJ17" s="44">
        <v>0.243770440187349</v>
      </c>
      <c r="DK17" s="56"/>
      <c r="DL17" s="56"/>
      <c r="DM17" s="62"/>
      <c r="DN17" s="62"/>
      <c r="DO17" s="62"/>
      <c r="DP17" s="62"/>
      <c r="DQ17" s="62"/>
      <c r="DR17" s="62"/>
      <c r="DS17" s="44"/>
      <c r="DT17" s="44"/>
      <c r="DU17" s="85"/>
      <c r="DV17" s="44"/>
      <c r="DW17" s="85"/>
    </row>
    <row r="18" spans="1:127" ht="21" customHeight="1" x14ac:dyDescent="0.2">
      <c r="A18" s="12">
        <v>17</v>
      </c>
      <c r="B18" s="14" t="s">
        <v>675</v>
      </c>
      <c r="C18" s="14" t="s">
        <v>676</v>
      </c>
      <c r="D18" s="15" t="s">
        <v>156</v>
      </c>
      <c r="E18" s="15">
        <v>34</v>
      </c>
      <c r="F18" s="15">
        <v>1</v>
      </c>
      <c r="G18" s="15" t="s">
        <v>677</v>
      </c>
      <c r="H18" s="68" t="s">
        <v>678</v>
      </c>
      <c r="I18" s="69" t="s">
        <v>679</v>
      </c>
      <c r="J18" s="19">
        <v>1</v>
      </c>
      <c r="K18" s="19">
        <v>2</v>
      </c>
      <c r="L18" s="19" t="s">
        <v>680</v>
      </c>
      <c r="M18" s="20">
        <v>8862</v>
      </c>
      <c r="N18" s="19" t="s">
        <v>681</v>
      </c>
      <c r="O18" s="19" t="s">
        <v>680</v>
      </c>
      <c r="P18" s="20">
        <v>8862</v>
      </c>
      <c r="Q18" s="19" t="s">
        <v>681</v>
      </c>
      <c r="R18" s="19" t="s">
        <v>682</v>
      </c>
      <c r="S18" s="20">
        <v>2029</v>
      </c>
      <c r="T18" s="19" t="s">
        <v>683</v>
      </c>
      <c r="U18" s="19" t="s">
        <v>682</v>
      </c>
      <c r="V18" s="44">
        <v>2029</v>
      </c>
      <c r="W18" s="19" t="s">
        <v>683</v>
      </c>
      <c r="X18" s="19">
        <v>28</v>
      </c>
      <c r="Y18" s="21">
        <v>2.69</v>
      </c>
      <c r="Z18" s="21">
        <v>2.69</v>
      </c>
      <c r="AA18" s="21">
        <v>2.08</v>
      </c>
      <c r="AB18" s="21">
        <v>2.08</v>
      </c>
      <c r="AC18" s="15">
        <v>2</v>
      </c>
      <c r="AD18" s="22" t="s">
        <v>414</v>
      </c>
      <c r="AE18" s="22">
        <v>1</v>
      </c>
      <c r="AF18" s="23" t="s">
        <v>195</v>
      </c>
      <c r="AG18" s="23" t="s">
        <v>328</v>
      </c>
      <c r="AH18" s="23" t="s">
        <v>200</v>
      </c>
      <c r="AI18" s="23" t="s">
        <v>329</v>
      </c>
      <c r="AJ18" s="25">
        <v>2.6</v>
      </c>
      <c r="AK18" s="25">
        <v>2.4</v>
      </c>
      <c r="AL18" s="22">
        <v>2</v>
      </c>
      <c r="AM18" s="22">
        <v>2</v>
      </c>
      <c r="AN18" s="22">
        <v>0</v>
      </c>
      <c r="AO18" s="19"/>
      <c r="AP18" s="19">
        <v>0</v>
      </c>
      <c r="AQ18" s="19">
        <v>1</v>
      </c>
      <c r="AR18" s="19">
        <v>1</v>
      </c>
      <c r="AS18" s="19">
        <v>0</v>
      </c>
      <c r="AT18" s="14" t="s">
        <v>684</v>
      </c>
      <c r="AU18" s="27">
        <v>41848</v>
      </c>
      <c r="AV18" s="73">
        <v>42012</v>
      </c>
      <c r="AW18" s="29" t="s">
        <v>222</v>
      </c>
      <c r="AX18" s="30">
        <v>2</v>
      </c>
      <c r="AY18" s="30" t="s">
        <v>685</v>
      </c>
      <c r="AZ18" s="30">
        <v>39</v>
      </c>
      <c r="BA18" s="30" t="s">
        <v>510</v>
      </c>
      <c r="BB18" s="31"/>
      <c r="BC18" s="31"/>
      <c r="BD18" s="29" t="s">
        <v>334</v>
      </c>
      <c r="BE18" s="29" t="s">
        <v>236</v>
      </c>
      <c r="BF18" s="29" t="s">
        <v>686</v>
      </c>
      <c r="BG18" s="30" t="s">
        <v>687</v>
      </c>
      <c r="BH18" s="32"/>
      <c r="BI18" s="30">
        <v>28</v>
      </c>
      <c r="BJ18" s="30">
        <v>37</v>
      </c>
      <c r="BK18" s="30">
        <v>45</v>
      </c>
      <c r="BL18" s="30" t="s">
        <v>244</v>
      </c>
      <c r="BM18" s="30">
        <v>45</v>
      </c>
      <c r="BN18" s="30">
        <v>0.95</v>
      </c>
      <c r="BO18" s="30">
        <v>1</v>
      </c>
      <c r="BP18" s="29" t="s">
        <v>688</v>
      </c>
      <c r="BQ18" s="29" t="s">
        <v>689</v>
      </c>
      <c r="BR18" s="30">
        <v>47</v>
      </c>
      <c r="BS18" s="30">
        <v>3.0000000000000001E-5</v>
      </c>
      <c r="BT18" s="30" t="s">
        <v>249</v>
      </c>
      <c r="BU18" s="32"/>
      <c r="BV18" s="29" t="s">
        <v>690</v>
      </c>
      <c r="BW18" s="29" t="s">
        <v>691</v>
      </c>
      <c r="BX18" s="30" t="s">
        <v>462</v>
      </c>
      <c r="BY18" s="30">
        <v>0.97</v>
      </c>
      <c r="BZ18" s="30" t="s">
        <v>692</v>
      </c>
      <c r="CA18" s="29" t="s">
        <v>345</v>
      </c>
      <c r="CB18" s="34"/>
      <c r="CC18" s="15">
        <v>1</v>
      </c>
      <c r="CD18" s="47" t="s">
        <v>693</v>
      </c>
      <c r="CE18" s="36" t="s">
        <v>270</v>
      </c>
      <c r="CF18" s="37">
        <v>2006</v>
      </c>
      <c r="CG18" s="36" t="s">
        <v>380</v>
      </c>
      <c r="CH18" s="36" t="s">
        <v>277</v>
      </c>
      <c r="CI18" s="36" t="s">
        <v>277</v>
      </c>
      <c r="CJ18" s="38">
        <v>80</v>
      </c>
      <c r="CK18" s="38">
        <v>50</v>
      </c>
      <c r="CL18" s="38">
        <v>2002</v>
      </c>
      <c r="CM18" s="36" t="s">
        <v>282</v>
      </c>
      <c r="CN18" s="36" t="s">
        <v>381</v>
      </c>
      <c r="CO18" s="36" t="s">
        <v>284</v>
      </c>
      <c r="CP18" s="65"/>
      <c r="CQ18" s="36" t="s">
        <v>284</v>
      </c>
      <c r="CR18" s="36" t="s">
        <v>284</v>
      </c>
      <c r="CS18" s="36" t="s">
        <v>694</v>
      </c>
      <c r="CT18" s="36" t="s">
        <v>664</v>
      </c>
      <c r="CU18" s="36" t="s">
        <v>695</v>
      </c>
      <c r="CV18" s="38">
        <v>1</v>
      </c>
      <c r="CW18" s="36" t="s">
        <v>294</v>
      </c>
      <c r="CX18" s="36" t="s">
        <v>193</v>
      </c>
      <c r="CY18" s="39">
        <v>39</v>
      </c>
      <c r="CZ18" s="41" t="s">
        <v>297</v>
      </c>
      <c r="DA18" s="41" t="s">
        <v>300</v>
      </c>
      <c r="DB18" s="42">
        <v>2</v>
      </c>
      <c r="DC18" s="42">
        <v>76</v>
      </c>
      <c r="DD18" s="42">
        <v>8.67</v>
      </c>
      <c r="DE18" s="41" t="s">
        <v>355</v>
      </c>
      <c r="DF18" s="42">
        <v>1E-3</v>
      </c>
      <c r="DG18" s="19">
        <v>4.0582599999999997E-4</v>
      </c>
      <c r="DH18" s="19">
        <v>4.0582599999999997E-4</v>
      </c>
      <c r="DI18" s="85">
        <f t="shared" si="0"/>
        <v>1</v>
      </c>
      <c r="DJ18" s="19">
        <v>0.30477241084567502</v>
      </c>
      <c r="DK18" s="38">
        <v>47</v>
      </c>
      <c r="DL18" s="41" t="s">
        <v>297</v>
      </c>
      <c r="DM18" s="41" t="s">
        <v>300</v>
      </c>
      <c r="DN18" s="42">
        <v>1.58</v>
      </c>
      <c r="DO18" s="42">
        <v>72.400000000000006</v>
      </c>
      <c r="DP18" s="42">
        <v>19.48</v>
      </c>
      <c r="DQ18" s="41" t="s">
        <v>300</v>
      </c>
      <c r="DR18" s="42">
        <v>3.0000000000000001E-5</v>
      </c>
      <c r="DS18" s="57">
        <v>1.37E-6</v>
      </c>
      <c r="DT18" s="57">
        <v>1.37E-6</v>
      </c>
      <c r="DU18" s="85">
        <f t="shared" si="1"/>
        <v>1</v>
      </c>
      <c r="DV18" s="19">
        <v>0.434510306017443</v>
      </c>
      <c r="DW18" s="85">
        <v>1</v>
      </c>
    </row>
    <row r="19" spans="1:127" ht="21" customHeight="1" x14ac:dyDescent="0.2">
      <c r="A19" s="12">
        <v>18</v>
      </c>
      <c r="B19" s="29" t="s">
        <v>696</v>
      </c>
      <c r="C19" s="29" t="s">
        <v>697</v>
      </c>
      <c r="D19" s="43" t="s">
        <v>156</v>
      </c>
      <c r="E19" s="43">
        <v>34</v>
      </c>
      <c r="F19" s="43">
        <v>1</v>
      </c>
      <c r="G19" s="74" t="s">
        <v>698</v>
      </c>
      <c r="H19" s="71"/>
      <c r="I19" s="71" t="s">
        <v>699</v>
      </c>
      <c r="J19" s="44">
        <v>6</v>
      </c>
      <c r="K19" s="44"/>
      <c r="L19" s="44" t="s">
        <v>700</v>
      </c>
      <c r="M19" s="44"/>
      <c r="N19" s="44"/>
      <c r="O19" s="44"/>
      <c r="P19" s="44"/>
      <c r="Q19" s="44"/>
      <c r="R19" s="44"/>
      <c r="S19" s="44"/>
      <c r="T19" s="44"/>
      <c r="U19" s="44"/>
      <c r="V19" s="44"/>
      <c r="W19" s="44"/>
      <c r="X19" s="44">
        <v>87</v>
      </c>
      <c r="Y19" s="44"/>
      <c r="Z19" s="44"/>
      <c r="AA19" s="44"/>
      <c r="AB19" s="44"/>
      <c r="AC19" s="44"/>
      <c r="AD19" s="44"/>
      <c r="AE19" s="44"/>
      <c r="AF19" s="44"/>
      <c r="AG19" s="44"/>
      <c r="AH19" s="44"/>
      <c r="AI19" s="44"/>
      <c r="AJ19" s="44"/>
      <c r="AK19" s="44"/>
      <c r="AL19" s="44"/>
      <c r="AM19" s="44"/>
      <c r="AN19" s="44"/>
      <c r="AO19" s="44"/>
      <c r="AP19" s="44">
        <v>0</v>
      </c>
      <c r="AQ19" s="44">
        <v>0</v>
      </c>
      <c r="AR19" s="44">
        <v>0</v>
      </c>
      <c r="AS19" s="44">
        <v>0</v>
      </c>
      <c r="AU19" s="75"/>
      <c r="AW19" s="9" t="s">
        <v>331</v>
      </c>
      <c r="AX19" s="44">
        <v>1</v>
      </c>
      <c r="AY19" s="30" t="s">
        <v>701</v>
      </c>
      <c r="AZ19" s="30">
        <v>80</v>
      </c>
      <c r="BA19" s="30" t="s">
        <v>702</v>
      </c>
      <c r="BD19" s="9" t="s">
        <v>703</v>
      </c>
      <c r="BF19" s="9" t="s">
        <v>704</v>
      </c>
      <c r="BG19" s="30" t="s">
        <v>705</v>
      </c>
      <c r="BI19" s="40"/>
      <c r="BJ19" s="40"/>
      <c r="BK19" s="40"/>
      <c r="BL19" s="40"/>
      <c r="BM19" s="40"/>
      <c r="BN19" s="40"/>
      <c r="BO19" s="40"/>
      <c r="CC19" s="40"/>
      <c r="CE19" s="65"/>
      <c r="CF19" s="65"/>
      <c r="CG19" s="65"/>
      <c r="CH19" s="65"/>
      <c r="CI19" s="65"/>
      <c r="CJ19" s="66"/>
      <c r="CK19" s="66"/>
      <c r="CL19" s="66"/>
      <c r="CM19" s="65"/>
      <c r="CN19" s="65"/>
      <c r="CO19" s="65"/>
      <c r="CP19" s="65"/>
      <c r="CQ19" s="65"/>
      <c r="CR19" s="65"/>
      <c r="CS19" s="65"/>
      <c r="CT19" s="65"/>
      <c r="CU19" s="65"/>
      <c r="CV19" s="66"/>
      <c r="CW19" s="65"/>
      <c r="CX19" s="65"/>
      <c r="CY19" s="39">
        <v>80</v>
      </c>
      <c r="CZ19" s="41" t="s">
        <v>471</v>
      </c>
      <c r="DA19" s="41" t="s">
        <v>300</v>
      </c>
      <c r="DB19" s="42">
        <v>1</v>
      </c>
      <c r="DC19" s="42">
        <v>60368</v>
      </c>
      <c r="DD19" s="42">
        <v>2.1800000000000002</v>
      </c>
      <c r="DE19" s="41" t="s">
        <v>355</v>
      </c>
      <c r="DF19" s="42">
        <v>0.03</v>
      </c>
      <c r="DG19" s="44">
        <v>2.9261311000000002E-2</v>
      </c>
      <c r="DH19" s="44">
        <v>2.9261311000000002E-2</v>
      </c>
      <c r="DI19" s="85">
        <f t="shared" si="0"/>
        <v>1</v>
      </c>
      <c r="DJ19" s="44">
        <v>8.8722956578382202E-3</v>
      </c>
      <c r="DK19" s="56"/>
      <c r="DL19" s="56"/>
      <c r="DM19" s="62"/>
      <c r="DN19" s="62"/>
      <c r="DO19" s="62"/>
      <c r="DP19" s="62"/>
      <c r="DQ19" s="62"/>
      <c r="DR19" s="62"/>
      <c r="DS19" s="44"/>
      <c r="DT19" s="44"/>
      <c r="DU19" s="85"/>
      <c r="DV19" s="44"/>
      <c r="DW19" s="85"/>
    </row>
    <row r="20" spans="1:127" ht="21" customHeight="1" x14ac:dyDescent="0.2">
      <c r="A20" s="12">
        <v>19</v>
      </c>
      <c r="B20" s="14" t="s">
        <v>706</v>
      </c>
      <c r="C20" s="14" t="s">
        <v>707</v>
      </c>
      <c r="D20" s="15" t="s">
        <v>156</v>
      </c>
      <c r="E20" s="15">
        <v>34</v>
      </c>
      <c r="F20" s="15">
        <v>3</v>
      </c>
      <c r="G20" s="15" t="s">
        <v>708</v>
      </c>
      <c r="H20" s="68" t="s">
        <v>709</v>
      </c>
      <c r="I20" s="69" t="s">
        <v>710</v>
      </c>
      <c r="J20" s="19">
        <v>1</v>
      </c>
      <c r="K20" s="19">
        <v>7</v>
      </c>
      <c r="L20" s="19" t="s">
        <v>711</v>
      </c>
      <c r="M20" s="20">
        <v>5974</v>
      </c>
      <c r="N20" s="19" t="s">
        <v>712</v>
      </c>
      <c r="O20" s="19" t="s">
        <v>711</v>
      </c>
      <c r="P20" s="20">
        <v>5974</v>
      </c>
      <c r="Q20" s="19" t="s">
        <v>712</v>
      </c>
      <c r="R20" s="19" t="s">
        <v>713</v>
      </c>
      <c r="S20" s="20">
        <v>0</v>
      </c>
      <c r="T20" s="19" t="s">
        <v>183</v>
      </c>
      <c r="U20" s="55" t="s">
        <v>714</v>
      </c>
      <c r="V20" s="20">
        <v>0</v>
      </c>
      <c r="W20" s="55" t="s">
        <v>183</v>
      </c>
      <c r="X20" s="19">
        <v>11</v>
      </c>
      <c r="Y20" s="21">
        <v>2.69</v>
      </c>
      <c r="Z20" s="21">
        <v>2.69</v>
      </c>
      <c r="AA20" s="21">
        <v>2.52</v>
      </c>
      <c r="AB20" s="21">
        <v>2.52</v>
      </c>
      <c r="AC20" s="22">
        <v>3</v>
      </c>
      <c r="AD20" s="22" t="s">
        <v>193</v>
      </c>
      <c r="AE20" s="22">
        <v>1</v>
      </c>
      <c r="AF20" s="23" t="s">
        <v>195</v>
      </c>
      <c r="AG20" s="23" t="s">
        <v>328</v>
      </c>
      <c r="AH20" s="23" t="s">
        <v>200</v>
      </c>
      <c r="AI20" s="23" t="s">
        <v>481</v>
      </c>
      <c r="AJ20" s="25">
        <v>2.5</v>
      </c>
      <c r="AK20" s="25">
        <v>3</v>
      </c>
      <c r="AL20" s="22">
        <v>0</v>
      </c>
      <c r="AM20" s="22"/>
      <c r="AN20" s="22">
        <v>0</v>
      </c>
      <c r="AO20" s="19"/>
      <c r="AP20" s="19">
        <v>0</v>
      </c>
      <c r="AQ20" s="19">
        <v>1</v>
      </c>
      <c r="AR20" s="19">
        <v>1</v>
      </c>
      <c r="AS20" s="19">
        <v>0</v>
      </c>
      <c r="AT20" s="14" t="s">
        <v>715</v>
      </c>
      <c r="AU20" s="27">
        <v>41809</v>
      </c>
      <c r="AV20" s="73">
        <v>42064</v>
      </c>
      <c r="AW20" s="29" t="s">
        <v>331</v>
      </c>
      <c r="AX20" s="30">
        <v>3</v>
      </c>
      <c r="AY20" s="30" t="s">
        <v>716</v>
      </c>
      <c r="AZ20" s="30">
        <v>32</v>
      </c>
      <c r="BA20" s="30" t="s">
        <v>510</v>
      </c>
      <c r="BB20" s="30"/>
      <c r="BC20" s="30">
        <v>2</v>
      </c>
      <c r="BD20" s="29" t="s">
        <v>717</v>
      </c>
      <c r="BE20" s="29" t="s">
        <v>343</v>
      </c>
      <c r="BF20" s="29" t="s">
        <v>718</v>
      </c>
      <c r="BG20" s="30" t="s">
        <v>719</v>
      </c>
      <c r="BH20" s="32"/>
      <c r="BI20" s="30">
        <v>21</v>
      </c>
      <c r="BJ20" s="30">
        <v>26</v>
      </c>
      <c r="BK20" s="30">
        <v>32</v>
      </c>
      <c r="BL20" s="30" t="s">
        <v>514</v>
      </c>
      <c r="BM20" s="30">
        <v>30</v>
      </c>
      <c r="BN20" s="30">
        <v>0.94</v>
      </c>
      <c r="BO20" s="30">
        <v>1</v>
      </c>
      <c r="BP20" s="29" t="s">
        <v>339</v>
      </c>
      <c r="BQ20" s="29" t="s">
        <v>720</v>
      </c>
      <c r="BR20" s="30">
        <v>21</v>
      </c>
      <c r="BS20" s="30">
        <v>7.0999999999999994E-2</v>
      </c>
      <c r="BT20" s="30" t="s">
        <v>249</v>
      </c>
      <c r="BU20" s="30">
        <v>2</v>
      </c>
      <c r="BV20" s="29" t="s">
        <v>721</v>
      </c>
      <c r="BW20" s="29" t="s">
        <v>722</v>
      </c>
      <c r="BX20" s="30" t="s">
        <v>253</v>
      </c>
      <c r="BY20" s="30">
        <v>0.8</v>
      </c>
      <c r="BZ20" s="30" t="s">
        <v>723</v>
      </c>
      <c r="CA20" s="76"/>
      <c r="CB20" s="34"/>
      <c r="CC20" s="15">
        <v>0</v>
      </c>
      <c r="CD20" s="47" t="s">
        <v>724</v>
      </c>
      <c r="CE20" s="36" t="s">
        <v>494</v>
      </c>
      <c r="CF20" s="37">
        <v>2013</v>
      </c>
      <c r="CG20" s="36" t="s">
        <v>495</v>
      </c>
      <c r="CH20" s="36" t="s">
        <v>348</v>
      </c>
      <c r="CI20" s="36" t="s">
        <v>439</v>
      </c>
      <c r="CJ20" s="38">
        <v>1</v>
      </c>
      <c r="CK20" s="38">
        <v>0</v>
      </c>
      <c r="CL20" s="38">
        <v>0</v>
      </c>
      <c r="CM20" s="36" t="s">
        <v>282</v>
      </c>
      <c r="CN20" s="36" t="s">
        <v>408</v>
      </c>
      <c r="CO20" s="36" t="s">
        <v>351</v>
      </c>
      <c r="CP20" s="36" t="s">
        <v>725</v>
      </c>
      <c r="CQ20" s="36" t="s">
        <v>289</v>
      </c>
      <c r="CR20" s="36" t="s">
        <v>627</v>
      </c>
      <c r="CS20" s="36" t="s">
        <v>352</v>
      </c>
      <c r="CT20" s="36" t="s">
        <v>468</v>
      </c>
      <c r="CU20" s="36" t="s">
        <v>726</v>
      </c>
      <c r="CV20" s="38">
        <v>1</v>
      </c>
      <c r="CW20" s="36" t="s">
        <v>294</v>
      </c>
      <c r="CX20" s="36" t="s">
        <v>193</v>
      </c>
      <c r="CY20" s="39">
        <v>32</v>
      </c>
      <c r="CZ20" s="41" t="s">
        <v>297</v>
      </c>
      <c r="DA20" s="41" t="s">
        <v>300</v>
      </c>
      <c r="DB20" s="42">
        <v>1</v>
      </c>
      <c r="DC20" s="42">
        <v>31</v>
      </c>
      <c r="DD20" s="42">
        <v>14.2</v>
      </c>
      <c r="DE20" s="41" t="s">
        <v>355</v>
      </c>
      <c r="DF20" s="42">
        <v>1E-3</v>
      </c>
      <c r="DG20" s="19">
        <v>6.9248599999999997E-4</v>
      </c>
      <c r="DH20" s="19">
        <v>6.9248599999999997E-4</v>
      </c>
      <c r="DI20" s="85">
        <f t="shared" si="0"/>
        <v>1</v>
      </c>
      <c r="DJ20" s="19">
        <v>0.56049914543681401</v>
      </c>
      <c r="DK20" s="38">
        <v>21</v>
      </c>
      <c r="DL20" s="41" t="s">
        <v>297</v>
      </c>
      <c r="DM20" s="41" t="s">
        <v>300</v>
      </c>
      <c r="DN20" s="42">
        <v>1</v>
      </c>
      <c r="DO20" s="42">
        <v>19</v>
      </c>
      <c r="DP20" s="42">
        <v>3.661</v>
      </c>
      <c r="DQ20" s="41" t="s">
        <v>300</v>
      </c>
      <c r="DR20" s="42">
        <v>7.0999999999999994E-2</v>
      </c>
      <c r="DS20" s="19">
        <v>7.0889710999999994E-2</v>
      </c>
      <c r="DT20" s="19">
        <v>7.0889710999999994E-2</v>
      </c>
      <c r="DU20" s="85">
        <f t="shared" si="1"/>
        <v>0</v>
      </c>
      <c r="DV20" s="19">
        <v>0.40193916785505901</v>
      </c>
      <c r="DW20" s="85">
        <v>0</v>
      </c>
    </row>
    <row r="21" spans="1:127" ht="21" customHeight="1" x14ac:dyDescent="0.2">
      <c r="A21" s="12">
        <v>20</v>
      </c>
      <c r="B21" s="14" t="s">
        <v>727</v>
      </c>
      <c r="C21" s="14" t="s">
        <v>728</v>
      </c>
      <c r="D21" s="15" t="s">
        <v>156</v>
      </c>
      <c r="E21" s="15">
        <v>34</v>
      </c>
      <c r="F21" s="15">
        <v>2</v>
      </c>
      <c r="G21" s="15" t="s">
        <v>729</v>
      </c>
      <c r="H21" s="68" t="s">
        <v>730</v>
      </c>
      <c r="I21" s="69" t="s">
        <v>731</v>
      </c>
      <c r="J21" s="19">
        <v>3</v>
      </c>
      <c r="K21" s="19">
        <v>2</v>
      </c>
      <c r="L21" s="19" t="s">
        <v>732</v>
      </c>
      <c r="M21" s="20">
        <v>791</v>
      </c>
      <c r="N21" s="19" t="s">
        <v>733</v>
      </c>
      <c r="O21" s="19" t="s">
        <v>732</v>
      </c>
      <c r="P21" s="20">
        <v>299</v>
      </c>
      <c r="Q21" s="77" t="s">
        <v>733</v>
      </c>
      <c r="R21" s="19" t="s">
        <v>680</v>
      </c>
      <c r="S21" s="20">
        <v>299</v>
      </c>
      <c r="T21" s="19" t="s">
        <v>734</v>
      </c>
      <c r="U21" s="19" t="s">
        <v>680</v>
      </c>
      <c r="V21" s="20">
        <v>299</v>
      </c>
      <c r="W21" s="19" t="s">
        <v>734</v>
      </c>
      <c r="X21" s="19">
        <v>21</v>
      </c>
      <c r="Y21" s="21">
        <v>2.84</v>
      </c>
      <c r="Z21" s="21">
        <v>2.84</v>
      </c>
      <c r="AA21" s="21">
        <v>3.02</v>
      </c>
      <c r="AB21" s="21">
        <v>3.02</v>
      </c>
      <c r="AC21" s="22">
        <v>3</v>
      </c>
      <c r="AD21" s="22" t="s">
        <v>193</v>
      </c>
      <c r="AE21" s="22">
        <v>1</v>
      </c>
      <c r="AF21" s="23" t="s">
        <v>195</v>
      </c>
      <c r="AG21" s="23" t="s">
        <v>367</v>
      </c>
      <c r="AH21" s="23" t="s">
        <v>368</v>
      </c>
      <c r="AI21" s="23" t="s">
        <v>614</v>
      </c>
      <c r="AJ21" s="25">
        <v>3.2</v>
      </c>
      <c r="AK21" s="25">
        <v>3.8</v>
      </c>
      <c r="AL21" s="22">
        <v>2</v>
      </c>
      <c r="AM21" s="22">
        <v>0</v>
      </c>
      <c r="AN21" s="22">
        <v>0</v>
      </c>
      <c r="AO21" s="19"/>
      <c r="AP21" s="19">
        <v>0</v>
      </c>
      <c r="AQ21" s="19">
        <v>1</v>
      </c>
      <c r="AR21" s="19">
        <v>1</v>
      </c>
      <c r="AS21" s="19">
        <v>0</v>
      </c>
      <c r="AT21" s="14" t="s">
        <v>735</v>
      </c>
      <c r="AU21" s="27">
        <v>40909</v>
      </c>
      <c r="AV21" s="54">
        <v>41142</v>
      </c>
      <c r="AW21" s="29" t="s">
        <v>736</v>
      </c>
      <c r="AX21" s="30">
        <v>3</v>
      </c>
      <c r="AY21" s="30" t="s">
        <v>737</v>
      </c>
      <c r="AZ21" s="30">
        <v>96</v>
      </c>
      <c r="BA21" s="30" t="s">
        <v>594</v>
      </c>
      <c r="BB21" s="32"/>
      <c r="BC21" s="32"/>
      <c r="BD21" s="29" t="s">
        <v>402</v>
      </c>
      <c r="BE21" s="29" t="s">
        <v>236</v>
      </c>
      <c r="BF21" s="29" t="s">
        <v>738</v>
      </c>
      <c r="BG21" s="30" t="s">
        <v>739</v>
      </c>
      <c r="BH21" s="32"/>
      <c r="BI21" s="30">
        <v>78</v>
      </c>
      <c r="BJ21" s="30">
        <v>102</v>
      </c>
      <c r="BK21" s="30">
        <v>126</v>
      </c>
      <c r="BL21" s="30" t="s">
        <v>244</v>
      </c>
      <c r="BM21" s="30">
        <v>102</v>
      </c>
      <c r="BN21" s="30">
        <v>0.9</v>
      </c>
      <c r="BO21" s="30">
        <v>1</v>
      </c>
      <c r="BP21" s="29" t="s">
        <v>740</v>
      </c>
      <c r="BQ21" s="29" t="s">
        <v>741</v>
      </c>
      <c r="BR21" s="30">
        <v>108</v>
      </c>
      <c r="BS21" s="30">
        <v>0.84</v>
      </c>
      <c r="BT21" s="30" t="s">
        <v>249</v>
      </c>
      <c r="BU21" s="32"/>
      <c r="BV21" s="29" t="s">
        <v>402</v>
      </c>
      <c r="BW21" s="29" t="s">
        <v>236</v>
      </c>
      <c r="BX21" s="30" t="s">
        <v>253</v>
      </c>
      <c r="BY21" s="30">
        <v>0.92</v>
      </c>
      <c r="BZ21" s="30" t="s">
        <v>742</v>
      </c>
      <c r="CA21" s="29" t="s">
        <v>740</v>
      </c>
      <c r="CB21" s="34"/>
      <c r="CC21" s="15">
        <v>1</v>
      </c>
      <c r="CD21" s="78" t="s">
        <v>743</v>
      </c>
      <c r="CE21" s="36" t="s">
        <v>270</v>
      </c>
      <c r="CF21" s="37">
        <v>2013</v>
      </c>
      <c r="CG21" s="36" t="s">
        <v>438</v>
      </c>
      <c r="CH21" s="36" t="s">
        <v>439</v>
      </c>
      <c r="CI21" s="36" t="s">
        <v>277</v>
      </c>
      <c r="CJ21" s="38">
        <v>12</v>
      </c>
      <c r="CK21" s="38">
        <v>9</v>
      </c>
      <c r="CL21" s="38">
        <v>292</v>
      </c>
      <c r="CM21" s="36" t="s">
        <v>282</v>
      </c>
      <c r="CN21" s="36" t="s">
        <v>408</v>
      </c>
      <c r="CO21" s="36" t="s">
        <v>351</v>
      </c>
      <c r="CP21" s="36" t="s">
        <v>744</v>
      </c>
      <c r="CQ21" s="36" t="s">
        <v>288</v>
      </c>
      <c r="CR21" s="36" t="s">
        <v>288</v>
      </c>
      <c r="CS21" s="36" t="s">
        <v>580</v>
      </c>
      <c r="CT21" s="36" t="s">
        <v>353</v>
      </c>
      <c r="CU21" s="36" t="s">
        <v>736</v>
      </c>
      <c r="CV21" s="38">
        <v>1</v>
      </c>
      <c r="CW21" s="36" t="s">
        <v>294</v>
      </c>
      <c r="CX21" s="36" t="s">
        <v>193</v>
      </c>
      <c r="CY21" s="39">
        <v>96</v>
      </c>
      <c r="CZ21" s="41" t="s">
        <v>297</v>
      </c>
      <c r="DA21" s="41" t="s">
        <v>300</v>
      </c>
      <c r="DB21" s="42">
        <v>1</v>
      </c>
      <c r="DC21" s="42">
        <v>94</v>
      </c>
      <c r="DD21" s="42">
        <v>4.97</v>
      </c>
      <c r="DE21" s="41" t="s">
        <v>355</v>
      </c>
      <c r="DF21" s="42">
        <v>0.05</v>
      </c>
      <c r="DG21" s="19">
        <v>2.8172412000000001E-2</v>
      </c>
      <c r="DH21" s="19">
        <v>2.8172412000000001E-2</v>
      </c>
      <c r="DI21" s="85">
        <f t="shared" si="0"/>
        <v>1</v>
      </c>
      <c r="DJ21" s="19">
        <v>0.224092029190534</v>
      </c>
      <c r="DK21" s="38">
        <v>108</v>
      </c>
      <c r="DL21" s="41" t="s">
        <v>297</v>
      </c>
      <c r="DM21" s="41" t="s">
        <v>300</v>
      </c>
      <c r="DN21" s="42">
        <v>1</v>
      </c>
      <c r="DO21" s="42">
        <v>106</v>
      </c>
      <c r="DP21" s="42">
        <v>0.04</v>
      </c>
      <c r="DQ21" s="41" t="s">
        <v>300</v>
      </c>
      <c r="DR21" s="42">
        <v>0.84</v>
      </c>
      <c r="DS21" s="19">
        <v>0.84186377499999998</v>
      </c>
      <c r="DT21" s="19">
        <v>0.84186377499999998</v>
      </c>
      <c r="DU21" s="85">
        <f t="shared" si="1"/>
        <v>0</v>
      </c>
      <c r="DV21" s="19">
        <v>1.94220530544791E-2</v>
      </c>
      <c r="DW21" s="85">
        <v>0</v>
      </c>
    </row>
    <row r="22" spans="1:127" ht="21" customHeight="1" x14ac:dyDescent="0.2">
      <c r="A22" s="12">
        <v>21</v>
      </c>
      <c r="B22" s="29" t="s">
        <v>745</v>
      </c>
      <c r="C22" s="29" t="s">
        <v>746</v>
      </c>
      <c r="D22" s="43" t="s">
        <v>156</v>
      </c>
      <c r="E22" s="43">
        <v>34</v>
      </c>
      <c r="F22" s="43">
        <v>2</v>
      </c>
      <c r="G22" s="43" t="s">
        <v>747</v>
      </c>
      <c r="H22" s="71"/>
      <c r="I22" s="71" t="s">
        <v>748</v>
      </c>
      <c r="J22" s="44">
        <v>2</v>
      </c>
      <c r="K22" s="44"/>
      <c r="L22" s="44" t="s">
        <v>749</v>
      </c>
      <c r="M22" s="44"/>
      <c r="N22" s="44"/>
      <c r="O22" s="44"/>
      <c r="P22" s="44"/>
      <c r="Q22" s="44"/>
      <c r="R22" s="44"/>
      <c r="S22" s="44"/>
      <c r="T22" s="44"/>
      <c r="U22" s="44"/>
      <c r="V22" s="44"/>
      <c r="W22" s="44"/>
      <c r="X22" s="44">
        <v>10</v>
      </c>
      <c r="Y22" s="44"/>
      <c r="Z22" s="44"/>
      <c r="AA22" s="44"/>
      <c r="AB22" s="44"/>
      <c r="AC22" s="44"/>
      <c r="AD22" s="44"/>
      <c r="AE22" s="44"/>
      <c r="AF22" s="44"/>
      <c r="AG22" s="44"/>
      <c r="AH22" s="44"/>
      <c r="AI22" s="44"/>
      <c r="AJ22" s="44"/>
      <c r="AK22" s="44"/>
      <c r="AL22" s="44"/>
      <c r="AM22" s="44"/>
      <c r="AN22" s="44"/>
      <c r="AO22" s="44"/>
      <c r="AP22" s="44">
        <v>0</v>
      </c>
      <c r="AQ22" s="44">
        <v>0</v>
      </c>
      <c r="AR22" s="44">
        <v>0</v>
      </c>
      <c r="AS22" s="44">
        <v>0</v>
      </c>
      <c r="AU22" s="75"/>
      <c r="AW22" s="9" t="s">
        <v>331</v>
      </c>
      <c r="AX22" s="44">
        <v>4</v>
      </c>
      <c r="AY22" s="44" t="s">
        <v>750</v>
      </c>
      <c r="AZ22" s="44">
        <v>12</v>
      </c>
      <c r="BA22" s="44" t="s">
        <v>594</v>
      </c>
      <c r="BD22" s="9" t="s">
        <v>751</v>
      </c>
      <c r="BE22" s="9" t="s">
        <v>236</v>
      </c>
      <c r="BF22" s="9" t="s">
        <v>752</v>
      </c>
      <c r="BG22" s="44" t="s">
        <v>753</v>
      </c>
      <c r="BI22" s="40"/>
      <c r="BJ22" s="40"/>
      <c r="BK22" s="40"/>
      <c r="BL22" s="40"/>
      <c r="BM22" s="40"/>
      <c r="BN22" s="40"/>
      <c r="BO22" s="40"/>
      <c r="CC22" s="40"/>
      <c r="CE22" s="65"/>
      <c r="CF22" s="65"/>
      <c r="CG22" s="65"/>
      <c r="CH22" s="65"/>
      <c r="CI22" s="65"/>
      <c r="CJ22" s="66"/>
      <c r="CK22" s="66"/>
      <c r="CL22" s="66"/>
      <c r="CM22" s="65"/>
      <c r="CN22" s="65"/>
      <c r="CO22" s="65"/>
      <c r="CP22" s="65"/>
      <c r="CQ22" s="65"/>
      <c r="CR22" s="65"/>
      <c r="CS22" s="65"/>
      <c r="CT22" s="65"/>
      <c r="CU22" s="65"/>
      <c r="CV22" s="66"/>
      <c r="CW22" s="65"/>
      <c r="CX22" s="65"/>
      <c r="CY22" s="52">
        <v>12</v>
      </c>
      <c r="CZ22" s="41" t="s">
        <v>754</v>
      </c>
      <c r="DA22" s="41" t="s">
        <v>300</v>
      </c>
      <c r="DB22" s="62"/>
      <c r="DC22" s="56"/>
      <c r="DD22" s="42">
        <v>-6.4299999999999996E-2</v>
      </c>
      <c r="DE22" s="41" t="s">
        <v>355</v>
      </c>
      <c r="DF22" s="42">
        <v>0.05</v>
      </c>
      <c r="DG22" s="44"/>
      <c r="DH22" s="44"/>
      <c r="DI22" s="85"/>
      <c r="DJ22" s="44"/>
      <c r="DK22" s="56"/>
      <c r="DL22" s="56"/>
      <c r="DM22" s="62"/>
      <c r="DN22" s="62"/>
      <c r="DO22" s="62"/>
      <c r="DP22" s="62"/>
      <c r="DQ22" s="62"/>
      <c r="DR22" s="62"/>
      <c r="DS22" s="44"/>
      <c r="DT22" s="44"/>
      <c r="DU22" s="85"/>
      <c r="DV22" s="44"/>
      <c r="DW22" s="85"/>
    </row>
    <row r="23" spans="1:127" ht="21" customHeight="1" x14ac:dyDescent="0.2">
      <c r="A23" s="12">
        <v>22</v>
      </c>
      <c r="B23" s="14" t="s">
        <v>755</v>
      </c>
      <c r="C23" s="14" t="s">
        <v>756</v>
      </c>
      <c r="D23" s="15" t="s">
        <v>156</v>
      </c>
      <c r="E23" s="15">
        <v>34</v>
      </c>
      <c r="F23" s="15">
        <v>2</v>
      </c>
      <c r="G23" s="15" t="s">
        <v>757</v>
      </c>
      <c r="H23" s="68" t="s">
        <v>758</v>
      </c>
      <c r="I23" s="69" t="s">
        <v>759</v>
      </c>
      <c r="J23" s="19">
        <v>7</v>
      </c>
      <c r="K23" s="19">
        <v>1</v>
      </c>
      <c r="L23" s="19" t="s">
        <v>760</v>
      </c>
      <c r="M23" s="20">
        <v>2307</v>
      </c>
      <c r="N23" s="19" t="s">
        <v>761</v>
      </c>
      <c r="O23" s="19" t="s">
        <v>762</v>
      </c>
      <c r="P23" s="44">
        <v>14579</v>
      </c>
      <c r="Q23" s="19" t="s">
        <v>761</v>
      </c>
      <c r="R23" s="19" t="s">
        <v>763</v>
      </c>
      <c r="S23" s="44">
        <v>91</v>
      </c>
      <c r="T23" s="19" t="s">
        <v>764</v>
      </c>
      <c r="U23" s="19" t="s">
        <v>763</v>
      </c>
      <c r="V23" s="44">
        <v>91</v>
      </c>
      <c r="W23" s="19" t="s">
        <v>764</v>
      </c>
      <c r="X23" s="19">
        <v>176</v>
      </c>
      <c r="Y23" s="21">
        <v>2.6</v>
      </c>
      <c r="Z23" s="21">
        <v>2.6</v>
      </c>
      <c r="AA23" s="21">
        <v>4.0999999999999996</v>
      </c>
      <c r="AB23" s="21">
        <v>4.0999999999999996</v>
      </c>
      <c r="AC23" s="22">
        <v>3</v>
      </c>
      <c r="AD23" s="22" t="s">
        <v>193</v>
      </c>
      <c r="AE23" s="22">
        <v>2</v>
      </c>
      <c r="AF23" s="23" t="s">
        <v>195</v>
      </c>
      <c r="AG23" s="23" t="s">
        <v>197</v>
      </c>
      <c r="AH23" s="23" t="s">
        <v>200</v>
      </c>
      <c r="AI23" s="23" t="s">
        <v>481</v>
      </c>
      <c r="AJ23" s="25">
        <v>2.75</v>
      </c>
      <c r="AK23" s="25">
        <v>3.75</v>
      </c>
      <c r="AL23" s="22">
        <v>1</v>
      </c>
      <c r="AM23" s="22">
        <v>1</v>
      </c>
      <c r="AN23" s="22">
        <v>0</v>
      </c>
      <c r="AO23" s="19"/>
      <c r="AP23" s="19">
        <v>0</v>
      </c>
      <c r="AQ23" s="19">
        <v>3</v>
      </c>
      <c r="AR23" s="19">
        <v>1</v>
      </c>
      <c r="AS23" s="19">
        <v>0</v>
      </c>
      <c r="AT23" s="14" t="s">
        <v>765</v>
      </c>
      <c r="AU23" s="27">
        <v>41879</v>
      </c>
      <c r="AV23" s="28">
        <v>41968</v>
      </c>
      <c r="AW23" s="29" t="s">
        <v>222</v>
      </c>
      <c r="AX23" s="30">
        <v>3</v>
      </c>
      <c r="AY23" s="30" t="s">
        <v>766</v>
      </c>
      <c r="AZ23" s="30">
        <v>18</v>
      </c>
      <c r="BA23" s="30">
        <v>2E-3</v>
      </c>
      <c r="BB23" s="32"/>
      <c r="BC23" s="32"/>
      <c r="BD23" s="29" t="s">
        <v>235</v>
      </c>
      <c r="BE23" s="29" t="s">
        <v>236</v>
      </c>
      <c r="BF23" s="29" t="s">
        <v>767</v>
      </c>
      <c r="BG23" s="30" t="s">
        <v>768</v>
      </c>
      <c r="BH23" s="32"/>
      <c r="BI23" s="30">
        <v>18</v>
      </c>
      <c r="BJ23" s="30">
        <v>24</v>
      </c>
      <c r="BK23" s="30">
        <v>28</v>
      </c>
      <c r="BL23" s="30" t="s">
        <v>244</v>
      </c>
      <c r="BM23" s="30">
        <v>38</v>
      </c>
      <c r="BN23" s="30">
        <v>0.99</v>
      </c>
      <c r="BO23" s="30">
        <v>1</v>
      </c>
      <c r="BP23" s="29" t="s">
        <v>769</v>
      </c>
      <c r="BQ23" s="29" t="s">
        <v>770</v>
      </c>
      <c r="BR23" s="30">
        <v>32</v>
      </c>
      <c r="BS23" s="30">
        <v>0.72</v>
      </c>
      <c r="BT23" s="30" t="s">
        <v>249</v>
      </c>
      <c r="BU23" s="31"/>
      <c r="BV23" s="29" t="s">
        <v>771</v>
      </c>
      <c r="BW23" s="29" t="s">
        <v>236</v>
      </c>
      <c r="BX23" s="30" t="s">
        <v>253</v>
      </c>
      <c r="BY23" s="30">
        <v>0.97</v>
      </c>
      <c r="BZ23" s="30" t="s">
        <v>772</v>
      </c>
      <c r="CA23" s="29" t="s">
        <v>661</v>
      </c>
      <c r="CB23" s="79"/>
      <c r="CC23" s="19">
        <v>0</v>
      </c>
      <c r="CD23" s="35" t="s">
        <v>773</v>
      </c>
      <c r="CE23" s="36" t="s">
        <v>270</v>
      </c>
      <c r="CF23" s="37">
        <v>2012</v>
      </c>
      <c r="CG23" s="36" t="s">
        <v>438</v>
      </c>
      <c r="CH23" s="36" t="s">
        <v>774</v>
      </c>
      <c r="CI23" s="36" t="s">
        <v>439</v>
      </c>
      <c r="CJ23" s="38">
        <v>14</v>
      </c>
      <c r="CK23" s="38">
        <v>11</v>
      </c>
      <c r="CL23" s="38">
        <v>102</v>
      </c>
      <c r="CM23" s="36" t="s">
        <v>282</v>
      </c>
      <c r="CN23" s="36" t="s">
        <v>408</v>
      </c>
      <c r="CO23" s="36" t="s">
        <v>349</v>
      </c>
      <c r="CP23" s="36" t="s">
        <v>775</v>
      </c>
      <c r="CQ23" s="36" t="s">
        <v>288</v>
      </c>
      <c r="CR23" s="36" t="s">
        <v>289</v>
      </c>
      <c r="CS23" s="36" t="s">
        <v>694</v>
      </c>
      <c r="CT23" s="36" t="s">
        <v>411</v>
      </c>
      <c r="CU23" s="36" t="s">
        <v>776</v>
      </c>
      <c r="CV23" s="38">
        <v>1</v>
      </c>
      <c r="CW23" s="36" t="s">
        <v>294</v>
      </c>
      <c r="CX23" s="36" t="s">
        <v>414</v>
      </c>
      <c r="CY23" s="39">
        <v>18</v>
      </c>
      <c r="CZ23" s="41" t="s">
        <v>297</v>
      </c>
      <c r="DA23" s="41" t="s">
        <v>300</v>
      </c>
      <c r="DB23" s="42">
        <v>3</v>
      </c>
      <c r="DC23" s="42">
        <v>93</v>
      </c>
      <c r="DD23" s="42">
        <v>5.23</v>
      </c>
      <c r="DE23" s="41" t="s">
        <v>300</v>
      </c>
      <c r="DF23" s="42">
        <v>2E-3</v>
      </c>
      <c r="DG23" s="19">
        <v>2.2180009999999998E-3</v>
      </c>
      <c r="DH23" s="19">
        <v>2.2180009999999998E-3</v>
      </c>
      <c r="DI23" s="85">
        <f t="shared" si="0"/>
        <v>1</v>
      </c>
      <c r="DJ23" s="19">
        <v>0.21935929923783101</v>
      </c>
      <c r="DK23" s="38">
        <v>32</v>
      </c>
      <c r="DL23" s="41" t="s">
        <v>297</v>
      </c>
      <c r="DM23" s="41" t="s">
        <v>300</v>
      </c>
      <c r="DN23" s="42">
        <v>2.33</v>
      </c>
      <c r="DO23" s="42">
        <v>90</v>
      </c>
      <c r="DP23" s="42">
        <v>0.38</v>
      </c>
      <c r="DQ23" s="41" t="s">
        <v>300</v>
      </c>
      <c r="DR23" s="42">
        <v>0.72</v>
      </c>
      <c r="DS23" s="19">
        <v>0.71661794599999995</v>
      </c>
      <c r="DT23" s="19">
        <v>0.71661794599999995</v>
      </c>
      <c r="DU23" s="85">
        <f t="shared" si="1"/>
        <v>0</v>
      </c>
      <c r="DV23" s="19">
        <v>6.4661345423271704E-2</v>
      </c>
      <c r="DW23" s="85">
        <v>0</v>
      </c>
    </row>
    <row r="24" spans="1:127" ht="21" customHeight="1" x14ac:dyDescent="0.2">
      <c r="A24" s="12">
        <v>23</v>
      </c>
      <c r="B24" s="29" t="s">
        <v>755</v>
      </c>
      <c r="C24" s="29" t="s">
        <v>756</v>
      </c>
      <c r="D24" s="43" t="s">
        <v>156</v>
      </c>
      <c r="E24" s="43">
        <v>34</v>
      </c>
      <c r="F24" s="43">
        <v>2</v>
      </c>
      <c r="G24" s="43" t="s">
        <v>757</v>
      </c>
      <c r="H24" s="71"/>
      <c r="I24" s="71" t="s">
        <v>759</v>
      </c>
      <c r="J24" s="44">
        <v>7</v>
      </c>
      <c r="K24" s="44"/>
      <c r="L24" s="44" t="s">
        <v>760</v>
      </c>
      <c r="M24" s="20">
        <v>2307</v>
      </c>
      <c r="T24" s="40"/>
      <c r="W24" s="40"/>
      <c r="X24" s="44">
        <v>176</v>
      </c>
      <c r="Y24" s="44"/>
      <c r="Z24" s="44"/>
      <c r="AA24" s="44"/>
      <c r="AB24" s="44"/>
      <c r="AC24" s="44"/>
      <c r="AD24" s="44"/>
      <c r="AE24" s="44"/>
      <c r="AF24" s="44"/>
      <c r="AG24" s="44"/>
      <c r="AH24" s="44"/>
      <c r="AI24" s="44"/>
      <c r="AJ24" s="44"/>
      <c r="AK24" s="44"/>
      <c r="AL24" s="44"/>
      <c r="AM24" s="44"/>
      <c r="AN24" s="44"/>
      <c r="AO24" s="44"/>
      <c r="AP24" s="44">
        <v>0</v>
      </c>
      <c r="AQ24" s="44">
        <v>2</v>
      </c>
      <c r="AR24" s="44">
        <v>0</v>
      </c>
      <c r="AS24" s="44">
        <v>1</v>
      </c>
      <c r="AT24" s="29"/>
      <c r="AU24" s="72"/>
      <c r="AW24" s="29"/>
      <c r="AX24" s="30"/>
      <c r="AY24" s="30"/>
      <c r="AZ24" s="30"/>
      <c r="BA24" s="30"/>
      <c r="BB24" s="32"/>
      <c r="BC24" s="32"/>
      <c r="BD24" s="29"/>
      <c r="BE24" s="29"/>
      <c r="BF24" s="29"/>
      <c r="BG24" s="30"/>
      <c r="BH24" s="32"/>
      <c r="BI24" s="30"/>
      <c r="BJ24" s="30"/>
      <c r="BK24" s="30"/>
      <c r="BL24" s="40"/>
      <c r="BM24" s="40"/>
      <c r="BN24" s="40"/>
      <c r="BO24" s="40"/>
      <c r="CC24" s="40"/>
      <c r="CE24" s="65"/>
      <c r="CF24" s="65"/>
      <c r="CG24" s="65"/>
      <c r="CH24" s="65"/>
      <c r="CI24" s="65"/>
      <c r="CJ24" s="66"/>
      <c r="CK24" s="66"/>
      <c r="CL24" s="66"/>
      <c r="CM24" s="65"/>
      <c r="CN24" s="65"/>
      <c r="CO24" s="65"/>
      <c r="CP24" s="65"/>
      <c r="CQ24" s="65"/>
      <c r="CR24" s="65"/>
      <c r="CS24" s="65"/>
      <c r="CT24" s="65"/>
      <c r="CU24" s="65"/>
      <c r="CV24" s="66"/>
      <c r="CW24" s="65"/>
      <c r="CX24" s="65"/>
      <c r="CY24" s="56"/>
      <c r="CZ24" s="56"/>
      <c r="DA24" s="56"/>
      <c r="DB24" s="56"/>
      <c r="DC24" s="56"/>
      <c r="DD24" s="56"/>
      <c r="DE24" s="56"/>
      <c r="DF24" s="56"/>
      <c r="DG24" s="44"/>
      <c r="DH24" s="44"/>
      <c r="DI24" s="85"/>
      <c r="DJ24" s="44"/>
      <c r="DK24" s="56"/>
      <c r="DL24" s="56"/>
      <c r="DM24" s="56"/>
      <c r="DN24" s="56"/>
      <c r="DO24" s="56"/>
      <c r="DP24" s="56"/>
      <c r="DQ24" s="56"/>
      <c r="DR24" s="56"/>
      <c r="DS24" s="44"/>
      <c r="DT24" s="44"/>
      <c r="DU24" s="85"/>
      <c r="DV24" s="44"/>
      <c r="DW24" s="85"/>
    </row>
    <row r="25" spans="1:127" ht="21" customHeight="1" x14ac:dyDescent="0.2">
      <c r="A25" s="12">
        <v>24</v>
      </c>
      <c r="B25" s="14" t="s">
        <v>777</v>
      </c>
      <c r="C25" s="14" t="s">
        <v>778</v>
      </c>
      <c r="D25" s="15" t="s">
        <v>156</v>
      </c>
      <c r="E25" s="15">
        <v>34</v>
      </c>
      <c r="F25" s="15">
        <v>2</v>
      </c>
      <c r="G25" s="15" t="s">
        <v>779</v>
      </c>
      <c r="H25" s="68" t="s">
        <v>780</v>
      </c>
      <c r="I25" s="69" t="s">
        <v>781</v>
      </c>
      <c r="J25" s="19">
        <v>3</v>
      </c>
      <c r="K25" s="19">
        <v>3</v>
      </c>
      <c r="L25" s="19" t="s">
        <v>782</v>
      </c>
      <c r="M25" s="20">
        <v>5489</v>
      </c>
      <c r="N25" s="19" t="s">
        <v>783</v>
      </c>
      <c r="O25" s="19" t="s">
        <v>782</v>
      </c>
      <c r="P25" s="20">
        <v>5489</v>
      </c>
      <c r="Q25" s="19" t="s">
        <v>783</v>
      </c>
      <c r="R25" s="19" t="s">
        <v>784</v>
      </c>
      <c r="S25" s="20">
        <v>0</v>
      </c>
      <c r="T25" s="19" t="s">
        <v>785</v>
      </c>
      <c r="U25" s="19" t="s">
        <v>786</v>
      </c>
      <c r="V25" s="20">
        <v>0</v>
      </c>
      <c r="W25" s="19" t="s">
        <v>785</v>
      </c>
      <c r="X25" s="19">
        <v>50</v>
      </c>
      <c r="Y25" s="21">
        <v>4.04</v>
      </c>
      <c r="Z25" s="21">
        <v>4.04</v>
      </c>
      <c r="AA25" s="21">
        <v>2.5299999999999998</v>
      </c>
      <c r="AB25" s="21">
        <v>2.5299999999999998</v>
      </c>
      <c r="AC25" s="22">
        <v>2</v>
      </c>
      <c r="AD25" s="22" t="s">
        <v>193</v>
      </c>
      <c r="AE25" s="22">
        <v>1</v>
      </c>
      <c r="AF25" s="23" t="s">
        <v>195</v>
      </c>
      <c r="AG25" s="23" t="s">
        <v>328</v>
      </c>
      <c r="AH25" s="23" t="s">
        <v>200</v>
      </c>
      <c r="AI25" s="23" t="s">
        <v>329</v>
      </c>
      <c r="AJ25" s="25">
        <v>4.5</v>
      </c>
      <c r="AK25" s="25">
        <v>2.75</v>
      </c>
      <c r="AL25" s="22">
        <v>1</v>
      </c>
      <c r="AM25" s="22">
        <v>1</v>
      </c>
      <c r="AN25" s="22">
        <v>1</v>
      </c>
      <c r="AO25" s="22">
        <v>1</v>
      </c>
      <c r="AP25" s="19">
        <v>0</v>
      </c>
      <c r="AQ25" s="19">
        <v>1</v>
      </c>
      <c r="AR25" s="19">
        <v>1</v>
      </c>
      <c r="AS25" s="19">
        <v>0</v>
      </c>
      <c r="AT25" s="14" t="s">
        <v>787</v>
      </c>
      <c r="AU25" s="27">
        <v>41505</v>
      </c>
      <c r="AV25" s="28">
        <v>42027</v>
      </c>
      <c r="AW25" s="29" t="s">
        <v>787</v>
      </c>
      <c r="AX25" s="30">
        <v>1</v>
      </c>
      <c r="AY25" s="30" t="s">
        <v>788</v>
      </c>
      <c r="AZ25" s="30">
        <v>154</v>
      </c>
      <c r="BA25" s="30" t="s">
        <v>510</v>
      </c>
      <c r="BB25" s="32"/>
      <c r="BC25" s="32"/>
      <c r="BD25" s="29" t="s">
        <v>789</v>
      </c>
      <c r="BE25" s="29" t="s">
        <v>236</v>
      </c>
      <c r="BF25" s="29" t="s">
        <v>790</v>
      </c>
      <c r="BG25" s="30" t="s">
        <v>428</v>
      </c>
      <c r="BH25" s="32"/>
      <c r="BI25" s="30">
        <v>55</v>
      </c>
      <c r="BJ25" s="30">
        <v>72</v>
      </c>
      <c r="BK25" s="50">
        <v>89</v>
      </c>
      <c r="BL25" s="30" t="s">
        <v>244</v>
      </c>
      <c r="BM25" s="30">
        <v>86</v>
      </c>
      <c r="BN25" s="50">
        <v>0.95</v>
      </c>
      <c r="BO25" s="50">
        <v>1</v>
      </c>
      <c r="BP25" s="80" t="s">
        <v>791</v>
      </c>
      <c r="BQ25" s="29" t="s">
        <v>792</v>
      </c>
      <c r="BR25" s="30">
        <v>49</v>
      </c>
      <c r="BS25" s="30">
        <v>4.4999999999999998E-2</v>
      </c>
      <c r="BT25" s="30" t="s">
        <v>249</v>
      </c>
      <c r="BU25" s="32"/>
      <c r="BV25" s="29" t="s">
        <v>789</v>
      </c>
      <c r="BW25" s="29" t="s">
        <v>236</v>
      </c>
      <c r="BX25" s="30" t="s">
        <v>462</v>
      </c>
      <c r="BY25" s="30">
        <v>0.76</v>
      </c>
      <c r="BZ25" s="30" t="s">
        <v>793</v>
      </c>
      <c r="CA25" s="29" t="s">
        <v>432</v>
      </c>
      <c r="CB25" s="29" t="s">
        <v>794</v>
      </c>
      <c r="CC25" s="15">
        <v>1</v>
      </c>
      <c r="CD25" s="47" t="s">
        <v>795</v>
      </c>
      <c r="CE25" s="36" t="s">
        <v>270</v>
      </c>
      <c r="CF25" s="37">
        <v>2014</v>
      </c>
      <c r="CG25" s="36" t="s">
        <v>347</v>
      </c>
      <c r="CH25" s="36" t="s">
        <v>277</v>
      </c>
      <c r="CI25" s="36" t="s">
        <v>277</v>
      </c>
      <c r="CJ25" s="38">
        <v>17</v>
      </c>
      <c r="CK25" s="38">
        <v>17</v>
      </c>
      <c r="CL25" s="66"/>
      <c r="CM25" s="36" t="s">
        <v>282</v>
      </c>
      <c r="CN25" s="36" t="s">
        <v>408</v>
      </c>
      <c r="CO25" s="36" t="s">
        <v>351</v>
      </c>
      <c r="CP25" s="36" t="s">
        <v>796</v>
      </c>
      <c r="CQ25" s="36" t="s">
        <v>349</v>
      </c>
      <c r="CR25" s="36" t="s">
        <v>351</v>
      </c>
      <c r="CS25" s="36" t="s">
        <v>694</v>
      </c>
      <c r="CT25" s="36" t="s">
        <v>664</v>
      </c>
      <c r="CU25" s="36" t="s">
        <v>797</v>
      </c>
      <c r="CV25" s="38">
        <v>1</v>
      </c>
      <c r="CW25" s="36" t="s">
        <v>294</v>
      </c>
      <c r="CX25" s="36" t="s">
        <v>193</v>
      </c>
      <c r="CY25" s="39">
        <v>154</v>
      </c>
      <c r="CZ25" s="41" t="s">
        <v>297</v>
      </c>
      <c r="DA25" s="41" t="s">
        <v>300</v>
      </c>
      <c r="DB25" s="42">
        <v>1</v>
      </c>
      <c r="DC25" s="42">
        <v>152</v>
      </c>
      <c r="DD25" s="42">
        <v>23.175999999999998</v>
      </c>
      <c r="DE25" s="41" t="s">
        <v>355</v>
      </c>
      <c r="DF25" s="42">
        <v>1E-3</v>
      </c>
      <c r="DG25" s="57">
        <v>3.54E-6</v>
      </c>
      <c r="DH25" s="57">
        <v>3.54E-6</v>
      </c>
      <c r="DI25" s="85">
        <f t="shared" si="0"/>
        <v>1</v>
      </c>
      <c r="DJ25" s="19">
        <v>0.36373235830592099</v>
      </c>
      <c r="DK25" s="38">
        <v>49</v>
      </c>
      <c r="DL25" s="41" t="s">
        <v>297</v>
      </c>
      <c r="DM25" s="41" t="s">
        <v>300</v>
      </c>
      <c r="DN25" s="42">
        <v>1</v>
      </c>
      <c r="DO25" s="42">
        <v>48</v>
      </c>
      <c r="DP25" s="42">
        <v>4.22</v>
      </c>
      <c r="DQ25" s="41" t="s">
        <v>300</v>
      </c>
      <c r="DR25" s="42">
        <v>4.4999999999999998E-2</v>
      </c>
      <c r="DS25" s="19">
        <v>4.5417099000000002E-2</v>
      </c>
      <c r="DT25" s="19">
        <v>4.5417099000000002E-2</v>
      </c>
      <c r="DU25" s="85">
        <f t="shared" si="1"/>
        <v>1</v>
      </c>
      <c r="DV25" s="19">
        <v>0.28427442629377903</v>
      </c>
      <c r="DW25" s="85">
        <v>1</v>
      </c>
    </row>
    <row r="26" spans="1:127" ht="21" customHeight="1" x14ac:dyDescent="0.2">
      <c r="A26" s="12">
        <v>25</v>
      </c>
      <c r="B26" s="81" t="s">
        <v>798</v>
      </c>
      <c r="C26" s="14" t="s">
        <v>799</v>
      </c>
      <c r="D26" s="15" t="s">
        <v>156</v>
      </c>
      <c r="E26" s="15">
        <v>34</v>
      </c>
      <c r="F26" s="15">
        <v>3</v>
      </c>
      <c r="G26" s="15" t="s">
        <v>800</v>
      </c>
      <c r="H26" s="68" t="s">
        <v>801</v>
      </c>
      <c r="I26" s="69" t="s">
        <v>802</v>
      </c>
      <c r="J26" s="19">
        <v>3</v>
      </c>
      <c r="K26" s="19">
        <v>3</v>
      </c>
      <c r="L26" s="19" t="s">
        <v>803</v>
      </c>
      <c r="M26" s="20">
        <v>170</v>
      </c>
      <c r="N26" s="19" t="s">
        <v>804</v>
      </c>
      <c r="O26" s="19" t="s">
        <v>805</v>
      </c>
      <c r="P26" s="20">
        <v>2809</v>
      </c>
      <c r="Q26" s="19" t="s">
        <v>804</v>
      </c>
      <c r="R26" s="19" t="s">
        <v>806</v>
      </c>
      <c r="S26" s="20">
        <v>0</v>
      </c>
      <c r="T26" s="19" t="s">
        <v>807</v>
      </c>
      <c r="U26" s="19" t="s">
        <v>806</v>
      </c>
      <c r="V26" s="20">
        <v>0</v>
      </c>
      <c r="W26" s="19" t="s">
        <v>807</v>
      </c>
      <c r="X26" s="19">
        <v>15</v>
      </c>
      <c r="Y26" s="21">
        <v>1.59</v>
      </c>
      <c r="Z26" s="21">
        <v>1.59</v>
      </c>
      <c r="AA26" s="21">
        <v>1.79</v>
      </c>
      <c r="AB26" s="21">
        <v>1.79</v>
      </c>
      <c r="AC26" s="22">
        <v>1</v>
      </c>
      <c r="AD26" s="22" t="s">
        <v>193</v>
      </c>
      <c r="AE26" s="22">
        <v>1</v>
      </c>
      <c r="AF26" s="23" t="s">
        <v>195</v>
      </c>
      <c r="AG26" s="23" t="s">
        <v>328</v>
      </c>
      <c r="AH26" s="23" t="s">
        <v>200</v>
      </c>
      <c r="AI26" s="23" t="s">
        <v>481</v>
      </c>
      <c r="AJ26" s="25">
        <v>2.33</v>
      </c>
      <c r="AK26" s="25">
        <v>2.33</v>
      </c>
      <c r="AL26" s="22">
        <v>0</v>
      </c>
      <c r="AM26" s="22"/>
      <c r="AN26" s="22">
        <v>0</v>
      </c>
      <c r="AO26" s="19"/>
      <c r="AP26" s="19">
        <v>0</v>
      </c>
      <c r="AQ26" s="19">
        <v>1</v>
      </c>
      <c r="AR26" s="19">
        <v>2</v>
      </c>
      <c r="AS26" s="19">
        <v>0</v>
      </c>
      <c r="AT26" s="14" t="s">
        <v>808</v>
      </c>
      <c r="AU26" s="27">
        <v>41831</v>
      </c>
      <c r="AV26" s="48"/>
      <c r="AW26" s="14" t="s">
        <v>222</v>
      </c>
      <c r="AX26" s="15">
        <v>1</v>
      </c>
      <c r="AY26" s="15" t="s">
        <v>809</v>
      </c>
      <c r="AZ26" s="15">
        <v>24</v>
      </c>
      <c r="BA26" s="15" t="s">
        <v>510</v>
      </c>
      <c r="BB26" s="15"/>
      <c r="BC26" s="15">
        <v>2</v>
      </c>
      <c r="BD26" s="14" t="s">
        <v>235</v>
      </c>
      <c r="BE26" s="14" t="s">
        <v>343</v>
      </c>
      <c r="BF26" s="14" t="s">
        <v>810</v>
      </c>
      <c r="BG26" s="15" t="s">
        <v>811</v>
      </c>
      <c r="BH26" s="48"/>
      <c r="BI26" s="15" t="s">
        <v>428</v>
      </c>
      <c r="BJ26" s="15" t="s">
        <v>428</v>
      </c>
      <c r="BK26" s="15" t="s">
        <v>428</v>
      </c>
      <c r="BL26" s="15" t="s">
        <v>244</v>
      </c>
      <c r="BM26" s="15">
        <v>48</v>
      </c>
      <c r="BN26" s="15" t="s">
        <v>428</v>
      </c>
      <c r="BO26" s="15">
        <v>9</v>
      </c>
      <c r="BP26" s="14" t="s">
        <v>812</v>
      </c>
      <c r="BQ26" s="34"/>
      <c r="BR26" s="48"/>
      <c r="BS26" s="48"/>
      <c r="BT26" s="48"/>
      <c r="BU26" s="34"/>
      <c r="BV26" s="34"/>
      <c r="BW26" s="34"/>
      <c r="BX26" s="34"/>
      <c r="BY26" s="34"/>
      <c r="BZ26" s="34"/>
      <c r="CA26" s="34"/>
      <c r="CB26" s="34"/>
      <c r="CC26" s="15">
        <v>0</v>
      </c>
      <c r="CD26" s="34"/>
      <c r="CE26" s="36" t="s">
        <v>406</v>
      </c>
      <c r="CF26" s="37">
        <v>2013</v>
      </c>
      <c r="CG26" s="36" t="s">
        <v>407</v>
      </c>
      <c r="CH26" s="36" t="s">
        <v>439</v>
      </c>
      <c r="CI26" s="36" t="s">
        <v>439</v>
      </c>
      <c r="CJ26" s="38">
        <v>0</v>
      </c>
      <c r="CK26" s="38">
        <v>2</v>
      </c>
      <c r="CL26" s="38">
        <v>0</v>
      </c>
      <c r="CM26" s="36" t="s">
        <v>625</v>
      </c>
      <c r="CN26" s="36" t="s">
        <v>283</v>
      </c>
      <c r="CO26" s="36" t="s">
        <v>349</v>
      </c>
      <c r="CP26" s="51"/>
      <c r="CQ26" s="51"/>
      <c r="CR26" s="51"/>
      <c r="CS26" s="36" t="s">
        <v>580</v>
      </c>
      <c r="CT26" s="51"/>
      <c r="CU26" s="36" t="s">
        <v>813</v>
      </c>
      <c r="CV26" s="38">
        <v>1</v>
      </c>
      <c r="CW26" s="36" t="s">
        <v>294</v>
      </c>
      <c r="CX26" s="36" t="s">
        <v>581</v>
      </c>
      <c r="CY26" s="52">
        <v>24</v>
      </c>
      <c r="CZ26" s="41" t="s">
        <v>297</v>
      </c>
      <c r="DA26" s="41" t="s">
        <v>300</v>
      </c>
      <c r="DB26" s="42">
        <v>3</v>
      </c>
      <c r="DC26" s="42">
        <v>48</v>
      </c>
      <c r="DD26" s="42">
        <v>9.14</v>
      </c>
      <c r="DE26" s="41" t="s">
        <v>355</v>
      </c>
      <c r="DF26" s="42">
        <v>1E-3</v>
      </c>
      <c r="DG26" s="57">
        <v>6.8300000000000007E-5</v>
      </c>
      <c r="DH26" s="57">
        <v>6.8300000000000007E-5</v>
      </c>
      <c r="DI26" s="85">
        <f t="shared" si="0"/>
        <v>1</v>
      </c>
      <c r="DJ26" s="19">
        <v>0.34812068853983102</v>
      </c>
      <c r="DK26" s="56"/>
      <c r="DL26" s="56"/>
      <c r="DM26" s="62"/>
      <c r="DN26" s="62"/>
      <c r="DO26" s="62"/>
      <c r="DP26" s="62"/>
      <c r="DQ26" s="62"/>
      <c r="DR26" s="62"/>
      <c r="DS26" s="19"/>
      <c r="DT26" s="19"/>
      <c r="DU26" s="85"/>
      <c r="DV26" s="19"/>
      <c r="DW26" s="85"/>
    </row>
    <row r="27" spans="1:127" ht="21" customHeight="1" x14ac:dyDescent="0.2">
      <c r="A27" s="12">
        <v>26</v>
      </c>
      <c r="B27" s="14" t="s">
        <v>814</v>
      </c>
      <c r="C27" s="14" t="s">
        <v>815</v>
      </c>
      <c r="D27" s="15" t="s">
        <v>156</v>
      </c>
      <c r="E27" s="15">
        <v>34</v>
      </c>
      <c r="F27" s="15">
        <v>1</v>
      </c>
      <c r="G27" s="15" t="s">
        <v>816</v>
      </c>
      <c r="H27" s="68" t="s">
        <v>817</v>
      </c>
      <c r="I27" s="69" t="s">
        <v>818</v>
      </c>
      <c r="J27" s="19">
        <v>2</v>
      </c>
      <c r="K27" s="19">
        <v>2</v>
      </c>
      <c r="L27" s="19" t="s">
        <v>819</v>
      </c>
      <c r="M27" s="20">
        <v>462</v>
      </c>
      <c r="N27" s="19" t="s">
        <v>820</v>
      </c>
      <c r="O27" s="19" t="s">
        <v>651</v>
      </c>
      <c r="P27" s="44">
        <v>11136</v>
      </c>
      <c r="Q27" s="61" t="s">
        <v>650</v>
      </c>
      <c r="R27" s="19" t="s">
        <v>821</v>
      </c>
      <c r="S27" s="44">
        <v>127</v>
      </c>
      <c r="T27" s="19" t="s">
        <v>505</v>
      </c>
      <c r="U27" s="19" t="s">
        <v>821</v>
      </c>
      <c r="V27" s="44">
        <v>127</v>
      </c>
      <c r="W27" s="19" t="s">
        <v>505</v>
      </c>
      <c r="X27" s="19">
        <v>16</v>
      </c>
      <c r="Y27" s="21">
        <v>1.87</v>
      </c>
      <c r="Z27" s="21">
        <v>2.98</v>
      </c>
      <c r="AA27" s="21">
        <v>4.3600000000000003</v>
      </c>
      <c r="AB27" s="21">
        <v>4.3600000000000003</v>
      </c>
      <c r="AC27" s="22">
        <v>5</v>
      </c>
      <c r="AD27" s="22" t="s">
        <v>193</v>
      </c>
      <c r="AE27" s="22">
        <v>1</v>
      </c>
      <c r="AF27" s="23" t="s">
        <v>195</v>
      </c>
      <c r="AG27" s="23" t="s">
        <v>822</v>
      </c>
      <c r="AH27" s="23" t="s">
        <v>368</v>
      </c>
      <c r="AI27" s="23" t="s">
        <v>329</v>
      </c>
      <c r="AJ27" s="25">
        <v>2.8</v>
      </c>
      <c r="AK27" s="25">
        <v>3</v>
      </c>
      <c r="AL27" s="22">
        <v>1</v>
      </c>
      <c r="AM27" s="22">
        <v>1</v>
      </c>
      <c r="AN27" s="22">
        <v>0</v>
      </c>
      <c r="AO27" s="19"/>
      <c r="AP27" s="19">
        <v>0</v>
      </c>
      <c r="AQ27" s="19">
        <v>1</v>
      </c>
      <c r="AR27" s="19">
        <v>1</v>
      </c>
      <c r="AS27" s="19">
        <v>0</v>
      </c>
      <c r="AT27" s="14" t="s">
        <v>823</v>
      </c>
      <c r="AU27" s="27">
        <v>40909</v>
      </c>
      <c r="AV27" s="54">
        <v>41692</v>
      </c>
      <c r="AW27" s="29" t="s">
        <v>824</v>
      </c>
      <c r="AX27" s="30">
        <v>5</v>
      </c>
      <c r="AY27" s="30" t="s">
        <v>825</v>
      </c>
      <c r="AZ27" s="30">
        <v>16</v>
      </c>
      <c r="BA27" s="30" t="s">
        <v>826</v>
      </c>
      <c r="BB27" s="32"/>
      <c r="BC27" s="32"/>
      <c r="BD27" s="29" t="s">
        <v>827</v>
      </c>
      <c r="BE27" s="29" t="s">
        <v>236</v>
      </c>
      <c r="BF27" s="29" t="s">
        <v>828</v>
      </c>
      <c r="BG27" s="30" t="s">
        <v>829</v>
      </c>
      <c r="BH27" s="32"/>
      <c r="BI27" s="30">
        <v>8</v>
      </c>
      <c r="BJ27" s="30">
        <v>8</v>
      </c>
      <c r="BK27" s="30">
        <v>8</v>
      </c>
      <c r="BL27" s="30" t="s">
        <v>244</v>
      </c>
      <c r="BM27" s="30">
        <v>20</v>
      </c>
      <c r="BN27" s="30">
        <v>0.99</v>
      </c>
      <c r="BO27" s="30">
        <v>1</v>
      </c>
      <c r="BP27" s="29" t="s">
        <v>830</v>
      </c>
      <c r="BQ27" s="29" t="s">
        <v>831</v>
      </c>
      <c r="BR27" s="30">
        <v>20</v>
      </c>
      <c r="BS27" s="30">
        <v>0.17</v>
      </c>
      <c r="BT27" s="30" t="s">
        <v>249</v>
      </c>
      <c r="BU27" s="32"/>
      <c r="BV27" s="29" t="s">
        <v>402</v>
      </c>
      <c r="BW27" s="29" t="s">
        <v>236</v>
      </c>
      <c r="BX27" s="30" t="s">
        <v>462</v>
      </c>
      <c r="BY27" s="30">
        <v>0.95</v>
      </c>
      <c r="BZ27" s="30" t="s">
        <v>832</v>
      </c>
      <c r="CA27" s="29" t="s">
        <v>833</v>
      </c>
      <c r="CB27" s="29" t="s">
        <v>834</v>
      </c>
      <c r="CC27" s="15">
        <v>1</v>
      </c>
      <c r="CD27" s="82" t="s">
        <v>835</v>
      </c>
      <c r="CE27" s="36" t="s">
        <v>406</v>
      </c>
      <c r="CF27" s="37">
        <v>2012</v>
      </c>
      <c r="CG27" s="36" t="s">
        <v>407</v>
      </c>
      <c r="CH27" s="36" t="s">
        <v>439</v>
      </c>
      <c r="CI27" s="36" t="s">
        <v>439</v>
      </c>
      <c r="CJ27" s="38">
        <v>7</v>
      </c>
      <c r="CK27" s="38">
        <v>4</v>
      </c>
      <c r="CL27" s="38">
        <v>122</v>
      </c>
      <c r="CM27" s="36" t="s">
        <v>282</v>
      </c>
      <c r="CN27" s="36" t="s">
        <v>381</v>
      </c>
      <c r="CO27" s="36" t="s">
        <v>284</v>
      </c>
      <c r="CP27" s="36" t="s">
        <v>836</v>
      </c>
      <c r="CQ27" s="36" t="s">
        <v>349</v>
      </c>
      <c r="CR27" s="36" t="s">
        <v>349</v>
      </c>
      <c r="CS27" s="36" t="s">
        <v>352</v>
      </c>
      <c r="CT27" s="36" t="s">
        <v>468</v>
      </c>
      <c r="CU27" s="36" t="s">
        <v>824</v>
      </c>
      <c r="CV27" s="38">
        <v>1</v>
      </c>
      <c r="CW27" s="36" t="s">
        <v>294</v>
      </c>
      <c r="CX27" s="36" t="s">
        <v>414</v>
      </c>
      <c r="CY27" s="66">
        <v>16</v>
      </c>
      <c r="CZ27" s="41" t="s">
        <v>297</v>
      </c>
      <c r="DA27" s="41" t="s">
        <v>300</v>
      </c>
      <c r="DB27" s="42">
        <v>1</v>
      </c>
      <c r="DC27" s="42">
        <v>94</v>
      </c>
      <c r="DD27" s="42">
        <v>2.5</v>
      </c>
      <c r="DE27" s="41" t="s">
        <v>837</v>
      </c>
      <c r="DF27" s="42">
        <v>0.1</v>
      </c>
      <c r="DG27" s="9">
        <v>0.117205428</v>
      </c>
      <c r="DH27" s="9">
        <v>0.117205428</v>
      </c>
      <c r="DI27" s="85">
        <f t="shared" si="0"/>
        <v>0</v>
      </c>
      <c r="DJ27" s="9">
        <v>0.160955694994913</v>
      </c>
      <c r="DK27" s="38">
        <v>20</v>
      </c>
      <c r="DL27" s="41" t="s">
        <v>297</v>
      </c>
      <c r="DM27" s="41" t="s">
        <v>300</v>
      </c>
      <c r="DN27" s="42">
        <v>1</v>
      </c>
      <c r="DO27" s="42">
        <v>92</v>
      </c>
      <c r="DP27" s="42">
        <v>1.95</v>
      </c>
      <c r="DQ27" s="41" t="s">
        <v>300</v>
      </c>
      <c r="DR27" s="42">
        <v>0.17</v>
      </c>
      <c r="DS27" s="9">
        <v>0.165946909</v>
      </c>
      <c r="DT27" s="44">
        <v>0.165946909</v>
      </c>
      <c r="DU27" s="85">
        <f t="shared" si="1"/>
        <v>0</v>
      </c>
      <c r="DV27" s="9">
        <v>0.14406845986634201</v>
      </c>
      <c r="DW27" s="85">
        <v>0</v>
      </c>
    </row>
    <row r="28" spans="1:127" ht="21" customHeight="1" x14ac:dyDescent="0.2">
      <c r="A28" s="12">
        <v>27</v>
      </c>
      <c r="B28" s="14" t="s">
        <v>838</v>
      </c>
      <c r="C28" s="14" t="s">
        <v>839</v>
      </c>
      <c r="D28" s="15" t="s">
        <v>156</v>
      </c>
      <c r="E28" s="15">
        <v>34</v>
      </c>
      <c r="F28" s="15">
        <v>3</v>
      </c>
      <c r="G28" s="15" t="s">
        <v>840</v>
      </c>
      <c r="H28" s="68" t="s">
        <v>841</v>
      </c>
      <c r="I28" s="69" t="s">
        <v>842</v>
      </c>
      <c r="J28" s="19">
        <v>4</v>
      </c>
      <c r="K28" s="19">
        <v>1</v>
      </c>
      <c r="L28" s="19" t="s">
        <v>843</v>
      </c>
      <c r="M28" s="20">
        <v>2514</v>
      </c>
      <c r="N28" s="19" t="s">
        <v>844</v>
      </c>
      <c r="O28" s="20" t="s">
        <v>845</v>
      </c>
      <c r="P28" s="20">
        <v>16500</v>
      </c>
      <c r="Q28" s="19" t="s">
        <v>844</v>
      </c>
      <c r="R28" s="19" t="s">
        <v>846</v>
      </c>
      <c r="S28" s="20">
        <v>20</v>
      </c>
      <c r="T28" s="19" t="s">
        <v>847</v>
      </c>
      <c r="U28" s="19" t="s">
        <v>846</v>
      </c>
      <c r="V28" s="20">
        <v>20</v>
      </c>
      <c r="W28" s="19" t="s">
        <v>847</v>
      </c>
      <c r="X28" s="19">
        <v>50</v>
      </c>
      <c r="Y28" s="21">
        <v>3.61</v>
      </c>
      <c r="Z28" s="21">
        <v>3.61</v>
      </c>
      <c r="AA28" s="21">
        <v>1.54</v>
      </c>
      <c r="AB28" s="21">
        <v>1.54</v>
      </c>
      <c r="AC28" s="22">
        <v>4</v>
      </c>
      <c r="AD28" s="22" t="s">
        <v>193</v>
      </c>
      <c r="AE28" s="22">
        <v>4</v>
      </c>
      <c r="AF28" s="23" t="s">
        <v>195</v>
      </c>
      <c r="AG28" s="23" t="s">
        <v>367</v>
      </c>
      <c r="AH28" s="23" t="s">
        <v>200</v>
      </c>
      <c r="AI28" s="23" t="s">
        <v>329</v>
      </c>
      <c r="AJ28" s="25">
        <v>1.5</v>
      </c>
      <c r="AK28" s="25">
        <v>2</v>
      </c>
      <c r="AL28" s="22">
        <v>0</v>
      </c>
      <c r="AM28" s="22"/>
      <c r="AN28" s="22">
        <v>0</v>
      </c>
      <c r="AO28" s="19"/>
      <c r="AP28" s="19">
        <v>0</v>
      </c>
      <c r="AQ28" s="19">
        <v>1</v>
      </c>
      <c r="AR28" s="19">
        <v>1</v>
      </c>
      <c r="AS28" s="19">
        <v>0</v>
      </c>
      <c r="AT28" s="14" t="s">
        <v>848</v>
      </c>
      <c r="AU28" s="27">
        <v>41828</v>
      </c>
      <c r="AV28" s="54">
        <v>42013</v>
      </c>
      <c r="AW28" s="29" t="s">
        <v>222</v>
      </c>
      <c r="AX28" s="30">
        <v>4</v>
      </c>
      <c r="AY28" s="30" t="s">
        <v>849</v>
      </c>
      <c r="AZ28" s="30">
        <v>32</v>
      </c>
      <c r="BA28" s="30">
        <v>0.03</v>
      </c>
      <c r="BB28" s="31"/>
      <c r="BC28" s="31"/>
      <c r="BD28" s="29" t="s">
        <v>235</v>
      </c>
      <c r="BE28" s="29" t="s">
        <v>236</v>
      </c>
      <c r="BF28" s="29" t="s">
        <v>850</v>
      </c>
      <c r="BG28" s="30" t="s">
        <v>851</v>
      </c>
      <c r="BH28" s="32"/>
      <c r="BI28" s="30" t="s">
        <v>428</v>
      </c>
      <c r="BJ28" s="30">
        <v>68</v>
      </c>
      <c r="BK28" s="30">
        <v>85</v>
      </c>
      <c r="BL28" s="30" t="s">
        <v>244</v>
      </c>
      <c r="BM28" s="30">
        <v>68</v>
      </c>
      <c r="BN28" s="30">
        <v>0.9</v>
      </c>
      <c r="BO28" s="30">
        <v>1</v>
      </c>
      <c r="BP28" s="29" t="s">
        <v>852</v>
      </c>
      <c r="BQ28" s="29" t="s">
        <v>853</v>
      </c>
      <c r="BR28" s="30">
        <v>71</v>
      </c>
      <c r="BS28" s="30">
        <v>1E-3</v>
      </c>
      <c r="BT28" s="30" t="s">
        <v>249</v>
      </c>
      <c r="BU28" s="32"/>
      <c r="BV28" s="29" t="s">
        <v>854</v>
      </c>
      <c r="BW28" s="29" t="s">
        <v>236</v>
      </c>
      <c r="BX28" s="30" t="s">
        <v>462</v>
      </c>
      <c r="BY28" s="33">
        <v>0.92</v>
      </c>
      <c r="BZ28" s="30" t="s">
        <v>855</v>
      </c>
      <c r="CA28" s="29" t="s">
        <v>856</v>
      </c>
      <c r="CB28" s="34"/>
      <c r="CC28" s="15">
        <v>1</v>
      </c>
      <c r="CD28" s="47" t="s">
        <v>857</v>
      </c>
      <c r="CE28" s="36" t="s">
        <v>270</v>
      </c>
      <c r="CF28" s="37">
        <v>2013</v>
      </c>
      <c r="CG28" s="36" t="s">
        <v>438</v>
      </c>
      <c r="CH28" s="36" t="s">
        <v>774</v>
      </c>
      <c r="CI28" s="36" t="s">
        <v>774</v>
      </c>
      <c r="CJ28" s="38">
        <v>4</v>
      </c>
      <c r="CK28" s="38">
        <v>4</v>
      </c>
      <c r="CL28" s="38">
        <v>20</v>
      </c>
      <c r="CM28" s="36" t="s">
        <v>282</v>
      </c>
      <c r="CN28" s="36" t="s">
        <v>283</v>
      </c>
      <c r="CO28" s="36" t="s">
        <v>351</v>
      </c>
      <c r="CP28" s="36" t="s">
        <v>858</v>
      </c>
      <c r="CQ28" s="36" t="s">
        <v>349</v>
      </c>
      <c r="CR28" s="36" t="s">
        <v>349</v>
      </c>
      <c r="CS28" s="36" t="s">
        <v>352</v>
      </c>
      <c r="CT28" s="36" t="s">
        <v>664</v>
      </c>
      <c r="CU28" s="36" t="s">
        <v>859</v>
      </c>
      <c r="CV28" s="38">
        <v>1</v>
      </c>
      <c r="CW28" s="36" t="s">
        <v>294</v>
      </c>
      <c r="CX28" s="36" t="s">
        <v>414</v>
      </c>
      <c r="CY28" s="39">
        <v>32</v>
      </c>
      <c r="CZ28" s="41" t="s">
        <v>297</v>
      </c>
      <c r="DA28" s="41" t="s">
        <v>300</v>
      </c>
      <c r="DB28" s="42">
        <v>1</v>
      </c>
      <c r="DC28" s="42">
        <v>31</v>
      </c>
      <c r="DD28" s="42">
        <v>5.17</v>
      </c>
      <c r="DE28" s="41" t="s">
        <v>300</v>
      </c>
      <c r="DF28" s="42">
        <v>0.03</v>
      </c>
      <c r="DG28" s="19">
        <v>3.0057008E-2</v>
      </c>
      <c r="DH28" s="19">
        <v>3.0057008E-2</v>
      </c>
      <c r="DI28" s="85">
        <f t="shared" si="0"/>
        <v>1</v>
      </c>
      <c r="DJ28" s="19">
        <v>0.37806895524287698</v>
      </c>
      <c r="DK28" s="38">
        <v>71</v>
      </c>
      <c r="DL28" s="41" t="s">
        <v>297</v>
      </c>
      <c r="DM28" s="41" t="s">
        <v>300</v>
      </c>
      <c r="DN28" s="42">
        <v>1</v>
      </c>
      <c r="DO28" s="42">
        <v>70</v>
      </c>
      <c r="DP28" s="42">
        <v>11.782999999999999</v>
      </c>
      <c r="DQ28" s="41" t="s">
        <v>300</v>
      </c>
      <c r="DR28" s="42">
        <v>1E-3</v>
      </c>
      <c r="DS28" s="19">
        <v>1.0075220000000001E-3</v>
      </c>
      <c r="DT28" s="19">
        <v>1.0075220000000001E-3</v>
      </c>
      <c r="DU28" s="85">
        <f t="shared" si="1"/>
        <v>1</v>
      </c>
      <c r="DV28" s="19">
        <v>0.37957396814755501</v>
      </c>
      <c r="DW28" s="85">
        <v>1</v>
      </c>
    </row>
    <row r="29" spans="1:127" ht="21" customHeight="1" x14ac:dyDescent="0.2">
      <c r="A29" s="12">
        <v>28</v>
      </c>
      <c r="B29" s="14" t="s">
        <v>860</v>
      </c>
      <c r="C29" s="14" t="s">
        <v>861</v>
      </c>
      <c r="D29" s="15" t="s">
        <v>156</v>
      </c>
      <c r="E29" s="15">
        <v>34</v>
      </c>
      <c r="F29" s="15">
        <v>1</v>
      </c>
      <c r="G29" s="15" t="s">
        <v>862</v>
      </c>
      <c r="H29" s="68" t="s">
        <v>863</v>
      </c>
      <c r="I29" s="69" t="s">
        <v>864</v>
      </c>
      <c r="J29" s="19">
        <v>4</v>
      </c>
      <c r="K29" s="19">
        <v>2</v>
      </c>
      <c r="L29" s="19" t="s">
        <v>865</v>
      </c>
      <c r="M29" s="20">
        <v>567</v>
      </c>
      <c r="N29" s="19" t="s">
        <v>866</v>
      </c>
      <c r="O29" s="20" t="s">
        <v>867</v>
      </c>
      <c r="P29" s="20">
        <v>25000</v>
      </c>
      <c r="Q29" s="19" t="s">
        <v>866</v>
      </c>
      <c r="R29" s="19" t="s">
        <v>868</v>
      </c>
      <c r="S29" s="20">
        <v>502</v>
      </c>
      <c r="T29" s="19" t="s">
        <v>869</v>
      </c>
      <c r="U29" s="19" t="s">
        <v>868</v>
      </c>
      <c r="V29" s="20">
        <v>502</v>
      </c>
      <c r="W29" s="19" t="s">
        <v>869</v>
      </c>
      <c r="X29" s="19">
        <v>72</v>
      </c>
      <c r="Y29" s="21">
        <v>6.74</v>
      </c>
      <c r="Z29" s="21">
        <v>6.74</v>
      </c>
      <c r="AB29" s="19"/>
      <c r="AC29" s="22">
        <v>2</v>
      </c>
      <c r="AD29" s="22" t="s">
        <v>193</v>
      </c>
      <c r="AE29" s="22">
        <v>1</v>
      </c>
      <c r="AF29" s="23" t="s">
        <v>195</v>
      </c>
      <c r="AG29" s="23" t="s">
        <v>328</v>
      </c>
      <c r="AH29" s="23" t="s">
        <v>200</v>
      </c>
      <c r="AI29" s="23" t="s">
        <v>481</v>
      </c>
      <c r="AJ29" s="25">
        <v>1.67</v>
      </c>
      <c r="AK29" s="25">
        <v>1.33</v>
      </c>
      <c r="AL29" s="22">
        <v>1</v>
      </c>
      <c r="AM29" s="22">
        <v>1</v>
      </c>
      <c r="AN29" s="22">
        <v>0</v>
      </c>
      <c r="AO29" s="19"/>
      <c r="AP29" s="19">
        <v>0</v>
      </c>
      <c r="AQ29" s="19">
        <v>1</v>
      </c>
      <c r="AR29" s="19">
        <v>1</v>
      </c>
      <c r="AS29" s="19">
        <v>0</v>
      </c>
      <c r="AT29" s="14" t="s">
        <v>769</v>
      </c>
      <c r="AU29" s="27">
        <v>40909</v>
      </c>
      <c r="AV29" s="54">
        <v>41228</v>
      </c>
      <c r="AW29" s="29" t="s">
        <v>769</v>
      </c>
      <c r="AX29" s="30">
        <v>1</v>
      </c>
      <c r="AY29" s="30" t="s">
        <v>870</v>
      </c>
      <c r="AZ29" s="30">
        <v>32</v>
      </c>
      <c r="BA29" s="30" t="s">
        <v>871</v>
      </c>
      <c r="BB29" s="32"/>
      <c r="BC29" s="32"/>
      <c r="BD29" s="29" t="s">
        <v>572</v>
      </c>
      <c r="BE29" s="29" t="s">
        <v>343</v>
      </c>
      <c r="BF29" s="29" t="s">
        <v>872</v>
      </c>
      <c r="BG29" s="30" t="s">
        <v>873</v>
      </c>
      <c r="BH29" s="32"/>
      <c r="BI29" s="30">
        <v>60</v>
      </c>
      <c r="BJ29" s="30">
        <v>80</v>
      </c>
      <c r="BK29" s="30">
        <v>98</v>
      </c>
      <c r="BL29" s="30" t="s">
        <v>244</v>
      </c>
      <c r="BM29" s="30">
        <v>100</v>
      </c>
      <c r="BN29" s="30">
        <v>0.8</v>
      </c>
      <c r="BO29" s="30">
        <v>1</v>
      </c>
      <c r="BP29" s="29" t="s">
        <v>874</v>
      </c>
      <c r="BQ29" s="29" t="s">
        <v>875</v>
      </c>
      <c r="BR29" s="30">
        <v>91</v>
      </c>
      <c r="BS29" s="30">
        <v>0.33</v>
      </c>
      <c r="BT29" s="30" t="s">
        <v>249</v>
      </c>
      <c r="BU29" s="32"/>
      <c r="BV29" s="29" t="s">
        <v>572</v>
      </c>
      <c r="BW29" s="29" t="s">
        <v>343</v>
      </c>
      <c r="BX29" s="30" t="s">
        <v>253</v>
      </c>
      <c r="BY29" s="30">
        <v>0.94</v>
      </c>
      <c r="BZ29" s="30" t="s">
        <v>876</v>
      </c>
      <c r="CA29" s="29" t="s">
        <v>874</v>
      </c>
      <c r="CB29" s="14" t="s">
        <v>877</v>
      </c>
      <c r="CC29" s="15">
        <v>1</v>
      </c>
      <c r="CD29" s="47" t="s">
        <v>878</v>
      </c>
      <c r="CE29" s="36" t="s">
        <v>270</v>
      </c>
      <c r="CF29" s="37">
        <v>2009</v>
      </c>
      <c r="CG29" s="36" t="s">
        <v>380</v>
      </c>
      <c r="CH29" s="36" t="s">
        <v>439</v>
      </c>
      <c r="CI29" s="36" t="s">
        <v>277</v>
      </c>
      <c r="CJ29" s="38">
        <v>15</v>
      </c>
      <c r="CK29" s="38">
        <v>13</v>
      </c>
      <c r="CL29" s="38">
        <v>489</v>
      </c>
      <c r="CM29" s="36" t="s">
        <v>879</v>
      </c>
      <c r="CN29" s="36" t="s">
        <v>408</v>
      </c>
      <c r="CO29" s="36" t="s">
        <v>284</v>
      </c>
      <c r="CP29" s="36" t="s">
        <v>880</v>
      </c>
      <c r="CQ29" s="36" t="s">
        <v>410</v>
      </c>
      <c r="CR29" s="36" t="s">
        <v>627</v>
      </c>
      <c r="CS29" s="36" t="s">
        <v>517</v>
      </c>
      <c r="CT29" s="36" t="s">
        <v>353</v>
      </c>
      <c r="CU29" s="36" t="s">
        <v>881</v>
      </c>
      <c r="CV29" s="38">
        <v>1</v>
      </c>
      <c r="CW29" s="36" t="s">
        <v>294</v>
      </c>
      <c r="CX29" s="36" t="s">
        <v>414</v>
      </c>
      <c r="CY29" s="39">
        <v>32</v>
      </c>
      <c r="CZ29" s="41" t="s">
        <v>297</v>
      </c>
      <c r="DA29" s="41" t="s">
        <v>300</v>
      </c>
      <c r="DB29" s="42">
        <v>1</v>
      </c>
      <c r="DC29" s="42">
        <v>31</v>
      </c>
      <c r="DD29" s="42">
        <v>4.0999999999999996</v>
      </c>
      <c r="DE29" s="41" t="s">
        <v>355</v>
      </c>
      <c r="DF29" s="42">
        <v>0.06</v>
      </c>
      <c r="DG29" s="19">
        <v>5.1569634000000003E-2</v>
      </c>
      <c r="DH29" s="19">
        <v>5.1569634000000003E-2</v>
      </c>
      <c r="DI29" s="85">
        <f t="shared" si="0"/>
        <v>0</v>
      </c>
      <c r="DJ29" s="19">
        <v>0.341773487574909</v>
      </c>
      <c r="DK29" s="38">
        <v>91</v>
      </c>
      <c r="DL29" s="41" t="s">
        <v>297</v>
      </c>
      <c r="DM29" s="41" t="s">
        <v>300</v>
      </c>
      <c r="DN29" s="42">
        <v>1</v>
      </c>
      <c r="DO29" s="42">
        <v>90</v>
      </c>
      <c r="DP29" s="42">
        <v>0.97</v>
      </c>
      <c r="DQ29" s="41" t="s">
        <v>300</v>
      </c>
      <c r="DR29" s="42">
        <v>0.33</v>
      </c>
      <c r="DS29" s="19">
        <v>0.32732051299999998</v>
      </c>
      <c r="DT29" s="19">
        <v>0.32732051299999998</v>
      </c>
      <c r="DU29" s="85">
        <f t="shared" si="1"/>
        <v>0</v>
      </c>
      <c r="DV29" s="19">
        <v>0.10326110539092601</v>
      </c>
      <c r="DW29" s="85">
        <v>0</v>
      </c>
    </row>
    <row r="30" spans="1:127" ht="21" customHeight="1" x14ac:dyDescent="0.2">
      <c r="A30" s="12">
        <v>29</v>
      </c>
      <c r="B30" s="14" t="s">
        <v>882</v>
      </c>
      <c r="C30" s="14" t="s">
        <v>883</v>
      </c>
      <c r="D30" s="15" t="s">
        <v>156</v>
      </c>
      <c r="E30" s="15">
        <v>34</v>
      </c>
      <c r="F30" s="15">
        <v>2</v>
      </c>
      <c r="G30" s="15" t="s">
        <v>884</v>
      </c>
      <c r="H30" s="68" t="s">
        <v>885</v>
      </c>
      <c r="I30" s="69" t="s">
        <v>886</v>
      </c>
      <c r="J30" s="19">
        <v>4</v>
      </c>
      <c r="K30" s="19">
        <v>2</v>
      </c>
      <c r="L30" s="19" t="s">
        <v>887</v>
      </c>
      <c r="M30" s="20">
        <v>1740</v>
      </c>
      <c r="N30" s="19" t="s">
        <v>888</v>
      </c>
      <c r="O30" s="19" t="s">
        <v>889</v>
      </c>
      <c r="P30" s="20">
        <v>6204</v>
      </c>
      <c r="Q30" s="19" t="s">
        <v>888</v>
      </c>
      <c r="R30" s="19" t="s">
        <v>890</v>
      </c>
      <c r="S30" s="20">
        <v>0</v>
      </c>
      <c r="T30" s="19" t="s">
        <v>891</v>
      </c>
      <c r="U30" s="19" t="s">
        <v>892</v>
      </c>
      <c r="V30" s="20">
        <v>394</v>
      </c>
      <c r="W30" s="19" t="s">
        <v>891</v>
      </c>
      <c r="X30" s="19">
        <v>61</v>
      </c>
      <c r="Y30" s="21">
        <v>6.56</v>
      </c>
      <c r="Z30" s="21">
        <v>6.56</v>
      </c>
      <c r="AA30" s="21">
        <v>1.68</v>
      </c>
      <c r="AB30" s="21">
        <v>1.68</v>
      </c>
      <c r="AC30" s="15">
        <v>5</v>
      </c>
      <c r="AD30" s="22" t="s">
        <v>193</v>
      </c>
      <c r="AE30" s="22">
        <v>1</v>
      </c>
      <c r="AF30" s="23" t="s">
        <v>195</v>
      </c>
      <c r="AG30" s="23" t="s">
        <v>822</v>
      </c>
      <c r="AH30" s="23" t="s">
        <v>394</v>
      </c>
      <c r="AI30" s="23" t="s">
        <v>329</v>
      </c>
      <c r="AJ30" s="25">
        <v>2.4</v>
      </c>
      <c r="AK30" s="25">
        <v>3.2</v>
      </c>
      <c r="AL30" s="22">
        <v>0</v>
      </c>
      <c r="AM30" s="22"/>
      <c r="AN30" s="22">
        <v>0</v>
      </c>
      <c r="AO30" s="19"/>
      <c r="AP30" s="19">
        <v>0</v>
      </c>
      <c r="AQ30" s="19">
        <v>1</v>
      </c>
      <c r="AR30" s="19">
        <v>1</v>
      </c>
      <c r="AS30" s="19">
        <v>0</v>
      </c>
      <c r="AT30" s="14" t="s">
        <v>893</v>
      </c>
      <c r="AU30" s="27">
        <v>41145</v>
      </c>
      <c r="AV30" s="54">
        <v>41621</v>
      </c>
      <c r="AW30" s="29" t="s">
        <v>893</v>
      </c>
      <c r="AX30" s="30" t="s">
        <v>894</v>
      </c>
      <c r="AY30" s="30" t="s">
        <v>895</v>
      </c>
      <c r="AZ30" s="30">
        <v>8</v>
      </c>
      <c r="BA30" s="30">
        <v>2.3E-2</v>
      </c>
      <c r="BB30" s="32"/>
      <c r="BC30" s="32"/>
      <c r="BD30" s="29" t="s">
        <v>457</v>
      </c>
      <c r="BE30" s="29" t="s">
        <v>343</v>
      </c>
      <c r="BF30" s="29" t="s">
        <v>896</v>
      </c>
      <c r="BG30" s="30" t="s">
        <v>897</v>
      </c>
      <c r="BH30" s="30">
        <v>0.69</v>
      </c>
      <c r="BI30" s="30">
        <v>10</v>
      </c>
      <c r="BJ30" s="30">
        <v>13</v>
      </c>
      <c r="BK30" s="30">
        <v>15</v>
      </c>
      <c r="BL30" s="30" t="s">
        <v>244</v>
      </c>
      <c r="BM30" s="30">
        <v>15</v>
      </c>
      <c r="BN30" s="30">
        <v>0.95</v>
      </c>
      <c r="BO30" s="30">
        <v>1</v>
      </c>
      <c r="BP30" s="29" t="s">
        <v>898</v>
      </c>
      <c r="BQ30" s="29" t="s">
        <v>899</v>
      </c>
      <c r="BR30" s="30">
        <v>15</v>
      </c>
      <c r="BS30" s="30">
        <v>2E-3</v>
      </c>
      <c r="BT30" s="30" t="s">
        <v>249</v>
      </c>
      <c r="BU30" s="32"/>
      <c r="BV30" s="29" t="s">
        <v>900</v>
      </c>
      <c r="BW30" s="29" t="s">
        <v>343</v>
      </c>
      <c r="BX30" s="30" t="s">
        <v>462</v>
      </c>
      <c r="BY30" s="30">
        <v>0.95</v>
      </c>
      <c r="BZ30" s="30" t="s">
        <v>901</v>
      </c>
      <c r="CA30" s="29" t="s">
        <v>902</v>
      </c>
      <c r="CB30" s="34"/>
      <c r="CC30" s="15">
        <v>1</v>
      </c>
      <c r="CD30" s="47" t="s">
        <v>903</v>
      </c>
      <c r="CE30" s="36" t="s">
        <v>270</v>
      </c>
      <c r="CF30" s="37">
        <v>2007</v>
      </c>
      <c r="CG30" s="36" t="s">
        <v>438</v>
      </c>
      <c r="CH30" s="36" t="s">
        <v>348</v>
      </c>
      <c r="CI30" s="36" t="s">
        <v>348</v>
      </c>
      <c r="CJ30" s="38">
        <v>19</v>
      </c>
      <c r="CK30" s="38">
        <v>7</v>
      </c>
      <c r="CL30" s="38">
        <v>394</v>
      </c>
      <c r="CM30" s="36" t="s">
        <v>282</v>
      </c>
      <c r="CN30" s="36" t="s">
        <v>904</v>
      </c>
      <c r="CO30" s="36" t="s">
        <v>349</v>
      </c>
      <c r="CP30" s="36" t="s">
        <v>905</v>
      </c>
      <c r="CQ30" s="36" t="s">
        <v>284</v>
      </c>
      <c r="CR30" s="36" t="s">
        <v>351</v>
      </c>
      <c r="CS30" s="36" t="s">
        <v>467</v>
      </c>
      <c r="CT30" s="36" t="s">
        <v>468</v>
      </c>
      <c r="CU30" s="36" t="s">
        <v>906</v>
      </c>
      <c r="CV30" s="38">
        <v>1</v>
      </c>
      <c r="CW30" s="36" t="s">
        <v>294</v>
      </c>
      <c r="CX30" s="36" t="s">
        <v>193</v>
      </c>
      <c r="CY30" s="39">
        <v>8</v>
      </c>
      <c r="CZ30" s="41" t="s">
        <v>471</v>
      </c>
      <c r="DA30" s="41" t="s">
        <v>300</v>
      </c>
      <c r="DB30" s="42">
        <v>1</v>
      </c>
      <c r="DC30" s="42">
        <v>7</v>
      </c>
      <c r="DD30" s="42">
        <v>2.8919999999999999</v>
      </c>
      <c r="DE30" s="41" t="s">
        <v>300</v>
      </c>
      <c r="DF30" s="42">
        <v>2.3E-2</v>
      </c>
      <c r="DG30" s="19">
        <v>2.3249789E-2</v>
      </c>
      <c r="DH30" s="19">
        <v>2.3249789E-2</v>
      </c>
      <c r="DI30" s="85">
        <f t="shared" si="0"/>
        <v>1</v>
      </c>
      <c r="DJ30" s="19">
        <v>0.73782078976030796</v>
      </c>
      <c r="DK30" s="38">
        <v>15</v>
      </c>
      <c r="DL30" s="41" t="s">
        <v>471</v>
      </c>
      <c r="DM30" s="41" t="s">
        <v>300</v>
      </c>
      <c r="DN30" s="42">
        <v>1</v>
      </c>
      <c r="DO30" s="42">
        <v>14</v>
      </c>
      <c r="DP30" s="42">
        <v>3.7080000000000002</v>
      </c>
      <c r="DQ30" s="41" t="s">
        <v>300</v>
      </c>
      <c r="DR30" s="42">
        <v>2E-3</v>
      </c>
      <c r="DS30" s="19">
        <v>2.3399660000000002E-3</v>
      </c>
      <c r="DT30" s="19">
        <v>2.3399660000000002E-3</v>
      </c>
      <c r="DU30" s="85">
        <f t="shared" si="1"/>
        <v>1</v>
      </c>
      <c r="DV30" s="19">
        <v>0.70390490437878905</v>
      </c>
      <c r="DW30" s="85">
        <v>1</v>
      </c>
    </row>
    <row r="31" spans="1:127" ht="21" customHeight="1" x14ac:dyDescent="0.2">
      <c r="A31" s="12">
        <v>30</v>
      </c>
      <c r="B31" s="29" t="s">
        <v>907</v>
      </c>
      <c r="C31" s="29" t="s">
        <v>908</v>
      </c>
      <c r="D31" s="43" t="s">
        <v>156</v>
      </c>
      <c r="E31" s="43">
        <v>34</v>
      </c>
      <c r="F31" s="43">
        <v>2</v>
      </c>
      <c r="G31" s="43" t="s">
        <v>909</v>
      </c>
      <c r="H31" s="71"/>
      <c r="I31" s="71" t="s">
        <v>910</v>
      </c>
      <c r="J31" s="44">
        <v>3</v>
      </c>
      <c r="K31" s="44"/>
      <c r="L31" s="44" t="s">
        <v>911</v>
      </c>
      <c r="M31" s="44"/>
      <c r="N31" s="44"/>
      <c r="O31" s="44"/>
      <c r="P31" s="44"/>
      <c r="Q31" s="44"/>
      <c r="R31" s="44"/>
      <c r="S31" s="44"/>
      <c r="T31" s="44"/>
      <c r="U31" s="44"/>
      <c r="V31" s="44"/>
      <c r="W31" s="44"/>
      <c r="X31" s="44">
        <v>39</v>
      </c>
      <c r="Y31" s="44"/>
      <c r="Z31" s="44"/>
      <c r="AA31" s="44"/>
      <c r="AB31" s="44"/>
      <c r="AC31" s="44"/>
      <c r="AD31" s="44"/>
      <c r="AE31" s="44"/>
      <c r="AF31" s="44"/>
      <c r="AG31" s="44"/>
      <c r="AH31" s="44"/>
      <c r="AI31" s="44"/>
      <c r="AJ31" s="44"/>
      <c r="AK31" s="44"/>
      <c r="AL31" s="44"/>
      <c r="AM31" s="44"/>
      <c r="AN31" s="44"/>
      <c r="AO31" s="44"/>
      <c r="AP31" s="44">
        <v>0</v>
      </c>
      <c r="AQ31" s="44">
        <v>0</v>
      </c>
      <c r="AR31" s="44">
        <v>0</v>
      </c>
      <c r="AS31" s="44">
        <v>0</v>
      </c>
      <c r="AU31" s="75"/>
      <c r="AW31" s="9" t="s">
        <v>331</v>
      </c>
      <c r="AX31" s="44">
        <v>3</v>
      </c>
      <c r="AY31" s="30" t="s">
        <v>912</v>
      </c>
      <c r="AZ31" s="44">
        <v>26</v>
      </c>
      <c r="BA31" s="44">
        <v>5.0000000000000001E-4</v>
      </c>
      <c r="BD31" s="9" t="s">
        <v>235</v>
      </c>
      <c r="BE31" s="9" t="s">
        <v>343</v>
      </c>
      <c r="BF31" s="9" t="s">
        <v>913</v>
      </c>
      <c r="BG31" s="40"/>
      <c r="BI31" s="40"/>
      <c r="BJ31" s="40"/>
      <c r="BK31" s="40"/>
      <c r="BL31" s="40"/>
      <c r="BM31" s="40"/>
      <c r="BN31" s="40"/>
      <c r="BO31" s="40"/>
      <c r="CC31" s="40"/>
      <c r="CE31" s="65"/>
      <c r="CF31" s="65"/>
      <c r="CG31" s="65"/>
      <c r="CH31" s="65"/>
      <c r="CI31" s="65"/>
      <c r="CJ31" s="66"/>
      <c r="CK31" s="66"/>
      <c r="CL31" s="66"/>
      <c r="CM31" s="65"/>
      <c r="CN31" s="65"/>
      <c r="CO31" s="65"/>
      <c r="CP31" s="65"/>
      <c r="CQ31" s="65"/>
      <c r="CR31" s="65"/>
      <c r="CS31" s="65"/>
      <c r="CT31" s="65"/>
      <c r="CU31" s="65"/>
      <c r="CV31" s="66"/>
      <c r="CW31" s="65"/>
      <c r="CX31" s="65"/>
      <c r="CY31" s="52">
        <v>26</v>
      </c>
      <c r="CZ31" s="41" t="s">
        <v>297</v>
      </c>
      <c r="DA31" s="41" t="s">
        <v>300</v>
      </c>
      <c r="DB31" s="42">
        <v>1</v>
      </c>
      <c r="DC31" s="42">
        <v>25</v>
      </c>
      <c r="DD31" s="42">
        <v>15.85</v>
      </c>
      <c r="DE31" s="41" t="s">
        <v>300</v>
      </c>
      <c r="DF31" s="42">
        <v>5.0000000000000001E-4</v>
      </c>
      <c r="DG31" s="44">
        <v>5.1993700000000005E-4</v>
      </c>
      <c r="DH31" s="44">
        <v>5.1993700000000005E-4</v>
      </c>
      <c r="DI31" s="85">
        <f t="shared" si="0"/>
        <v>1</v>
      </c>
      <c r="DJ31" s="44">
        <v>0.62290039007921005</v>
      </c>
      <c r="DK31" s="56"/>
      <c r="DL31" s="56"/>
      <c r="DM31" s="62"/>
      <c r="DN31" s="62"/>
      <c r="DO31" s="62"/>
      <c r="DP31" s="62"/>
      <c r="DQ31" s="62"/>
      <c r="DR31" s="62"/>
      <c r="DS31" s="44"/>
      <c r="DT31" s="44"/>
      <c r="DU31" s="85"/>
      <c r="DV31" s="44"/>
      <c r="DW31" s="85"/>
    </row>
    <row r="32" spans="1:127" ht="21" customHeight="1" x14ac:dyDescent="0.2">
      <c r="A32" s="12">
        <v>31</v>
      </c>
      <c r="B32" s="14" t="s">
        <v>914</v>
      </c>
      <c r="C32" s="14" t="s">
        <v>915</v>
      </c>
      <c r="D32" s="15" t="s">
        <v>156</v>
      </c>
      <c r="E32" s="15">
        <v>34</v>
      </c>
      <c r="F32" s="15">
        <v>3</v>
      </c>
      <c r="G32" s="15" t="s">
        <v>916</v>
      </c>
      <c r="H32" s="68" t="s">
        <v>917</v>
      </c>
      <c r="I32" s="69" t="s">
        <v>918</v>
      </c>
      <c r="J32" s="19">
        <v>3</v>
      </c>
      <c r="K32" s="19">
        <v>1</v>
      </c>
      <c r="L32" s="19" t="s">
        <v>919</v>
      </c>
      <c r="M32" s="30">
        <v>900</v>
      </c>
      <c r="N32" s="19" t="s">
        <v>920</v>
      </c>
      <c r="O32" s="19" t="s">
        <v>921</v>
      </c>
      <c r="P32" s="19">
        <v>1933</v>
      </c>
      <c r="Q32" s="19" t="s">
        <v>922</v>
      </c>
      <c r="R32" s="19" t="s">
        <v>923</v>
      </c>
      <c r="S32" s="19">
        <v>0</v>
      </c>
      <c r="T32" s="19" t="s">
        <v>785</v>
      </c>
      <c r="U32" s="19" t="s">
        <v>923</v>
      </c>
      <c r="V32" s="19">
        <v>0</v>
      </c>
      <c r="W32" s="19" t="s">
        <v>785</v>
      </c>
      <c r="X32" s="19">
        <v>15</v>
      </c>
      <c r="Y32" s="19"/>
      <c r="Z32" s="83">
        <v>1.68</v>
      </c>
      <c r="AA32" s="21">
        <v>2.5299999999999998</v>
      </c>
      <c r="AB32" s="21">
        <v>2.5299999999999998</v>
      </c>
      <c r="AC32" s="19">
        <v>6</v>
      </c>
      <c r="AD32" s="19"/>
      <c r="AE32" s="19"/>
      <c r="AF32" s="19"/>
      <c r="AG32" s="19"/>
      <c r="AH32" s="19"/>
      <c r="AI32" s="19"/>
      <c r="AJ32" s="19"/>
      <c r="AK32" s="19"/>
      <c r="AL32" s="19"/>
      <c r="AM32" s="19"/>
      <c r="AN32" s="19"/>
      <c r="AO32" s="19"/>
      <c r="AP32" s="19">
        <v>0</v>
      </c>
      <c r="AQ32" s="19">
        <v>3</v>
      </c>
      <c r="AR32" s="19">
        <v>0</v>
      </c>
      <c r="AS32" s="19">
        <v>0</v>
      </c>
      <c r="AT32" s="84" t="s">
        <v>924</v>
      </c>
      <c r="AU32" s="27">
        <v>41681</v>
      </c>
      <c r="AV32" s="54"/>
      <c r="AW32" s="14" t="s">
        <v>331</v>
      </c>
      <c r="AX32" s="15">
        <v>6</v>
      </c>
      <c r="AY32" s="15" t="s">
        <v>925</v>
      </c>
      <c r="AZ32" s="15">
        <v>24</v>
      </c>
      <c r="BA32" s="15" t="s">
        <v>510</v>
      </c>
      <c r="BB32" s="48"/>
      <c r="BC32" s="48"/>
      <c r="BD32" s="14" t="s">
        <v>235</v>
      </c>
      <c r="BE32" s="14" t="s">
        <v>343</v>
      </c>
      <c r="BF32" s="14" t="s">
        <v>926</v>
      </c>
      <c r="BG32" s="85"/>
      <c r="BH32" s="79"/>
      <c r="BI32" s="85"/>
      <c r="BJ32" s="85"/>
      <c r="BK32" s="85"/>
      <c r="BL32" s="85"/>
      <c r="BM32" s="85"/>
      <c r="BN32" s="85"/>
      <c r="BO32" s="85"/>
      <c r="BP32" s="79"/>
      <c r="BQ32" s="79"/>
      <c r="BR32" s="79"/>
      <c r="BS32" s="79"/>
      <c r="BT32" s="79"/>
      <c r="BU32" s="79"/>
      <c r="BV32" s="79"/>
      <c r="BW32" s="79"/>
      <c r="BX32" s="79"/>
      <c r="BY32" s="79"/>
      <c r="BZ32" s="79"/>
      <c r="CA32" s="79"/>
      <c r="CB32" s="79"/>
      <c r="CC32" s="19">
        <v>0</v>
      </c>
      <c r="CD32" s="79"/>
      <c r="CE32" s="65"/>
      <c r="CF32" s="65"/>
      <c r="CG32" s="65"/>
      <c r="CH32" s="65"/>
      <c r="CI32" s="65"/>
      <c r="CJ32" s="66"/>
      <c r="CK32" s="66"/>
      <c r="CL32" s="66"/>
      <c r="CM32" s="65"/>
      <c r="CN32" s="65"/>
      <c r="CO32" s="65"/>
      <c r="CP32" s="65"/>
      <c r="CQ32" s="65"/>
      <c r="CR32" s="65"/>
      <c r="CS32" s="65"/>
      <c r="CT32" s="65"/>
      <c r="CU32" s="65"/>
      <c r="CV32" s="66"/>
      <c r="CW32" s="65"/>
      <c r="CX32" s="65"/>
      <c r="CY32" s="52">
        <v>24</v>
      </c>
      <c r="CZ32" s="41" t="s">
        <v>297</v>
      </c>
      <c r="DA32" s="41" t="s">
        <v>300</v>
      </c>
      <c r="DB32" s="42">
        <v>1</v>
      </c>
      <c r="DC32" s="42">
        <v>23</v>
      </c>
      <c r="DD32" s="42">
        <v>37.11</v>
      </c>
      <c r="DE32" s="41" t="s">
        <v>355</v>
      </c>
      <c r="DF32" s="42">
        <v>1E-3</v>
      </c>
      <c r="DG32" s="57">
        <v>3.2600000000000001E-6</v>
      </c>
      <c r="DH32" s="57">
        <v>3.2600000000000001E-6</v>
      </c>
      <c r="DI32" s="85">
        <f t="shared" si="0"/>
        <v>1</v>
      </c>
      <c r="DJ32" s="19">
        <v>0.78572778898057904</v>
      </c>
      <c r="DK32" s="56"/>
      <c r="DL32" s="56"/>
      <c r="DM32" s="62"/>
      <c r="DN32" s="62"/>
      <c r="DO32" s="62"/>
      <c r="DP32" s="62"/>
      <c r="DQ32" s="62"/>
      <c r="DR32" s="62"/>
      <c r="DS32" s="19"/>
      <c r="DT32" s="19"/>
      <c r="DU32" s="85"/>
      <c r="DV32" s="19"/>
      <c r="DW32" s="85"/>
    </row>
    <row r="33" spans="1:127" ht="21" customHeight="1" x14ac:dyDescent="0.2">
      <c r="A33" s="12">
        <v>32</v>
      </c>
      <c r="B33" s="14" t="s">
        <v>927</v>
      </c>
      <c r="C33" s="14" t="s">
        <v>928</v>
      </c>
      <c r="D33" s="15" t="s">
        <v>156</v>
      </c>
      <c r="E33" s="15">
        <v>34</v>
      </c>
      <c r="F33" s="15">
        <v>1</v>
      </c>
      <c r="G33" s="15" t="s">
        <v>929</v>
      </c>
      <c r="H33" s="68" t="s">
        <v>930</v>
      </c>
      <c r="I33" s="69" t="s">
        <v>931</v>
      </c>
      <c r="J33" s="19">
        <v>1</v>
      </c>
      <c r="K33" s="19">
        <v>2</v>
      </c>
      <c r="L33" s="19" t="s">
        <v>932</v>
      </c>
      <c r="M33" s="20">
        <v>1472</v>
      </c>
      <c r="N33" s="19" t="s">
        <v>588</v>
      </c>
      <c r="O33" s="19" t="s">
        <v>932</v>
      </c>
      <c r="P33" s="20">
        <v>1472</v>
      </c>
      <c r="Q33" s="19" t="s">
        <v>588</v>
      </c>
      <c r="R33" s="19" t="s">
        <v>933</v>
      </c>
      <c r="S33" s="20">
        <v>65</v>
      </c>
      <c r="T33" s="19" t="s">
        <v>934</v>
      </c>
      <c r="U33" s="19" t="s">
        <v>935</v>
      </c>
      <c r="V33" s="20">
        <v>65</v>
      </c>
      <c r="W33" s="19" t="s">
        <v>934</v>
      </c>
      <c r="X33" s="19">
        <v>11</v>
      </c>
      <c r="Y33" s="21">
        <v>3.07</v>
      </c>
      <c r="Z33" s="21">
        <v>3.07</v>
      </c>
      <c r="AA33" s="21">
        <v>1.65</v>
      </c>
      <c r="AB33" s="21">
        <v>1.65</v>
      </c>
      <c r="AC33" s="22">
        <v>5</v>
      </c>
      <c r="AD33" s="22" t="s">
        <v>193</v>
      </c>
      <c r="AE33" s="22">
        <v>1</v>
      </c>
      <c r="AF33" s="23" t="s">
        <v>195</v>
      </c>
      <c r="AG33" s="23" t="s">
        <v>328</v>
      </c>
      <c r="AH33" s="23" t="s">
        <v>200</v>
      </c>
      <c r="AI33" s="23" t="s">
        <v>329</v>
      </c>
      <c r="AJ33" s="25">
        <v>3</v>
      </c>
      <c r="AK33" s="25">
        <v>2.87</v>
      </c>
      <c r="AL33" s="22">
        <v>0</v>
      </c>
      <c r="AM33" s="22"/>
      <c r="AN33" s="22">
        <v>0</v>
      </c>
      <c r="AO33" s="19"/>
      <c r="AP33" s="19">
        <v>0</v>
      </c>
      <c r="AQ33" s="19">
        <v>1</v>
      </c>
      <c r="AR33" s="19">
        <v>1</v>
      </c>
      <c r="AS33" s="19">
        <v>0</v>
      </c>
      <c r="AT33" s="14" t="s">
        <v>936</v>
      </c>
      <c r="AU33" s="27">
        <v>41060</v>
      </c>
      <c r="AV33" s="54">
        <v>41230</v>
      </c>
      <c r="AW33" s="29" t="s">
        <v>740</v>
      </c>
      <c r="AX33" s="30">
        <v>3</v>
      </c>
      <c r="AY33" s="30" t="s">
        <v>937</v>
      </c>
      <c r="AZ33" s="30">
        <v>37</v>
      </c>
      <c r="BA33" s="15" t="s">
        <v>510</v>
      </c>
      <c r="BB33" s="32"/>
      <c r="BC33" s="32"/>
      <c r="BD33" s="29" t="s">
        <v>938</v>
      </c>
      <c r="BE33" s="29" t="s">
        <v>343</v>
      </c>
      <c r="BF33" s="29" t="s">
        <v>939</v>
      </c>
      <c r="BG33" s="30" t="s">
        <v>940</v>
      </c>
      <c r="BH33" s="32"/>
      <c r="BI33" s="30">
        <v>3</v>
      </c>
      <c r="BJ33" s="30">
        <v>4</v>
      </c>
      <c r="BK33" s="30">
        <v>4</v>
      </c>
      <c r="BL33" s="30" t="s">
        <v>244</v>
      </c>
      <c r="BM33" s="30">
        <v>37</v>
      </c>
      <c r="BN33" s="30">
        <v>0.95</v>
      </c>
      <c r="BO33" s="30">
        <v>1</v>
      </c>
      <c r="BP33" s="29" t="s">
        <v>941</v>
      </c>
      <c r="BQ33" s="29" t="s">
        <v>942</v>
      </c>
      <c r="BR33" s="30">
        <v>38</v>
      </c>
      <c r="BS33" s="30">
        <v>2E-3</v>
      </c>
      <c r="BT33" s="30" t="s">
        <v>249</v>
      </c>
      <c r="BU33" s="32"/>
      <c r="BV33" s="29" t="s">
        <v>938</v>
      </c>
      <c r="BW33" s="29" t="s">
        <v>343</v>
      </c>
      <c r="BX33" s="30" t="s">
        <v>462</v>
      </c>
      <c r="BY33" s="30">
        <v>0.99</v>
      </c>
      <c r="BZ33" s="30" t="s">
        <v>943</v>
      </c>
      <c r="CA33" s="29" t="s">
        <v>941</v>
      </c>
      <c r="CB33" s="29" t="s">
        <v>944</v>
      </c>
      <c r="CC33" s="15">
        <v>1</v>
      </c>
      <c r="CD33" s="47" t="s">
        <v>945</v>
      </c>
      <c r="CE33" s="36" t="s">
        <v>270</v>
      </c>
      <c r="CF33" s="37">
        <v>2004</v>
      </c>
      <c r="CG33" s="36" t="s">
        <v>276</v>
      </c>
      <c r="CH33" s="36" t="s">
        <v>348</v>
      </c>
      <c r="CI33" s="36" t="s">
        <v>277</v>
      </c>
      <c r="CJ33" s="38">
        <v>25</v>
      </c>
      <c r="CK33" s="38">
        <v>11</v>
      </c>
      <c r="CL33" s="38">
        <v>609</v>
      </c>
      <c r="CM33" s="36" t="s">
        <v>282</v>
      </c>
      <c r="CN33" s="36" t="s">
        <v>408</v>
      </c>
      <c r="CO33" s="36" t="s">
        <v>349</v>
      </c>
      <c r="CP33" s="36" t="s">
        <v>946</v>
      </c>
      <c r="CQ33" s="36" t="s">
        <v>349</v>
      </c>
      <c r="CR33" s="36" t="s">
        <v>351</v>
      </c>
      <c r="CS33" s="36" t="s">
        <v>352</v>
      </c>
      <c r="CT33" s="36" t="s">
        <v>468</v>
      </c>
      <c r="CU33" s="36" t="s">
        <v>740</v>
      </c>
      <c r="CV33" s="38">
        <v>1</v>
      </c>
      <c r="CW33" s="36" t="s">
        <v>294</v>
      </c>
      <c r="CX33" s="36" t="s">
        <v>193</v>
      </c>
      <c r="CY33" s="39">
        <v>37</v>
      </c>
      <c r="CZ33" s="41" t="s">
        <v>297</v>
      </c>
      <c r="DA33" s="41" t="s">
        <v>300</v>
      </c>
      <c r="DB33" s="42">
        <v>1</v>
      </c>
      <c r="DC33" s="42">
        <v>36</v>
      </c>
      <c r="DD33" s="42">
        <v>22.88</v>
      </c>
      <c r="DE33" s="41" t="s">
        <v>355</v>
      </c>
      <c r="DF33" s="42">
        <v>1E-3</v>
      </c>
      <c r="DG33" s="57">
        <v>2.9099999999999999E-5</v>
      </c>
      <c r="DH33" s="57">
        <v>2.9099999999999999E-5</v>
      </c>
      <c r="DI33" s="85">
        <f t="shared" si="0"/>
        <v>1</v>
      </c>
      <c r="DJ33" s="19">
        <v>0.62336743299737696</v>
      </c>
      <c r="DK33" s="38">
        <v>38</v>
      </c>
      <c r="DL33" s="41" t="s">
        <v>297</v>
      </c>
      <c r="DM33" s="41" t="s">
        <v>300</v>
      </c>
      <c r="DN33" s="42">
        <v>1</v>
      </c>
      <c r="DO33" s="42">
        <v>37</v>
      </c>
      <c r="DP33" s="42">
        <v>11.12</v>
      </c>
      <c r="DQ33" s="41" t="s">
        <v>300</v>
      </c>
      <c r="DR33" s="42">
        <v>2E-3</v>
      </c>
      <c r="DS33" s="19">
        <v>1.9508220000000001E-3</v>
      </c>
      <c r="DT33" s="19">
        <v>1.9508220000000001E-3</v>
      </c>
      <c r="DU33" s="85">
        <f t="shared" si="1"/>
        <v>1</v>
      </c>
      <c r="DV33" s="19">
        <v>0.48071711463801903</v>
      </c>
      <c r="DW33" s="85">
        <v>1</v>
      </c>
    </row>
    <row r="34" spans="1:127" ht="21" customHeight="1" x14ac:dyDescent="0.2">
      <c r="A34" s="12">
        <v>33</v>
      </c>
      <c r="B34" s="14" t="s">
        <v>947</v>
      </c>
      <c r="C34" s="14" t="s">
        <v>948</v>
      </c>
      <c r="D34" s="15" t="s">
        <v>156</v>
      </c>
      <c r="E34" s="15">
        <v>34</v>
      </c>
      <c r="F34" s="15">
        <v>1</v>
      </c>
      <c r="G34" s="15" t="s">
        <v>949</v>
      </c>
      <c r="H34" s="68" t="s">
        <v>950</v>
      </c>
      <c r="I34" s="69" t="s">
        <v>951</v>
      </c>
      <c r="J34" s="19">
        <v>1</v>
      </c>
      <c r="K34" s="19">
        <v>2</v>
      </c>
      <c r="L34" s="19" t="s">
        <v>952</v>
      </c>
      <c r="M34" s="20">
        <v>1830</v>
      </c>
      <c r="N34" s="19" t="s">
        <v>712</v>
      </c>
      <c r="O34" s="19" t="s">
        <v>952</v>
      </c>
      <c r="P34" s="20">
        <v>1830</v>
      </c>
      <c r="Q34" s="19" t="s">
        <v>712</v>
      </c>
      <c r="R34" s="19" t="s">
        <v>953</v>
      </c>
      <c r="S34" s="20">
        <v>0</v>
      </c>
      <c r="T34" s="19" t="s">
        <v>954</v>
      </c>
      <c r="U34" s="19" t="s">
        <v>955</v>
      </c>
      <c r="V34" s="20">
        <v>8175</v>
      </c>
      <c r="W34" s="19" t="s">
        <v>954</v>
      </c>
      <c r="X34" s="19">
        <v>27</v>
      </c>
      <c r="Y34" s="21">
        <v>2.69</v>
      </c>
      <c r="Z34" s="21">
        <v>2.69</v>
      </c>
      <c r="AA34" s="21">
        <v>6.42</v>
      </c>
      <c r="AB34" s="21">
        <v>6.42</v>
      </c>
      <c r="AC34" s="22">
        <v>3</v>
      </c>
      <c r="AD34" s="22" t="s">
        <v>193</v>
      </c>
      <c r="AE34" s="22">
        <v>1</v>
      </c>
      <c r="AF34" s="23" t="s">
        <v>195</v>
      </c>
      <c r="AG34" s="23" t="s">
        <v>822</v>
      </c>
      <c r="AH34" s="23" t="s">
        <v>368</v>
      </c>
      <c r="AI34" s="23" t="s">
        <v>329</v>
      </c>
      <c r="AJ34" s="25">
        <v>1.5</v>
      </c>
      <c r="AK34" s="25">
        <v>3.75</v>
      </c>
      <c r="AL34" s="22">
        <v>2</v>
      </c>
      <c r="AM34" s="22">
        <v>1</v>
      </c>
      <c r="AN34" s="22">
        <v>1</v>
      </c>
      <c r="AO34" s="22">
        <v>1</v>
      </c>
      <c r="AP34" s="19">
        <v>0</v>
      </c>
      <c r="AQ34" s="19">
        <v>1</v>
      </c>
      <c r="AR34" s="19">
        <v>1</v>
      </c>
      <c r="AS34" s="19">
        <v>0</v>
      </c>
      <c r="AT34" s="14" t="s">
        <v>956</v>
      </c>
      <c r="AU34" s="27">
        <v>40909</v>
      </c>
      <c r="AV34" s="54">
        <v>41053</v>
      </c>
      <c r="AW34" s="29" t="s">
        <v>956</v>
      </c>
      <c r="AX34" s="30">
        <v>2</v>
      </c>
      <c r="AY34" s="30" t="s">
        <v>957</v>
      </c>
      <c r="AZ34" s="30">
        <v>40</v>
      </c>
      <c r="BA34" s="30">
        <v>1E-3</v>
      </c>
      <c r="BB34" s="32"/>
      <c r="BC34" s="32"/>
      <c r="BD34" s="29" t="s">
        <v>489</v>
      </c>
      <c r="BE34" s="29" t="s">
        <v>343</v>
      </c>
      <c r="BF34" s="29" t="s">
        <v>958</v>
      </c>
      <c r="BG34" s="30" t="s">
        <v>959</v>
      </c>
      <c r="BH34" s="32"/>
      <c r="BI34" s="30">
        <v>24</v>
      </c>
      <c r="BJ34" s="30">
        <v>32</v>
      </c>
      <c r="BK34" s="30">
        <v>39</v>
      </c>
      <c r="BL34" s="30" t="s">
        <v>244</v>
      </c>
      <c r="BM34" s="30">
        <v>40</v>
      </c>
      <c r="BN34" s="30">
        <v>0.95</v>
      </c>
      <c r="BO34" s="30">
        <v>1</v>
      </c>
      <c r="BP34" s="29" t="s">
        <v>428</v>
      </c>
      <c r="BQ34" s="29" t="s">
        <v>960</v>
      </c>
      <c r="BR34" s="30">
        <v>40</v>
      </c>
      <c r="BS34" s="30">
        <v>4.3999999999999997E-2</v>
      </c>
      <c r="BT34" s="30" t="s">
        <v>249</v>
      </c>
      <c r="BU34" s="32"/>
      <c r="BV34" s="29" t="s">
        <v>489</v>
      </c>
      <c r="BW34" s="29" t="s">
        <v>343</v>
      </c>
      <c r="BX34" s="30" t="s">
        <v>462</v>
      </c>
      <c r="BY34" s="30">
        <v>0.95</v>
      </c>
      <c r="BZ34" s="30" t="s">
        <v>961</v>
      </c>
      <c r="CA34" s="29" t="s">
        <v>962</v>
      </c>
      <c r="CB34" s="34"/>
      <c r="CC34" s="15">
        <v>1</v>
      </c>
      <c r="CD34" s="47" t="s">
        <v>963</v>
      </c>
      <c r="CE34" s="36" t="s">
        <v>270</v>
      </c>
      <c r="CF34" s="37">
        <v>2003</v>
      </c>
      <c r="CG34" s="36" t="s">
        <v>276</v>
      </c>
      <c r="CH34" s="36" t="s">
        <v>348</v>
      </c>
      <c r="CI34" s="36" t="s">
        <v>277</v>
      </c>
      <c r="CJ34" s="38">
        <v>110</v>
      </c>
      <c r="CK34" s="38">
        <v>76</v>
      </c>
      <c r="CL34" s="38">
        <v>8089</v>
      </c>
      <c r="CM34" s="36" t="s">
        <v>282</v>
      </c>
      <c r="CN34" s="36" t="s">
        <v>408</v>
      </c>
      <c r="CO34" s="36" t="s">
        <v>351</v>
      </c>
      <c r="CP34" s="36" t="s">
        <v>964</v>
      </c>
      <c r="CQ34" s="36" t="s">
        <v>351</v>
      </c>
      <c r="CR34" s="36" t="s">
        <v>351</v>
      </c>
      <c r="CS34" s="36" t="s">
        <v>352</v>
      </c>
      <c r="CT34" s="36" t="s">
        <v>468</v>
      </c>
      <c r="CU34" s="36" t="s">
        <v>965</v>
      </c>
      <c r="CV34" s="38">
        <v>1</v>
      </c>
      <c r="CW34" s="36" t="s">
        <v>294</v>
      </c>
      <c r="CX34" s="36" t="s">
        <v>966</v>
      </c>
      <c r="CY34" s="39">
        <v>40</v>
      </c>
      <c r="CZ34" s="41" t="s">
        <v>471</v>
      </c>
      <c r="DA34" s="41" t="s">
        <v>300</v>
      </c>
      <c r="DB34" s="42">
        <v>1</v>
      </c>
      <c r="DC34" s="42">
        <v>39</v>
      </c>
      <c r="DD34" s="42">
        <v>3.77</v>
      </c>
      <c r="DE34" s="41" t="s">
        <v>300</v>
      </c>
      <c r="DF34" s="42">
        <v>1E-3</v>
      </c>
      <c r="DG34" s="19">
        <v>5.4107899999999997E-4</v>
      </c>
      <c r="DH34" s="19">
        <v>5.4107899999999997E-4</v>
      </c>
      <c r="DI34" s="85">
        <f t="shared" si="0"/>
        <v>1</v>
      </c>
      <c r="DJ34" s="19">
        <v>0.51681235368072498</v>
      </c>
      <c r="DK34" s="38">
        <v>40</v>
      </c>
      <c r="DL34" s="41" t="s">
        <v>471</v>
      </c>
      <c r="DM34" s="41" t="s">
        <v>300</v>
      </c>
      <c r="DN34" s="42">
        <v>1</v>
      </c>
      <c r="DO34" s="42">
        <v>39</v>
      </c>
      <c r="DP34" s="42">
        <v>2.08</v>
      </c>
      <c r="DQ34" s="41" t="s">
        <v>300</v>
      </c>
      <c r="DR34" s="42">
        <v>4.3999999999999997E-2</v>
      </c>
      <c r="DS34" s="19">
        <v>4.4144620000000002E-2</v>
      </c>
      <c r="DT34" s="19">
        <v>4.4144620000000002E-2</v>
      </c>
      <c r="DU34" s="85">
        <f t="shared" si="1"/>
        <v>1</v>
      </c>
      <c r="DV34" s="19">
        <v>0.31599996353846799</v>
      </c>
      <c r="DW34" s="85">
        <v>1</v>
      </c>
    </row>
    <row r="35" spans="1:127" ht="21" customHeight="1" x14ac:dyDescent="0.2">
      <c r="A35" s="12">
        <v>34</v>
      </c>
      <c r="B35" s="29" t="s">
        <v>967</v>
      </c>
      <c r="C35" s="29" t="s">
        <v>968</v>
      </c>
      <c r="D35" s="43" t="s">
        <v>156</v>
      </c>
      <c r="E35" s="43">
        <v>34</v>
      </c>
      <c r="F35" s="43">
        <v>1</v>
      </c>
      <c r="G35" s="74" t="s">
        <v>969</v>
      </c>
      <c r="H35" s="71"/>
      <c r="I35" s="71" t="s">
        <v>970</v>
      </c>
      <c r="J35" s="44">
        <v>2</v>
      </c>
      <c r="K35" s="44"/>
      <c r="L35" s="44" t="s">
        <v>971</v>
      </c>
      <c r="T35" s="40"/>
      <c r="W35" s="40"/>
      <c r="X35" s="44">
        <v>28</v>
      </c>
      <c r="Y35" s="44"/>
      <c r="Z35" s="44"/>
      <c r="AA35" s="44"/>
      <c r="AB35" s="44"/>
      <c r="AC35" s="44"/>
      <c r="AD35" s="44"/>
      <c r="AE35" s="44"/>
      <c r="AF35" s="44"/>
      <c r="AG35" s="44"/>
      <c r="AH35" s="44"/>
      <c r="AI35" s="44"/>
      <c r="AJ35" s="44"/>
      <c r="AK35" s="44"/>
      <c r="AL35" s="44"/>
      <c r="AM35" s="44"/>
      <c r="AN35" s="44"/>
      <c r="AO35" s="44"/>
      <c r="AP35" s="44">
        <v>0</v>
      </c>
      <c r="AQ35" s="44">
        <v>0</v>
      </c>
      <c r="AR35" s="44">
        <v>0</v>
      </c>
      <c r="AS35" s="44">
        <v>0</v>
      </c>
      <c r="AU35" s="75"/>
      <c r="AW35" s="9" t="s">
        <v>331</v>
      </c>
      <c r="AX35" s="44">
        <v>1</v>
      </c>
      <c r="AY35" s="44" t="s">
        <v>972</v>
      </c>
      <c r="AZ35" s="44">
        <v>40</v>
      </c>
      <c r="BA35" s="44" t="s">
        <v>973</v>
      </c>
      <c r="BD35" s="9" t="s">
        <v>235</v>
      </c>
      <c r="BE35" s="9" t="s">
        <v>236</v>
      </c>
      <c r="BF35" s="9" t="s">
        <v>974</v>
      </c>
      <c r="BG35" s="44" t="s">
        <v>428</v>
      </c>
      <c r="BI35" s="40"/>
      <c r="BJ35" s="40"/>
      <c r="BK35" s="40"/>
      <c r="BL35" s="40"/>
      <c r="BM35" s="40"/>
      <c r="BN35" s="40"/>
      <c r="BO35" s="40"/>
      <c r="CC35" s="40"/>
      <c r="CE35" s="65"/>
      <c r="CF35" s="65"/>
      <c r="CG35" s="65"/>
      <c r="CH35" s="65"/>
      <c r="CI35" s="65"/>
      <c r="CJ35" s="66"/>
      <c r="CK35" s="66"/>
      <c r="CL35" s="66"/>
      <c r="CM35" s="65"/>
      <c r="CN35" s="65"/>
      <c r="CO35" s="65"/>
      <c r="CP35" s="65"/>
      <c r="CQ35" s="65"/>
      <c r="CR35" s="65"/>
      <c r="CS35" s="65"/>
      <c r="CT35" s="65"/>
      <c r="CU35" s="65"/>
      <c r="CV35" s="66"/>
      <c r="CW35" s="65"/>
      <c r="CX35" s="65"/>
      <c r="CY35" s="52">
        <v>40</v>
      </c>
      <c r="CZ35" s="41" t="s">
        <v>297</v>
      </c>
      <c r="DA35" s="41" t="s">
        <v>355</v>
      </c>
      <c r="DB35" s="62"/>
      <c r="DC35" s="62"/>
      <c r="DD35" s="42">
        <v>0.01</v>
      </c>
      <c r="DE35" s="53" t="s">
        <v>975</v>
      </c>
      <c r="DF35" s="62"/>
      <c r="DG35" s="44"/>
      <c r="DH35" s="44"/>
      <c r="DI35" s="85"/>
      <c r="DJ35" s="44"/>
      <c r="DK35" s="56"/>
      <c r="DL35" s="56"/>
      <c r="DM35" s="62"/>
      <c r="DN35" s="62"/>
      <c r="DO35" s="62"/>
      <c r="DP35" s="62"/>
      <c r="DQ35" s="62"/>
      <c r="DR35" s="62"/>
      <c r="DS35" s="44"/>
      <c r="DT35" s="44"/>
      <c r="DU35" s="85"/>
      <c r="DV35" s="44"/>
      <c r="DW35" s="85"/>
    </row>
    <row r="36" spans="1:127" ht="21" customHeight="1" x14ac:dyDescent="0.2">
      <c r="A36" s="12">
        <v>35</v>
      </c>
      <c r="B36" s="14" t="s">
        <v>976</v>
      </c>
      <c r="C36" s="14" t="s">
        <v>977</v>
      </c>
      <c r="D36" s="15" t="s">
        <v>156</v>
      </c>
      <c r="E36" s="15">
        <v>34</v>
      </c>
      <c r="F36" s="15">
        <v>2</v>
      </c>
      <c r="G36" s="15" t="s">
        <v>978</v>
      </c>
      <c r="H36" s="68" t="s">
        <v>979</v>
      </c>
      <c r="I36" s="69" t="s">
        <v>980</v>
      </c>
      <c r="J36" s="19">
        <v>4</v>
      </c>
      <c r="K36" s="19">
        <v>1</v>
      </c>
      <c r="L36" s="19" t="s">
        <v>981</v>
      </c>
      <c r="M36" s="20">
        <v>157</v>
      </c>
      <c r="N36" s="19" t="s">
        <v>650</v>
      </c>
      <c r="O36" s="19" t="s">
        <v>651</v>
      </c>
      <c r="P36" s="20">
        <v>11136</v>
      </c>
      <c r="Q36" s="19" t="s">
        <v>650</v>
      </c>
      <c r="R36" s="19" t="s">
        <v>982</v>
      </c>
      <c r="S36" s="20">
        <v>4771</v>
      </c>
      <c r="T36" s="19" t="s">
        <v>983</v>
      </c>
      <c r="U36" s="19" t="s">
        <v>982</v>
      </c>
      <c r="V36" s="20">
        <v>4771</v>
      </c>
      <c r="W36" s="19" t="s">
        <v>983</v>
      </c>
      <c r="X36" s="19">
        <v>17</v>
      </c>
      <c r="Y36" s="21">
        <v>2.98</v>
      </c>
      <c r="Z36" s="21">
        <v>2.98</v>
      </c>
      <c r="AA36" s="21">
        <v>3.59</v>
      </c>
      <c r="AB36" s="21">
        <v>3.59</v>
      </c>
      <c r="AC36" s="22">
        <v>1</v>
      </c>
      <c r="AD36" s="22" t="s">
        <v>193</v>
      </c>
      <c r="AE36" s="22">
        <v>1</v>
      </c>
      <c r="AF36" s="23" t="s">
        <v>195</v>
      </c>
      <c r="AG36" s="23" t="s">
        <v>197</v>
      </c>
      <c r="AH36" s="23" t="s">
        <v>368</v>
      </c>
      <c r="AI36" s="23" t="s">
        <v>329</v>
      </c>
      <c r="AJ36" s="25">
        <v>2.8</v>
      </c>
      <c r="AK36" s="25">
        <v>3</v>
      </c>
      <c r="AL36" s="22">
        <v>0</v>
      </c>
      <c r="AM36" s="22"/>
      <c r="AN36" s="22">
        <v>0</v>
      </c>
      <c r="AO36" s="19"/>
      <c r="AP36" s="19">
        <v>0</v>
      </c>
      <c r="AQ36" s="19">
        <v>1</v>
      </c>
      <c r="AR36" s="19">
        <v>0</v>
      </c>
      <c r="AS36" s="19">
        <v>0</v>
      </c>
      <c r="AT36" s="14" t="s">
        <v>984</v>
      </c>
      <c r="AU36" s="27">
        <v>41847</v>
      </c>
      <c r="AV36" s="48"/>
      <c r="AW36" s="14" t="s">
        <v>222</v>
      </c>
      <c r="AX36" s="15">
        <v>1</v>
      </c>
      <c r="AY36" s="15" t="s">
        <v>985</v>
      </c>
      <c r="AZ36" s="15">
        <v>48</v>
      </c>
      <c r="BA36" s="15" t="s">
        <v>510</v>
      </c>
      <c r="BB36" s="48"/>
      <c r="BC36" s="48"/>
      <c r="BD36" s="14" t="s">
        <v>986</v>
      </c>
      <c r="BE36" s="14" t="s">
        <v>343</v>
      </c>
      <c r="BF36" s="14" t="s">
        <v>987</v>
      </c>
      <c r="BG36" s="15" t="s">
        <v>428</v>
      </c>
      <c r="BH36" s="48"/>
      <c r="BI36" s="15">
        <v>19</v>
      </c>
      <c r="BJ36" s="15">
        <v>24</v>
      </c>
      <c r="BK36" s="15">
        <v>29</v>
      </c>
      <c r="BL36" s="15" t="s">
        <v>244</v>
      </c>
      <c r="BM36" s="15">
        <v>48</v>
      </c>
      <c r="BN36" s="15">
        <v>0.99</v>
      </c>
      <c r="BO36" s="15">
        <v>9</v>
      </c>
      <c r="BP36" s="14" t="s">
        <v>339</v>
      </c>
      <c r="BQ36" s="34"/>
      <c r="BR36" s="34"/>
      <c r="BS36" s="34"/>
      <c r="BT36" s="34"/>
      <c r="BU36" s="34"/>
      <c r="BV36" s="34"/>
      <c r="BW36" s="34"/>
      <c r="BX36" s="34"/>
      <c r="BY36" s="34"/>
      <c r="BZ36" s="34"/>
      <c r="CA36" s="34"/>
      <c r="CB36" s="34"/>
      <c r="CC36" s="15">
        <v>0</v>
      </c>
      <c r="CD36" s="34"/>
      <c r="CE36" s="36" t="s">
        <v>270</v>
      </c>
      <c r="CF36" s="37">
        <v>1992</v>
      </c>
      <c r="CG36" s="36" t="s">
        <v>380</v>
      </c>
      <c r="CH36" s="36" t="s">
        <v>278</v>
      </c>
      <c r="CI36" s="36" t="s">
        <v>278</v>
      </c>
      <c r="CJ36" s="38">
        <v>68</v>
      </c>
      <c r="CK36" s="38">
        <v>56</v>
      </c>
      <c r="CL36" s="38">
        <v>4723</v>
      </c>
      <c r="CM36" s="148" t="s">
        <v>556</v>
      </c>
      <c r="CN36" s="149"/>
      <c r="CO36" s="65"/>
      <c r="CP36" s="65"/>
      <c r="CQ36" s="65"/>
      <c r="CR36" s="65"/>
      <c r="CS36" s="36" t="s">
        <v>352</v>
      </c>
      <c r="CT36" s="65"/>
      <c r="CU36" s="36" t="s">
        <v>988</v>
      </c>
      <c r="CV36" s="66"/>
      <c r="CW36" s="36" t="s">
        <v>294</v>
      </c>
      <c r="CX36" s="36" t="s">
        <v>193</v>
      </c>
      <c r="CY36" s="52">
        <v>48</v>
      </c>
      <c r="CZ36" s="41" t="s">
        <v>471</v>
      </c>
      <c r="DA36" s="41" t="s">
        <v>300</v>
      </c>
      <c r="DB36" s="42">
        <v>1</v>
      </c>
      <c r="DC36" s="42">
        <v>4123</v>
      </c>
      <c r="DD36" s="42">
        <v>5.9</v>
      </c>
      <c r="DE36" s="41" t="s">
        <v>355</v>
      </c>
      <c r="DF36" s="42">
        <v>1E-3</v>
      </c>
      <c r="DG36" s="57">
        <v>3.9300000000000003E-9</v>
      </c>
      <c r="DH36" s="57">
        <v>3.9300000000000003E-9</v>
      </c>
      <c r="DI36" s="85">
        <f t="shared" si="0"/>
        <v>1</v>
      </c>
      <c r="DJ36" s="19">
        <v>9.1499704587989797E-2</v>
      </c>
      <c r="DK36" s="56"/>
      <c r="DL36" s="56"/>
      <c r="DM36" s="62"/>
      <c r="DN36" s="62"/>
      <c r="DO36" s="62"/>
      <c r="DP36" s="62"/>
      <c r="DQ36" s="62"/>
      <c r="DR36" s="62"/>
      <c r="DS36" s="19"/>
      <c r="DT36" s="19"/>
      <c r="DU36" s="85"/>
      <c r="DV36" s="19"/>
      <c r="DW36" s="85"/>
    </row>
    <row r="37" spans="1:127" ht="21" customHeight="1" x14ac:dyDescent="0.2">
      <c r="A37" s="12">
        <v>36</v>
      </c>
      <c r="B37" s="14" t="s">
        <v>989</v>
      </c>
      <c r="C37" s="14" t="s">
        <v>990</v>
      </c>
      <c r="D37" s="15" t="s">
        <v>156</v>
      </c>
      <c r="E37" s="15">
        <v>34</v>
      </c>
      <c r="F37" s="15">
        <v>1</v>
      </c>
      <c r="G37" s="15" t="s">
        <v>991</v>
      </c>
      <c r="H37" s="68" t="s">
        <v>992</v>
      </c>
      <c r="I37" s="69" t="s">
        <v>993</v>
      </c>
      <c r="J37" s="19">
        <v>2</v>
      </c>
      <c r="K37" s="19">
        <v>1</v>
      </c>
      <c r="L37" s="19" t="s">
        <v>994</v>
      </c>
      <c r="M37" s="44">
        <v>1341</v>
      </c>
      <c r="N37" s="19" t="s">
        <v>995</v>
      </c>
      <c r="O37" s="19" t="s">
        <v>996</v>
      </c>
      <c r="P37" s="19">
        <v>5255</v>
      </c>
      <c r="Q37" s="19" t="s">
        <v>997</v>
      </c>
      <c r="R37" s="19" t="s">
        <v>998</v>
      </c>
      <c r="S37" s="44">
        <v>515</v>
      </c>
      <c r="T37" s="19" t="s">
        <v>999</v>
      </c>
      <c r="U37" s="19" t="s">
        <v>998</v>
      </c>
      <c r="V37" s="44">
        <v>515</v>
      </c>
      <c r="W37" s="19" t="s">
        <v>999</v>
      </c>
      <c r="X37" s="19">
        <v>72</v>
      </c>
      <c r="Y37" s="21">
        <v>2.25</v>
      </c>
      <c r="Z37" s="21">
        <v>1.65</v>
      </c>
      <c r="AA37" s="21">
        <v>1.5</v>
      </c>
      <c r="AB37" s="21">
        <v>1.5</v>
      </c>
      <c r="AC37" s="22">
        <v>5</v>
      </c>
      <c r="AD37" s="22" t="s">
        <v>193</v>
      </c>
      <c r="AE37" s="22">
        <v>1</v>
      </c>
      <c r="AF37" s="23" t="s">
        <v>195</v>
      </c>
      <c r="AG37" s="23" t="s">
        <v>328</v>
      </c>
      <c r="AH37" s="23" t="s">
        <v>200</v>
      </c>
      <c r="AI37" s="23" t="s">
        <v>481</v>
      </c>
      <c r="AJ37" s="25">
        <v>2.5</v>
      </c>
      <c r="AK37" s="25">
        <v>3.5</v>
      </c>
      <c r="AL37" s="22">
        <v>0</v>
      </c>
      <c r="AM37" s="22"/>
      <c r="AN37" s="22">
        <v>0</v>
      </c>
      <c r="AO37" s="19"/>
      <c r="AP37" s="19">
        <v>0</v>
      </c>
      <c r="AQ37" s="19">
        <v>1</v>
      </c>
      <c r="AR37" s="19">
        <v>1</v>
      </c>
      <c r="AS37" s="19">
        <v>0</v>
      </c>
      <c r="AT37" s="14" t="s">
        <v>688</v>
      </c>
      <c r="AU37" s="27">
        <v>41112</v>
      </c>
      <c r="AV37" s="54">
        <v>41234</v>
      </c>
      <c r="AW37" s="29" t="s">
        <v>941</v>
      </c>
      <c r="AX37" s="30" t="s">
        <v>894</v>
      </c>
      <c r="AY37" s="30" t="s">
        <v>1000</v>
      </c>
      <c r="AZ37" s="30">
        <v>24</v>
      </c>
      <c r="BA37" s="30" t="s">
        <v>533</v>
      </c>
      <c r="BB37" s="32"/>
      <c r="BC37" s="32"/>
      <c r="BD37" s="29" t="s">
        <v>402</v>
      </c>
      <c r="BE37" s="29" t="s">
        <v>343</v>
      </c>
      <c r="BF37" s="29" t="s">
        <v>1001</v>
      </c>
      <c r="BG37" s="30" t="s">
        <v>1002</v>
      </c>
      <c r="BH37" s="32"/>
      <c r="BI37" s="30">
        <v>8</v>
      </c>
      <c r="BJ37" s="30">
        <v>8</v>
      </c>
      <c r="BK37" s="30">
        <v>8</v>
      </c>
      <c r="BL37" s="30" t="s">
        <v>1003</v>
      </c>
      <c r="BM37" s="30">
        <v>24</v>
      </c>
      <c r="BN37" s="30">
        <v>0.95</v>
      </c>
      <c r="BO37" s="30">
        <v>9</v>
      </c>
      <c r="BP37" s="29" t="s">
        <v>740</v>
      </c>
      <c r="BQ37" s="29" t="s">
        <v>1004</v>
      </c>
      <c r="BR37" s="30">
        <v>24</v>
      </c>
      <c r="BS37" s="30">
        <v>4.8000000000000001E-4</v>
      </c>
      <c r="BT37" s="30" t="s">
        <v>249</v>
      </c>
      <c r="BU37" s="32"/>
      <c r="BV37" s="29" t="s">
        <v>402</v>
      </c>
      <c r="BW37" s="29" t="s">
        <v>343</v>
      </c>
      <c r="BX37" s="30" t="s">
        <v>462</v>
      </c>
      <c r="BY37" s="30">
        <v>0.99</v>
      </c>
      <c r="BZ37" s="30" t="s">
        <v>1005</v>
      </c>
      <c r="CA37" s="29" t="s">
        <v>740</v>
      </c>
      <c r="CB37" s="34"/>
      <c r="CC37" s="15">
        <v>1</v>
      </c>
      <c r="CD37" s="47" t="s">
        <v>1006</v>
      </c>
      <c r="CE37" s="36" t="s">
        <v>270</v>
      </c>
      <c r="CF37" s="37">
        <v>2001</v>
      </c>
      <c r="CG37" s="36" t="s">
        <v>380</v>
      </c>
      <c r="CH37" s="36" t="s">
        <v>278</v>
      </c>
      <c r="CI37" s="36" t="s">
        <v>278</v>
      </c>
      <c r="CJ37" s="38">
        <v>46</v>
      </c>
      <c r="CK37" s="38">
        <v>19</v>
      </c>
      <c r="CL37" s="38">
        <v>509</v>
      </c>
      <c r="CM37" s="36" t="s">
        <v>282</v>
      </c>
      <c r="CN37" s="36" t="s">
        <v>408</v>
      </c>
      <c r="CO37" s="36" t="s">
        <v>349</v>
      </c>
      <c r="CP37" s="36" t="s">
        <v>1007</v>
      </c>
      <c r="CQ37" s="36" t="s">
        <v>349</v>
      </c>
      <c r="CR37" s="36" t="s">
        <v>349</v>
      </c>
      <c r="CS37" s="36" t="s">
        <v>352</v>
      </c>
      <c r="CT37" s="36" t="s">
        <v>468</v>
      </c>
      <c r="CU37" s="36" t="s">
        <v>941</v>
      </c>
      <c r="CV37" s="38">
        <v>1</v>
      </c>
      <c r="CW37" s="36" t="s">
        <v>294</v>
      </c>
      <c r="CX37" s="36" t="s">
        <v>193</v>
      </c>
      <c r="CY37" s="39">
        <v>24</v>
      </c>
      <c r="CZ37" s="41" t="s">
        <v>297</v>
      </c>
      <c r="DA37" s="41" t="s">
        <v>300</v>
      </c>
      <c r="DB37" s="42">
        <v>1</v>
      </c>
      <c r="DC37" s="42">
        <v>20</v>
      </c>
      <c r="DD37" s="42">
        <v>20.79</v>
      </c>
      <c r="DE37" s="41" t="s">
        <v>355</v>
      </c>
      <c r="DF37" s="42">
        <v>0.01</v>
      </c>
      <c r="DG37" s="19">
        <v>1.9042199999999999E-4</v>
      </c>
      <c r="DH37" s="19">
        <v>1.9042199999999999E-4</v>
      </c>
      <c r="DI37" s="85">
        <f t="shared" si="0"/>
        <v>1</v>
      </c>
      <c r="DJ37" s="19">
        <v>0.71392138643983805</v>
      </c>
      <c r="DK37" s="38">
        <v>24</v>
      </c>
      <c r="DL37" s="41" t="s">
        <v>297</v>
      </c>
      <c r="DM37" s="41" t="s">
        <v>300</v>
      </c>
      <c r="DN37" s="42">
        <v>1</v>
      </c>
      <c r="DO37" s="42">
        <v>20</v>
      </c>
      <c r="DP37" s="42">
        <v>17.350000000000001</v>
      </c>
      <c r="DQ37" s="41" t="s">
        <v>300</v>
      </c>
      <c r="DR37" s="42">
        <v>4.8000000000000001E-4</v>
      </c>
      <c r="DS37" s="19">
        <v>4.7793E-4</v>
      </c>
      <c r="DT37" s="19">
        <v>4.7793E-4</v>
      </c>
      <c r="DU37" s="85">
        <f t="shared" si="1"/>
        <v>1</v>
      </c>
      <c r="DV37" s="19">
        <v>0.68156053709819897</v>
      </c>
      <c r="DW37" s="85">
        <v>1</v>
      </c>
    </row>
    <row r="38" spans="1:127" ht="21" customHeight="1" x14ac:dyDescent="0.2">
      <c r="A38" s="12">
        <v>37</v>
      </c>
      <c r="B38" s="14" t="s">
        <v>1008</v>
      </c>
      <c r="C38" s="14" t="s">
        <v>1009</v>
      </c>
      <c r="D38" s="15" t="s">
        <v>156</v>
      </c>
      <c r="E38" s="15">
        <v>34</v>
      </c>
      <c r="F38" s="15">
        <v>2</v>
      </c>
      <c r="G38" s="15" t="s">
        <v>1010</v>
      </c>
      <c r="H38" s="68" t="s">
        <v>1011</v>
      </c>
      <c r="I38" s="69" t="s">
        <v>1012</v>
      </c>
      <c r="J38" s="19">
        <v>3</v>
      </c>
      <c r="K38" s="19">
        <v>1</v>
      </c>
      <c r="L38" s="19" t="s">
        <v>1013</v>
      </c>
      <c r="M38" s="20">
        <v>578</v>
      </c>
      <c r="N38" s="19" t="s">
        <v>866</v>
      </c>
      <c r="O38" s="20" t="s">
        <v>1014</v>
      </c>
      <c r="P38" s="20">
        <v>6598</v>
      </c>
      <c r="Q38" s="19" t="s">
        <v>866</v>
      </c>
      <c r="R38" s="19" t="s">
        <v>1015</v>
      </c>
      <c r="S38" s="20">
        <v>1167</v>
      </c>
      <c r="T38" s="19" t="s">
        <v>1016</v>
      </c>
      <c r="U38" s="19" t="s">
        <v>1015</v>
      </c>
      <c r="V38" s="20">
        <v>1167</v>
      </c>
      <c r="W38" s="19" t="s">
        <v>1016</v>
      </c>
      <c r="X38" s="19">
        <v>116</v>
      </c>
      <c r="Y38" s="21">
        <v>6.74</v>
      </c>
      <c r="Z38" s="21">
        <v>6.74</v>
      </c>
      <c r="AA38" s="21">
        <v>1.78</v>
      </c>
      <c r="AB38" s="21">
        <v>1.78</v>
      </c>
      <c r="AC38" s="22">
        <v>3</v>
      </c>
      <c r="AD38" s="22" t="s">
        <v>193</v>
      </c>
      <c r="AE38" s="22">
        <v>1</v>
      </c>
      <c r="AF38" s="23" t="s">
        <v>195</v>
      </c>
      <c r="AG38" s="23" t="s">
        <v>367</v>
      </c>
      <c r="AH38" s="23" t="s">
        <v>368</v>
      </c>
      <c r="AI38" s="23" t="s">
        <v>329</v>
      </c>
      <c r="AJ38" s="25">
        <v>2</v>
      </c>
      <c r="AK38" s="25">
        <v>2.75</v>
      </c>
      <c r="AL38" s="22">
        <v>0</v>
      </c>
      <c r="AM38" s="22"/>
      <c r="AN38" s="22">
        <v>0</v>
      </c>
      <c r="AO38" s="19"/>
      <c r="AP38" s="19">
        <v>0</v>
      </c>
      <c r="AQ38" s="19">
        <v>1</v>
      </c>
      <c r="AR38" s="19">
        <v>1</v>
      </c>
      <c r="AS38" s="19">
        <v>0</v>
      </c>
      <c r="AT38" s="14" t="s">
        <v>1017</v>
      </c>
      <c r="AU38" s="27">
        <v>41082</v>
      </c>
      <c r="AV38" s="54">
        <v>41379</v>
      </c>
      <c r="AW38" s="29" t="s">
        <v>1017</v>
      </c>
      <c r="AX38" s="30">
        <v>3</v>
      </c>
      <c r="AY38" s="30" t="s">
        <v>1018</v>
      </c>
      <c r="AZ38" s="30">
        <v>12</v>
      </c>
      <c r="BA38" s="30" t="s">
        <v>594</v>
      </c>
      <c r="BB38" s="31"/>
      <c r="BC38" s="31"/>
      <c r="BD38" s="29" t="s">
        <v>235</v>
      </c>
      <c r="BE38" s="29" t="s">
        <v>236</v>
      </c>
      <c r="BF38" s="29" t="s">
        <v>1019</v>
      </c>
      <c r="BG38" s="30" t="s">
        <v>1020</v>
      </c>
      <c r="BH38" s="32"/>
      <c r="BI38" s="30">
        <v>23</v>
      </c>
      <c r="BJ38" s="30">
        <v>30</v>
      </c>
      <c r="BK38" s="30">
        <v>36</v>
      </c>
      <c r="BL38" s="30" t="s">
        <v>244</v>
      </c>
      <c r="BM38" s="30">
        <v>18</v>
      </c>
      <c r="BN38" s="30">
        <v>0.69</v>
      </c>
      <c r="BO38" s="30">
        <v>1</v>
      </c>
      <c r="BP38" s="29" t="s">
        <v>1021</v>
      </c>
      <c r="BQ38" s="29" t="s">
        <v>1022</v>
      </c>
      <c r="BR38" s="30">
        <v>18</v>
      </c>
      <c r="BS38" s="30">
        <v>0.14199999999999999</v>
      </c>
      <c r="BT38" s="30" t="s">
        <v>249</v>
      </c>
      <c r="BU38" s="31"/>
      <c r="BV38" s="29" t="s">
        <v>717</v>
      </c>
      <c r="BW38" s="29" t="s">
        <v>236</v>
      </c>
      <c r="BX38" s="30" t="s">
        <v>253</v>
      </c>
      <c r="BY38" s="30">
        <v>0.69</v>
      </c>
      <c r="BZ38" s="30" t="s">
        <v>1023</v>
      </c>
      <c r="CA38" s="29" t="s">
        <v>379</v>
      </c>
      <c r="CB38" s="34"/>
      <c r="CC38" s="15">
        <v>1</v>
      </c>
      <c r="CD38" s="47" t="s">
        <v>1024</v>
      </c>
      <c r="CE38" s="36" t="s">
        <v>270</v>
      </c>
      <c r="CF38" s="37">
        <v>2010</v>
      </c>
      <c r="CG38" s="36" t="s">
        <v>438</v>
      </c>
      <c r="CH38" s="36" t="s">
        <v>277</v>
      </c>
      <c r="CI38" s="36" t="s">
        <v>278</v>
      </c>
      <c r="CJ38" s="38">
        <v>16</v>
      </c>
      <c r="CK38" s="38">
        <v>12</v>
      </c>
      <c r="CL38" s="38">
        <v>1155</v>
      </c>
      <c r="CM38" s="36" t="s">
        <v>282</v>
      </c>
      <c r="CN38" s="36" t="s">
        <v>408</v>
      </c>
      <c r="CO38" s="36" t="s">
        <v>349</v>
      </c>
      <c r="CP38" s="36" t="s">
        <v>1025</v>
      </c>
      <c r="CQ38" s="36" t="s">
        <v>289</v>
      </c>
      <c r="CR38" s="36" t="s">
        <v>349</v>
      </c>
      <c r="CS38" s="36" t="s">
        <v>290</v>
      </c>
      <c r="CT38" s="36" t="s">
        <v>468</v>
      </c>
      <c r="CU38" s="36" t="s">
        <v>1026</v>
      </c>
      <c r="CV38" s="38">
        <v>1</v>
      </c>
      <c r="CW38" s="36" t="s">
        <v>294</v>
      </c>
      <c r="CX38" s="36" t="s">
        <v>193</v>
      </c>
      <c r="CY38" s="39">
        <v>12</v>
      </c>
      <c r="CZ38" s="41" t="s">
        <v>297</v>
      </c>
      <c r="DA38" s="41" t="s">
        <v>300</v>
      </c>
      <c r="DB38" s="42">
        <v>1</v>
      </c>
      <c r="DC38" s="42">
        <v>11</v>
      </c>
      <c r="DD38" s="42">
        <v>4.8</v>
      </c>
      <c r="DE38" s="41" t="s">
        <v>355</v>
      </c>
      <c r="DF38" s="42">
        <v>0.05</v>
      </c>
      <c r="DG38" s="19">
        <v>5.0889110000000001E-2</v>
      </c>
      <c r="DH38" s="19">
        <v>5.0889110000000001E-2</v>
      </c>
      <c r="DI38" s="85">
        <f t="shared" si="0"/>
        <v>0</v>
      </c>
      <c r="DJ38" s="19">
        <v>0.55117825460954994</v>
      </c>
      <c r="DK38" s="38">
        <v>18</v>
      </c>
      <c r="DL38" s="41" t="s">
        <v>297</v>
      </c>
      <c r="DM38" s="41" t="s">
        <v>300</v>
      </c>
      <c r="DN38" s="42">
        <v>1</v>
      </c>
      <c r="DO38" s="42">
        <v>17</v>
      </c>
      <c r="DP38" s="42">
        <v>2.37</v>
      </c>
      <c r="DQ38" s="41" t="s">
        <v>300</v>
      </c>
      <c r="DR38" s="42">
        <v>0.14199999999999999</v>
      </c>
      <c r="DS38" s="19">
        <v>0.14209302200000001</v>
      </c>
      <c r="DT38" s="19">
        <v>0.14209302200000001</v>
      </c>
      <c r="DU38" s="85">
        <f t="shared" si="1"/>
        <v>0</v>
      </c>
      <c r="DV38" s="19">
        <v>0.34979158925166098</v>
      </c>
      <c r="DW38" s="85">
        <v>0</v>
      </c>
    </row>
    <row r="39" spans="1:127" ht="21" customHeight="1" x14ac:dyDescent="0.2">
      <c r="A39" s="12">
        <v>38</v>
      </c>
      <c r="B39" s="29" t="s">
        <v>1027</v>
      </c>
      <c r="C39" s="29" t="s">
        <v>1028</v>
      </c>
      <c r="D39" s="43" t="s">
        <v>156</v>
      </c>
      <c r="E39" s="43">
        <v>34</v>
      </c>
      <c r="F39" s="43">
        <v>1</v>
      </c>
      <c r="G39" s="43" t="s">
        <v>1029</v>
      </c>
      <c r="H39" s="71"/>
      <c r="I39" s="71" t="s">
        <v>1030</v>
      </c>
      <c r="J39" s="44">
        <v>3</v>
      </c>
      <c r="K39" s="44"/>
      <c r="L39" s="44" t="s">
        <v>1031</v>
      </c>
      <c r="T39" s="40"/>
      <c r="W39" s="40"/>
      <c r="X39" s="44">
        <v>32</v>
      </c>
      <c r="Y39" s="44"/>
      <c r="Z39" s="44"/>
      <c r="AA39" s="44"/>
      <c r="AB39" s="44"/>
      <c r="AC39" s="44"/>
      <c r="AD39" s="44"/>
      <c r="AE39" s="44"/>
      <c r="AF39" s="44"/>
      <c r="AG39" s="44"/>
      <c r="AH39" s="44"/>
      <c r="AI39" s="44"/>
      <c r="AJ39" s="44"/>
      <c r="AK39" s="44"/>
      <c r="AL39" s="44"/>
      <c r="AM39" s="44"/>
      <c r="AN39" s="44"/>
      <c r="AO39" s="44"/>
      <c r="AP39" s="44">
        <v>0</v>
      </c>
      <c r="AQ39" s="44">
        <v>0</v>
      </c>
      <c r="AR39" s="44">
        <v>0</v>
      </c>
      <c r="AS39" s="44">
        <v>0</v>
      </c>
      <c r="AU39" s="75"/>
      <c r="AW39" s="9" t="s">
        <v>331</v>
      </c>
      <c r="AX39" s="44">
        <v>3</v>
      </c>
      <c r="AY39" s="44" t="s">
        <v>1032</v>
      </c>
      <c r="AZ39" s="44">
        <v>205</v>
      </c>
      <c r="BA39" s="44">
        <v>0.85399999999999998</v>
      </c>
      <c r="BD39" s="9" t="s">
        <v>1033</v>
      </c>
      <c r="BE39" s="9" t="s">
        <v>1033</v>
      </c>
      <c r="BF39" s="9" t="s">
        <v>1034</v>
      </c>
      <c r="BG39" s="44" t="s">
        <v>1032</v>
      </c>
      <c r="BI39" s="40"/>
      <c r="BJ39" s="40"/>
      <c r="BK39" s="40"/>
      <c r="BL39" s="40"/>
      <c r="BM39" s="40"/>
      <c r="BN39" s="40"/>
      <c r="BO39" s="40"/>
      <c r="CC39" s="40"/>
      <c r="CE39" s="65"/>
      <c r="CF39" s="65"/>
      <c r="CG39" s="65"/>
      <c r="CH39" s="65"/>
      <c r="CI39" s="65"/>
      <c r="CJ39" s="66"/>
      <c r="CK39" s="66"/>
      <c r="CL39" s="66"/>
      <c r="CM39" s="65"/>
      <c r="CN39" s="65"/>
      <c r="CO39" s="65"/>
      <c r="CP39" s="65"/>
      <c r="CQ39" s="65"/>
      <c r="CR39" s="65"/>
      <c r="CS39" s="65"/>
      <c r="CT39" s="65"/>
      <c r="CU39" s="65"/>
      <c r="CV39" s="66"/>
      <c r="CW39" s="65"/>
      <c r="CX39" s="65"/>
      <c r="CY39" s="52">
        <v>205</v>
      </c>
      <c r="CZ39" s="41" t="s">
        <v>1035</v>
      </c>
      <c r="DA39" s="41" t="s">
        <v>300</v>
      </c>
      <c r="DB39" s="62"/>
      <c r="DC39" s="62"/>
      <c r="DD39" s="42">
        <v>4.1000000000000002E-2</v>
      </c>
      <c r="DE39" s="41" t="s">
        <v>300</v>
      </c>
      <c r="DF39" s="42">
        <v>0.85399999999999998</v>
      </c>
      <c r="DG39" s="44">
        <v>0.55986210999999997</v>
      </c>
      <c r="DH39" s="44">
        <v>0.55986210999999997</v>
      </c>
      <c r="DI39" s="85">
        <f t="shared" si="0"/>
        <v>0</v>
      </c>
      <c r="DJ39" s="44">
        <v>4.1000000000000002E-2</v>
      </c>
      <c r="DK39" s="56"/>
      <c r="DL39" s="56"/>
      <c r="DM39" s="62"/>
      <c r="DN39" s="62"/>
      <c r="DO39" s="62"/>
      <c r="DP39" s="62"/>
      <c r="DQ39" s="62"/>
      <c r="DR39" s="62"/>
      <c r="DS39" s="44"/>
      <c r="DT39" s="44"/>
      <c r="DU39" s="85"/>
      <c r="DV39" s="44"/>
      <c r="DW39" s="85"/>
    </row>
    <row r="40" spans="1:127" ht="21" customHeight="1" x14ac:dyDescent="0.2">
      <c r="A40" s="12">
        <v>39</v>
      </c>
      <c r="B40" s="14" t="s">
        <v>1036</v>
      </c>
      <c r="C40" s="14" t="s">
        <v>1037</v>
      </c>
      <c r="D40" s="15" t="s">
        <v>156</v>
      </c>
      <c r="E40" s="15">
        <v>34</v>
      </c>
      <c r="F40" s="15">
        <v>1</v>
      </c>
      <c r="G40" s="15" t="s">
        <v>1038</v>
      </c>
      <c r="H40" s="68" t="s">
        <v>1039</v>
      </c>
      <c r="I40" s="69" t="s">
        <v>1040</v>
      </c>
      <c r="J40" s="19">
        <v>1</v>
      </c>
      <c r="K40" s="19">
        <v>4</v>
      </c>
      <c r="L40" s="19" t="s">
        <v>1041</v>
      </c>
      <c r="M40" s="20">
        <v>848</v>
      </c>
      <c r="N40" s="19" t="s">
        <v>528</v>
      </c>
      <c r="O40" s="19" t="s">
        <v>1041</v>
      </c>
      <c r="P40" s="20">
        <v>848</v>
      </c>
      <c r="Q40" s="19" t="s">
        <v>528</v>
      </c>
      <c r="R40" s="20" t="s">
        <v>1042</v>
      </c>
      <c r="S40" s="20">
        <v>1</v>
      </c>
      <c r="T40" s="19" t="s">
        <v>1043</v>
      </c>
      <c r="U40" s="19" t="s">
        <v>1044</v>
      </c>
      <c r="V40" s="20">
        <v>15770</v>
      </c>
      <c r="W40" s="19" t="s">
        <v>1043</v>
      </c>
      <c r="X40" s="19">
        <v>40</v>
      </c>
      <c r="Y40" s="21">
        <v>3.53</v>
      </c>
      <c r="Z40" s="21">
        <v>3.53</v>
      </c>
      <c r="AA40" s="21">
        <v>2.2000000000000002</v>
      </c>
      <c r="AB40" s="21">
        <v>2.2000000000000002</v>
      </c>
      <c r="AC40" s="22">
        <v>1</v>
      </c>
      <c r="AD40" s="22" t="s">
        <v>193</v>
      </c>
      <c r="AE40" s="22">
        <v>1</v>
      </c>
      <c r="AF40" s="23" t="s">
        <v>195</v>
      </c>
      <c r="AG40" s="23" t="s">
        <v>197</v>
      </c>
      <c r="AH40" s="23" t="s">
        <v>368</v>
      </c>
      <c r="AI40" s="23" t="s">
        <v>614</v>
      </c>
      <c r="AJ40" s="25">
        <v>3.2</v>
      </c>
      <c r="AK40" s="25">
        <v>3.8</v>
      </c>
      <c r="AL40" s="22">
        <v>0</v>
      </c>
      <c r="AM40" s="19"/>
      <c r="AN40" s="19">
        <v>0</v>
      </c>
      <c r="AO40" s="19"/>
      <c r="AP40" s="19">
        <v>0</v>
      </c>
      <c r="AQ40" s="19">
        <v>3</v>
      </c>
      <c r="AR40" s="19">
        <v>1</v>
      </c>
      <c r="AS40" s="19">
        <v>0</v>
      </c>
      <c r="AT40" s="14" t="s">
        <v>1045</v>
      </c>
      <c r="AU40" s="27">
        <v>41871</v>
      </c>
      <c r="AV40" s="28">
        <v>41969</v>
      </c>
      <c r="AW40" s="29" t="s">
        <v>331</v>
      </c>
      <c r="AX40" s="30">
        <v>1</v>
      </c>
      <c r="AY40" s="30" t="s">
        <v>1046</v>
      </c>
      <c r="AZ40" s="30">
        <v>68</v>
      </c>
      <c r="BA40" s="30" t="s">
        <v>594</v>
      </c>
      <c r="BB40" s="32"/>
      <c r="BC40" s="32"/>
      <c r="BD40" s="29" t="s">
        <v>1047</v>
      </c>
      <c r="BE40" s="29" t="s">
        <v>343</v>
      </c>
      <c r="BF40" s="29" t="s">
        <v>1048</v>
      </c>
      <c r="BG40" s="30" t="s">
        <v>428</v>
      </c>
      <c r="BH40" s="32"/>
      <c r="BI40" s="30">
        <v>60</v>
      </c>
      <c r="BJ40" s="30">
        <v>80</v>
      </c>
      <c r="BK40" s="30">
        <v>99</v>
      </c>
      <c r="BL40" s="30" t="s">
        <v>244</v>
      </c>
      <c r="BM40" s="30">
        <v>72</v>
      </c>
      <c r="BN40" s="30">
        <v>0.87</v>
      </c>
      <c r="BO40" s="30">
        <v>9</v>
      </c>
      <c r="BP40" s="29" t="s">
        <v>339</v>
      </c>
      <c r="BQ40" s="29" t="s">
        <v>1049</v>
      </c>
      <c r="BR40" s="30">
        <v>153</v>
      </c>
      <c r="BS40" s="30">
        <v>0.21</v>
      </c>
      <c r="BT40" s="30" t="s">
        <v>249</v>
      </c>
      <c r="BU40" s="30">
        <v>2</v>
      </c>
      <c r="BV40" s="29" t="s">
        <v>1050</v>
      </c>
      <c r="BW40" s="29" t="s">
        <v>343</v>
      </c>
      <c r="BX40" s="30" t="s">
        <v>253</v>
      </c>
      <c r="BY40" s="30">
        <v>0.87</v>
      </c>
      <c r="BZ40" s="30" t="s">
        <v>428</v>
      </c>
      <c r="CA40" s="29" t="s">
        <v>1051</v>
      </c>
      <c r="CB40" s="29" t="s">
        <v>1052</v>
      </c>
      <c r="CC40" s="15">
        <v>0</v>
      </c>
      <c r="CD40" s="34"/>
      <c r="CE40" s="36" t="s">
        <v>270</v>
      </c>
      <c r="CF40" s="37">
        <v>1991</v>
      </c>
      <c r="CG40" s="36" t="s">
        <v>380</v>
      </c>
      <c r="CH40" s="36" t="s">
        <v>348</v>
      </c>
      <c r="CI40" s="36" t="s">
        <v>348</v>
      </c>
      <c r="CJ40" s="38">
        <v>200</v>
      </c>
      <c r="CK40" s="38">
        <v>150</v>
      </c>
      <c r="CL40" s="38">
        <v>15633</v>
      </c>
      <c r="CM40" s="36" t="s">
        <v>282</v>
      </c>
      <c r="CN40" s="36" t="s">
        <v>408</v>
      </c>
      <c r="CO40" s="36" t="s">
        <v>284</v>
      </c>
      <c r="CP40" s="36" t="s">
        <v>1053</v>
      </c>
      <c r="CQ40" s="36" t="s">
        <v>627</v>
      </c>
      <c r="CR40" s="36" t="s">
        <v>288</v>
      </c>
      <c r="CS40" s="36" t="s">
        <v>352</v>
      </c>
      <c r="CT40" s="36" t="s">
        <v>353</v>
      </c>
      <c r="CU40" s="36" t="s">
        <v>1054</v>
      </c>
      <c r="CV40" s="38">
        <v>1</v>
      </c>
      <c r="CW40" s="36" t="s">
        <v>294</v>
      </c>
      <c r="CX40" s="36" t="s">
        <v>1055</v>
      </c>
      <c r="CY40" s="39">
        <v>68</v>
      </c>
      <c r="CZ40" s="41" t="s">
        <v>1056</v>
      </c>
      <c r="DA40" s="41" t="s">
        <v>300</v>
      </c>
      <c r="DB40" s="62"/>
      <c r="DC40" s="62"/>
      <c r="DD40" s="42">
        <v>3.1</v>
      </c>
      <c r="DE40" s="41" t="s">
        <v>355</v>
      </c>
      <c r="DF40" s="42">
        <v>0.05</v>
      </c>
      <c r="DG40" s="19">
        <v>1.9352060000000001E-3</v>
      </c>
      <c r="DH40" s="19">
        <v>1.9352060000000001E-3</v>
      </c>
      <c r="DI40" s="85">
        <f t="shared" si="0"/>
        <v>1</v>
      </c>
      <c r="DJ40" s="19">
        <v>0.36661571330412801</v>
      </c>
      <c r="DK40" s="38">
        <v>153</v>
      </c>
      <c r="DL40" s="41" t="s">
        <v>1056</v>
      </c>
      <c r="DM40" s="41" t="s">
        <v>300</v>
      </c>
      <c r="DN40" s="62"/>
      <c r="DO40" s="62"/>
      <c r="DP40" s="42">
        <v>1.25</v>
      </c>
      <c r="DQ40" s="41" t="s">
        <v>300</v>
      </c>
      <c r="DR40" s="42">
        <v>0.21</v>
      </c>
      <c r="DS40" s="19">
        <v>0.211299547</v>
      </c>
      <c r="DT40" s="19">
        <v>0.211299547</v>
      </c>
      <c r="DU40" s="85">
        <f t="shared" si="1"/>
        <v>0</v>
      </c>
      <c r="DV40" s="19">
        <v>0.10170916081232501</v>
      </c>
      <c r="DW40" s="85">
        <v>0</v>
      </c>
    </row>
    <row r="41" spans="1:127" ht="21" customHeight="1" x14ac:dyDescent="0.2">
      <c r="A41" s="12">
        <v>40</v>
      </c>
      <c r="B41" s="29" t="s">
        <v>1057</v>
      </c>
      <c r="C41" s="29" t="s">
        <v>1058</v>
      </c>
      <c r="D41" s="43" t="s">
        <v>156</v>
      </c>
      <c r="E41" s="43">
        <v>34</v>
      </c>
      <c r="F41" s="43">
        <v>2</v>
      </c>
      <c r="G41" s="43" t="s">
        <v>1059</v>
      </c>
      <c r="H41" s="71"/>
      <c r="I41" s="71" t="s">
        <v>1060</v>
      </c>
      <c r="J41" s="44">
        <v>3</v>
      </c>
      <c r="K41" s="44"/>
      <c r="L41" s="44" t="s">
        <v>1061</v>
      </c>
      <c r="M41" s="44"/>
      <c r="N41" s="44"/>
      <c r="O41" s="44"/>
      <c r="P41" s="44"/>
      <c r="Q41" s="44"/>
      <c r="R41" s="44"/>
      <c r="S41" s="44"/>
      <c r="T41" s="44"/>
      <c r="U41" s="44"/>
      <c r="V41" s="44"/>
      <c r="W41" s="44"/>
      <c r="X41" s="44">
        <v>11</v>
      </c>
      <c r="Y41" s="44"/>
      <c r="Z41" s="44"/>
      <c r="AA41" s="44"/>
      <c r="AB41" s="44"/>
      <c r="AC41" s="44"/>
      <c r="AD41" s="44"/>
      <c r="AE41" s="44"/>
      <c r="AF41" s="44"/>
      <c r="AG41" s="44"/>
      <c r="AH41" s="44"/>
      <c r="AI41" s="44"/>
      <c r="AJ41" s="44"/>
      <c r="AK41" s="44"/>
      <c r="AL41" s="44"/>
      <c r="AM41" s="44"/>
      <c r="AN41" s="44"/>
      <c r="AO41" s="44"/>
      <c r="AP41" s="44">
        <v>0</v>
      </c>
      <c r="AQ41" s="44">
        <v>0</v>
      </c>
      <c r="AR41" s="44">
        <v>0</v>
      </c>
      <c r="AS41" s="44">
        <v>0</v>
      </c>
      <c r="AU41" s="75"/>
      <c r="AW41" s="9" t="s">
        <v>331</v>
      </c>
      <c r="AX41" s="44">
        <v>5</v>
      </c>
      <c r="AY41" s="44" t="s">
        <v>1062</v>
      </c>
      <c r="AZ41" s="44">
        <v>24</v>
      </c>
      <c r="BA41" s="44" t="s">
        <v>1063</v>
      </c>
      <c r="BD41" s="9" t="s">
        <v>235</v>
      </c>
      <c r="BE41" s="9" t="s">
        <v>343</v>
      </c>
      <c r="BF41" s="9" t="s">
        <v>1064</v>
      </c>
      <c r="BG41" s="44" t="s">
        <v>1065</v>
      </c>
      <c r="BI41" s="40"/>
      <c r="BJ41" s="40"/>
      <c r="BK41" s="40"/>
      <c r="BL41" s="40"/>
      <c r="BM41" s="40"/>
      <c r="BN41" s="40"/>
      <c r="BO41" s="40"/>
      <c r="CC41" s="40"/>
      <c r="CE41" s="65"/>
      <c r="CF41" s="65"/>
      <c r="CG41" s="65"/>
      <c r="CH41" s="65"/>
      <c r="CI41" s="65"/>
      <c r="CJ41" s="66"/>
      <c r="CK41" s="66"/>
      <c r="CL41" s="66"/>
      <c r="CM41" s="65"/>
      <c r="CN41" s="65"/>
      <c r="CO41" s="65"/>
      <c r="CP41" s="65"/>
      <c r="CQ41" s="65"/>
      <c r="CR41" s="65"/>
      <c r="CS41" s="65"/>
      <c r="CT41" s="65"/>
      <c r="CU41" s="65"/>
      <c r="CV41" s="66"/>
      <c r="CW41" s="65"/>
      <c r="CX41" s="65"/>
      <c r="CY41" s="52">
        <v>24</v>
      </c>
      <c r="CZ41" s="41" t="s">
        <v>297</v>
      </c>
      <c r="DA41" s="41" t="s">
        <v>300</v>
      </c>
      <c r="DB41" s="42">
        <v>1</v>
      </c>
      <c r="DC41" s="42">
        <v>23</v>
      </c>
      <c r="DD41" s="42">
        <v>0.36</v>
      </c>
      <c r="DE41" s="41" t="s">
        <v>837</v>
      </c>
      <c r="DF41" s="42">
        <v>0.05</v>
      </c>
      <c r="DG41" s="44">
        <v>0.55437226699999997</v>
      </c>
      <c r="DH41" s="44">
        <v>0.55437226699999997</v>
      </c>
      <c r="DI41" s="85">
        <f t="shared" si="0"/>
        <v>0</v>
      </c>
      <c r="DJ41" s="44">
        <v>0.124140883290355</v>
      </c>
      <c r="DK41" s="56"/>
      <c r="DL41" s="56"/>
      <c r="DM41" s="62"/>
      <c r="DN41" s="62"/>
      <c r="DO41" s="62"/>
      <c r="DP41" s="62"/>
      <c r="DQ41" s="62"/>
      <c r="DR41" s="62"/>
      <c r="DS41" s="44"/>
      <c r="DT41" s="44"/>
      <c r="DU41" s="85"/>
      <c r="DV41" s="44"/>
      <c r="DW41" s="85"/>
    </row>
    <row r="42" spans="1:127" ht="21" customHeight="1" x14ac:dyDescent="0.2">
      <c r="A42" s="12">
        <v>41</v>
      </c>
      <c r="B42" s="14" t="s">
        <v>1066</v>
      </c>
      <c r="C42" s="14" t="s">
        <v>1067</v>
      </c>
      <c r="D42" s="15" t="s">
        <v>1068</v>
      </c>
      <c r="E42" s="15">
        <v>94</v>
      </c>
      <c r="F42" s="15">
        <v>6</v>
      </c>
      <c r="G42" s="15" t="s">
        <v>1069</v>
      </c>
      <c r="H42" s="16" t="s">
        <v>1070</v>
      </c>
      <c r="I42" s="17" t="s">
        <v>1071</v>
      </c>
      <c r="J42" s="19">
        <v>1</v>
      </c>
      <c r="K42" s="19">
        <v>1</v>
      </c>
      <c r="L42" s="19" t="s">
        <v>1072</v>
      </c>
      <c r="M42" s="20">
        <v>1284</v>
      </c>
      <c r="N42" s="19" t="s">
        <v>1073</v>
      </c>
      <c r="O42" s="19" t="s">
        <v>1072</v>
      </c>
      <c r="P42" s="20">
        <v>1284</v>
      </c>
      <c r="Q42" s="19" t="s">
        <v>1073</v>
      </c>
      <c r="R42" s="19" t="s">
        <v>1074</v>
      </c>
      <c r="S42" s="20">
        <v>53</v>
      </c>
      <c r="T42" s="19" t="s">
        <v>1075</v>
      </c>
      <c r="U42" s="19" t="s">
        <v>1076</v>
      </c>
      <c r="V42" s="20">
        <v>53</v>
      </c>
      <c r="W42" s="19" t="s">
        <v>1075</v>
      </c>
      <c r="X42" s="19">
        <v>96</v>
      </c>
      <c r="Y42" s="21">
        <v>2.61</v>
      </c>
      <c r="Z42" s="21">
        <v>2.61</v>
      </c>
      <c r="AA42" s="21">
        <v>2.94</v>
      </c>
      <c r="AB42" s="21">
        <v>2.94</v>
      </c>
      <c r="AC42" s="22">
        <v>6</v>
      </c>
      <c r="AD42" s="22" t="s">
        <v>414</v>
      </c>
      <c r="AE42" s="22">
        <v>1</v>
      </c>
      <c r="AF42" s="23" t="s">
        <v>195</v>
      </c>
      <c r="AG42" s="23" t="s">
        <v>197</v>
      </c>
      <c r="AH42" s="23" t="s">
        <v>368</v>
      </c>
      <c r="AI42" s="23" t="s">
        <v>614</v>
      </c>
      <c r="AJ42" s="25">
        <v>3.67</v>
      </c>
      <c r="AK42" s="25">
        <v>3</v>
      </c>
      <c r="AL42" s="22">
        <v>1</v>
      </c>
      <c r="AM42" s="22">
        <v>1</v>
      </c>
      <c r="AN42" s="22">
        <v>0</v>
      </c>
      <c r="AO42" s="19"/>
      <c r="AP42" s="19">
        <v>0</v>
      </c>
      <c r="AQ42" s="19">
        <v>1</v>
      </c>
      <c r="AR42" s="19">
        <v>0</v>
      </c>
      <c r="AS42" s="19">
        <v>0</v>
      </c>
      <c r="AT42" s="14" t="s">
        <v>1077</v>
      </c>
      <c r="AU42" s="27">
        <v>41704</v>
      </c>
      <c r="AV42" s="48"/>
      <c r="AW42" s="14" t="s">
        <v>331</v>
      </c>
      <c r="AX42" s="15">
        <v>6</v>
      </c>
      <c r="AY42" s="15" t="s">
        <v>1078</v>
      </c>
      <c r="AZ42" s="15">
        <v>72</v>
      </c>
      <c r="BA42" s="15" t="s">
        <v>594</v>
      </c>
      <c r="BB42" s="48"/>
      <c r="BC42" s="48"/>
      <c r="BD42" s="14" t="s">
        <v>1079</v>
      </c>
      <c r="BE42" s="14" t="s">
        <v>236</v>
      </c>
      <c r="BF42" s="14" t="s">
        <v>1080</v>
      </c>
      <c r="BG42" s="15" t="s">
        <v>1081</v>
      </c>
      <c r="BH42" s="48"/>
      <c r="BI42" s="15">
        <v>134</v>
      </c>
      <c r="BJ42" s="15">
        <v>178</v>
      </c>
      <c r="BK42" s="15">
        <v>218</v>
      </c>
      <c r="BL42" s="15" t="s">
        <v>244</v>
      </c>
      <c r="BM42" s="15">
        <v>134</v>
      </c>
      <c r="BN42" s="15">
        <v>0.8</v>
      </c>
      <c r="BO42" s="15">
        <v>1</v>
      </c>
      <c r="BP42" s="14" t="s">
        <v>569</v>
      </c>
      <c r="BQ42" s="34"/>
      <c r="BR42" s="34"/>
      <c r="BS42" s="34"/>
      <c r="BT42" s="34"/>
      <c r="BU42" s="34"/>
      <c r="BV42" s="34"/>
      <c r="BW42" s="34"/>
      <c r="BX42" s="34"/>
      <c r="BY42" s="34"/>
      <c r="BZ42" s="34"/>
      <c r="CA42" s="34"/>
      <c r="CB42" s="34"/>
      <c r="CC42" s="15">
        <v>0</v>
      </c>
      <c r="CD42" s="34"/>
      <c r="CE42" s="51"/>
      <c r="CF42" s="51"/>
      <c r="CG42" s="51"/>
      <c r="CH42" s="51"/>
      <c r="CI42" s="51"/>
      <c r="CJ42" s="66"/>
      <c r="CK42" s="66"/>
      <c r="CL42" s="66"/>
      <c r="CM42" s="51"/>
      <c r="CN42" s="51"/>
      <c r="CO42" s="51"/>
      <c r="CP42" s="51"/>
      <c r="CQ42" s="51"/>
      <c r="CR42" s="51"/>
      <c r="CS42" s="51"/>
      <c r="CT42" s="51"/>
      <c r="CU42" s="51"/>
      <c r="CV42" s="66"/>
      <c r="CW42" s="51"/>
      <c r="CX42" s="51"/>
      <c r="CY42" s="52">
        <v>72</v>
      </c>
      <c r="CZ42" s="41" t="s">
        <v>297</v>
      </c>
      <c r="DA42" s="41" t="s">
        <v>300</v>
      </c>
      <c r="DB42" s="42">
        <v>1</v>
      </c>
      <c r="DC42" s="42">
        <v>68</v>
      </c>
      <c r="DD42" s="42">
        <v>4.1399999999999997</v>
      </c>
      <c r="DE42" s="41" t="s">
        <v>355</v>
      </c>
      <c r="DF42" s="42">
        <v>0.05</v>
      </c>
      <c r="DG42" s="19">
        <v>4.5782734999999998E-2</v>
      </c>
      <c r="DH42" s="19">
        <v>4.5782734999999998E-2</v>
      </c>
      <c r="DI42" s="85">
        <f t="shared" si="0"/>
        <v>1</v>
      </c>
      <c r="DJ42" s="19">
        <v>0.23955878489889401</v>
      </c>
      <c r="DK42" s="56"/>
      <c r="DL42" s="56"/>
      <c r="DM42" s="62"/>
      <c r="DN42" s="62"/>
      <c r="DO42" s="62"/>
      <c r="DP42" s="62"/>
      <c r="DQ42" s="62"/>
      <c r="DR42" s="62"/>
      <c r="DS42" s="19"/>
      <c r="DT42" s="19"/>
      <c r="DU42" s="85"/>
      <c r="DV42" s="19"/>
      <c r="DW42" s="85"/>
    </row>
    <row r="43" spans="1:127" ht="21" customHeight="1" x14ac:dyDescent="0.2">
      <c r="A43" s="12">
        <v>42</v>
      </c>
      <c r="B43" s="29" t="s">
        <v>1082</v>
      </c>
      <c r="C43" s="29" t="s">
        <v>1083</v>
      </c>
      <c r="D43" s="30" t="s">
        <v>1068</v>
      </c>
      <c r="E43" s="43">
        <v>94</v>
      </c>
      <c r="F43" s="43">
        <v>2</v>
      </c>
      <c r="G43" s="43" t="s">
        <v>1084</v>
      </c>
      <c r="H43" s="13"/>
      <c r="I43" s="13" t="s">
        <v>1085</v>
      </c>
      <c r="J43" s="44">
        <v>2</v>
      </c>
      <c r="K43" s="44"/>
      <c r="L43" s="44" t="s">
        <v>1086</v>
      </c>
      <c r="M43" s="44"/>
      <c r="N43" s="44"/>
      <c r="O43" s="44"/>
      <c r="P43" s="44"/>
      <c r="Q43" s="44"/>
      <c r="R43" s="44"/>
      <c r="S43" s="44"/>
      <c r="T43" s="44"/>
      <c r="U43" s="44"/>
      <c r="V43" s="44"/>
      <c r="W43" s="44"/>
      <c r="X43" s="44">
        <v>48</v>
      </c>
      <c r="Y43" s="44"/>
      <c r="Z43" s="44"/>
      <c r="AA43" s="44"/>
      <c r="AB43" s="44"/>
      <c r="AC43" s="44"/>
      <c r="AD43" s="44"/>
      <c r="AE43" s="44"/>
      <c r="AF43" s="44"/>
      <c r="AG43" s="44"/>
      <c r="AH43" s="44"/>
      <c r="AI43" s="44"/>
      <c r="AJ43" s="44"/>
      <c r="AK43" s="44"/>
      <c r="AL43" s="44"/>
      <c r="AM43" s="44"/>
      <c r="AN43" s="44"/>
      <c r="AO43" s="44"/>
      <c r="AP43" s="44">
        <v>1</v>
      </c>
      <c r="AQ43" s="44">
        <v>0</v>
      </c>
      <c r="AR43" s="44">
        <v>0</v>
      </c>
      <c r="AS43" s="44">
        <v>0</v>
      </c>
      <c r="AU43" s="75"/>
      <c r="AW43" s="9" t="s">
        <v>331</v>
      </c>
      <c r="AX43" s="44">
        <v>3</v>
      </c>
      <c r="AY43" s="44" t="s">
        <v>1087</v>
      </c>
      <c r="AZ43" s="44">
        <v>1466</v>
      </c>
      <c r="BA43" s="44" t="s">
        <v>428</v>
      </c>
      <c r="BD43" s="9" t="s">
        <v>1088</v>
      </c>
      <c r="BE43" s="9" t="s">
        <v>1089</v>
      </c>
      <c r="BF43" s="9" t="s">
        <v>1090</v>
      </c>
      <c r="BG43" s="44" t="s">
        <v>1087</v>
      </c>
      <c r="BI43" s="40"/>
      <c r="BJ43" s="40"/>
      <c r="BK43" s="40"/>
      <c r="BL43" s="40"/>
      <c r="BM43" s="40"/>
      <c r="BN43" s="40"/>
      <c r="BO43" s="40"/>
      <c r="CC43" s="40"/>
      <c r="CE43" s="65"/>
      <c r="CF43" s="65"/>
      <c r="CG43" s="65"/>
      <c r="CH43" s="65"/>
      <c r="CI43" s="65"/>
      <c r="CJ43" s="66"/>
      <c r="CK43" s="66"/>
      <c r="CL43" s="66"/>
      <c r="CM43" s="65"/>
      <c r="CN43" s="65"/>
      <c r="CO43" s="65"/>
      <c r="CP43" s="65"/>
      <c r="CQ43" s="65"/>
      <c r="CR43" s="65"/>
      <c r="CS43" s="65"/>
      <c r="CT43" s="65"/>
      <c r="CU43" s="65"/>
      <c r="CV43" s="66"/>
      <c r="CW43" s="65"/>
      <c r="CX43" s="65"/>
      <c r="CY43" s="52">
        <v>1466</v>
      </c>
      <c r="CZ43" s="41" t="s">
        <v>1091</v>
      </c>
      <c r="DA43" s="41" t="s">
        <v>300</v>
      </c>
      <c r="DB43" s="62"/>
      <c r="DC43" s="62"/>
      <c r="DD43" s="42">
        <v>0.5</v>
      </c>
      <c r="DE43" s="62"/>
      <c r="DF43" s="62"/>
      <c r="DG43" s="44"/>
      <c r="DH43" s="44"/>
      <c r="DI43" s="85"/>
      <c r="DJ43" s="44"/>
      <c r="DK43" s="56"/>
      <c r="DL43" s="56"/>
      <c r="DM43" s="62"/>
      <c r="DN43" s="62"/>
      <c r="DO43" s="62"/>
      <c r="DP43" s="62"/>
      <c r="DQ43" s="62"/>
      <c r="DR43" s="62"/>
      <c r="DS43" s="44"/>
      <c r="DT43" s="44"/>
      <c r="DU43" s="85"/>
      <c r="DV43" s="44"/>
      <c r="DW43" s="85"/>
    </row>
    <row r="44" spans="1:127" ht="21" customHeight="1" x14ac:dyDescent="0.2">
      <c r="A44" s="12">
        <v>43</v>
      </c>
      <c r="B44" s="14" t="s">
        <v>1092</v>
      </c>
      <c r="C44" s="84" t="s">
        <v>1093</v>
      </c>
      <c r="D44" s="15" t="s">
        <v>1068</v>
      </c>
      <c r="E44" s="15">
        <v>95</v>
      </c>
      <c r="F44" s="15">
        <v>1</v>
      </c>
      <c r="G44" s="15" t="s">
        <v>1094</v>
      </c>
      <c r="H44" s="16" t="s">
        <v>1095</v>
      </c>
      <c r="I44" s="17" t="s">
        <v>1096</v>
      </c>
      <c r="J44" s="19">
        <v>3</v>
      </c>
      <c r="K44" s="19">
        <v>2</v>
      </c>
      <c r="L44" s="19" t="s">
        <v>1097</v>
      </c>
      <c r="M44" s="20">
        <v>2351</v>
      </c>
      <c r="N44" s="19" t="s">
        <v>1098</v>
      </c>
      <c r="O44" s="19" t="s">
        <v>1097</v>
      </c>
      <c r="P44" s="20">
        <v>2351</v>
      </c>
      <c r="Q44" s="19" t="s">
        <v>1098</v>
      </c>
      <c r="R44" s="30" t="s">
        <v>1099</v>
      </c>
      <c r="S44" s="30">
        <v>0</v>
      </c>
      <c r="T44" s="19" t="s">
        <v>1098</v>
      </c>
      <c r="U44" s="19" t="s">
        <v>1100</v>
      </c>
      <c r="V44" s="20">
        <v>1965</v>
      </c>
      <c r="W44" s="19" t="s">
        <v>1098</v>
      </c>
      <c r="X44" s="19">
        <v>88</v>
      </c>
      <c r="Y44" s="21">
        <v>6.54</v>
      </c>
      <c r="Z44" s="21">
        <v>6.54</v>
      </c>
      <c r="AA44" s="21">
        <v>6.54</v>
      </c>
      <c r="AB44" s="21">
        <v>6.54</v>
      </c>
      <c r="AC44" s="19">
        <v>4</v>
      </c>
      <c r="AD44" s="19" t="s">
        <v>414</v>
      </c>
      <c r="AE44" s="19"/>
      <c r="AF44" s="19"/>
      <c r="AG44" s="19"/>
      <c r="AH44" s="19"/>
      <c r="AI44" s="19"/>
      <c r="AJ44" s="63">
        <v>3.67</v>
      </c>
      <c r="AK44" s="64">
        <v>3.33</v>
      </c>
      <c r="AL44" s="19"/>
      <c r="AM44" s="19"/>
      <c r="AN44" s="19"/>
      <c r="AO44" s="19"/>
      <c r="AP44" s="19">
        <v>0</v>
      </c>
      <c r="AQ44" s="19">
        <v>1</v>
      </c>
      <c r="AR44" s="19">
        <v>1</v>
      </c>
      <c r="AS44" s="19">
        <v>1</v>
      </c>
      <c r="AT44" s="45" t="s">
        <v>1101</v>
      </c>
      <c r="AU44" s="27">
        <v>40909</v>
      </c>
      <c r="AV44" s="54">
        <v>40983</v>
      </c>
      <c r="AW44" s="29" t="s">
        <v>1102</v>
      </c>
      <c r="AX44" s="30">
        <v>4</v>
      </c>
      <c r="AY44" s="30" t="s">
        <v>1103</v>
      </c>
      <c r="AZ44" s="30">
        <v>67</v>
      </c>
      <c r="BA44" s="30" t="s">
        <v>533</v>
      </c>
      <c r="BB44" s="32"/>
      <c r="BC44" s="32"/>
      <c r="BD44" s="29" t="s">
        <v>1104</v>
      </c>
      <c r="BE44" s="29" t="s">
        <v>343</v>
      </c>
      <c r="BF44" s="29" t="s">
        <v>1105</v>
      </c>
      <c r="BG44" s="30" t="s">
        <v>1106</v>
      </c>
      <c r="BH44" s="32"/>
      <c r="BI44" s="30">
        <v>36</v>
      </c>
      <c r="BJ44" s="30">
        <v>45</v>
      </c>
      <c r="BK44" s="30">
        <v>54</v>
      </c>
      <c r="BL44" s="30" t="s">
        <v>244</v>
      </c>
      <c r="BM44" s="30">
        <v>54</v>
      </c>
      <c r="BN44" s="30">
        <v>0.95</v>
      </c>
      <c r="BO44" s="30" t="s">
        <v>428</v>
      </c>
      <c r="BP44" s="29" t="s">
        <v>1107</v>
      </c>
      <c r="BQ44" s="29" t="s">
        <v>1108</v>
      </c>
      <c r="BR44" s="30">
        <v>75</v>
      </c>
      <c r="BS44" s="30">
        <v>0.1469</v>
      </c>
      <c r="BT44" s="30" t="s">
        <v>249</v>
      </c>
      <c r="BU44" s="30">
        <v>2</v>
      </c>
      <c r="BV44" s="29" t="s">
        <v>235</v>
      </c>
      <c r="BW44" s="29" t="s">
        <v>343</v>
      </c>
      <c r="BX44" s="30" t="s">
        <v>1109</v>
      </c>
      <c r="BY44" s="30">
        <v>0.99</v>
      </c>
      <c r="BZ44" s="30" t="s">
        <v>1110</v>
      </c>
      <c r="CA44" s="29" t="s">
        <v>1111</v>
      </c>
      <c r="CB44" s="34"/>
      <c r="CC44" s="15">
        <v>1</v>
      </c>
      <c r="CD44" s="47" t="s">
        <v>1112</v>
      </c>
      <c r="CE44" s="86" t="s">
        <v>270</v>
      </c>
      <c r="CF44" s="87">
        <v>2010</v>
      </c>
      <c r="CG44" s="86" t="s">
        <v>276</v>
      </c>
      <c r="CH44" s="86" t="s">
        <v>1113</v>
      </c>
      <c r="CI44" s="86" t="s">
        <v>1114</v>
      </c>
      <c r="CJ44" s="87">
        <v>80</v>
      </c>
      <c r="CK44" s="87">
        <v>32</v>
      </c>
      <c r="CL44" s="88">
        <v>1995</v>
      </c>
      <c r="CM44" s="86" t="s">
        <v>282</v>
      </c>
      <c r="CN44" s="86" t="s">
        <v>408</v>
      </c>
      <c r="CO44" s="86" t="s">
        <v>351</v>
      </c>
      <c r="CP44" s="86" t="s">
        <v>1115</v>
      </c>
      <c r="CQ44" s="86" t="s">
        <v>410</v>
      </c>
      <c r="CR44" s="86" t="s">
        <v>288</v>
      </c>
      <c r="CS44" s="86" t="s">
        <v>580</v>
      </c>
      <c r="CT44" s="86" t="s">
        <v>353</v>
      </c>
      <c r="CU44" s="86" t="s">
        <v>1111</v>
      </c>
      <c r="CV44" s="87">
        <v>1</v>
      </c>
      <c r="CW44" s="86" t="s">
        <v>294</v>
      </c>
      <c r="CX44" s="86" t="s">
        <v>1116</v>
      </c>
      <c r="CY44" s="39">
        <v>67</v>
      </c>
      <c r="CZ44" s="41" t="s">
        <v>297</v>
      </c>
      <c r="DA44" s="41" t="s">
        <v>300</v>
      </c>
      <c r="DB44" s="42">
        <v>2</v>
      </c>
      <c r="DC44" s="42">
        <v>64</v>
      </c>
      <c r="DD44" s="42">
        <v>10.17</v>
      </c>
      <c r="DE44" s="41" t="s">
        <v>355</v>
      </c>
      <c r="DF44" s="42">
        <v>0.01</v>
      </c>
      <c r="DG44" s="19">
        <v>1.4611100000000001E-4</v>
      </c>
      <c r="DH44" s="19">
        <v>1.4611100000000001E-4</v>
      </c>
      <c r="DI44" s="85">
        <f t="shared" si="0"/>
        <v>1</v>
      </c>
      <c r="DJ44" s="19">
        <v>0.34725113836331301</v>
      </c>
      <c r="DK44" s="38">
        <v>75</v>
      </c>
      <c r="DL44" s="41" t="s">
        <v>297</v>
      </c>
      <c r="DM44" s="41" t="s">
        <v>300</v>
      </c>
      <c r="DN44" s="42">
        <v>2</v>
      </c>
      <c r="DO44" s="42">
        <v>72</v>
      </c>
      <c r="DP44" s="42">
        <v>1.97</v>
      </c>
      <c r="DQ44" s="41" t="s">
        <v>300</v>
      </c>
      <c r="DR44" s="42">
        <v>0.1469</v>
      </c>
      <c r="DS44" s="19">
        <v>0.146902278</v>
      </c>
      <c r="DT44" s="19">
        <v>0.146902278</v>
      </c>
      <c r="DU44" s="85">
        <f t="shared" si="1"/>
        <v>0</v>
      </c>
      <c r="DV44" s="19">
        <v>0.16106375380278501</v>
      </c>
      <c r="DW44" s="85">
        <v>0</v>
      </c>
    </row>
    <row r="45" spans="1:127" ht="21" customHeight="1" x14ac:dyDescent="0.2">
      <c r="A45" s="12">
        <v>44</v>
      </c>
      <c r="B45" s="14" t="s">
        <v>1117</v>
      </c>
      <c r="C45" s="14" t="s">
        <v>1118</v>
      </c>
      <c r="D45" s="15" t="s">
        <v>1068</v>
      </c>
      <c r="E45" s="15">
        <v>94</v>
      </c>
      <c r="F45" s="15">
        <v>1</v>
      </c>
      <c r="G45" s="15" t="s">
        <v>1119</v>
      </c>
      <c r="H45" s="16" t="s">
        <v>1120</v>
      </c>
      <c r="I45" s="17" t="s">
        <v>1121</v>
      </c>
      <c r="J45" s="19">
        <v>3</v>
      </c>
      <c r="K45" s="19">
        <v>1</v>
      </c>
      <c r="L45" s="19" t="s">
        <v>1122</v>
      </c>
      <c r="M45" s="44">
        <v>3452</v>
      </c>
      <c r="N45" s="19" t="s">
        <v>1123</v>
      </c>
      <c r="O45" s="19" t="s">
        <v>1122</v>
      </c>
      <c r="P45" s="44">
        <v>3452</v>
      </c>
      <c r="Q45" s="19" t="s">
        <v>1123</v>
      </c>
      <c r="R45" s="19" t="s">
        <v>1124</v>
      </c>
      <c r="S45" s="44">
        <v>493</v>
      </c>
      <c r="T45" s="19" t="s">
        <v>1125</v>
      </c>
      <c r="U45" s="19" t="s">
        <v>1124</v>
      </c>
      <c r="V45" s="44">
        <v>493</v>
      </c>
      <c r="W45" s="19" t="s">
        <v>1125</v>
      </c>
      <c r="X45" s="19">
        <v>165</v>
      </c>
      <c r="Y45" s="21">
        <v>4.25</v>
      </c>
      <c r="Z45" s="21">
        <v>4.25</v>
      </c>
      <c r="AA45" s="21">
        <v>1.97</v>
      </c>
      <c r="AB45" s="21">
        <v>1.97</v>
      </c>
      <c r="AC45" s="22">
        <v>4</v>
      </c>
      <c r="AD45" s="22" t="s">
        <v>414</v>
      </c>
      <c r="AE45" s="22">
        <v>1</v>
      </c>
      <c r="AF45" s="23" t="s">
        <v>195</v>
      </c>
      <c r="AG45" s="23" t="s">
        <v>328</v>
      </c>
      <c r="AH45" s="23" t="s">
        <v>200</v>
      </c>
      <c r="AI45" s="23" t="s">
        <v>329</v>
      </c>
      <c r="AJ45" s="25">
        <v>3</v>
      </c>
      <c r="AK45" s="25">
        <v>3.33</v>
      </c>
      <c r="AL45" s="22">
        <v>3</v>
      </c>
      <c r="AM45" s="22">
        <v>3</v>
      </c>
      <c r="AN45" s="22">
        <v>0</v>
      </c>
      <c r="AO45" s="19"/>
      <c r="AP45" s="19">
        <v>0</v>
      </c>
      <c r="AQ45" s="19">
        <v>1</v>
      </c>
      <c r="AR45" s="19">
        <v>1</v>
      </c>
      <c r="AS45" s="19">
        <v>0</v>
      </c>
      <c r="AT45" s="14" t="s">
        <v>1126</v>
      </c>
      <c r="AU45" s="27">
        <v>40909</v>
      </c>
      <c r="AV45" s="28">
        <v>41020</v>
      </c>
      <c r="AW45" s="29" t="s">
        <v>1126</v>
      </c>
      <c r="AX45" s="30">
        <v>4</v>
      </c>
      <c r="AY45" s="30" t="s">
        <v>1127</v>
      </c>
      <c r="AZ45" s="30">
        <v>70</v>
      </c>
      <c r="BA45" s="30" t="s">
        <v>533</v>
      </c>
      <c r="BB45" s="32"/>
      <c r="BC45" s="32"/>
      <c r="BD45" s="29" t="s">
        <v>1128</v>
      </c>
      <c r="BE45" s="29" t="s">
        <v>1033</v>
      </c>
      <c r="BF45" s="29" t="s">
        <v>1129</v>
      </c>
      <c r="BG45" s="30" t="s">
        <v>1130</v>
      </c>
      <c r="BH45" s="32"/>
      <c r="BI45" s="30">
        <v>82</v>
      </c>
      <c r="BJ45" s="30">
        <v>109</v>
      </c>
      <c r="BK45" s="30">
        <v>134</v>
      </c>
      <c r="BL45" s="30" t="s">
        <v>244</v>
      </c>
      <c r="BM45" s="30">
        <v>134</v>
      </c>
      <c r="BN45" s="30">
        <v>0.95</v>
      </c>
      <c r="BO45" s="30">
        <v>2</v>
      </c>
      <c r="BP45" s="29" t="s">
        <v>1131</v>
      </c>
      <c r="BQ45" s="29" t="s">
        <v>1132</v>
      </c>
      <c r="BR45" s="30">
        <v>180</v>
      </c>
      <c r="BS45" s="30">
        <v>4.4999999999999998E-2</v>
      </c>
      <c r="BT45" s="30" t="s">
        <v>249</v>
      </c>
      <c r="BU45" s="32"/>
      <c r="BV45" s="29" t="s">
        <v>1128</v>
      </c>
      <c r="BW45" s="29" t="s">
        <v>1033</v>
      </c>
      <c r="BX45" s="30" t="s">
        <v>462</v>
      </c>
      <c r="BY45" s="30">
        <v>0.99</v>
      </c>
      <c r="BZ45" s="30" t="s">
        <v>1133</v>
      </c>
      <c r="CA45" s="29" t="s">
        <v>1131</v>
      </c>
      <c r="CB45" s="29" t="s">
        <v>1134</v>
      </c>
      <c r="CC45" s="15">
        <v>1</v>
      </c>
      <c r="CD45" s="47" t="s">
        <v>1135</v>
      </c>
      <c r="CE45" s="36" t="s">
        <v>270</v>
      </c>
      <c r="CF45" s="37">
        <v>2006</v>
      </c>
      <c r="CG45" s="36" t="s">
        <v>438</v>
      </c>
      <c r="CH45" s="36" t="s">
        <v>278</v>
      </c>
      <c r="CI45" s="36" t="s">
        <v>277</v>
      </c>
      <c r="CJ45" s="38">
        <v>38</v>
      </c>
      <c r="CK45" s="38">
        <v>26</v>
      </c>
      <c r="CL45" s="38">
        <v>367</v>
      </c>
      <c r="CM45" s="36" t="s">
        <v>282</v>
      </c>
      <c r="CN45" s="36" t="s">
        <v>408</v>
      </c>
      <c r="CO45" s="36" t="s">
        <v>284</v>
      </c>
      <c r="CP45" s="36" t="s">
        <v>1136</v>
      </c>
      <c r="CQ45" s="36" t="s">
        <v>288</v>
      </c>
      <c r="CR45" s="36" t="s">
        <v>351</v>
      </c>
      <c r="CS45" s="36" t="s">
        <v>290</v>
      </c>
      <c r="CT45" s="36" t="s">
        <v>468</v>
      </c>
      <c r="CU45" s="36" t="s">
        <v>1137</v>
      </c>
      <c r="CV45" s="38">
        <v>1</v>
      </c>
      <c r="CW45" s="36" t="s">
        <v>294</v>
      </c>
      <c r="CX45" s="36" t="s">
        <v>1138</v>
      </c>
      <c r="CY45" s="39">
        <v>70</v>
      </c>
      <c r="CZ45" s="41" t="s">
        <v>471</v>
      </c>
      <c r="DA45" s="41" t="s">
        <v>300</v>
      </c>
      <c r="DB45" s="42">
        <v>1</v>
      </c>
      <c r="DC45" s="42">
        <v>67</v>
      </c>
      <c r="DD45" s="42">
        <v>3.08</v>
      </c>
      <c r="DE45" s="41" t="s">
        <v>355</v>
      </c>
      <c r="DF45" s="42">
        <v>0.01</v>
      </c>
      <c r="DG45" s="19">
        <v>3.0008840000000001E-3</v>
      </c>
      <c r="DH45" s="19">
        <v>3.0008840000000001E-3</v>
      </c>
      <c r="DI45" s="85">
        <f t="shared" si="0"/>
        <v>1</v>
      </c>
      <c r="DJ45" s="19">
        <v>0.35217506733448001</v>
      </c>
      <c r="DK45" s="38">
        <v>180</v>
      </c>
      <c r="DL45" s="41" t="s">
        <v>471</v>
      </c>
      <c r="DM45" s="41" t="s">
        <v>300</v>
      </c>
      <c r="DN45" s="42">
        <v>1</v>
      </c>
      <c r="DO45" s="42">
        <v>176</v>
      </c>
      <c r="DP45" s="42">
        <v>2.016</v>
      </c>
      <c r="DQ45" s="41" t="s">
        <v>300</v>
      </c>
      <c r="DR45" s="42">
        <v>4.4999999999999998E-2</v>
      </c>
      <c r="DS45" s="19">
        <v>4.5320777999999999E-2</v>
      </c>
      <c r="DT45" s="19">
        <v>4.5320777999999999E-2</v>
      </c>
      <c r="DU45" s="85">
        <f t="shared" si="1"/>
        <v>1</v>
      </c>
      <c r="DV45" s="19">
        <v>0.150236954853563</v>
      </c>
      <c r="DW45" s="85">
        <v>1</v>
      </c>
    </row>
    <row r="46" spans="1:127" ht="21" customHeight="1" x14ac:dyDescent="0.2">
      <c r="A46" s="12">
        <v>45</v>
      </c>
      <c r="B46" s="29" t="s">
        <v>1139</v>
      </c>
      <c r="C46" s="29" t="s">
        <v>1140</v>
      </c>
      <c r="D46" s="30" t="s">
        <v>1068</v>
      </c>
      <c r="E46" s="43">
        <v>94</v>
      </c>
      <c r="F46" s="43">
        <v>2</v>
      </c>
      <c r="G46" s="43" t="s">
        <v>1141</v>
      </c>
      <c r="H46" s="13"/>
      <c r="I46" s="13" t="s">
        <v>1142</v>
      </c>
      <c r="J46" s="44">
        <v>2</v>
      </c>
      <c r="K46" s="44"/>
      <c r="L46" s="44" t="s">
        <v>1143</v>
      </c>
      <c r="M46" s="44"/>
      <c r="N46" s="44"/>
      <c r="O46" s="44"/>
      <c r="P46" s="44"/>
      <c r="Q46" s="44"/>
      <c r="R46" s="44"/>
      <c r="S46" s="44"/>
      <c r="T46" s="44"/>
      <c r="U46" s="44"/>
      <c r="V46" s="44"/>
      <c r="W46" s="44"/>
      <c r="X46" s="44">
        <v>80</v>
      </c>
      <c r="Y46" s="44"/>
      <c r="Z46" s="44"/>
      <c r="AA46" s="44"/>
      <c r="AB46" s="44"/>
      <c r="AC46" s="44"/>
      <c r="AD46" s="44"/>
      <c r="AE46" s="44"/>
      <c r="AF46" s="44"/>
      <c r="AG46" s="44"/>
      <c r="AH46" s="44"/>
      <c r="AI46" s="44"/>
      <c r="AJ46" s="44"/>
      <c r="AK46" s="44"/>
      <c r="AL46" s="44"/>
      <c r="AM46" s="44"/>
      <c r="AN46" s="44"/>
      <c r="AO46" s="44"/>
      <c r="AP46" s="44">
        <v>0</v>
      </c>
      <c r="AQ46" s="44">
        <v>2</v>
      </c>
      <c r="AR46" s="44">
        <v>0</v>
      </c>
      <c r="AS46" s="44">
        <v>0</v>
      </c>
      <c r="AT46" s="29"/>
      <c r="AU46" s="72"/>
      <c r="AW46" s="29" t="s">
        <v>222</v>
      </c>
      <c r="AX46" s="30">
        <v>3</v>
      </c>
      <c r="AY46" s="30" t="s">
        <v>1144</v>
      </c>
      <c r="AZ46" s="30">
        <v>39</v>
      </c>
      <c r="BA46" s="30" t="s">
        <v>594</v>
      </c>
      <c r="BB46" s="30"/>
      <c r="BC46" s="30"/>
      <c r="BD46" s="29" t="s">
        <v>1145</v>
      </c>
      <c r="BE46" s="29" t="s">
        <v>236</v>
      </c>
      <c r="BF46" s="29" t="s">
        <v>1146</v>
      </c>
      <c r="BG46" s="30" t="s">
        <v>1147</v>
      </c>
      <c r="BI46" s="40"/>
      <c r="BJ46" s="40"/>
      <c r="BK46" s="40"/>
      <c r="BL46" s="40"/>
      <c r="BM46" s="40"/>
      <c r="BN46" s="40"/>
      <c r="BO46" s="40"/>
      <c r="CC46" s="40"/>
      <c r="CE46" s="65"/>
      <c r="CF46" s="65"/>
      <c r="CG46" s="65"/>
      <c r="CH46" s="65"/>
      <c r="CI46" s="65"/>
      <c r="CJ46" s="66"/>
      <c r="CK46" s="66"/>
      <c r="CL46" s="66"/>
      <c r="CM46" s="65"/>
      <c r="CN46" s="65"/>
      <c r="CO46" s="65"/>
      <c r="CP46" s="65"/>
      <c r="CQ46" s="65"/>
      <c r="CR46" s="65"/>
      <c r="CS46" s="65"/>
      <c r="CT46" s="65"/>
      <c r="CU46" s="65"/>
      <c r="CV46" s="66"/>
      <c r="CW46" s="65"/>
      <c r="CX46" s="65"/>
      <c r="CY46" s="39">
        <v>39</v>
      </c>
      <c r="CZ46" s="41" t="s">
        <v>1148</v>
      </c>
      <c r="DA46" s="41" t="s">
        <v>300</v>
      </c>
      <c r="DB46" s="62"/>
      <c r="DC46" s="62"/>
      <c r="DD46" s="42">
        <v>0.34</v>
      </c>
      <c r="DE46" s="41" t="s">
        <v>355</v>
      </c>
      <c r="DF46" s="42">
        <v>0.05</v>
      </c>
      <c r="DG46" s="44"/>
      <c r="DH46" s="44"/>
      <c r="DI46" s="85"/>
      <c r="DJ46" s="44"/>
      <c r="DK46" s="56"/>
      <c r="DL46" s="56"/>
      <c r="DM46" s="62"/>
      <c r="DN46" s="62"/>
      <c r="DO46" s="62"/>
      <c r="DP46" s="62"/>
      <c r="DQ46" s="62"/>
      <c r="DR46" s="62"/>
      <c r="DS46" s="44"/>
      <c r="DT46" s="44"/>
      <c r="DU46" s="85"/>
      <c r="DV46" s="44"/>
      <c r="DW46" s="85"/>
    </row>
    <row r="47" spans="1:127" ht="21" customHeight="1" x14ac:dyDescent="0.2">
      <c r="A47" s="12">
        <v>46</v>
      </c>
      <c r="B47" s="14" t="s">
        <v>1149</v>
      </c>
      <c r="C47" s="14" t="s">
        <v>1150</v>
      </c>
      <c r="D47" s="15" t="s">
        <v>1068</v>
      </c>
      <c r="E47" s="15">
        <v>94</v>
      </c>
      <c r="F47" s="15">
        <v>4</v>
      </c>
      <c r="G47" s="15" t="s">
        <v>1151</v>
      </c>
      <c r="H47" s="16" t="s">
        <v>1152</v>
      </c>
      <c r="I47" s="17" t="s">
        <v>1153</v>
      </c>
      <c r="J47" s="19">
        <v>4</v>
      </c>
      <c r="K47" s="19">
        <v>1</v>
      </c>
      <c r="L47" s="19" t="s">
        <v>1154</v>
      </c>
      <c r="M47" s="20">
        <v>1792</v>
      </c>
      <c r="N47" s="19" t="s">
        <v>1155</v>
      </c>
      <c r="O47" s="19" t="s">
        <v>1156</v>
      </c>
      <c r="P47" s="20">
        <v>36658</v>
      </c>
      <c r="Q47" s="19" t="s">
        <v>1155</v>
      </c>
      <c r="R47" s="19" t="s">
        <v>1157</v>
      </c>
      <c r="S47" s="20">
        <v>2</v>
      </c>
      <c r="T47" s="19" t="s">
        <v>1158</v>
      </c>
      <c r="U47" s="19" t="s">
        <v>1157</v>
      </c>
      <c r="V47" s="20">
        <v>2</v>
      </c>
      <c r="W47" s="19" t="s">
        <v>1158</v>
      </c>
      <c r="X47" s="19">
        <v>132</v>
      </c>
      <c r="Y47" s="21">
        <v>5.61</v>
      </c>
      <c r="Z47" s="21">
        <v>5.61</v>
      </c>
      <c r="AA47" s="83">
        <v>3.07</v>
      </c>
      <c r="AB47" s="83">
        <v>3.07</v>
      </c>
      <c r="AC47" s="22">
        <v>1</v>
      </c>
      <c r="AD47" s="22" t="s">
        <v>1116</v>
      </c>
      <c r="AE47" s="22">
        <v>1</v>
      </c>
      <c r="AF47" s="23" t="s">
        <v>1159</v>
      </c>
      <c r="AG47" s="23" t="s">
        <v>822</v>
      </c>
      <c r="AH47" s="23" t="s">
        <v>200</v>
      </c>
      <c r="AI47" s="23" t="s">
        <v>481</v>
      </c>
      <c r="AJ47" s="25">
        <v>2.8</v>
      </c>
      <c r="AK47" s="25">
        <v>2.8</v>
      </c>
      <c r="AL47" s="22">
        <v>0</v>
      </c>
      <c r="AM47" s="19"/>
      <c r="AN47" s="19">
        <v>0</v>
      </c>
      <c r="AO47" s="19"/>
      <c r="AP47" s="19">
        <v>0</v>
      </c>
      <c r="AQ47" s="19">
        <v>1</v>
      </c>
      <c r="AR47" s="19">
        <v>1</v>
      </c>
      <c r="AS47" s="19">
        <v>0</v>
      </c>
      <c r="AT47" s="14" t="s">
        <v>1160</v>
      </c>
      <c r="AU47" s="27">
        <v>41835</v>
      </c>
      <c r="AV47" s="28">
        <v>41991</v>
      </c>
      <c r="AW47" s="29" t="s">
        <v>222</v>
      </c>
      <c r="AX47" s="30">
        <v>1</v>
      </c>
      <c r="AY47" s="30" t="s">
        <v>1161</v>
      </c>
      <c r="AZ47" s="30">
        <v>230047</v>
      </c>
      <c r="BA47" s="30" t="s">
        <v>510</v>
      </c>
      <c r="BB47" s="30"/>
      <c r="BC47" s="30">
        <v>1</v>
      </c>
      <c r="BD47" s="29" t="s">
        <v>1162</v>
      </c>
      <c r="BE47" s="29" t="s">
        <v>343</v>
      </c>
      <c r="BF47" s="29" t="s">
        <v>1163</v>
      </c>
      <c r="BG47" s="30" t="s">
        <v>428</v>
      </c>
      <c r="BH47" s="32"/>
      <c r="BI47" s="30">
        <v>103</v>
      </c>
      <c r="BJ47" s="30">
        <v>108</v>
      </c>
      <c r="BK47" s="30">
        <v>125</v>
      </c>
      <c r="BL47" s="30" t="s">
        <v>244</v>
      </c>
      <c r="BM47" s="30">
        <v>571143</v>
      </c>
      <c r="BN47" s="30">
        <v>0.99</v>
      </c>
      <c r="BO47" s="30">
        <v>1</v>
      </c>
      <c r="BP47" s="29" t="s">
        <v>597</v>
      </c>
      <c r="BQ47" s="29" t="s">
        <v>1164</v>
      </c>
      <c r="BR47" s="30">
        <v>455326</v>
      </c>
      <c r="BS47" s="30" t="s">
        <v>1165</v>
      </c>
      <c r="BT47" s="30" t="s">
        <v>249</v>
      </c>
      <c r="BU47" s="31"/>
      <c r="BV47" s="29" t="s">
        <v>1166</v>
      </c>
      <c r="BW47" s="29" t="s">
        <v>236</v>
      </c>
      <c r="BX47" s="30" t="s">
        <v>462</v>
      </c>
      <c r="BY47" s="30">
        <v>0.99</v>
      </c>
      <c r="BZ47" s="30" t="s">
        <v>428</v>
      </c>
      <c r="CA47" s="29" t="s">
        <v>661</v>
      </c>
      <c r="CB47" s="34"/>
      <c r="CC47" s="15">
        <v>0</v>
      </c>
      <c r="CD47" s="35" t="s">
        <v>1167</v>
      </c>
      <c r="CE47" s="36" t="s">
        <v>270</v>
      </c>
      <c r="CF47" s="37">
        <v>2014</v>
      </c>
      <c r="CG47" s="36" t="s">
        <v>347</v>
      </c>
      <c r="CH47" s="36" t="s">
        <v>439</v>
      </c>
      <c r="CI47" s="36" t="s">
        <v>348</v>
      </c>
      <c r="CJ47" s="38">
        <v>3</v>
      </c>
      <c r="CK47" s="38">
        <v>2</v>
      </c>
      <c r="CL47" s="38">
        <v>2</v>
      </c>
      <c r="CM47" s="36" t="s">
        <v>282</v>
      </c>
      <c r="CN47" s="36" t="s">
        <v>408</v>
      </c>
      <c r="CO47" s="36" t="s">
        <v>284</v>
      </c>
      <c r="CP47" s="65"/>
      <c r="CQ47" s="36" t="s">
        <v>284</v>
      </c>
      <c r="CR47" s="36" t="s">
        <v>349</v>
      </c>
      <c r="CS47" s="36" t="s">
        <v>580</v>
      </c>
      <c r="CT47" s="36" t="s">
        <v>664</v>
      </c>
      <c r="CU47" s="36" t="s">
        <v>1168</v>
      </c>
      <c r="CV47" s="38">
        <v>1</v>
      </c>
      <c r="CW47" s="36" t="s">
        <v>1169</v>
      </c>
      <c r="CX47" s="36" t="s">
        <v>414</v>
      </c>
      <c r="CY47" s="39">
        <v>230047</v>
      </c>
      <c r="CZ47" s="41" t="s">
        <v>297</v>
      </c>
      <c r="DA47" s="41" t="s">
        <v>300</v>
      </c>
      <c r="DB47" s="42">
        <v>21</v>
      </c>
      <c r="DC47" s="42">
        <v>230025</v>
      </c>
      <c r="DD47" s="42">
        <v>118.15</v>
      </c>
      <c r="DE47" s="41" t="s">
        <v>355</v>
      </c>
      <c r="DF47" s="42">
        <v>1E-3</v>
      </c>
      <c r="DG47" s="19">
        <v>0</v>
      </c>
      <c r="DH47" s="19">
        <v>0</v>
      </c>
      <c r="DI47" s="85">
        <f t="shared" si="0"/>
        <v>1</v>
      </c>
      <c r="DJ47" s="19">
        <v>2.25423734641261E-2</v>
      </c>
      <c r="DK47" s="38">
        <v>455326</v>
      </c>
      <c r="DL47" s="41" t="s">
        <v>297</v>
      </c>
      <c r="DM47" s="41" t="s">
        <v>300</v>
      </c>
      <c r="DN47" s="42">
        <v>21</v>
      </c>
      <c r="DO47" s="42">
        <v>455304</v>
      </c>
      <c r="DP47" s="42">
        <v>261.93</v>
      </c>
      <c r="DQ47" s="41" t="s">
        <v>300</v>
      </c>
      <c r="DR47" s="67">
        <v>2.2E-16</v>
      </c>
      <c r="DS47" s="19">
        <v>0</v>
      </c>
      <c r="DT47" s="19">
        <v>0</v>
      </c>
      <c r="DU47" s="85">
        <f t="shared" si="1"/>
        <v>1</v>
      </c>
      <c r="DV47" s="19">
        <v>2.3841537097982899E-2</v>
      </c>
      <c r="DW47" s="85">
        <v>1</v>
      </c>
    </row>
    <row r="48" spans="1:127" ht="21" customHeight="1" x14ac:dyDescent="0.2">
      <c r="A48" s="12">
        <v>47</v>
      </c>
      <c r="B48" s="29" t="s">
        <v>1170</v>
      </c>
      <c r="C48" s="29" t="s">
        <v>1171</v>
      </c>
      <c r="D48" s="43" t="s">
        <v>1068</v>
      </c>
      <c r="E48" s="43">
        <v>94</v>
      </c>
      <c r="F48" s="43">
        <v>5</v>
      </c>
      <c r="G48" s="43" t="s">
        <v>1172</v>
      </c>
      <c r="H48" s="89" t="s">
        <v>1173</v>
      </c>
      <c r="I48" s="13" t="s">
        <v>1174</v>
      </c>
      <c r="J48" s="44">
        <v>3</v>
      </c>
      <c r="K48" s="44">
        <v>1</v>
      </c>
      <c r="L48" s="44" t="s">
        <v>1175</v>
      </c>
      <c r="M48" s="20">
        <v>17538</v>
      </c>
      <c r="N48" s="44" t="s">
        <v>480</v>
      </c>
      <c r="O48" s="44" t="s">
        <v>1175</v>
      </c>
      <c r="P48" s="20">
        <v>17538</v>
      </c>
      <c r="Q48" s="44" t="s">
        <v>480</v>
      </c>
      <c r="R48" s="44" t="s">
        <v>1176</v>
      </c>
      <c r="S48" s="44">
        <v>0</v>
      </c>
      <c r="T48" s="44" t="s">
        <v>1158</v>
      </c>
      <c r="U48" s="44"/>
      <c r="V48" s="44"/>
      <c r="W48" s="44" t="s">
        <v>1158</v>
      </c>
      <c r="X48" s="44">
        <v>278</v>
      </c>
      <c r="Y48" s="83">
        <v>3.43</v>
      </c>
      <c r="Z48" s="83">
        <v>3.43</v>
      </c>
      <c r="AA48" s="83">
        <v>3.07</v>
      </c>
      <c r="AB48" s="83">
        <v>3.07</v>
      </c>
      <c r="AC48" s="44">
        <v>4</v>
      </c>
      <c r="AD48" s="44" t="s">
        <v>414</v>
      </c>
      <c r="AE48" s="44"/>
      <c r="AF48" s="44"/>
      <c r="AG48" s="44"/>
      <c r="AH48" s="44"/>
      <c r="AI48" s="44"/>
      <c r="AJ48" s="63">
        <v>2.8</v>
      </c>
      <c r="AK48" s="90">
        <v>3.4</v>
      </c>
      <c r="AL48" s="44"/>
      <c r="AM48" s="44"/>
      <c r="AN48" s="44"/>
      <c r="AO48" s="44"/>
      <c r="AP48" s="44">
        <v>0</v>
      </c>
      <c r="AQ48" s="44">
        <v>2</v>
      </c>
      <c r="AR48" s="44">
        <v>0</v>
      </c>
      <c r="AS48" s="44">
        <v>0</v>
      </c>
      <c r="AT48" s="29" t="s">
        <v>331</v>
      </c>
      <c r="AU48" s="72">
        <v>42063</v>
      </c>
      <c r="AW48" s="29" t="s">
        <v>222</v>
      </c>
      <c r="AX48" s="30">
        <v>4</v>
      </c>
      <c r="AY48" s="30" t="s">
        <v>1177</v>
      </c>
      <c r="AZ48" s="30">
        <v>546</v>
      </c>
      <c r="BA48" s="30" t="s">
        <v>1178</v>
      </c>
      <c r="BB48" s="30"/>
      <c r="BC48" s="30"/>
      <c r="BD48" s="29" t="s">
        <v>1179</v>
      </c>
      <c r="BE48" s="29" t="s">
        <v>1180</v>
      </c>
      <c r="BF48" s="29" t="s">
        <v>1181</v>
      </c>
      <c r="BG48" s="30" t="s">
        <v>428</v>
      </c>
      <c r="BI48" s="30">
        <v>975</v>
      </c>
      <c r="BJ48" s="30">
        <v>1300</v>
      </c>
      <c r="BK48" s="30">
        <v>1600</v>
      </c>
      <c r="BL48" s="30" t="s">
        <v>244</v>
      </c>
      <c r="BM48" s="30">
        <v>1600</v>
      </c>
      <c r="BN48" s="30">
        <v>0.95</v>
      </c>
      <c r="BO48" s="30">
        <v>2</v>
      </c>
      <c r="BP48" s="29" t="s">
        <v>1182</v>
      </c>
      <c r="CC48" s="40"/>
      <c r="CE48" s="65"/>
      <c r="CF48" s="65"/>
      <c r="CG48" s="65"/>
      <c r="CH48" s="65"/>
      <c r="CI48" s="65"/>
      <c r="CJ48" s="66"/>
      <c r="CK48" s="66"/>
      <c r="CL48" s="66"/>
      <c r="CM48" s="65"/>
      <c r="CN48" s="65"/>
      <c r="CO48" s="65"/>
      <c r="CP48" s="65"/>
      <c r="CQ48" s="65"/>
      <c r="CR48" s="65"/>
      <c r="CS48" s="65"/>
      <c r="CT48" s="65"/>
      <c r="CU48" s="65"/>
      <c r="CV48" s="66"/>
      <c r="CW48" s="65"/>
      <c r="CX48" s="65"/>
      <c r="CY48" s="39">
        <v>546</v>
      </c>
      <c r="CZ48" s="41" t="s">
        <v>1056</v>
      </c>
      <c r="DA48" s="41" t="s">
        <v>300</v>
      </c>
      <c r="DB48" s="62"/>
      <c r="DC48" s="62"/>
      <c r="DD48" s="42">
        <v>2.4500000000000002</v>
      </c>
      <c r="DE48" s="41" t="s">
        <v>355</v>
      </c>
      <c r="DF48" s="42">
        <v>1.4999999999999999E-2</v>
      </c>
      <c r="DG48" s="44">
        <v>1.4285621E-2</v>
      </c>
      <c r="DH48" s="44">
        <v>1.4285621E-2</v>
      </c>
      <c r="DI48" s="85">
        <f t="shared" si="0"/>
        <v>1</v>
      </c>
      <c r="DJ48" s="44">
        <v>0.104753853162735</v>
      </c>
      <c r="DK48" s="56"/>
      <c r="DL48" s="56"/>
      <c r="DM48" s="62"/>
      <c r="DN48" s="62"/>
      <c r="DO48" s="62"/>
      <c r="DP48" s="62"/>
      <c r="DQ48" s="62"/>
      <c r="DR48" s="62"/>
      <c r="DS48" s="44"/>
      <c r="DT48" s="44"/>
      <c r="DU48" s="85"/>
      <c r="DV48" s="44"/>
      <c r="DW48" s="85"/>
    </row>
    <row r="49" spans="1:127" ht="21" customHeight="1" x14ac:dyDescent="0.2">
      <c r="A49" s="12">
        <v>48</v>
      </c>
      <c r="B49" s="14" t="s">
        <v>1183</v>
      </c>
      <c r="C49" s="14" t="s">
        <v>1184</v>
      </c>
      <c r="D49" s="15" t="s">
        <v>1068</v>
      </c>
      <c r="E49" s="15">
        <v>94</v>
      </c>
      <c r="F49" s="15">
        <v>4</v>
      </c>
      <c r="G49" s="15" t="s">
        <v>1185</v>
      </c>
      <c r="H49" s="16" t="s">
        <v>1186</v>
      </c>
      <c r="I49" s="17" t="s">
        <v>1187</v>
      </c>
      <c r="J49" s="19">
        <v>6</v>
      </c>
      <c r="K49" s="19">
        <v>6</v>
      </c>
      <c r="L49" s="19" t="s">
        <v>1188</v>
      </c>
      <c r="M49" s="20">
        <v>1071</v>
      </c>
      <c r="N49" s="19" t="s">
        <v>1189</v>
      </c>
      <c r="O49" s="19" t="s">
        <v>1190</v>
      </c>
      <c r="P49" s="20">
        <v>22870</v>
      </c>
      <c r="Q49" s="19" t="s">
        <v>1191</v>
      </c>
      <c r="R49" s="19" t="s">
        <v>1192</v>
      </c>
      <c r="S49" s="20">
        <v>0</v>
      </c>
      <c r="T49" s="19" t="s">
        <v>1193</v>
      </c>
      <c r="U49" s="91" t="s">
        <v>1194</v>
      </c>
      <c r="V49" s="20">
        <v>8494</v>
      </c>
      <c r="W49" s="19" t="s">
        <v>1193</v>
      </c>
      <c r="X49" s="19">
        <v>74</v>
      </c>
      <c r="Y49" s="83">
        <v>2.62</v>
      </c>
      <c r="Z49" s="83">
        <v>2.62</v>
      </c>
      <c r="AA49" s="83">
        <v>3.03</v>
      </c>
      <c r="AB49" s="83">
        <v>3.03</v>
      </c>
      <c r="AC49" s="22">
        <v>6</v>
      </c>
      <c r="AD49" s="22" t="s">
        <v>1195</v>
      </c>
      <c r="AE49" s="22">
        <v>1</v>
      </c>
      <c r="AF49" s="23" t="s">
        <v>195</v>
      </c>
      <c r="AG49" s="23" t="s">
        <v>367</v>
      </c>
      <c r="AH49" s="23" t="s">
        <v>394</v>
      </c>
      <c r="AI49" s="23" t="s">
        <v>201</v>
      </c>
      <c r="AJ49" s="25">
        <v>3.33</v>
      </c>
      <c r="AK49" s="25">
        <v>4.67</v>
      </c>
      <c r="AL49" s="22">
        <v>0</v>
      </c>
      <c r="AM49" s="19"/>
      <c r="AN49" s="19">
        <v>0</v>
      </c>
      <c r="AO49" s="19"/>
      <c r="AP49" s="19">
        <v>0</v>
      </c>
      <c r="AQ49" s="19">
        <v>1</v>
      </c>
      <c r="AR49" s="19">
        <v>1</v>
      </c>
      <c r="AS49" s="19">
        <v>0</v>
      </c>
      <c r="AT49" s="45" t="s">
        <v>1196</v>
      </c>
      <c r="AU49" s="92">
        <v>41935</v>
      </c>
      <c r="AV49" s="93">
        <v>42066</v>
      </c>
      <c r="AW49" s="29" t="s">
        <v>331</v>
      </c>
      <c r="AX49" s="30">
        <v>6</v>
      </c>
      <c r="AY49" s="33" t="s">
        <v>1197</v>
      </c>
      <c r="AZ49" s="30">
        <v>100</v>
      </c>
      <c r="BA49" s="30">
        <v>0.03</v>
      </c>
      <c r="BB49" s="32"/>
      <c r="BC49" s="32"/>
      <c r="BD49" s="29" t="s">
        <v>1198</v>
      </c>
      <c r="BE49" s="29" t="s">
        <v>343</v>
      </c>
      <c r="BF49" s="29" t="s">
        <v>1199</v>
      </c>
      <c r="BG49" s="30" t="s">
        <v>1200</v>
      </c>
      <c r="BH49" s="32"/>
      <c r="BI49" s="30">
        <v>30</v>
      </c>
      <c r="BJ49" s="30">
        <v>39</v>
      </c>
      <c r="BK49" s="30">
        <v>48</v>
      </c>
      <c r="BL49" s="30" t="s">
        <v>244</v>
      </c>
      <c r="BM49" s="30">
        <v>100</v>
      </c>
      <c r="BN49" s="30">
        <v>0.99</v>
      </c>
      <c r="BO49" s="30">
        <v>9</v>
      </c>
      <c r="BP49" s="29" t="s">
        <v>597</v>
      </c>
      <c r="BQ49" s="29" t="s">
        <v>1201</v>
      </c>
      <c r="BR49" s="30">
        <v>200</v>
      </c>
      <c r="BS49" s="30">
        <v>0.47</v>
      </c>
      <c r="BT49" s="30" t="s">
        <v>249</v>
      </c>
      <c r="BU49" s="30">
        <v>2</v>
      </c>
      <c r="BV49" s="29" t="s">
        <v>1202</v>
      </c>
      <c r="BW49" s="29" t="s">
        <v>1203</v>
      </c>
      <c r="BX49" s="30" t="s">
        <v>253</v>
      </c>
      <c r="BY49" s="30">
        <v>0.99</v>
      </c>
      <c r="BZ49" s="94" t="s">
        <v>1204</v>
      </c>
      <c r="CA49" s="29" t="s">
        <v>554</v>
      </c>
      <c r="CB49" s="95" t="s">
        <v>1205</v>
      </c>
      <c r="CC49" s="19">
        <v>1</v>
      </c>
      <c r="CD49" s="35" t="s">
        <v>1206</v>
      </c>
      <c r="CE49" s="36" t="s">
        <v>270</v>
      </c>
      <c r="CF49" s="37">
        <v>1996</v>
      </c>
      <c r="CG49" s="36" t="s">
        <v>380</v>
      </c>
      <c r="CH49" s="36" t="s">
        <v>348</v>
      </c>
      <c r="CI49" s="36" t="s">
        <v>278</v>
      </c>
      <c r="CJ49" s="38">
        <v>200</v>
      </c>
      <c r="CK49" s="38">
        <v>85</v>
      </c>
      <c r="CL49" s="38">
        <v>8529</v>
      </c>
      <c r="CM49" s="36" t="s">
        <v>1207</v>
      </c>
      <c r="CN49" s="36" t="s">
        <v>283</v>
      </c>
      <c r="CO49" s="36" t="s">
        <v>351</v>
      </c>
      <c r="CP49" s="36" t="s">
        <v>1208</v>
      </c>
      <c r="CQ49" s="36" t="s">
        <v>410</v>
      </c>
      <c r="CR49" s="36" t="s">
        <v>627</v>
      </c>
      <c r="CS49" s="36" t="s">
        <v>290</v>
      </c>
      <c r="CT49" s="36" t="s">
        <v>468</v>
      </c>
      <c r="CU49" s="9" t="s">
        <v>1209</v>
      </c>
      <c r="CV49" s="36">
        <v>1</v>
      </c>
      <c r="CW49" s="36" t="s">
        <v>294</v>
      </c>
      <c r="CX49" s="36" t="s">
        <v>414</v>
      </c>
      <c r="CY49" s="39">
        <v>100</v>
      </c>
      <c r="CZ49" s="41" t="s">
        <v>471</v>
      </c>
      <c r="DA49" s="62"/>
      <c r="DB49" s="42">
        <v>1</v>
      </c>
      <c r="DC49" s="42">
        <v>92</v>
      </c>
      <c r="DD49" s="42">
        <v>-2.2200000000000002</v>
      </c>
      <c r="DE49" s="41" t="s">
        <v>300</v>
      </c>
      <c r="DF49" s="42">
        <v>0.03</v>
      </c>
      <c r="DG49" s="19">
        <v>2.8875522000000001E-2</v>
      </c>
      <c r="DH49" s="19">
        <v>2.8875522000000001E-2</v>
      </c>
      <c r="DI49" s="85">
        <f t="shared" si="0"/>
        <v>1</v>
      </c>
      <c r="DJ49" s="19">
        <v>0.22549008613708199</v>
      </c>
      <c r="DK49" s="38">
        <v>200</v>
      </c>
      <c r="DL49" s="41" t="s">
        <v>471</v>
      </c>
      <c r="DM49" s="41" t="s">
        <v>300</v>
      </c>
      <c r="DN49" s="42">
        <v>1</v>
      </c>
      <c r="DO49" s="42">
        <v>192</v>
      </c>
      <c r="DP49" s="96">
        <v>-0.72554799999999997</v>
      </c>
      <c r="DQ49" s="41" t="s">
        <v>300</v>
      </c>
      <c r="DR49" s="140">
        <v>0.47</v>
      </c>
      <c r="DS49" s="140">
        <v>0.47</v>
      </c>
      <c r="DT49" s="140">
        <v>0.47</v>
      </c>
      <c r="DU49" s="85">
        <f t="shared" si="1"/>
        <v>0</v>
      </c>
      <c r="DV49" s="19">
        <v>9.1650505754780603E-3</v>
      </c>
      <c r="DW49" s="85">
        <v>0</v>
      </c>
    </row>
    <row r="50" spans="1:127" ht="21" customHeight="1" x14ac:dyDescent="0.2">
      <c r="A50" s="12">
        <v>49</v>
      </c>
      <c r="B50" s="14" t="s">
        <v>1210</v>
      </c>
      <c r="C50" s="84" t="s">
        <v>1211</v>
      </c>
      <c r="D50" s="15" t="s">
        <v>1068</v>
      </c>
      <c r="E50" s="15">
        <v>95</v>
      </c>
      <c r="F50" s="15">
        <v>3</v>
      </c>
      <c r="G50" s="15" t="s">
        <v>1212</v>
      </c>
      <c r="H50" s="16" t="s">
        <v>1213</v>
      </c>
      <c r="I50" s="17" t="s">
        <v>1214</v>
      </c>
      <c r="J50" s="19">
        <v>9</v>
      </c>
      <c r="K50" s="19">
        <v>3</v>
      </c>
      <c r="L50" s="61" t="s">
        <v>1215</v>
      </c>
      <c r="M50" s="20">
        <v>5096</v>
      </c>
      <c r="N50" s="19" t="s">
        <v>1216</v>
      </c>
      <c r="O50" s="61" t="s">
        <v>1215</v>
      </c>
      <c r="P50" s="20">
        <v>5096</v>
      </c>
      <c r="Q50" s="19" t="s">
        <v>1216</v>
      </c>
      <c r="R50" s="30" t="s">
        <v>1217</v>
      </c>
      <c r="S50" s="30">
        <v>4</v>
      </c>
      <c r="T50" s="19" t="s">
        <v>1098</v>
      </c>
      <c r="U50" s="19" t="s">
        <v>1100</v>
      </c>
      <c r="V50" s="20">
        <v>1965</v>
      </c>
      <c r="W50" s="19" t="s">
        <v>1098</v>
      </c>
      <c r="X50" s="19">
        <v>46</v>
      </c>
      <c r="Y50" s="83">
        <v>3.85</v>
      </c>
      <c r="Z50" s="83">
        <v>3.85</v>
      </c>
      <c r="AA50" s="21">
        <v>6.54</v>
      </c>
      <c r="AB50" s="21">
        <v>6.54</v>
      </c>
      <c r="AC50" s="22">
        <v>7</v>
      </c>
      <c r="AD50" s="22" t="s">
        <v>414</v>
      </c>
      <c r="AE50" s="22">
        <v>1</v>
      </c>
      <c r="AF50" s="23" t="s">
        <v>195</v>
      </c>
      <c r="AG50" s="23" t="s">
        <v>328</v>
      </c>
      <c r="AH50" s="23" t="s">
        <v>200</v>
      </c>
      <c r="AI50" s="23" t="s">
        <v>329</v>
      </c>
      <c r="AJ50" s="25">
        <v>3.6</v>
      </c>
      <c r="AK50" s="25">
        <v>3.4</v>
      </c>
      <c r="AL50" s="22">
        <v>1</v>
      </c>
      <c r="AM50" s="22">
        <v>1</v>
      </c>
      <c r="AN50" s="22">
        <v>0</v>
      </c>
      <c r="AO50" s="19"/>
      <c r="AP50" s="19">
        <v>0</v>
      </c>
      <c r="AQ50" s="19">
        <v>1</v>
      </c>
      <c r="AR50" s="19">
        <v>1</v>
      </c>
      <c r="AS50" s="19">
        <v>1</v>
      </c>
      <c r="AT50" s="45" t="s">
        <v>1218</v>
      </c>
      <c r="AU50" s="27">
        <v>40909</v>
      </c>
      <c r="AV50" s="54">
        <v>40983</v>
      </c>
      <c r="AW50" s="29" t="s">
        <v>331</v>
      </c>
      <c r="AX50" s="30">
        <v>5</v>
      </c>
      <c r="AY50" s="30" t="s">
        <v>1219</v>
      </c>
      <c r="AZ50" s="30">
        <v>36</v>
      </c>
      <c r="BA50" s="30">
        <v>0.02</v>
      </c>
      <c r="BB50" s="32"/>
      <c r="BC50" s="32"/>
      <c r="BD50" s="29" t="s">
        <v>235</v>
      </c>
      <c r="BE50" s="29" t="s">
        <v>343</v>
      </c>
      <c r="BF50" s="29" t="s">
        <v>1220</v>
      </c>
      <c r="BG50" s="30" t="s">
        <v>1221</v>
      </c>
      <c r="BH50" s="32"/>
      <c r="BI50" s="30">
        <v>54</v>
      </c>
      <c r="BJ50" s="30">
        <v>70</v>
      </c>
      <c r="BK50" s="30">
        <v>86</v>
      </c>
      <c r="BL50" s="30" t="s">
        <v>244</v>
      </c>
      <c r="BM50" s="30">
        <v>86</v>
      </c>
      <c r="BN50" s="30">
        <v>0.95</v>
      </c>
      <c r="BO50" s="30">
        <v>4</v>
      </c>
      <c r="BP50" s="29" t="s">
        <v>1107</v>
      </c>
      <c r="BQ50" s="29" t="s">
        <v>1222</v>
      </c>
      <c r="BR50" s="30">
        <v>88</v>
      </c>
      <c r="BS50" s="30">
        <v>0.77</v>
      </c>
      <c r="BT50" s="30" t="s">
        <v>377</v>
      </c>
      <c r="BU50" s="30">
        <v>2</v>
      </c>
      <c r="BV50" s="29" t="s">
        <v>235</v>
      </c>
      <c r="BW50" s="29" t="s">
        <v>343</v>
      </c>
      <c r="BX50" s="30" t="s">
        <v>1109</v>
      </c>
      <c r="BY50" s="30">
        <v>0.96</v>
      </c>
      <c r="BZ50" s="30" t="s">
        <v>1223</v>
      </c>
      <c r="CA50" s="29" t="s">
        <v>1111</v>
      </c>
      <c r="CB50" s="34"/>
      <c r="CC50" s="15">
        <v>1</v>
      </c>
      <c r="CD50" s="47" t="s">
        <v>1224</v>
      </c>
      <c r="CE50" s="86" t="s">
        <v>270</v>
      </c>
      <c r="CF50" s="87">
        <v>2010</v>
      </c>
      <c r="CG50" s="86" t="s">
        <v>276</v>
      </c>
      <c r="CH50" s="86" t="s">
        <v>1113</v>
      </c>
      <c r="CI50" s="86" t="s">
        <v>1225</v>
      </c>
      <c r="CJ50" s="87">
        <v>80</v>
      </c>
      <c r="CK50" s="87">
        <v>32</v>
      </c>
      <c r="CL50" s="88">
        <v>1995</v>
      </c>
      <c r="CM50" s="86" t="s">
        <v>282</v>
      </c>
      <c r="CN50" s="86" t="s">
        <v>408</v>
      </c>
      <c r="CO50" s="86" t="s">
        <v>351</v>
      </c>
      <c r="CP50" s="86" t="s">
        <v>1226</v>
      </c>
      <c r="CQ50" s="86" t="s">
        <v>410</v>
      </c>
      <c r="CR50" s="86" t="s">
        <v>410</v>
      </c>
      <c r="CS50" s="86" t="s">
        <v>580</v>
      </c>
      <c r="CT50" s="86" t="s">
        <v>411</v>
      </c>
      <c r="CU50" s="86" t="s">
        <v>1111</v>
      </c>
      <c r="CV50" s="87">
        <v>1</v>
      </c>
      <c r="CW50" s="86" t="s">
        <v>294</v>
      </c>
      <c r="CX50" s="86" t="s">
        <v>1116</v>
      </c>
      <c r="CY50" s="39">
        <v>36</v>
      </c>
      <c r="CZ50" s="41" t="s">
        <v>297</v>
      </c>
      <c r="DA50" s="41" t="s">
        <v>300</v>
      </c>
      <c r="DB50" s="42">
        <v>1</v>
      </c>
      <c r="DC50" s="42">
        <v>34</v>
      </c>
      <c r="DD50" s="42">
        <v>5.68</v>
      </c>
      <c r="DE50" s="41" t="s">
        <v>300</v>
      </c>
      <c r="DF50" s="42">
        <v>0.02</v>
      </c>
      <c r="DG50" s="91">
        <v>2.2889441E-2</v>
      </c>
      <c r="DH50" s="91">
        <v>2.2889441E-2</v>
      </c>
      <c r="DI50" s="85">
        <f t="shared" si="0"/>
        <v>1</v>
      </c>
      <c r="DJ50" s="91">
        <v>0.37834529373354497</v>
      </c>
      <c r="DK50" s="38">
        <v>88</v>
      </c>
      <c r="DL50" s="41" t="s">
        <v>297</v>
      </c>
      <c r="DM50" s="41" t="s">
        <v>300</v>
      </c>
      <c r="DN50" s="42">
        <v>1</v>
      </c>
      <c r="DO50" s="42">
        <v>86</v>
      </c>
      <c r="DP50" s="42">
        <v>0.08</v>
      </c>
      <c r="DQ50" s="41" t="s">
        <v>300</v>
      </c>
      <c r="DR50" s="42">
        <v>0.77</v>
      </c>
      <c r="DS50" s="91">
        <v>0.77797708200000004</v>
      </c>
      <c r="DT50" s="91">
        <v>0.77797708200000004</v>
      </c>
      <c r="DU50" s="85">
        <f t="shared" si="1"/>
        <v>0</v>
      </c>
      <c r="DV50" s="143">
        <f>-0.0304855380424846</f>
        <v>-3.0485538042484599E-2</v>
      </c>
      <c r="DW50" s="85">
        <v>1</v>
      </c>
    </row>
    <row r="51" spans="1:127" ht="21" customHeight="1" x14ac:dyDescent="0.2">
      <c r="A51" s="12">
        <v>50</v>
      </c>
      <c r="B51" s="14" t="s">
        <v>1210</v>
      </c>
      <c r="C51" s="84" t="s">
        <v>1211</v>
      </c>
      <c r="D51" s="15" t="s">
        <v>1068</v>
      </c>
      <c r="E51" s="15">
        <v>95</v>
      </c>
      <c r="F51" s="15">
        <v>3</v>
      </c>
      <c r="G51" s="15" t="s">
        <v>1212</v>
      </c>
      <c r="H51" s="16" t="s">
        <v>1227</v>
      </c>
      <c r="I51" s="17" t="s">
        <v>1214</v>
      </c>
      <c r="J51" s="19">
        <v>9</v>
      </c>
      <c r="K51" s="19">
        <v>2</v>
      </c>
      <c r="L51" s="61" t="s">
        <v>1215</v>
      </c>
      <c r="M51" s="20">
        <v>5096</v>
      </c>
      <c r="N51" s="19" t="s">
        <v>1216</v>
      </c>
      <c r="O51" s="61" t="s">
        <v>1215</v>
      </c>
      <c r="P51" s="20">
        <v>5096</v>
      </c>
      <c r="Q51" s="19" t="s">
        <v>1216</v>
      </c>
      <c r="R51" s="19" t="s">
        <v>1228</v>
      </c>
      <c r="S51" s="20">
        <v>6853</v>
      </c>
      <c r="T51" s="19" t="s">
        <v>1098</v>
      </c>
      <c r="U51" s="19" t="s">
        <v>1228</v>
      </c>
      <c r="V51" s="20">
        <v>6853</v>
      </c>
      <c r="W51" s="19" t="s">
        <v>1098</v>
      </c>
      <c r="X51" s="19">
        <v>46</v>
      </c>
      <c r="Y51" s="83">
        <v>3.85</v>
      </c>
      <c r="Z51" s="83">
        <v>3.85</v>
      </c>
      <c r="AA51" s="21">
        <v>6.54</v>
      </c>
      <c r="AB51" s="21">
        <v>6.54</v>
      </c>
      <c r="AC51" s="22">
        <v>7</v>
      </c>
      <c r="AD51" s="22" t="s">
        <v>414</v>
      </c>
      <c r="AE51" s="22">
        <v>1</v>
      </c>
      <c r="AF51" s="23" t="s">
        <v>195</v>
      </c>
      <c r="AG51" s="23" t="s">
        <v>328</v>
      </c>
      <c r="AH51" s="23" t="s">
        <v>394</v>
      </c>
      <c r="AI51" s="23" t="s">
        <v>201</v>
      </c>
      <c r="AJ51" s="25">
        <v>3.14</v>
      </c>
      <c r="AK51" s="25">
        <v>3.57</v>
      </c>
      <c r="AL51" s="22">
        <v>1</v>
      </c>
      <c r="AM51" s="22">
        <v>1</v>
      </c>
      <c r="AN51" s="22">
        <v>0</v>
      </c>
      <c r="AO51" s="19"/>
      <c r="AP51" s="19">
        <v>0</v>
      </c>
      <c r="AQ51" s="19">
        <v>1</v>
      </c>
      <c r="AR51" s="19">
        <v>1</v>
      </c>
      <c r="AS51" s="19">
        <v>0</v>
      </c>
      <c r="AT51" s="14" t="s">
        <v>1229</v>
      </c>
      <c r="AU51" s="97">
        <v>41925</v>
      </c>
      <c r="AV51" s="28">
        <v>42013</v>
      </c>
      <c r="AW51" s="29" t="s">
        <v>331</v>
      </c>
      <c r="AX51" s="30">
        <v>7</v>
      </c>
      <c r="AY51" s="30" t="s">
        <v>1230</v>
      </c>
      <c r="AZ51" s="30">
        <v>98</v>
      </c>
      <c r="BA51" s="30">
        <v>0.02</v>
      </c>
      <c r="BB51" s="32"/>
      <c r="BC51" s="32"/>
      <c r="BD51" s="29" t="s">
        <v>1231</v>
      </c>
      <c r="BE51" s="29" t="s">
        <v>236</v>
      </c>
      <c r="BF51" s="29" t="s">
        <v>1232</v>
      </c>
      <c r="BG51" s="30" t="s">
        <v>1233</v>
      </c>
      <c r="BH51" s="32"/>
      <c r="BI51" s="30">
        <v>105</v>
      </c>
      <c r="BJ51" s="30">
        <v>136</v>
      </c>
      <c r="BK51" s="30">
        <v>165</v>
      </c>
      <c r="BL51" s="30" t="s">
        <v>514</v>
      </c>
      <c r="BM51" s="30">
        <v>165</v>
      </c>
      <c r="BN51" s="30">
        <v>0.95</v>
      </c>
      <c r="BO51" s="30">
        <v>4</v>
      </c>
      <c r="BP51" s="45" t="s">
        <v>1234</v>
      </c>
      <c r="BQ51" s="29" t="s">
        <v>1235</v>
      </c>
      <c r="BR51" s="30">
        <v>109</v>
      </c>
      <c r="BS51" s="30">
        <v>7.9100000000000004E-2</v>
      </c>
      <c r="BT51" s="30" t="s">
        <v>249</v>
      </c>
      <c r="BU51" s="31"/>
      <c r="BV51" s="29" t="s">
        <v>1236</v>
      </c>
      <c r="BW51" s="29" t="s">
        <v>236</v>
      </c>
      <c r="BX51" s="30" t="s">
        <v>253</v>
      </c>
      <c r="BY51" s="30">
        <v>0.82</v>
      </c>
      <c r="BZ51" s="30" t="s">
        <v>1237</v>
      </c>
      <c r="CA51" s="29" t="s">
        <v>432</v>
      </c>
      <c r="CB51" s="34"/>
      <c r="CC51" s="15">
        <v>0</v>
      </c>
      <c r="CD51" s="34"/>
      <c r="CE51" s="36" t="s">
        <v>270</v>
      </c>
      <c r="CF51" s="37">
        <v>1992</v>
      </c>
      <c r="CG51" s="36" t="s">
        <v>276</v>
      </c>
      <c r="CH51" s="36" t="s">
        <v>774</v>
      </c>
      <c r="CI51" s="36" t="s">
        <v>278</v>
      </c>
      <c r="CJ51" s="38">
        <v>323</v>
      </c>
      <c r="CK51" s="38">
        <v>145</v>
      </c>
      <c r="CL51" s="38">
        <v>6714</v>
      </c>
      <c r="CM51" s="36" t="s">
        <v>282</v>
      </c>
      <c r="CN51" s="36" t="s">
        <v>408</v>
      </c>
      <c r="CO51" s="36" t="s">
        <v>349</v>
      </c>
      <c r="CP51" s="65"/>
      <c r="CQ51" s="36" t="s">
        <v>410</v>
      </c>
      <c r="CR51" s="36" t="s">
        <v>410</v>
      </c>
      <c r="CS51" s="36" t="s">
        <v>580</v>
      </c>
      <c r="CT51" s="36" t="s">
        <v>468</v>
      </c>
      <c r="CU51" s="36" t="s">
        <v>1238</v>
      </c>
      <c r="CV51" s="38">
        <v>1</v>
      </c>
      <c r="CW51" s="36" t="s">
        <v>294</v>
      </c>
      <c r="CX51" s="36" t="s">
        <v>498</v>
      </c>
      <c r="CY51" s="39">
        <v>98</v>
      </c>
      <c r="CZ51" s="41" t="s">
        <v>297</v>
      </c>
      <c r="DA51" s="41" t="s">
        <v>300</v>
      </c>
      <c r="DB51" s="42">
        <v>2</v>
      </c>
      <c r="DC51" s="42">
        <v>92</v>
      </c>
      <c r="DD51" s="42">
        <v>4.3600000000000003</v>
      </c>
      <c r="DE51" s="41" t="s">
        <v>300</v>
      </c>
      <c r="DF51" s="42">
        <v>0.02</v>
      </c>
      <c r="DG51" s="91">
        <v>1.5520905999999999E-2</v>
      </c>
      <c r="DH51" s="91">
        <v>1.5520905999999999E-2</v>
      </c>
      <c r="DI51" s="85">
        <f t="shared" si="0"/>
        <v>1</v>
      </c>
      <c r="DJ51" s="91">
        <v>0.20805846309804299</v>
      </c>
      <c r="DK51" s="38">
        <v>109</v>
      </c>
      <c r="DL51" s="41" t="s">
        <v>297</v>
      </c>
      <c r="DM51" s="41" t="s">
        <v>300</v>
      </c>
      <c r="DN51" s="42">
        <v>2</v>
      </c>
      <c r="DO51" s="42">
        <v>103</v>
      </c>
      <c r="DP51" s="42">
        <v>2.601</v>
      </c>
      <c r="DQ51" s="41" t="s">
        <v>300</v>
      </c>
      <c r="DR51" s="42">
        <v>7.9100000000000004E-2</v>
      </c>
      <c r="DS51" s="91">
        <v>7.9067813000000001E-2</v>
      </c>
      <c r="DT51" s="91">
        <v>7.9067813000000001E-2</v>
      </c>
      <c r="DU51" s="85">
        <f t="shared" si="1"/>
        <v>0</v>
      </c>
      <c r="DV51" s="91">
        <v>0.15504313165481801</v>
      </c>
      <c r="DW51" s="85">
        <v>0</v>
      </c>
    </row>
    <row r="52" spans="1:127" ht="21" customHeight="1" x14ac:dyDescent="0.2">
      <c r="A52" s="12">
        <v>51</v>
      </c>
      <c r="B52" s="14" t="s">
        <v>1239</v>
      </c>
      <c r="C52" s="14" t="s">
        <v>1240</v>
      </c>
      <c r="D52" s="15" t="s">
        <v>1068</v>
      </c>
      <c r="E52" s="15">
        <v>94</v>
      </c>
      <c r="F52" s="15">
        <v>3</v>
      </c>
      <c r="G52" s="15" t="s">
        <v>1241</v>
      </c>
      <c r="H52" s="16" t="s">
        <v>1242</v>
      </c>
      <c r="I52" s="17" t="s">
        <v>1243</v>
      </c>
      <c r="J52" s="19">
        <v>7</v>
      </c>
      <c r="K52" s="19">
        <v>1</v>
      </c>
      <c r="L52" s="19" t="s">
        <v>1244</v>
      </c>
      <c r="M52" s="20">
        <v>403</v>
      </c>
      <c r="N52" s="19" t="s">
        <v>650</v>
      </c>
      <c r="O52" s="19" t="s">
        <v>1245</v>
      </c>
      <c r="P52" s="20">
        <v>24873</v>
      </c>
      <c r="Q52" s="19" t="s">
        <v>650</v>
      </c>
      <c r="R52" s="19" t="s">
        <v>1143</v>
      </c>
      <c r="S52" s="20">
        <v>550</v>
      </c>
      <c r="T52" s="98" t="s">
        <v>1246</v>
      </c>
      <c r="U52" s="19" t="s">
        <v>1143</v>
      </c>
      <c r="V52" s="20">
        <v>550</v>
      </c>
      <c r="W52" s="98" t="s">
        <v>1246</v>
      </c>
      <c r="X52" s="19">
        <v>83</v>
      </c>
      <c r="Y52" s="21">
        <v>2.98</v>
      </c>
      <c r="Z52" s="21">
        <v>2.98</v>
      </c>
      <c r="AA52" s="83">
        <v>1.43</v>
      </c>
      <c r="AB52" s="83">
        <v>1.43</v>
      </c>
      <c r="AC52" s="22">
        <v>2</v>
      </c>
      <c r="AD52" s="22" t="s">
        <v>414</v>
      </c>
      <c r="AE52" s="22">
        <v>1</v>
      </c>
      <c r="AF52" s="23" t="s">
        <v>195</v>
      </c>
      <c r="AG52" s="23" t="s">
        <v>197</v>
      </c>
      <c r="AH52" s="23" t="s">
        <v>368</v>
      </c>
      <c r="AI52" s="23" t="s">
        <v>614</v>
      </c>
      <c r="AJ52" s="25">
        <v>3.11</v>
      </c>
      <c r="AK52" s="25">
        <v>3.78</v>
      </c>
      <c r="AL52" s="22">
        <v>1</v>
      </c>
      <c r="AM52" s="22">
        <v>1</v>
      </c>
      <c r="AN52" s="22">
        <v>0</v>
      </c>
      <c r="AO52" s="19"/>
      <c r="AP52" s="19">
        <v>0</v>
      </c>
      <c r="AQ52" s="19">
        <v>1</v>
      </c>
      <c r="AR52" s="19">
        <v>0</v>
      </c>
      <c r="AS52" s="19">
        <v>0</v>
      </c>
      <c r="AT52" s="14" t="s">
        <v>1247</v>
      </c>
      <c r="AU52" s="27">
        <v>41859</v>
      </c>
      <c r="AV52" s="48"/>
      <c r="AW52" s="29" t="s">
        <v>331</v>
      </c>
      <c r="AX52" s="30">
        <v>2</v>
      </c>
      <c r="AY52" s="30" t="s">
        <v>1248</v>
      </c>
      <c r="AZ52" s="30">
        <v>203</v>
      </c>
      <c r="BA52" s="30" t="s">
        <v>533</v>
      </c>
      <c r="BB52" s="32"/>
      <c r="BC52" s="32"/>
      <c r="BD52" s="29" t="s">
        <v>1249</v>
      </c>
      <c r="BE52" s="29" t="s">
        <v>1250</v>
      </c>
      <c r="BF52" s="29" t="s">
        <v>1251</v>
      </c>
      <c r="BG52" s="30" t="s">
        <v>428</v>
      </c>
      <c r="BH52" s="32"/>
      <c r="BI52" s="30">
        <v>181</v>
      </c>
      <c r="BJ52" s="30">
        <v>241</v>
      </c>
      <c r="BK52" s="30">
        <v>296</v>
      </c>
      <c r="BL52" s="30" t="s">
        <v>244</v>
      </c>
      <c r="BM52" s="30">
        <v>241</v>
      </c>
      <c r="BN52" s="30">
        <v>0.9</v>
      </c>
      <c r="BO52" s="30">
        <v>1</v>
      </c>
      <c r="BP52" s="29" t="s">
        <v>1252</v>
      </c>
      <c r="BQ52" s="34"/>
      <c r="BR52" s="34"/>
      <c r="BS52" s="34"/>
      <c r="BT52" s="34"/>
      <c r="BU52" s="34"/>
      <c r="BV52" s="34"/>
      <c r="BW52" s="34"/>
      <c r="BX52" s="34"/>
      <c r="BY52" s="34"/>
      <c r="BZ52" s="34"/>
      <c r="CA52" s="34"/>
      <c r="CB52" s="34"/>
      <c r="CC52" s="15">
        <v>0</v>
      </c>
      <c r="CD52" s="34"/>
      <c r="CE52" s="36" t="s">
        <v>270</v>
      </c>
      <c r="CF52" s="37">
        <v>2002</v>
      </c>
      <c r="CG52" s="36" t="s">
        <v>438</v>
      </c>
      <c r="CH52" s="36" t="s">
        <v>439</v>
      </c>
      <c r="CI52" s="36" t="s">
        <v>348</v>
      </c>
      <c r="CJ52" s="38">
        <v>6</v>
      </c>
      <c r="CK52" s="38">
        <v>5</v>
      </c>
      <c r="CL52" s="38">
        <v>588</v>
      </c>
      <c r="CM52" s="36" t="s">
        <v>282</v>
      </c>
      <c r="CN52" s="36" t="s">
        <v>408</v>
      </c>
      <c r="CO52" s="36" t="s">
        <v>289</v>
      </c>
      <c r="CP52" s="36" t="s">
        <v>1253</v>
      </c>
      <c r="CQ52" s="36" t="s">
        <v>410</v>
      </c>
      <c r="CR52" s="36" t="s">
        <v>410</v>
      </c>
      <c r="CS52" s="36" t="s">
        <v>352</v>
      </c>
      <c r="CT52" s="36" t="s">
        <v>411</v>
      </c>
      <c r="CU52" s="36" t="s">
        <v>1254</v>
      </c>
      <c r="CV52" s="37">
        <v>1</v>
      </c>
      <c r="CW52" s="36" t="s">
        <v>294</v>
      </c>
      <c r="CX52" s="36" t="s">
        <v>193</v>
      </c>
      <c r="CY52" s="39">
        <v>203</v>
      </c>
      <c r="CZ52" s="56"/>
      <c r="DA52" s="41" t="s">
        <v>300</v>
      </c>
      <c r="DB52" s="62"/>
      <c r="DC52" s="62"/>
      <c r="DD52" s="62"/>
      <c r="DE52" s="41" t="s">
        <v>355</v>
      </c>
      <c r="DF52" s="42">
        <v>0.01</v>
      </c>
      <c r="DG52" s="19"/>
      <c r="DH52" s="19"/>
      <c r="DI52" s="85"/>
      <c r="DJ52" s="19"/>
      <c r="DK52" s="56"/>
      <c r="DL52" s="56"/>
      <c r="DM52" s="62"/>
      <c r="DN52" s="62"/>
      <c r="DO52" s="62"/>
      <c r="DP52" s="62"/>
      <c r="DQ52" s="62"/>
      <c r="DR52" s="62"/>
      <c r="DS52" s="19"/>
      <c r="DT52" s="19"/>
      <c r="DU52" s="85"/>
      <c r="DV52" s="19"/>
      <c r="DW52" s="85"/>
    </row>
    <row r="53" spans="1:127" ht="21" customHeight="1" x14ac:dyDescent="0.2">
      <c r="A53" s="12">
        <v>52</v>
      </c>
      <c r="B53" s="14" t="s">
        <v>1255</v>
      </c>
      <c r="C53" s="14" t="s">
        <v>1256</v>
      </c>
      <c r="D53" s="15" t="s">
        <v>1068</v>
      </c>
      <c r="E53" s="15">
        <v>94</v>
      </c>
      <c r="F53" s="15">
        <v>4</v>
      </c>
      <c r="G53" s="15" t="s">
        <v>1257</v>
      </c>
      <c r="H53" s="16" t="s">
        <v>1258</v>
      </c>
      <c r="I53" s="17" t="s">
        <v>1259</v>
      </c>
      <c r="J53" s="19">
        <v>4</v>
      </c>
      <c r="K53" s="19">
        <v>7</v>
      </c>
      <c r="L53" s="19" t="s">
        <v>1260</v>
      </c>
      <c r="M53" s="20">
        <v>671</v>
      </c>
      <c r="N53" s="19" t="s">
        <v>1261</v>
      </c>
      <c r="O53" s="19" t="s">
        <v>1262</v>
      </c>
      <c r="P53" s="99">
        <v>25989</v>
      </c>
      <c r="Q53" s="19" t="s">
        <v>505</v>
      </c>
      <c r="R53" s="19" t="s">
        <v>1263</v>
      </c>
      <c r="S53" s="20">
        <v>23</v>
      </c>
      <c r="T53" s="19" t="s">
        <v>1264</v>
      </c>
      <c r="U53" s="19" t="s">
        <v>1263</v>
      </c>
      <c r="V53" s="20">
        <v>23</v>
      </c>
      <c r="W53" s="19" t="s">
        <v>1264</v>
      </c>
      <c r="X53" s="19">
        <v>35</v>
      </c>
      <c r="Y53" s="83">
        <v>2.91</v>
      </c>
      <c r="Z53" s="21">
        <v>4.3600000000000003</v>
      </c>
      <c r="AA53" s="83">
        <v>1.42</v>
      </c>
      <c r="AB53" s="83">
        <v>1.42</v>
      </c>
      <c r="AC53" s="22">
        <v>5</v>
      </c>
      <c r="AD53" s="22" t="s">
        <v>414</v>
      </c>
      <c r="AE53" s="22">
        <v>1</v>
      </c>
      <c r="AF53" s="23" t="s">
        <v>195</v>
      </c>
      <c r="AG53" s="23" t="s">
        <v>367</v>
      </c>
      <c r="AH53" s="23" t="s">
        <v>368</v>
      </c>
      <c r="AI53" s="23" t="s">
        <v>329</v>
      </c>
      <c r="AJ53" s="25">
        <v>3.6</v>
      </c>
      <c r="AK53" s="25">
        <v>3</v>
      </c>
      <c r="AL53" s="22">
        <v>4</v>
      </c>
      <c r="AM53" s="22">
        <v>4</v>
      </c>
      <c r="AN53" s="22">
        <v>0</v>
      </c>
      <c r="AO53" s="19"/>
      <c r="AP53" s="19">
        <v>0</v>
      </c>
      <c r="AQ53" s="19">
        <v>1</v>
      </c>
      <c r="AR53" s="19">
        <v>1</v>
      </c>
      <c r="AS53" s="19">
        <v>0</v>
      </c>
      <c r="AT53" s="14" t="s">
        <v>1265</v>
      </c>
      <c r="AU53" s="27">
        <v>41222</v>
      </c>
      <c r="AV53" s="54">
        <v>41512</v>
      </c>
      <c r="AW53" s="29" t="s">
        <v>1266</v>
      </c>
      <c r="AX53" s="30">
        <v>5</v>
      </c>
      <c r="AY53" s="30" t="s">
        <v>1267</v>
      </c>
      <c r="AZ53" s="30">
        <v>133</v>
      </c>
      <c r="BA53" s="30" t="s">
        <v>1268</v>
      </c>
      <c r="BB53" s="32"/>
      <c r="BC53" s="32"/>
      <c r="BD53" s="29" t="s">
        <v>1269</v>
      </c>
      <c r="BE53" s="29" t="s">
        <v>236</v>
      </c>
      <c r="BF53" s="29" t="s">
        <v>1270</v>
      </c>
      <c r="BG53" s="30" t="s">
        <v>1271</v>
      </c>
      <c r="BH53" s="32"/>
      <c r="BI53" s="30">
        <v>64</v>
      </c>
      <c r="BJ53" s="30">
        <v>86</v>
      </c>
      <c r="BK53" s="30">
        <v>104</v>
      </c>
      <c r="BL53" s="30" t="s">
        <v>244</v>
      </c>
      <c r="BM53" s="30">
        <v>104</v>
      </c>
      <c r="BN53" s="30">
        <v>0.95</v>
      </c>
      <c r="BO53" s="30">
        <v>1</v>
      </c>
      <c r="BP53" s="29" t="s">
        <v>1272</v>
      </c>
      <c r="BQ53" s="14" t="s">
        <v>1273</v>
      </c>
      <c r="BR53" s="15">
        <v>113</v>
      </c>
      <c r="BS53" s="15">
        <v>0.32200000000000001</v>
      </c>
      <c r="BT53" s="32"/>
      <c r="BU53" s="32"/>
      <c r="BV53" s="29" t="s">
        <v>1269</v>
      </c>
      <c r="BW53" s="29" t="s">
        <v>236</v>
      </c>
      <c r="BX53" s="30" t="s">
        <v>253</v>
      </c>
      <c r="BY53" s="30">
        <v>0.95</v>
      </c>
      <c r="BZ53" s="30" t="s">
        <v>600</v>
      </c>
      <c r="CA53" s="29" t="s">
        <v>1274</v>
      </c>
      <c r="CB53" s="34"/>
      <c r="CC53" s="15">
        <v>0</v>
      </c>
      <c r="CD53" s="14"/>
      <c r="CE53" s="36" t="s">
        <v>270</v>
      </c>
      <c r="CF53" s="37">
        <v>2007</v>
      </c>
      <c r="CG53" s="36" t="s">
        <v>438</v>
      </c>
      <c r="CH53" s="36" t="s">
        <v>348</v>
      </c>
      <c r="CI53" s="36" t="s">
        <v>348</v>
      </c>
      <c r="CJ53" s="38">
        <v>2</v>
      </c>
      <c r="CK53" s="38">
        <v>2</v>
      </c>
      <c r="CL53" s="38">
        <v>21</v>
      </c>
      <c r="CM53" s="36" t="s">
        <v>282</v>
      </c>
      <c r="CN53" s="36" t="s">
        <v>283</v>
      </c>
      <c r="CO53" s="36" t="s">
        <v>349</v>
      </c>
      <c r="CP53" s="36" t="s">
        <v>1275</v>
      </c>
      <c r="CQ53" s="36" t="s">
        <v>410</v>
      </c>
      <c r="CR53" s="36" t="s">
        <v>410</v>
      </c>
      <c r="CS53" s="36" t="s">
        <v>467</v>
      </c>
      <c r="CT53" s="36" t="s">
        <v>411</v>
      </c>
      <c r="CU53" s="36" t="s">
        <v>1276</v>
      </c>
      <c r="CV53" s="38">
        <v>1</v>
      </c>
      <c r="CW53" s="36" t="s">
        <v>294</v>
      </c>
      <c r="CX53" s="36" t="s">
        <v>1116</v>
      </c>
      <c r="CY53" s="39">
        <v>133</v>
      </c>
      <c r="CZ53" s="41" t="s">
        <v>297</v>
      </c>
      <c r="DA53" s="41" t="s">
        <v>300</v>
      </c>
      <c r="DB53" s="42">
        <v>1</v>
      </c>
      <c r="DC53" s="42">
        <v>131</v>
      </c>
      <c r="DD53" s="42">
        <v>5.79</v>
      </c>
      <c r="DE53" s="41" t="s">
        <v>355</v>
      </c>
      <c r="DF53" s="42">
        <v>0.02</v>
      </c>
      <c r="DG53" s="19">
        <v>1.7513309000000001E-2</v>
      </c>
      <c r="DH53" s="19">
        <v>1.7513309000000001E-2</v>
      </c>
      <c r="DI53" s="85">
        <f t="shared" si="0"/>
        <v>1</v>
      </c>
      <c r="DJ53" s="19">
        <v>0.20573685992153901</v>
      </c>
      <c r="DK53" s="100">
        <v>113</v>
      </c>
      <c r="DL53" s="41" t="s">
        <v>297</v>
      </c>
      <c r="DM53" s="9" t="s">
        <v>300</v>
      </c>
      <c r="DN53" s="9">
        <v>1</v>
      </c>
      <c r="DO53" s="9">
        <v>111</v>
      </c>
      <c r="DP53" s="9">
        <v>0.99</v>
      </c>
      <c r="DQ53" s="41" t="s">
        <v>300</v>
      </c>
      <c r="DR53" s="42">
        <v>0.32200000000000001</v>
      </c>
      <c r="DS53" s="19">
        <v>0.32190646099999998</v>
      </c>
      <c r="DT53" s="19">
        <v>0.32190646099999998</v>
      </c>
      <c r="DU53" s="85">
        <f t="shared" si="1"/>
        <v>0</v>
      </c>
      <c r="DV53" s="19">
        <v>9.4021673069016501E-2</v>
      </c>
      <c r="DW53" s="85">
        <v>0</v>
      </c>
    </row>
    <row r="54" spans="1:127" ht="21" customHeight="1" x14ac:dyDescent="0.2">
      <c r="A54" s="12">
        <v>53</v>
      </c>
      <c r="B54" s="14" t="s">
        <v>1277</v>
      </c>
      <c r="C54" s="14" t="s">
        <v>1278</v>
      </c>
      <c r="D54" s="15" t="s">
        <v>1068</v>
      </c>
      <c r="E54" s="15">
        <v>94</v>
      </c>
      <c r="F54" s="15">
        <v>1</v>
      </c>
      <c r="G54" s="15" t="s">
        <v>1279</v>
      </c>
      <c r="H54" s="16" t="s">
        <v>1280</v>
      </c>
      <c r="I54" s="17" t="s">
        <v>1281</v>
      </c>
      <c r="J54" s="19">
        <v>3</v>
      </c>
      <c r="K54" s="19">
        <v>3</v>
      </c>
      <c r="L54" s="19" t="s">
        <v>1282</v>
      </c>
      <c r="M54" s="20">
        <v>5439</v>
      </c>
      <c r="N54" s="19" t="s">
        <v>1283</v>
      </c>
      <c r="O54" s="19" t="s">
        <v>1284</v>
      </c>
      <c r="P54" s="20">
        <v>12887</v>
      </c>
      <c r="Q54" s="19" t="s">
        <v>1285</v>
      </c>
      <c r="R54" s="19" t="s">
        <v>1286</v>
      </c>
      <c r="S54" s="20">
        <v>0</v>
      </c>
      <c r="T54" s="19" t="s">
        <v>1287</v>
      </c>
      <c r="U54" s="19" t="s">
        <v>1288</v>
      </c>
      <c r="V54" s="20">
        <v>3015</v>
      </c>
      <c r="W54" s="19" t="s">
        <v>1287</v>
      </c>
      <c r="X54" s="19">
        <v>136</v>
      </c>
      <c r="Y54" s="83">
        <v>5.19</v>
      </c>
      <c r="Z54" s="83">
        <v>3.45</v>
      </c>
      <c r="AA54" s="83">
        <v>4.05</v>
      </c>
      <c r="AB54" s="83">
        <v>4.05</v>
      </c>
      <c r="AC54" s="22">
        <v>2</v>
      </c>
      <c r="AD54" s="22" t="s">
        <v>414</v>
      </c>
      <c r="AE54" s="22">
        <v>1</v>
      </c>
      <c r="AF54" s="23" t="s">
        <v>195</v>
      </c>
      <c r="AG54" s="23" t="s">
        <v>1289</v>
      </c>
      <c r="AH54" s="23" t="s">
        <v>200</v>
      </c>
      <c r="AI54" s="23" t="s">
        <v>329</v>
      </c>
      <c r="AJ54" s="25">
        <v>4.25</v>
      </c>
      <c r="AK54" s="25">
        <v>3</v>
      </c>
      <c r="AL54" s="22">
        <v>0</v>
      </c>
      <c r="AM54" s="22"/>
      <c r="AN54" s="22">
        <v>0</v>
      </c>
      <c r="AO54" s="19"/>
      <c r="AP54" s="19">
        <v>0</v>
      </c>
      <c r="AQ54" s="19">
        <v>1</v>
      </c>
      <c r="AR54" s="19">
        <v>1</v>
      </c>
      <c r="AS54" s="19">
        <v>0</v>
      </c>
      <c r="AT54" s="14" t="s">
        <v>1290</v>
      </c>
      <c r="AU54" s="27">
        <v>41136</v>
      </c>
      <c r="AV54" s="54">
        <v>41640</v>
      </c>
      <c r="AW54" s="29" t="s">
        <v>1291</v>
      </c>
      <c r="AX54" s="30">
        <v>2</v>
      </c>
      <c r="AY54" s="30" t="s">
        <v>1292</v>
      </c>
      <c r="AZ54" s="30">
        <v>48</v>
      </c>
      <c r="BA54" s="30">
        <v>0.03</v>
      </c>
      <c r="BB54" s="32"/>
      <c r="BC54" s="32"/>
      <c r="BD54" s="29" t="s">
        <v>827</v>
      </c>
      <c r="BE54" s="29" t="s">
        <v>236</v>
      </c>
      <c r="BF54" s="29" t="s">
        <v>1293</v>
      </c>
      <c r="BG54" s="30" t="s">
        <v>1294</v>
      </c>
      <c r="BH54" s="30">
        <v>0.99</v>
      </c>
      <c r="BI54" s="30">
        <v>14</v>
      </c>
      <c r="BJ54" s="30">
        <v>18</v>
      </c>
      <c r="BK54" s="30">
        <v>20</v>
      </c>
      <c r="BL54" s="30" t="s">
        <v>244</v>
      </c>
      <c r="BM54" s="30">
        <v>20</v>
      </c>
      <c r="BN54" s="30">
        <v>0.95</v>
      </c>
      <c r="BO54" s="30">
        <v>1</v>
      </c>
      <c r="BP54" s="29" t="s">
        <v>902</v>
      </c>
      <c r="BQ54" s="29" t="s">
        <v>1295</v>
      </c>
      <c r="BR54" s="30">
        <v>75</v>
      </c>
      <c r="BS54" s="30">
        <v>0.51300000000000001</v>
      </c>
      <c r="BT54" s="31"/>
      <c r="BU54" s="32"/>
      <c r="BV54" s="29" t="s">
        <v>827</v>
      </c>
      <c r="BW54" s="29" t="s">
        <v>236</v>
      </c>
      <c r="BX54" s="30" t="s">
        <v>253</v>
      </c>
      <c r="BY54" s="30">
        <v>0.99</v>
      </c>
      <c r="BZ54" s="30" t="s">
        <v>1296</v>
      </c>
      <c r="CA54" s="29" t="s">
        <v>902</v>
      </c>
      <c r="CB54" s="34"/>
      <c r="CC54" s="15">
        <v>1</v>
      </c>
      <c r="CD54" s="47" t="s">
        <v>1297</v>
      </c>
      <c r="CE54" s="36" t="s">
        <v>270</v>
      </c>
      <c r="CF54" s="37">
        <v>2010</v>
      </c>
      <c r="CG54" s="36" t="s">
        <v>438</v>
      </c>
      <c r="CH54" s="36" t="s">
        <v>277</v>
      </c>
      <c r="CI54" s="36" t="s">
        <v>277</v>
      </c>
      <c r="CJ54" s="38">
        <v>50</v>
      </c>
      <c r="CK54" s="38">
        <v>30</v>
      </c>
      <c r="CL54" s="38">
        <v>2909</v>
      </c>
      <c r="CM54" s="36" t="s">
        <v>282</v>
      </c>
      <c r="CN54" s="36" t="s">
        <v>381</v>
      </c>
      <c r="CO54" s="36" t="s">
        <v>349</v>
      </c>
      <c r="CP54" s="36" t="s">
        <v>1298</v>
      </c>
      <c r="CQ54" s="36" t="s">
        <v>627</v>
      </c>
      <c r="CR54" s="36" t="s">
        <v>288</v>
      </c>
      <c r="CS54" s="36" t="s">
        <v>290</v>
      </c>
      <c r="CT54" s="36" t="s">
        <v>468</v>
      </c>
      <c r="CU54" s="36" t="s">
        <v>1299</v>
      </c>
      <c r="CV54" s="38">
        <v>1</v>
      </c>
      <c r="CW54" s="36" t="s">
        <v>294</v>
      </c>
      <c r="CX54" s="36" t="s">
        <v>414</v>
      </c>
      <c r="CY54" s="39">
        <v>48</v>
      </c>
      <c r="CZ54" s="41" t="s">
        <v>297</v>
      </c>
      <c r="DA54" s="41" t="s">
        <v>300</v>
      </c>
      <c r="DB54" s="42">
        <v>1</v>
      </c>
      <c r="DC54" s="42">
        <v>31</v>
      </c>
      <c r="DD54" s="42">
        <v>5.14</v>
      </c>
      <c r="DE54" s="41" t="s">
        <v>300</v>
      </c>
      <c r="DF54" s="42">
        <v>0.03</v>
      </c>
      <c r="DG54" s="19">
        <v>3.0503190999999999E-2</v>
      </c>
      <c r="DH54" s="19">
        <v>3.0503190999999999E-2</v>
      </c>
      <c r="DI54" s="85">
        <f t="shared" si="0"/>
        <v>1</v>
      </c>
      <c r="DJ54" s="19">
        <v>0.37712687757971702</v>
      </c>
      <c r="DK54" s="38">
        <v>75</v>
      </c>
      <c r="DL54" s="41" t="s">
        <v>297</v>
      </c>
      <c r="DM54" s="41" t="s">
        <v>300</v>
      </c>
      <c r="DN54" s="42">
        <v>1</v>
      </c>
      <c r="DO54" s="42">
        <v>73</v>
      </c>
      <c r="DP54" s="42">
        <v>0.432</v>
      </c>
      <c r="DQ54" s="41" t="s">
        <v>300</v>
      </c>
      <c r="DR54" s="42">
        <v>0.51300000000000001</v>
      </c>
      <c r="DS54" s="19">
        <v>0.51307623899999999</v>
      </c>
      <c r="DT54" s="19">
        <v>0.51307623899999999</v>
      </c>
      <c r="DU54" s="85">
        <f t="shared" si="1"/>
        <v>0</v>
      </c>
      <c r="DV54" s="19">
        <v>7.6700676595276698E-2</v>
      </c>
      <c r="DW54" s="85">
        <v>0</v>
      </c>
    </row>
    <row r="55" spans="1:127" ht="21" customHeight="1" x14ac:dyDescent="0.2">
      <c r="A55" s="12">
        <v>54</v>
      </c>
      <c r="B55" s="29" t="s">
        <v>1300</v>
      </c>
      <c r="C55" s="29" t="s">
        <v>1301</v>
      </c>
      <c r="D55" s="30" t="s">
        <v>1068</v>
      </c>
      <c r="E55" s="43">
        <v>94</v>
      </c>
      <c r="F55" s="43">
        <v>1</v>
      </c>
      <c r="G55" s="43" t="s">
        <v>1302</v>
      </c>
      <c r="H55" s="13"/>
      <c r="I55" s="13" t="s">
        <v>1303</v>
      </c>
      <c r="J55" s="44">
        <v>4</v>
      </c>
      <c r="K55" s="44"/>
      <c r="L55" s="44" t="s">
        <v>1304</v>
      </c>
      <c r="M55" s="44"/>
      <c r="N55" s="44"/>
      <c r="O55" s="44"/>
      <c r="P55" s="44"/>
      <c r="Q55" s="44"/>
      <c r="R55" s="44"/>
      <c r="S55" s="44"/>
      <c r="T55" s="44"/>
      <c r="U55" s="44"/>
      <c r="V55" s="44"/>
      <c r="W55" s="44"/>
      <c r="X55" s="44">
        <v>431</v>
      </c>
      <c r="Y55" s="44"/>
      <c r="Z55" s="44"/>
      <c r="AA55" s="44"/>
      <c r="AB55" s="44"/>
      <c r="AC55" s="44"/>
      <c r="AD55" s="44"/>
      <c r="AE55" s="44"/>
      <c r="AF55" s="44"/>
      <c r="AG55" s="44"/>
      <c r="AH55" s="44"/>
      <c r="AI55" s="44"/>
      <c r="AJ55" s="44"/>
      <c r="AK55" s="44"/>
      <c r="AL55" s="44"/>
      <c r="AM55" s="44"/>
      <c r="AN55" s="44"/>
      <c r="AO55" s="44"/>
      <c r="AP55" s="44">
        <v>1</v>
      </c>
      <c r="AQ55" s="44">
        <v>0</v>
      </c>
      <c r="AR55" s="44">
        <v>0</v>
      </c>
      <c r="AS55" s="44">
        <v>0</v>
      </c>
      <c r="AU55" s="75"/>
      <c r="AW55" s="9" t="s">
        <v>331</v>
      </c>
      <c r="AX55" s="44">
        <v>1</v>
      </c>
      <c r="AY55" s="44" t="s">
        <v>1305</v>
      </c>
      <c r="AZ55" s="44">
        <v>41</v>
      </c>
      <c r="BA55" s="44">
        <v>3.0000000000000001E-5</v>
      </c>
      <c r="BD55" s="9" t="s">
        <v>1306</v>
      </c>
      <c r="BE55" s="9" t="s">
        <v>1307</v>
      </c>
      <c r="BF55" s="9" t="s">
        <v>1308</v>
      </c>
      <c r="BG55" s="44" t="s">
        <v>1309</v>
      </c>
      <c r="BI55" s="40"/>
      <c r="BJ55" s="40"/>
      <c r="BK55" s="40"/>
      <c r="BL55" s="40"/>
      <c r="BM55" s="40"/>
      <c r="BN55" s="40"/>
      <c r="BO55" s="40"/>
      <c r="CC55" s="40"/>
      <c r="CE55" s="65"/>
      <c r="CF55" s="65"/>
      <c r="CG55" s="65"/>
      <c r="CH55" s="65"/>
      <c r="CI55" s="65"/>
      <c r="CJ55" s="66"/>
      <c r="CK55" s="66"/>
      <c r="CL55" s="66"/>
      <c r="CM55" s="65"/>
      <c r="CN55" s="65"/>
      <c r="CO55" s="65"/>
      <c r="CP55" s="65"/>
      <c r="CQ55" s="65"/>
      <c r="CR55" s="65"/>
      <c r="CS55" s="65"/>
      <c r="CT55" s="65"/>
      <c r="CU55" s="65"/>
      <c r="CV55" s="66"/>
      <c r="CW55" s="65"/>
      <c r="CX55" s="65"/>
      <c r="CY55" s="52">
        <v>41</v>
      </c>
      <c r="CZ55" s="41" t="s">
        <v>297</v>
      </c>
      <c r="DA55" s="41" t="s">
        <v>300</v>
      </c>
      <c r="DB55" s="42">
        <v>5</v>
      </c>
      <c r="DC55" s="42">
        <v>35</v>
      </c>
      <c r="DD55" s="42">
        <v>8.42</v>
      </c>
      <c r="DE55" s="41" t="s">
        <v>300</v>
      </c>
      <c r="DF55" s="42">
        <v>3.0000000000000001E-5</v>
      </c>
      <c r="DG55" s="101">
        <v>2.62E-5</v>
      </c>
      <c r="DH55" s="101">
        <v>2.62E-5</v>
      </c>
      <c r="DI55" s="85">
        <f t="shared" si="0"/>
        <v>1</v>
      </c>
      <c r="DJ55" s="44">
        <v>0.33046757740307298</v>
      </c>
      <c r="DK55" s="56"/>
      <c r="DL55" s="56"/>
      <c r="DM55" s="62"/>
      <c r="DN55" s="62"/>
      <c r="DO55" s="62"/>
      <c r="DP55" s="62"/>
      <c r="DQ55" s="62"/>
      <c r="DR55" s="62"/>
      <c r="DS55" s="44"/>
      <c r="DT55" s="44"/>
      <c r="DU55" s="85"/>
      <c r="DV55" s="44"/>
      <c r="DW55" s="85"/>
    </row>
    <row r="56" spans="1:127" ht="21" customHeight="1" x14ac:dyDescent="0.2">
      <c r="A56" s="12">
        <v>55</v>
      </c>
      <c r="B56" s="14" t="s">
        <v>1310</v>
      </c>
      <c r="C56" s="14" t="s">
        <v>1311</v>
      </c>
      <c r="D56" s="15" t="s">
        <v>1068</v>
      </c>
      <c r="E56" s="15">
        <v>94</v>
      </c>
      <c r="F56" s="15">
        <v>1</v>
      </c>
      <c r="G56" s="15" t="s">
        <v>1312</v>
      </c>
      <c r="H56" s="68" t="s">
        <v>1313</v>
      </c>
      <c r="I56" s="69" t="s">
        <v>1314</v>
      </c>
      <c r="J56" s="19">
        <v>5</v>
      </c>
      <c r="K56" s="19">
        <v>2</v>
      </c>
      <c r="L56" s="19" t="s">
        <v>1284</v>
      </c>
      <c r="M56" s="20">
        <v>12887</v>
      </c>
      <c r="N56" s="19" t="s">
        <v>1285</v>
      </c>
      <c r="O56" s="19" t="s">
        <v>1284</v>
      </c>
      <c r="P56" s="20">
        <v>12887</v>
      </c>
      <c r="Q56" s="19" t="s">
        <v>1285</v>
      </c>
      <c r="R56" s="19" t="s">
        <v>1315</v>
      </c>
      <c r="S56" s="20">
        <v>1296</v>
      </c>
      <c r="T56" s="19" t="s">
        <v>1316</v>
      </c>
      <c r="U56" s="19" t="s">
        <v>1315</v>
      </c>
      <c r="V56" s="20">
        <v>1296</v>
      </c>
      <c r="W56" s="19" t="s">
        <v>1316</v>
      </c>
      <c r="X56" s="19">
        <v>103</v>
      </c>
      <c r="Y56" s="83">
        <v>3.45</v>
      </c>
      <c r="Z56" s="83">
        <v>3.45</v>
      </c>
      <c r="AA56" s="83">
        <v>2.91</v>
      </c>
      <c r="AB56" s="83">
        <v>2.91</v>
      </c>
      <c r="AC56" s="22">
        <v>2</v>
      </c>
      <c r="AD56" s="22" t="s">
        <v>414</v>
      </c>
      <c r="AE56" s="22">
        <v>1</v>
      </c>
      <c r="AF56" s="23" t="s">
        <v>195</v>
      </c>
      <c r="AG56" s="23" t="s">
        <v>1289</v>
      </c>
      <c r="AH56" s="23" t="s">
        <v>368</v>
      </c>
      <c r="AI56" s="23" t="s">
        <v>614</v>
      </c>
      <c r="AJ56" s="25">
        <v>3.4</v>
      </c>
      <c r="AK56" s="25">
        <v>3.4</v>
      </c>
      <c r="AL56" s="22">
        <v>0</v>
      </c>
      <c r="AM56" s="22"/>
      <c r="AN56" s="22">
        <v>0</v>
      </c>
      <c r="AO56" s="19"/>
      <c r="AP56" s="19">
        <v>0</v>
      </c>
      <c r="AQ56" s="19">
        <v>1</v>
      </c>
      <c r="AR56" s="19">
        <v>1</v>
      </c>
      <c r="AS56" s="19">
        <v>0</v>
      </c>
      <c r="AT56" s="14" t="s">
        <v>1317</v>
      </c>
      <c r="AU56" s="27">
        <v>41845</v>
      </c>
      <c r="AV56" s="28">
        <v>42014</v>
      </c>
      <c r="AW56" s="29" t="s">
        <v>222</v>
      </c>
      <c r="AX56" s="30">
        <v>2</v>
      </c>
      <c r="AY56" s="30" t="s">
        <v>1318</v>
      </c>
      <c r="AZ56" s="30">
        <v>57</v>
      </c>
      <c r="BA56" s="30" t="s">
        <v>594</v>
      </c>
      <c r="BB56" s="32"/>
      <c r="BC56" s="32"/>
      <c r="BD56" s="29" t="s">
        <v>1319</v>
      </c>
      <c r="BE56" s="29" t="s">
        <v>1320</v>
      </c>
      <c r="BF56" s="29" t="s">
        <v>1321</v>
      </c>
      <c r="BG56" s="30" t="s">
        <v>1322</v>
      </c>
      <c r="BH56" s="30">
        <v>0.84</v>
      </c>
      <c r="BI56" s="30">
        <v>84</v>
      </c>
      <c r="BJ56" s="30">
        <v>108</v>
      </c>
      <c r="BK56" s="30">
        <v>132</v>
      </c>
      <c r="BL56" s="30" t="s">
        <v>244</v>
      </c>
      <c r="BM56" s="30">
        <v>108</v>
      </c>
      <c r="BN56" s="30">
        <v>0.9</v>
      </c>
      <c r="BO56" s="30">
        <v>1</v>
      </c>
      <c r="BP56" s="29" t="s">
        <v>482</v>
      </c>
      <c r="BQ56" s="29" t="s">
        <v>1323</v>
      </c>
      <c r="BR56" s="30">
        <v>71</v>
      </c>
      <c r="BS56" s="30">
        <v>0.74</v>
      </c>
      <c r="BT56" s="30" t="s">
        <v>249</v>
      </c>
      <c r="BU56" s="32"/>
      <c r="BV56" s="29" t="s">
        <v>235</v>
      </c>
      <c r="BW56" s="29" t="s">
        <v>251</v>
      </c>
      <c r="BX56" s="30" t="s">
        <v>253</v>
      </c>
      <c r="BY56" s="30">
        <v>0.7</v>
      </c>
      <c r="BZ56" s="30" t="s">
        <v>1324</v>
      </c>
      <c r="CA56" s="29" t="s">
        <v>1325</v>
      </c>
      <c r="CB56" s="34"/>
      <c r="CC56" s="15">
        <v>1</v>
      </c>
      <c r="CD56" s="47" t="s">
        <v>1326</v>
      </c>
      <c r="CE56" s="36" t="s">
        <v>270</v>
      </c>
      <c r="CF56" s="37">
        <v>2010</v>
      </c>
      <c r="CG56" s="36" t="s">
        <v>438</v>
      </c>
      <c r="CH56" s="36" t="s">
        <v>277</v>
      </c>
      <c r="CI56" s="36" t="s">
        <v>278</v>
      </c>
      <c r="CJ56" s="38">
        <v>38</v>
      </c>
      <c r="CK56" s="38">
        <v>32</v>
      </c>
      <c r="CL56" s="38">
        <v>1268</v>
      </c>
      <c r="CM56" s="36" t="s">
        <v>1207</v>
      </c>
      <c r="CN56" s="36" t="s">
        <v>904</v>
      </c>
      <c r="CO56" s="36" t="s">
        <v>289</v>
      </c>
      <c r="CP56" s="36" t="s">
        <v>1327</v>
      </c>
      <c r="CQ56" s="36" t="s">
        <v>289</v>
      </c>
      <c r="CR56" s="36" t="s">
        <v>289</v>
      </c>
      <c r="CS56" s="36" t="s">
        <v>517</v>
      </c>
      <c r="CT56" s="36" t="s">
        <v>411</v>
      </c>
      <c r="CU56" s="36" t="s">
        <v>1328</v>
      </c>
      <c r="CV56" s="38">
        <v>1</v>
      </c>
      <c r="CW56" s="36" t="s">
        <v>294</v>
      </c>
      <c r="CX56" s="36" t="s">
        <v>414</v>
      </c>
      <c r="CY56" s="39">
        <v>57</v>
      </c>
      <c r="CZ56" s="41" t="s">
        <v>297</v>
      </c>
      <c r="DA56" s="41" t="s">
        <v>300</v>
      </c>
      <c r="DB56" s="42">
        <v>2</v>
      </c>
      <c r="DC56" s="42">
        <v>54</v>
      </c>
      <c r="DD56" s="42">
        <v>3.19</v>
      </c>
      <c r="DE56" s="41" t="s">
        <v>355</v>
      </c>
      <c r="DF56" s="42">
        <v>0.05</v>
      </c>
      <c r="DG56" s="19">
        <v>4.9036286999999998E-2</v>
      </c>
      <c r="DH56" s="19">
        <v>4.9036286999999998E-2</v>
      </c>
      <c r="DI56" s="85">
        <f t="shared" si="0"/>
        <v>1</v>
      </c>
      <c r="DJ56" s="19">
        <v>0.229852264720663</v>
      </c>
      <c r="DK56" s="38">
        <v>71</v>
      </c>
      <c r="DL56" s="41" t="s">
        <v>297</v>
      </c>
      <c r="DM56" s="41" t="s">
        <v>300</v>
      </c>
      <c r="DN56" s="42">
        <v>2</v>
      </c>
      <c r="DO56" s="42">
        <v>68</v>
      </c>
      <c r="DP56" s="42">
        <v>0.3</v>
      </c>
      <c r="DQ56" s="41" t="s">
        <v>300</v>
      </c>
      <c r="DR56" s="42">
        <v>0.74</v>
      </c>
      <c r="DS56" s="19">
        <v>0.74179362699999996</v>
      </c>
      <c r="DT56" s="19">
        <v>0.74179362699999996</v>
      </c>
      <c r="DU56" s="85">
        <f t="shared" si="1"/>
        <v>0</v>
      </c>
      <c r="DV56" s="19">
        <v>6.6130007126610796E-2</v>
      </c>
      <c r="DW56" s="85">
        <v>0</v>
      </c>
    </row>
    <row r="57" spans="1:127" ht="21" customHeight="1" x14ac:dyDescent="0.2">
      <c r="A57" s="12">
        <v>56</v>
      </c>
      <c r="B57" s="14" t="s">
        <v>1329</v>
      </c>
      <c r="C57" s="14" t="s">
        <v>1330</v>
      </c>
      <c r="D57" s="15" t="s">
        <v>1068</v>
      </c>
      <c r="E57" s="15">
        <v>94</v>
      </c>
      <c r="F57" s="15">
        <v>4</v>
      </c>
      <c r="G57" s="15" t="s">
        <v>1331</v>
      </c>
      <c r="H57" s="68" t="s">
        <v>1332</v>
      </c>
      <c r="I57" s="69" t="s">
        <v>1333</v>
      </c>
      <c r="J57" s="19">
        <v>4</v>
      </c>
      <c r="K57" s="19">
        <v>2</v>
      </c>
      <c r="L57" s="19" t="s">
        <v>1334</v>
      </c>
      <c r="M57" s="20">
        <v>4910</v>
      </c>
      <c r="N57" s="19" t="s">
        <v>761</v>
      </c>
      <c r="O57" s="19" t="s">
        <v>1334</v>
      </c>
      <c r="P57" s="20">
        <v>4910</v>
      </c>
      <c r="Q57" s="19" t="s">
        <v>761</v>
      </c>
      <c r="R57" s="19" t="s">
        <v>1228</v>
      </c>
      <c r="S57" s="20">
        <v>6853</v>
      </c>
      <c r="T57" s="19" t="s">
        <v>1335</v>
      </c>
      <c r="U57" s="19" t="s">
        <v>1228</v>
      </c>
      <c r="V57" s="20">
        <v>6853</v>
      </c>
      <c r="W57" s="19" t="s">
        <v>1335</v>
      </c>
      <c r="X57" s="19">
        <v>97</v>
      </c>
      <c r="Y57" s="21">
        <v>2.6</v>
      </c>
      <c r="Z57" s="21">
        <v>2.6</v>
      </c>
      <c r="AA57" s="83">
        <v>2.5099999999999998</v>
      </c>
      <c r="AB57" s="83">
        <v>2.5099999999999998</v>
      </c>
      <c r="AC57" s="22">
        <v>3</v>
      </c>
      <c r="AD57" s="22" t="s">
        <v>414</v>
      </c>
      <c r="AE57" s="22">
        <v>1</v>
      </c>
      <c r="AF57" s="23" t="s">
        <v>195</v>
      </c>
      <c r="AG57" s="23" t="s">
        <v>197</v>
      </c>
      <c r="AH57" s="23" t="s">
        <v>200</v>
      </c>
      <c r="AI57" s="23" t="s">
        <v>329</v>
      </c>
      <c r="AJ57" s="25">
        <v>3</v>
      </c>
      <c r="AK57" s="25">
        <v>3.75</v>
      </c>
      <c r="AL57" s="22">
        <v>0</v>
      </c>
      <c r="AM57" s="22"/>
      <c r="AN57" s="22">
        <v>0</v>
      </c>
      <c r="AO57" s="19"/>
      <c r="AP57" s="19">
        <v>0</v>
      </c>
      <c r="AQ57" s="19">
        <v>5</v>
      </c>
      <c r="AR57" s="19">
        <v>1</v>
      </c>
      <c r="AS57" s="19">
        <v>0</v>
      </c>
      <c r="AT57" s="84" t="s">
        <v>1336</v>
      </c>
      <c r="AU57" s="97">
        <v>41925</v>
      </c>
      <c r="AV57" s="28">
        <v>42015</v>
      </c>
      <c r="AW57" s="29" t="s">
        <v>331</v>
      </c>
      <c r="AX57" s="30">
        <v>3</v>
      </c>
      <c r="AY57" s="30" t="s">
        <v>1337</v>
      </c>
      <c r="AZ57" s="30">
        <v>103</v>
      </c>
      <c r="BA57" s="30" t="s">
        <v>639</v>
      </c>
      <c r="BB57" s="32"/>
      <c r="BC57" s="32"/>
      <c r="BD57" s="29" t="s">
        <v>235</v>
      </c>
      <c r="BE57" s="29" t="s">
        <v>343</v>
      </c>
      <c r="BF57" s="29" t="s">
        <v>1338</v>
      </c>
      <c r="BG57" s="30" t="s">
        <v>1339</v>
      </c>
      <c r="BH57" s="32"/>
      <c r="BI57" s="30">
        <v>49</v>
      </c>
      <c r="BJ57" s="30">
        <v>65</v>
      </c>
      <c r="BK57" s="30">
        <v>80</v>
      </c>
      <c r="BL57" s="30" t="s">
        <v>244</v>
      </c>
      <c r="BM57" s="30">
        <v>103</v>
      </c>
      <c r="BN57" s="30">
        <v>0.98</v>
      </c>
      <c r="BO57" s="30">
        <v>2</v>
      </c>
      <c r="BP57" s="29" t="s">
        <v>1234</v>
      </c>
      <c r="BQ57" s="29" t="s">
        <v>1340</v>
      </c>
      <c r="BR57" s="30">
        <v>83</v>
      </c>
      <c r="BS57" s="30">
        <v>0.79600000000000004</v>
      </c>
      <c r="BT57" s="30" t="s">
        <v>377</v>
      </c>
      <c r="BU57" s="30">
        <v>2</v>
      </c>
      <c r="BV57" s="29" t="s">
        <v>900</v>
      </c>
      <c r="BW57" s="29" t="s">
        <v>1341</v>
      </c>
      <c r="BX57" s="30" t="s">
        <v>253</v>
      </c>
      <c r="BY57" s="30">
        <v>0.95</v>
      </c>
      <c r="BZ57" s="30" t="s">
        <v>1342</v>
      </c>
      <c r="CA57" s="29" t="s">
        <v>1343</v>
      </c>
      <c r="CB57" s="79"/>
      <c r="CC57" s="19">
        <v>1</v>
      </c>
      <c r="CD57" s="78" t="s">
        <v>1344</v>
      </c>
      <c r="CE57" s="36" t="s">
        <v>270</v>
      </c>
      <c r="CF57" s="102">
        <v>1992</v>
      </c>
      <c r="CG57" s="36" t="s">
        <v>276</v>
      </c>
      <c r="CH57" s="36" t="s">
        <v>439</v>
      </c>
      <c r="CI57" s="36" t="s">
        <v>277</v>
      </c>
      <c r="CJ57" s="38">
        <v>324</v>
      </c>
      <c r="CK57" s="38">
        <v>324</v>
      </c>
      <c r="CL57" s="38">
        <v>6714</v>
      </c>
      <c r="CM57" s="36" t="s">
        <v>282</v>
      </c>
      <c r="CN57" s="36" t="s">
        <v>408</v>
      </c>
      <c r="CO57" s="36" t="s">
        <v>351</v>
      </c>
      <c r="CP57" s="36" t="s">
        <v>1345</v>
      </c>
      <c r="CQ57" s="36" t="s">
        <v>410</v>
      </c>
      <c r="CR57" s="36" t="s">
        <v>351</v>
      </c>
      <c r="CS57" s="36" t="s">
        <v>467</v>
      </c>
      <c r="CT57" s="36" t="s">
        <v>353</v>
      </c>
      <c r="CU57" s="36" t="s">
        <v>1238</v>
      </c>
      <c r="CV57" s="38">
        <v>1</v>
      </c>
      <c r="CW57" s="36" t="s">
        <v>294</v>
      </c>
      <c r="CX57" s="36" t="s">
        <v>498</v>
      </c>
      <c r="CY57" s="39">
        <v>103</v>
      </c>
      <c r="CZ57" s="41" t="s">
        <v>297</v>
      </c>
      <c r="DA57" s="41" t="s">
        <v>300</v>
      </c>
      <c r="DB57" s="42">
        <v>1</v>
      </c>
      <c r="DC57" s="42">
        <v>99</v>
      </c>
      <c r="DD57" s="42">
        <v>16.62</v>
      </c>
      <c r="DE57" s="41" t="s">
        <v>355</v>
      </c>
      <c r="DF57" s="42">
        <v>1E-4</v>
      </c>
      <c r="DG57" s="57">
        <v>9.2299999999999994E-5</v>
      </c>
      <c r="DH57" s="57">
        <v>9.2299999999999994E-5</v>
      </c>
      <c r="DI57" s="85">
        <f t="shared" si="0"/>
        <v>1</v>
      </c>
      <c r="DJ57" s="19">
        <v>0.379139494930959</v>
      </c>
      <c r="DK57" s="38">
        <v>83</v>
      </c>
      <c r="DL57" s="41" t="s">
        <v>471</v>
      </c>
      <c r="DM57" s="41" t="s">
        <v>300</v>
      </c>
      <c r="DN57" s="42">
        <v>1</v>
      </c>
      <c r="DO57" s="42">
        <v>38</v>
      </c>
      <c r="DP57" s="42">
        <v>-0.26</v>
      </c>
      <c r="DQ57" s="41" t="s">
        <v>300</v>
      </c>
      <c r="DR57" s="42">
        <v>0.79600000000000004</v>
      </c>
      <c r="DS57" s="19">
        <v>0.79626739400000002</v>
      </c>
      <c r="DT57" s="19">
        <v>0.79626739400000002</v>
      </c>
      <c r="DU57" s="85">
        <f t="shared" si="1"/>
        <v>0</v>
      </c>
      <c r="DV57" s="142">
        <f>-0.0421401036358079</f>
        <v>-4.2140103635807898E-2</v>
      </c>
      <c r="DW57" s="85">
        <v>1</v>
      </c>
    </row>
    <row r="58" spans="1:127" ht="21" customHeight="1" x14ac:dyDescent="0.2">
      <c r="A58" s="12">
        <v>57</v>
      </c>
      <c r="B58" s="14" t="s">
        <v>1346</v>
      </c>
      <c r="C58" s="84" t="s">
        <v>1347</v>
      </c>
      <c r="D58" s="15" t="s">
        <v>1068</v>
      </c>
      <c r="E58" s="15">
        <v>94</v>
      </c>
      <c r="F58" s="15">
        <v>2</v>
      </c>
      <c r="G58" s="15" t="s">
        <v>1348</v>
      </c>
      <c r="H58" s="69"/>
      <c r="I58" s="69" t="s">
        <v>1349</v>
      </c>
      <c r="J58" s="19">
        <v>3</v>
      </c>
      <c r="K58" s="19">
        <v>2</v>
      </c>
      <c r="L58" s="19" t="s">
        <v>1350</v>
      </c>
      <c r="M58" s="19">
        <v>1600</v>
      </c>
      <c r="N58" s="19" t="s">
        <v>528</v>
      </c>
      <c r="O58" s="19" t="s">
        <v>1350</v>
      </c>
      <c r="P58" s="19">
        <v>1600</v>
      </c>
      <c r="Q58" s="19" t="s">
        <v>528</v>
      </c>
      <c r="R58" s="19" t="s">
        <v>1351</v>
      </c>
      <c r="S58" s="30">
        <v>0</v>
      </c>
      <c r="T58" s="19" t="s">
        <v>1352</v>
      </c>
      <c r="U58" s="19" t="s">
        <v>1353</v>
      </c>
      <c r="V58" s="19">
        <v>0</v>
      </c>
      <c r="W58" s="19" t="s">
        <v>1352</v>
      </c>
      <c r="X58" s="19">
        <v>105</v>
      </c>
      <c r="Y58" s="21">
        <v>3.53</v>
      </c>
      <c r="Z58" s="21">
        <v>3.53</v>
      </c>
      <c r="AA58" s="19"/>
      <c r="AB58" s="19"/>
      <c r="AC58" s="22">
        <v>3</v>
      </c>
      <c r="AD58" s="22" t="s">
        <v>414</v>
      </c>
      <c r="AE58" s="22">
        <v>1</v>
      </c>
      <c r="AF58" s="23" t="s">
        <v>195</v>
      </c>
      <c r="AG58" s="23" t="s">
        <v>197</v>
      </c>
      <c r="AH58" s="23" t="s">
        <v>368</v>
      </c>
      <c r="AI58" s="23" t="s">
        <v>201</v>
      </c>
      <c r="AJ58" s="23" t="s">
        <v>1354</v>
      </c>
      <c r="AK58" s="23" t="s">
        <v>1355</v>
      </c>
      <c r="AL58" s="22">
        <v>0</v>
      </c>
      <c r="AM58" s="22"/>
      <c r="AN58" s="22">
        <v>0</v>
      </c>
      <c r="AO58" s="19"/>
      <c r="AP58" s="19">
        <v>0</v>
      </c>
      <c r="AQ58" s="19">
        <v>1</v>
      </c>
      <c r="AR58" s="19">
        <v>0</v>
      </c>
      <c r="AS58" s="19">
        <v>0</v>
      </c>
      <c r="AT58" s="14" t="s">
        <v>1356</v>
      </c>
      <c r="AU58" s="27">
        <v>41670</v>
      </c>
      <c r="AV58" s="48"/>
      <c r="AW58" s="14" t="s">
        <v>331</v>
      </c>
      <c r="AX58" s="15">
        <v>3</v>
      </c>
      <c r="AY58" s="15" t="s">
        <v>1357</v>
      </c>
      <c r="AZ58" s="15">
        <v>55</v>
      </c>
      <c r="BA58" s="15">
        <v>3.2000000000000001E-2</v>
      </c>
      <c r="BB58" s="15"/>
      <c r="BC58" s="15">
        <v>2</v>
      </c>
      <c r="BD58" s="29" t="s">
        <v>1198</v>
      </c>
      <c r="BE58" s="14" t="s">
        <v>343</v>
      </c>
      <c r="BF58" s="14" t="s">
        <v>1358</v>
      </c>
      <c r="BG58" s="15" t="s">
        <v>1359</v>
      </c>
      <c r="BH58" s="48"/>
      <c r="BI58" s="15">
        <v>90</v>
      </c>
      <c r="BJ58" s="15">
        <v>118</v>
      </c>
      <c r="BK58" s="15">
        <v>146</v>
      </c>
      <c r="BL58" s="48"/>
      <c r="BM58" s="48"/>
      <c r="BN58" s="48"/>
      <c r="BO58" s="48"/>
      <c r="BP58" s="34"/>
      <c r="BQ58" s="34"/>
      <c r="BR58" s="34"/>
      <c r="BS58" s="34"/>
      <c r="BT58" s="34"/>
      <c r="BU58" s="34"/>
      <c r="BV58" s="34"/>
      <c r="BW58" s="34"/>
      <c r="BX58" s="34"/>
      <c r="BY58" s="34"/>
      <c r="BZ58" s="34"/>
      <c r="CA58" s="34"/>
      <c r="CB58" s="34"/>
      <c r="CC58" s="15">
        <v>0</v>
      </c>
      <c r="CD58" s="34"/>
      <c r="CE58" s="51"/>
      <c r="CF58" s="51"/>
      <c r="CG58" s="51"/>
      <c r="CH58" s="51"/>
      <c r="CI58" s="51"/>
      <c r="CJ58" s="66"/>
      <c r="CK58" s="66"/>
      <c r="CL58" s="66"/>
      <c r="CM58" s="51"/>
      <c r="CN58" s="51"/>
      <c r="CO58" s="51"/>
      <c r="CP58" s="51"/>
      <c r="CQ58" s="51"/>
      <c r="CR58" s="51"/>
      <c r="CS58" s="51"/>
      <c r="CT58" s="51"/>
      <c r="CU58" s="51"/>
      <c r="CV58" s="66"/>
      <c r="CW58" s="51"/>
      <c r="CX58" s="51"/>
      <c r="CY58" s="52">
        <v>55</v>
      </c>
      <c r="CZ58" s="41" t="s">
        <v>471</v>
      </c>
      <c r="DA58" s="41" t="s">
        <v>300</v>
      </c>
      <c r="DB58" s="42">
        <v>1</v>
      </c>
      <c r="DC58" s="42">
        <v>53</v>
      </c>
      <c r="DD58" s="42">
        <v>-2.2000000000000002</v>
      </c>
      <c r="DE58" s="41" t="s">
        <v>300</v>
      </c>
      <c r="DF58" s="42">
        <v>3.2000000000000001E-2</v>
      </c>
      <c r="DG58" s="19">
        <v>3.2188466999999998E-2</v>
      </c>
      <c r="DH58" s="19">
        <v>3.2188466999999998E-2</v>
      </c>
      <c r="DI58" s="85">
        <f t="shared" si="0"/>
        <v>1</v>
      </c>
      <c r="DJ58" s="19">
        <v>0.28927342567101899</v>
      </c>
      <c r="DK58" s="56"/>
      <c r="DL58" s="56"/>
      <c r="DM58" s="62"/>
      <c r="DN58" s="62"/>
      <c r="DO58" s="62"/>
      <c r="DP58" s="62"/>
      <c r="DQ58" s="62"/>
      <c r="DR58" s="62"/>
      <c r="DS58" s="19"/>
      <c r="DT58" s="19"/>
      <c r="DU58" s="85"/>
      <c r="DV58" s="19"/>
      <c r="DW58" s="85"/>
    </row>
    <row r="59" spans="1:127" ht="21" customHeight="1" x14ac:dyDescent="0.2">
      <c r="A59" s="12">
        <v>58</v>
      </c>
      <c r="B59" s="14" t="s">
        <v>1360</v>
      </c>
      <c r="C59" s="14" t="s">
        <v>1361</v>
      </c>
      <c r="D59" s="15" t="s">
        <v>1068</v>
      </c>
      <c r="E59" s="15">
        <v>95</v>
      </c>
      <c r="F59" s="15">
        <v>2</v>
      </c>
      <c r="G59" s="15" t="s">
        <v>1362</v>
      </c>
      <c r="H59" s="68" t="s">
        <v>1363</v>
      </c>
      <c r="I59" s="69" t="s">
        <v>1364</v>
      </c>
      <c r="J59" s="19">
        <v>2</v>
      </c>
      <c r="K59" s="19">
        <v>1</v>
      </c>
      <c r="L59" s="19" t="s">
        <v>1365</v>
      </c>
      <c r="M59" s="20">
        <v>986</v>
      </c>
      <c r="N59" s="19" t="s">
        <v>888</v>
      </c>
      <c r="O59" s="19" t="s">
        <v>1366</v>
      </c>
      <c r="P59" s="20">
        <v>12819</v>
      </c>
      <c r="Q59" s="19" t="s">
        <v>888</v>
      </c>
      <c r="R59" s="19" t="s">
        <v>1367</v>
      </c>
      <c r="S59" s="20">
        <v>0</v>
      </c>
      <c r="T59" s="19" t="s">
        <v>613</v>
      </c>
      <c r="U59" s="19" t="s">
        <v>1367</v>
      </c>
      <c r="V59" s="20">
        <v>0</v>
      </c>
      <c r="W59" s="19" t="s">
        <v>613</v>
      </c>
      <c r="X59" s="19">
        <v>40</v>
      </c>
      <c r="Y59" s="21">
        <v>6.56</v>
      </c>
      <c r="Z59" s="21">
        <v>6.56</v>
      </c>
      <c r="AA59" s="83">
        <v>3.17</v>
      </c>
      <c r="AB59" s="83">
        <v>3.17</v>
      </c>
      <c r="AC59" s="22">
        <v>5</v>
      </c>
      <c r="AD59" s="22" t="s">
        <v>414</v>
      </c>
      <c r="AE59" s="22">
        <v>1</v>
      </c>
      <c r="AF59" s="23" t="s">
        <v>195</v>
      </c>
      <c r="AG59" s="23" t="s">
        <v>822</v>
      </c>
      <c r="AH59" s="23" t="s">
        <v>394</v>
      </c>
      <c r="AI59" s="23" t="s">
        <v>201</v>
      </c>
      <c r="AJ59" s="25">
        <v>2.75</v>
      </c>
      <c r="AK59" s="25">
        <v>3</v>
      </c>
      <c r="AL59" s="22">
        <v>4</v>
      </c>
      <c r="AM59" s="22">
        <v>4</v>
      </c>
      <c r="AN59" s="22">
        <v>0</v>
      </c>
      <c r="AO59" s="19"/>
      <c r="AP59" s="19">
        <v>0</v>
      </c>
      <c r="AQ59" s="19">
        <v>1</v>
      </c>
      <c r="AR59" s="19">
        <v>1</v>
      </c>
      <c r="AS59" s="19">
        <v>0</v>
      </c>
      <c r="AT59" s="14" t="s">
        <v>1368</v>
      </c>
      <c r="AU59" s="27">
        <v>41835</v>
      </c>
      <c r="AV59" s="28">
        <v>41993</v>
      </c>
      <c r="AW59" s="29" t="s">
        <v>222</v>
      </c>
      <c r="AX59" s="30">
        <v>5</v>
      </c>
      <c r="AY59" s="30" t="s">
        <v>1369</v>
      </c>
      <c r="AZ59" s="30">
        <v>186</v>
      </c>
      <c r="BA59" s="30" t="s">
        <v>594</v>
      </c>
      <c r="BB59" s="31"/>
      <c r="BC59" s="31"/>
      <c r="BD59" s="29" t="s">
        <v>235</v>
      </c>
      <c r="BE59" s="29" t="s">
        <v>236</v>
      </c>
      <c r="BF59" s="29" t="s">
        <v>1370</v>
      </c>
      <c r="BG59" s="30" t="s">
        <v>1371</v>
      </c>
      <c r="BH59" s="32"/>
      <c r="BI59" s="30">
        <v>278</v>
      </c>
      <c r="BJ59" s="30">
        <v>370</v>
      </c>
      <c r="BK59" s="30">
        <v>456</v>
      </c>
      <c r="BL59" s="30" t="s">
        <v>244</v>
      </c>
      <c r="BM59" s="30">
        <v>300</v>
      </c>
      <c r="BN59" s="30">
        <v>0.85</v>
      </c>
      <c r="BO59" s="30">
        <v>9</v>
      </c>
      <c r="BP59" s="29" t="s">
        <v>1372</v>
      </c>
      <c r="BQ59" s="29" t="s">
        <v>1373</v>
      </c>
      <c r="BR59" s="30">
        <v>280</v>
      </c>
      <c r="BS59" s="30">
        <v>0.54</v>
      </c>
      <c r="BT59" s="30" t="s">
        <v>249</v>
      </c>
      <c r="BU59" s="31"/>
      <c r="BV59" s="29" t="s">
        <v>429</v>
      </c>
      <c r="BW59" s="29" t="s">
        <v>236</v>
      </c>
      <c r="BX59" s="30" t="s">
        <v>253</v>
      </c>
      <c r="BY59" s="30">
        <v>0.86</v>
      </c>
      <c r="BZ59" s="30" t="s">
        <v>1374</v>
      </c>
      <c r="CA59" s="29" t="s">
        <v>661</v>
      </c>
      <c r="CB59" s="34"/>
      <c r="CC59" s="15">
        <v>1</v>
      </c>
      <c r="CD59" s="47" t="s">
        <v>1375</v>
      </c>
      <c r="CE59" s="36" t="s">
        <v>1376</v>
      </c>
      <c r="CF59" s="37">
        <v>2011</v>
      </c>
      <c r="CG59" s="36" t="s">
        <v>407</v>
      </c>
      <c r="CH59" s="36" t="s">
        <v>439</v>
      </c>
      <c r="CI59" s="36" t="s">
        <v>774</v>
      </c>
      <c r="CJ59" s="38">
        <v>0</v>
      </c>
      <c r="CK59" s="38">
        <v>0</v>
      </c>
      <c r="CL59" s="38">
        <v>0</v>
      </c>
      <c r="CM59" s="36" t="s">
        <v>282</v>
      </c>
      <c r="CN59" s="36" t="s">
        <v>408</v>
      </c>
      <c r="CO59" s="36" t="s">
        <v>349</v>
      </c>
      <c r="CP59" s="65"/>
      <c r="CQ59" s="36" t="s">
        <v>288</v>
      </c>
      <c r="CR59" s="36" t="s">
        <v>351</v>
      </c>
      <c r="CS59" s="36" t="s">
        <v>694</v>
      </c>
      <c r="CT59" s="36" t="s">
        <v>353</v>
      </c>
      <c r="CU59" s="36" t="s">
        <v>554</v>
      </c>
      <c r="CV59" s="38">
        <v>0</v>
      </c>
      <c r="CW59" s="36" t="s">
        <v>294</v>
      </c>
      <c r="CX59" s="36" t="s">
        <v>1377</v>
      </c>
      <c r="CY59" s="39">
        <v>186</v>
      </c>
      <c r="CZ59" s="41" t="s">
        <v>297</v>
      </c>
      <c r="DA59" s="41" t="s">
        <v>300</v>
      </c>
      <c r="DB59" s="42">
        <v>1</v>
      </c>
      <c r="DC59" s="42">
        <v>182</v>
      </c>
      <c r="DD59" s="42">
        <v>5.24</v>
      </c>
      <c r="DE59" s="41" t="s">
        <v>355</v>
      </c>
      <c r="DF59" s="42">
        <v>0.05</v>
      </c>
      <c r="DG59" s="19">
        <v>2.3221683999999999E-2</v>
      </c>
      <c r="DH59" s="19">
        <v>2.3221683999999999E-2</v>
      </c>
      <c r="DI59" s="85">
        <f t="shared" si="0"/>
        <v>1</v>
      </c>
      <c r="DJ59" s="19">
        <v>0.16728859252647599</v>
      </c>
      <c r="DK59" s="38">
        <v>280</v>
      </c>
      <c r="DL59" s="41" t="s">
        <v>297</v>
      </c>
      <c r="DM59" s="41" t="s">
        <v>300</v>
      </c>
      <c r="DN59" s="42">
        <v>1</v>
      </c>
      <c r="DO59" s="42">
        <v>278</v>
      </c>
      <c r="DP59" s="42">
        <v>0.376</v>
      </c>
      <c r="DQ59" s="41" t="s">
        <v>300</v>
      </c>
      <c r="DR59" s="42">
        <v>0.54</v>
      </c>
      <c r="DS59" s="19">
        <v>0.54025311799999998</v>
      </c>
      <c r="DT59" s="19">
        <v>0.54025311799999998</v>
      </c>
      <c r="DU59" s="85">
        <f t="shared" si="1"/>
        <v>0</v>
      </c>
      <c r="DV59" s="19">
        <v>3.6751750319352801E-2</v>
      </c>
      <c r="DW59" s="85">
        <v>0</v>
      </c>
    </row>
    <row r="60" spans="1:127" ht="21" customHeight="1" x14ac:dyDescent="0.2">
      <c r="A60" s="12">
        <v>59</v>
      </c>
      <c r="B60" s="14" t="s">
        <v>1378</v>
      </c>
      <c r="C60" s="14" t="s">
        <v>1361</v>
      </c>
      <c r="D60" s="15" t="s">
        <v>1068</v>
      </c>
      <c r="E60" s="15">
        <v>94</v>
      </c>
      <c r="F60" s="15">
        <v>4</v>
      </c>
      <c r="G60" s="15" t="s">
        <v>1379</v>
      </c>
      <c r="H60" s="68" t="s">
        <v>1380</v>
      </c>
      <c r="I60" s="69" t="s">
        <v>1381</v>
      </c>
      <c r="J60" s="19">
        <v>2</v>
      </c>
      <c r="K60" s="19">
        <v>3</v>
      </c>
      <c r="L60" s="19" t="s">
        <v>1365</v>
      </c>
      <c r="M60" s="20">
        <v>986</v>
      </c>
      <c r="N60" s="19" t="s">
        <v>888</v>
      </c>
      <c r="O60" s="19" t="s">
        <v>1366</v>
      </c>
      <c r="P60" s="20">
        <v>12819</v>
      </c>
      <c r="Q60" s="19" t="s">
        <v>888</v>
      </c>
      <c r="R60" s="19" t="s">
        <v>1382</v>
      </c>
      <c r="S60" s="20">
        <v>409</v>
      </c>
      <c r="T60" s="19" t="s">
        <v>650</v>
      </c>
      <c r="U60" s="19" t="s">
        <v>1382</v>
      </c>
      <c r="V60" s="20">
        <v>409</v>
      </c>
      <c r="W60" s="19" t="s">
        <v>650</v>
      </c>
      <c r="X60" s="19">
        <v>66</v>
      </c>
      <c r="Y60" s="21">
        <v>6.56</v>
      </c>
      <c r="Z60" s="21">
        <v>6.56</v>
      </c>
      <c r="AA60" s="21">
        <v>2.98</v>
      </c>
      <c r="AB60" s="21">
        <v>2.98</v>
      </c>
      <c r="AC60" s="22">
        <v>5</v>
      </c>
      <c r="AD60" s="22" t="s">
        <v>414</v>
      </c>
      <c r="AE60" s="22">
        <v>1</v>
      </c>
      <c r="AF60" s="23" t="s">
        <v>195</v>
      </c>
      <c r="AG60" s="23" t="s">
        <v>367</v>
      </c>
      <c r="AH60" s="23" t="s">
        <v>200</v>
      </c>
      <c r="AI60" s="23" t="s">
        <v>329</v>
      </c>
      <c r="AJ60" s="25">
        <v>1.8</v>
      </c>
      <c r="AK60" s="25">
        <v>2.6</v>
      </c>
      <c r="AL60" s="22">
        <v>4</v>
      </c>
      <c r="AM60" s="22">
        <v>4</v>
      </c>
      <c r="AN60" s="22">
        <v>0</v>
      </c>
      <c r="AO60" s="19"/>
      <c r="AP60" s="19">
        <v>0</v>
      </c>
      <c r="AQ60" s="19">
        <v>1</v>
      </c>
      <c r="AR60" s="19">
        <v>1</v>
      </c>
      <c r="AS60" s="19">
        <v>0</v>
      </c>
      <c r="AT60" s="14" t="s">
        <v>1383</v>
      </c>
      <c r="AU60" s="27">
        <v>41842</v>
      </c>
      <c r="AV60" s="73">
        <v>42054</v>
      </c>
      <c r="AW60" s="29" t="s">
        <v>331</v>
      </c>
      <c r="AX60" s="30">
        <v>5</v>
      </c>
      <c r="AY60" s="30" t="s">
        <v>1384</v>
      </c>
      <c r="AZ60" s="30">
        <v>153</v>
      </c>
      <c r="BA60" s="30" t="s">
        <v>510</v>
      </c>
      <c r="BB60" s="30"/>
      <c r="BC60" s="30">
        <v>2</v>
      </c>
      <c r="BD60" s="29" t="s">
        <v>1385</v>
      </c>
      <c r="BE60" s="29" t="s">
        <v>1386</v>
      </c>
      <c r="BF60" s="29" t="s">
        <v>1387</v>
      </c>
      <c r="BG60" s="30" t="s">
        <v>1388</v>
      </c>
      <c r="BH60" s="32"/>
      <c r="BI60" s="30">
        <v>60</v>
      </c>
      <c r="BJ60" s="30">
        <v>90</v>
      </c>
      <c r="BK60" s="30">
        <v>120</v>
      </c>
      <c r="BL60" s="30" t="s">
        <v>244</v>
      </c>
      <c r="BM60" s="30">
        <v>153</v>
      </c>
      <c r="BN60" s="30">
        <v>0.99</v>
      </c>
      <c r="BO60" s="30">
        <v>9</v>
      </c>
      <c r="BP60" s="29" t="s">
        <v>482</v>
      </c>
      <c r="BQ60" s="29" t="s">
        <v>1389</v>
      </c>
      <c r="BR60" s="30">
        <v>216</v>
      </c>
      <c r="BS60" s="30">
        <v>1E-4</v>
      </c>
      <c r="BT60" s="30" t="s">
        <v>249</v>
      </c>
      <c r="BU60" s="32"/>
      <c r="BV60" s="29" t="s">
        <v>1385</v>
      </c>
      <c r="BW60" s="29" t="s">
        <v>1386</v>
      </c>
      <c r="BX60" s="30" t="s">
        <v>462</v>
      </c>
      <c r="BY60" s="30">
        <v>0.99</v>
      </c>
      <c r="BZ60" s="30" t="s">
        <v>1390</v>
      </c>
      <c r="CA60" s="29" t="s">
        <v>1343</v>
      </c>
      <c r="CB60" s="34"/>
      <c r="CC60" s="15">
        <v>0</v>
      </c>
      <c r="CD60" s="47" t="s">
        <v>1391</v>
      </c>
      <c r="CE60" s="36" t="s">
        <v>270</v>
      </c>
      <c r="CF60" s="37">
        <v>2008</v>
      </c>
      <c r="CG60" s="36" t="s">
        <v>438</v>
      </c>
      <c r="CH60" s="36" t="s">
        <v>348</v>
      </c>
      <c r="CI60" s="36" t="s">
        <v>277</v>
      </c>
      <c r="CJ60" s="38">
        <v>7</v>
      </c>
      <c r="CK60" s="38">
        <v>6</v>
      </c>
      <c r="CL60" s="38">
        <v>407</v>
      </c>
      <c r="CM60" s="36" t="s">
        <v>282</v>
      </c>
      <c r="CN60" s="36" t="s">
        <v>408</v>
      </c>
      <c r="CO60" s="36" t="s">
        <v>349</v>
      </c>
      <c r="CP60" s="36" t="s">
        <v>1392</v>
      </c>
      <c r="CQ60" s="36" t="s">
        <v>284</v>
      </c>
      <c r="CR60" s="36" t="s">
        <v>349</v>
      </c>
      <c r="CS60" s="36" t="s">
        <v>352</v>
      </c>
      <c r="CT60" s="36" t="s">
        <v>664</v>
      </c>
      <c r="CU60" s="36" t="s">
        <v>1393</v>
      </c>
      <c r="CV60" s="38">
        <v>1</v>
      </c>
      <c r="CW60" s="36" t="s">
        <v>294</v>
      </c>
      <c r="CX60" s="36" t="s">
        <v>414</v>
      </c>
      <c r="CY60" s="39">
        <v>153</v>
      </c>
      <c r="CZ60" s="41" t="s">
        <v>1394</v>
      </c>
      <c r="DA60" s="41" t="s">
        <v>300</v>
      </c>
      <c r="DB60" s="62"/>
      <c r="DC60" s="62"/>
      <c r="DD60" s="42">
        <v>0.68</v>
      </c>
      <c r="DE60" s="41" t="s">
        <v>355</v>
      </c>
      <c r="DF60" s="42">
        <v>1E-3</v>
      </c>
      <c r="DG60" s="19"/>
      <c r="DH60" s="19"/>
      <c r="DI60" s="85"/>
      <c r="DJ60" s="19"/>
      <c r="DK60" s="38">
        <v>216</v>
      </c>
      <c r="DL60" s="41" t="s">
        <v>1394</v>
      </c>
      <c r="DM60" s="41" t="s">
        <v>300</v>
      </c>
      <c r="DN60" s="56"/>
      <c r="DO60" s="62"/>
      <c r="DP60" s="42">
        <v>0.72</v>
      </c>
      <c r="DQ60" s="41" t="s">
        <v>300</v>
      </c>
      <c r="DR60" s="42">
        <v>1E-3</v>
      </c>
      <c r="DS60" s="19"/>
      <c r="DT60" s="19"/>
      <c r="DU60" s="85"/>
      <c r="DV60" s="19"/>
      <c r="DW60" s="141">
        <v>0</v>
      </c>
    </row>
    <row r="61" spans="1:127" ht="21" customHeight="1" x14ac:dyDescent="0.2">
      <c r="A61" s="12">
        <v>60</v>
      </c>
      <c r="B61" s="29" t="s">
        <v>1395</v>
      </c>
      <c r="C61" s="29" t="s">
        <v>1396</v>
      </c>
      <c r="D61" s="30" t="s">
        <v>1068</v>
      </c>
      <c r="E61" s="43">
        <v>94</v>
      </c>
      <c r="F61" s="43">
        <v>2</v>
      </c>
      <c r="G61" s="43" t="s">
        <v>1397</v>
      </c>
      <c r="H61" s="71"/>
      <c r="I61" s="71" t="s">
        <v>1398</v>
      </c>
      <c r="J61" s="44">
        <v>4</v>
      </c>
      <c r="K61" s="44"/>
      <c r="L61" s="44" t="s">
        <v>1399</v>
      </c>
      <c r="M61" s="44"/>
      <c r="N61" s="44"/>
      <c r="O61" s="44"/>
      <c r="P61" s="44"/>
      <c r="Q61" s="44"/>
      <c r="R61" s="44"/>
      <c r="S61" s="44"/>
      <c r="T61" s="44"/>
      <c r="U61" s="44"/>
      <c r="V61" s="44"/>
      <c r="W61" s="44"/>
      <c r="X61" s="44">
        <v>53</v>
      </c>
      <c r="Y61" s="44"/>
      <c r="Z61" s="44"/>
      <c r="AA61" s="44"/>
      <c r="AB61" s="44"/>
      <c r="AC61" s="44"/>
      <c r="AD61" s="44"/>
      <c r="AE61" s="44"/>
      <c r="AF61" s="44"/>
      <c r="AG61" s="44"/>
      <c r="AH61" s="44"/>
      <c r="AI61" s="44"/>
      <c r="AJ61" s="44"/>
      <c r="AK61" s="44"/>
      <c r="AL61" s="44"/>
      <c r="AM61" s="44"/>
      <c r="AN61" s="44"/>
      <c r="AO61" s="44"/>
      <c r="AP61" s="44">
        <v>1</v>
      </c>
      <c r="AQ61" s="44">
        <v>0</v>
      </c>
      <c r="AR61" s="44">
        <v>0</v>
      </c>
      <c r="AS61" s="44">
        <v>0</v>
      </c>
      <c r="AU61" s="75"/>
      <c r="AW61" s="9" t="s">
        <v>331</v>
      </c>
      <c r="AX61" s="44">
        <v>1</v>
      </c>
      <c r="AY61" s="44" t="s">
        <v>1400</v>
      </c>
      <c r="AZ61" s="44">
        <v>342</v>
      </c>
      <c r="BA61" s="44" t="s">
        <v>594</v>
      </c>
      <c r="BD61" s="9" t="s">
        <v>1401</v>
      </c>
      <c r="BE61" s="9" t="s">
        <v>343</v>
      </c>
      <c r="BF61" s="9" t="s">
        <v>1402</v>
      </c>
      <c r="BG61" s="40"/>
      <c r="BI61" s="40"/>
      <c r="BJ61" s="40"/>
      <c r="BK61" s="40"/>
      <c r="BL61" s="40"/>
      <c r="BM61" s="40"/>
      <c r="BN61" s="40"/>
      <c r="BO61" s="40"/>
      <c r="CC61" s="40"/>
      <c r="CE61" s="65"/>
      <c r="CF61" s="65"/>
      <c r="CG61" s="65"/>
      <c r="CH61" s="65"/>
      <c r="CI61" s="65"/>
      <c r="CJ61" s="66"/>
      <c r="CK61" s="66"/>
      <c r="CL61" s="66"/>
      <c r="CM61" s="65"/>
      <c r="CN61" s="65"/>
      <c r="CO61" s="65"/>
      <c r="CP61" s="65"/>
      <c r="CQ61" s="65"/>
      <c r="CR61" s="65"/>
      <c r="CS61" s="65"/>
      <c r="CT61" s="65"/>
      <c r="CU61" s="65"/>
      <c r="CV61" s="66"/>
      <c r="CW61" s="65"/>
      <c r="CX61" s="65"/>
      <c r="CY61" s="52">
        <v>342</v>
      </c>
      <c r="CZ61" s="41" t="s">
        <v>1403</v>
      </c>
      <c r="DA61" s="41" t="s">
        <v>300</v>
      </c>
      <c r="DB61" s="62"/>
      <c r="DC61" s="62"/>
      <c r="DD61" s="42">
        <v>0.97</v>
      </c>
      <c r="DE61" s="41" t="s">
        <v>355</v>
      </c>
      <c r="DF61" s="42">
        <v>0.05</v>
      </c>
      <c r="DG61" s="44"/>
      <c r="DH61" s="44"/>
      <c r="DI61" s="85"/>
      <c r="DJ61" s="44"/>
      <c r="DK61" s="56"/>
      <c r="DL61" s="56"/>
      <c r="DM61" s="62"/>
      <c r="DN61" s="62"/>
      <c r="DO61" s="62"/>
      <c r="DP61" s="62"/>
      <c r="DQ61" s="62"/>
      <c r="DR61" s="62"/>
      <c r="DS61" s="44"/>
      <c r="DT61" s="44"/>
      <c r="DU61" s="85"/>
      <c r="DV61" s="44"/>
      <c r="DW61" s="85"/>
    </row>
    <row r="62" spans="1:127" ht="21" customHeight="1" x14ac:dyDescent="0.2">
      <c r="A62" s="12">
        <v>61</v>
      </c>
      <c r="B62" s="14" t="s">
        <v>1404</v>
      </c>
      <c r="C62" s="14" t="s">
        <v>1405</v>
      </c>
      <c r="D62" s="15" t="s">
        <v>1068</v>
      </c>
      <c r="E62" s="15">
        <v>94</v>
      </c>
      <c r="F62" s="15">
        <v>1</v>
      </c>
      <c r="G62" s="15" t="s">
        <v>1406</v>
      </c>
      <c r="H62" s="68" t="s">
        <v>1407</v>
      </c>
      <c r="I62" s="69" t="s">
        <v>1408</v>
      </c>
      <c r="J62" s="19">
        <v>4</v>
      </c>
      <c r="K62" s="19">
        <v>3</v>
      </c>
      <c r="L62" s="61" t="s">
        <v>1409</v>
      </c>
      <c r="M62" s="20">
        <v>919</v>
      </c>
      <c r="N62" s="19" t="s">
        <v>1098</v>
      </c>
      <c r="O62" s="19" t="s">
        <v>1410</v>
      </c>
      <c r="P62" s="20">
        <v>21330</v>
      </c>
      <c r="Q62" s="19" t="s">
        <v>1098</v>
      </c>
      <c r="R62" s="19" t="s">
        <v>1411</v>
      </c>
      <c r="S62" s="20">
        <v>31</v>
      </c>
      <c r="T62" s="19" t="s">
        <v>505</v>
      </c>
      <c r="U62" s="19" t="s">
        <v>1411</v>
      </c>
      <c r="V62" s="20">
        <v>31</v>
      </c>
      <c r="W62" s="19" t="s">
        <v>505</v>
      </c>
      <c r="X62" s="19">
        <v>80</v>
      </c>
      <c r="Y62" s="21">
        <v>6.54</v>
      </c>
      <c r="Z62" s="21">
        <v>6.54</v>
      </c>
      <c r="AA62" s="21">
        <v>4.3600000000000003</v>
      </c>
      <c r="AB62" s="21">
        <v>4.3600000000000003</v>
      </c>
      <c r="AC62" s="22">
        <v>2</v>
      </c>
      <c r="AD62" s="22" t="s">
        <v>1116</v>
      </c>
      <c r="AE62" s="22">
        <v>1</v>
      </c>
      <c r="AF62" s="23" t="s">
        <v>195</v>
      </c>
      <c r="AG62" s="23" t="s">
        <v>367</v>
      </c>
      <c r="AH62" s="23" t="s">
        <v>1412</v>
      </c>
      <c r="AI62" s="23" t="s">
        <v>201</v>
      </c>
      <c r="AJ62" s="25">
        <v>1.75</v>
      </c>
      <c r="AK62" s="25">
        <v>2.75</v>
      </c>
      <c r="AL62" s="22">
        <v>0</v>
      </c>
      <c r="AM62" s="19"/>
      <c r="AN62" s="19">
        <v>0</v>
      </c>
      <c r="AO62" s="19"/>
      <c r="AP62" s="19">
        <v>0</v>
      </c>
      <c r="AQ62" s="19">
        <v>1</v>
      </c>
      <c r="AR62" s="19">
        <v>1</v>
      </c>
      <c r="AS62" s="19">
        <v>0</v>
      </c>
      <c r="AT62" s="14" t="s">
        <v>1413</v>
      </c>
      <c r="AU62" s="27">
        <v>40909</v>
      </c>
      <c r="AV62" s="54">
        <v>41852</v>
      </c>
      <c r="AW62" s="29" t="s">
        <v>1414</v>
      </c>
      <c r="AX62" s="30">
        <v>2</v>
      </c>
      <c r="AY62" s="30" t="s">
        <v>1415</v>
      </c>
      <c r="AZ62" s="30">
        <v>110</v>
      </c>
      <c r="BA62" s="30" t="s">
        <v>594</v>
      </c>
      <c r="BB62" s="30"/>
      <c r="BC62" s="30">
        <v>2</v>
      </c>
      <c r="BD62" s="29" t="s">
        <v>1416</v>
      </c>
      <c r="BE62" s="29" t="s">
        <v>343</v>
      </c>
      <c r="BF62" s="29" t="s">
        <v>1417</v>
      </c>
      <c r="BG62" s="30" t="s">
        <v>1418</v>
      </c>
      <c r="BH62" s="30">
        <v>0.65</v>
      </c>
      <c r="BI62" s="30">
        <v>158</v>
      </c>
      <c r="BJ62" s="30">
        <v>210</v>
      </c>
      <c r="BK62" s="30">
        <v>260</v>
      </c>
      <c r="BL62" s="30" t="s">
        <v>244</v>
      </c>
      <c r="BM62" s="30">
        <v>210</v>
      </c>
      <c r="BN62" s="30">
        <v>0.9</v>
      </c>
      <c r="BO62" s="30">
        <v>1</v>
      </c>
      <c r="BP62" s="29" t="s">
        <v>428</v>
      </c>
      <c r="BQ62" s="29" t="s">
        <v>1419</v>
      </c>
      <c r="BR62" s="30">
        <v>222</v>
      </c>
      <c r="BS62" s="30">
        <v>0.94</v>
      </c>
      <c r="BT62" s="30" t="s">
        <v>377</v>
      </c>
      <c r="BU62" s="30">
        <v>2</v>
      </c>
      <c r="BV62" s="29" t="s">
        <v>1416</v>
      </c>
      <c r="BW62" s="29" t="s">
        <v>343</v>
      </c>
      <c r="BX62" s="30" t="s">
        <v>253</v>
      </c>
      <c r="BY62" s="30">
        <v>0.99</v>
      </c>
      <c r="BZ62" s="30" t="s">
        <v>1420</v>
      </c>
      <c r="CA62" s="29" t="s">
        <v>1421</v>
      </c>
      <c r="CB62" s="34"/>
      <c r="CC62" s="15">
        <v>1</v>
      </c>
      <c r="CD62" s="47" t="s">
        <v>1422</v>
      </c>
      <c r="CE62" s="36" t="s">
        <v>270</v>
      </c>
      <c r="CF62" s="37">
        <v>2015</v>
      </c>
      <c r="CG62" s="36" t="s">
        <v>407</v>
      </c>
      <c r="CH62" s="36" t="s">
        <v>439</v>
      </c>
      <c r="CI62" s="36" t="s">
        <v>439</v>
      </c>
      <c r="CJ62" s="38">
        <v>9</v>
      </c>
      <c r="CK62" s="38">
        <v>7</v>
      </c>
      <c r="CL62" s="38">
        <v>165</v>
      </c>
      <c r="CM62" s="36" t="s">
        <v>1207</v>
      </c>
      <c r="CN62" s="36" t="s">
        <v>408</v>
      </c>
      <c r="CO62" s="36" t="s">
        <v>351</v>
      </c>
      <c r="CP62" s="36" t="s">
        <v>1423</v>
      </c>
      <c r="CQ62" s="36" t="s">
        <v>410</v>
      </c>
      <c r="CR62" s="36" t="s">
        <v>410</v>
      </c>
      <c r="CS62" s="36" t="s">
        <v>352</v>
      </c>
      <c r="CT62" s="36" t="s">
        <v>353</v>
      </c>
      <c r="CU62" s="36" t="s">
        <v>1414</v>
      </c>
      <c r="CV62" s="38">
        <v>0</v>
      </c>
      <c r="CW62" s="36" t="s">
        <v>294</v>
      </c>
      <c r="CX62" s="36" t="s">
        <v>414</v>
      </c>
      <c r="CY62" s="39">
        <v>110</v>
      </c>
      <c r="CZ62" s="41" t="s">
        <v>471</v>
      </c>
      <c r="DA62" s="41" t="s">
        <v>300</v>
      </c>
      <c r="DB62" s="42">
        <v>1</v>
      </c>
      <c r="DC62" s="42">
        <v>108</v>
      </c>
      <c r="DD62" s="42">
        <v>-2.34</v>
      </c>
      <c r="DE62" s="41" t="s">
        <v>355</v>
      </c>
      <c r="DF62" s="42">
        <v>0.05</v>
      </c>
      <c r="DG62" s="91">
        <v>2.1121431999999999E-2</v>
      </c>
      <c r="DH62" s="91">
        <v>2.1121431999999999E-2</v>
      </c>
      <c r="DI62" s="85">
        <f t="shared" si="0"/>
        <v>1</v>
      </c>
      <c r="DJ62" s="91">
        <v>0.21966689613035401</v>
      </c>
      <c r="DK62" s="38">
        <v>222</v>
      </c>
      <c r="DL62" s="41" t="s">
        <v>471</v>
      </c>
      <c r="DM62" s="41" t="s">
        <v>300</v>
      </c>
      <c r="DN62" s="42">
        <v>1</v>
      </c>
      <c r="DO62" s="42">
        <v>220</v>
      </c>
      <c r="DP62" s="42">
        <v>7.0000000000000007E-2</v>
      </c>
      <c r="DQ62" s="41" t="s">
        <v>300</v>
      </c>
      <c r="DR62" s="42">
        <v>0.94</v>
      </c>
      <c r="DS62" s="91">
        <v>0.94425724600000005</v>
      </c>
      <c r="DT62" s="91">
        <v>0.94425724600000005</v>
      </c>
      <c r="DU62" s="85">
        <f t="shared" si="1"/>
        <v>0</v>
      </c>
      <c r="DV62" s="91">
        <v>4.7193464811767904E-3</v>
      </c>
      <c r="DW62" s="85">
        <v>0</v>
      </c>
    </row>
    <row r="63" spans="1:127" ht="21" customHeight="1" x14ac:dyDescent="0.2">
      <c r="A63" s="12">
        <v>62</v>
      </c>
      <c r="B63" s="29" t="s">
        <v>1424</v>
      </c>
      <c r="C63" s="29" t="s">
        <v>1425</v>
      </c>
      <c r="D63" s="30" t="s">
        <v>1068</v>
      </c>
      <c r="E63" s="43">
        <v>94</v>
      </c>
      <c r="F63" s="43">
        <v>1</v>
      </c>
      <c r="G63" s="43" t="s">
        <v>1426</v>
      </c>
      <c r="H63" s="71"/>
      <c r="I63" s="71" t="s">
        <v>1427</v>
      </c>
      <c r="J63" s="44">
        <v>1</v>
      </c>
      <c r="K63" s="44"/>
      <c r="L63" s="44" t="s">
        <v>1217</v>
      </c>
      <c r="M63" s="44"/>
      <c r="N63" s="44"/>
      <c r="O63" s="44"/>
      <c r="P63" s="44"/>
      <c r="Q63" s="44"/>
      <c r="S63" s="44"/>
      <c r="T63" s="44"/>
      <c r="V63" s="44"/>
      <c r="W63" s="44"/>
      <c r="X63" s="44">
        <v>32</v>
      </c>
      <c r="Y63" s="44"/>
      <c r="Z63" s="44"/>
      <c r="AA63" s="44"/>
      <c r="AB63" s="44"/>
      <c r="AC63" s="44"/>
      <c r="AD63" s="44"/>
      <c r="AE63" s="44"/>
      <c r="AF63" s="44"/>
      <c r="AG63" s="44"/>
      <c r="AH63" s="44"/>
      <c r="AI63" s="44"/>
      <c r="AJ63" s="44"/>
      <c r="AK63" s="44"/>
      <c r="AL63" s="44"/>
      <c r="AM63" s="44"/>
      <c r="AN63" s="44"/>
      <c r="AO63" s="44"/>
      <c r="AP63" s="44">
        <v>0</v>
      </c>
      <c r="AQ63" s="44">
        <v>0</v>
      </c>
      <c r="AR63" s="44">
        <v>0</v>
      </c>
      <c r="AS63" s="44">
        <v>0</v>
      </c>
      <c r="AU63" s="75"/>
      <c r="AW63" s="9" t="s">
        <v>331</v>
      </c>
      <c r="AX63" s="44">
        <v>3</v>
      </c>
      <c r="AY63" s="44" t="s">
        <v>1428</v>
      </c>
      <c r="AZ63" s="44">
        <v>47</v>
      </c>
      <c r="BA63" s="44">
        <v>0.04</v>
      </c>
      <c r="BD63" s="9" t="s">
        <v>1429</v>
      </c>
      <c r="BE63" s="9" t="s">
        <v>236</v>
      </c>
      <c r="BF63" s="9" t="s">
        <v>1430</v>
      </c>
      <c r="BG63" s="30" t="s">
        <v>1431</v>
      </c>
      <c r="BI63" s="40"/>
      <c r="BJ63" s="40"/>
      <c r="BK63" s="40"/>
      <c r="BL63" s="40"/>
      <c r="BM63" s="40"/>
      <c r="BN63" s="40"/>
      <c r="BO63" s="40"/>
      <c r="CC63" s="40"/>
      <c r="CE63" s="65"/>
      <c r="CF63" s="65"/>
      <c r="CG63" s="65"/>
      <c r="CH63" s="65"/>
      <c r="CI63" s="65"/>
      <c r="CJ63" s="66"/>
      <c r="CK63" s="66"/>
      <c r="CL63" s="66"/>
      <c r="CM63" s="65"/>
      <c r="CN63" s="65"/>
      <c r="CO63" s="65"/>
      <c r="CP63" s="65"/>
      <c r="CQ63" s="65"/>
      <c r="CR63" s="65"/>
      <c r="CS63" s="65"/>
      <c r="CT63" s="65"/>
      <c r="CU63" s="65"/>
      <c r="CV63" s="66"/>
      <c r="CW63" s="65"/>
      <c r="CX63" s="65"/>
      <c r="CY63" s="52">
        <v>47</v>
      </c>
      <c r="CZ63" s="41" t="s">
        <v>297</v>
      </c>
      <c r="DA63" s="41" t="s">
        <v>300</v>
      </c>
      <c r="DB63" s="42">
        <v>3</v>
      </c>
      <c r="DC63" s="42">
        <v>42</v>
      </c>
      <c r="DD63" s="42">
        <v>2.9</v>
      </c>
      <c r="DE63" s="41" t="s">
        <v>300</v>
      </c>
      <c r="DF63" s="42">
        <v>0.04</v>
      </c>
      <c r="DG63" s="44">
        <v>4.6042837000000003E-2</v>
      </c>
      <c r="DH63" s="44">
        <v>4.6042837000000003E-2</v>
      </c>
      <c r="DI63" s="85">
        <f t="shared" si="0"/>
        <v>1</v>
      </c>
      <c r="DJ63" s="44">
        <v>0.23916356546381601</v>
      </c>
      <c r="DK63" s="56"/>
      <c r="DL63" s="56"/>
      <c r="DM63" s="62"/>
      <c r="DN63" s="62"/>
      <c r="DO63" s="62"/>
      <c r="DP63" s="62"/>
      <c r="DQ63" s="62"/>
      <c r="DR63" s="62"/>
      <c r="DS63" s="44"/>
      <c r="DT63" s="44"/>
      <c r="DU63" s="85"/>
      <c r="DV63" s="44"/>
      <c r="DW63" s="85"/>
    </row>
    <row r="64" spans="1:127" ht="21" customHeight="1" x14ac:dyDescent="0.2">
      <c r="A64" s="12">
        <v>63</v>
      </c>
      <c r="B64" s="14" t="s">
        <v>1432</v>
      </c>
      <c r="C64" s="14" t="s">
        <v>1433</v>
      </c>
      <c r="D64" s="15" t="s">
        <v>1068</v>
      </c>
      <c r="E64" s="15">
        <v>94</v>
      </c>
      <c r="F64" s="15">
        <v>1</v>
      </c>
      <c r="G64" s="15" t="s">
        <v>1434</v>
      </c>
      <c r="H64" s="68" t="s">
        <v>1435</v>
      </c>
      <c r="I64" s="69" t="s">
        <v>1436</v>
      </c>
      <c r="J64" s="19">
        <v>1</v>
      </c>
      <c r="K64" s="19">
        <v>1</v>
      </c>
      <c r="L64" s="19" t="s">
        <v>1437</v>
      </c>
      <c r="M64" s="20">
        <v>2379</v>
      </c>
      <c r="N64" s="19" t="s">
        <v>1438</v>
      </c>
      <c r="O64" s="19" t="s">
        <v>1437</v>
      </c>
      <c r="P64" s="20">
        <v>2379</v>
      </c>
      <c r="Q64" s="19" t="s">
        <v>1438</v>
      </c>
      <c r="R64" s="19" t="s">
        <v>1439</v>
      </c>
      <c r="S64" s="20">
        <v>839</v>
      </c>
      <c r="T64" s="19" t="s">
        <v>1440</v>
      </c>
      <c r="U64" s="19" t="s">
        <v>1439</v>
      </c>
      <c r="V64" s="20">
        <v>839</v>
      </c>
      <c r="W64" s="19" t="s">
        <v>1440</v>
      </c>
      <c r="X64" s="19">
        <v>42</v>
      </c>
      <c r="Y64" s="83">
        <v>4.71</v>
      </c>
      <c r="Z64" s="83">
        <v>4.71</v>
      </c>
      <c r="AA64" s="83">
        <v>1.99</v>
      </c>
      <c r="AB64" s="83">
        <v>1.99</v>
      </c>
      <c r="AC64" s="19">
        <v>2</v>
      </c>
      <c r="AD64" s="20" t="s">
        <v>414</v>
      </c>
      <c r="AE64" s="20">
        <v>1</v>
      </c>
      <c r="AF64" s="103" t="s">
        <v>195</v>
      </c>
      <c r="AG64" s="103" t="s">
        <v>328</v>
      </c>
      <c r="AH64" s="103" t="s">
        <v>200</v>
      </c>
      <c r="AI64" s="103" t="s">
        <v>329</v>
      </c>
      <c r="AJ64" s="104">
        <v>2.5</v>
      </c>
      <c r="AK64" s="104">
        <v>3</v>
      </c>
      <c r="AL64" s="20">
        <v>1</v>
      </c>
      <c r="AM64" s="20">
        <v>1</v>
      </c>
      <c r="AN64" s="20">
        <v>0</v>
      </c>
      <c r="AO64" s="19"/>
      <c r="AP64" s="19">
        <v>0</v>
      </c>
      <c r="AQ64" s="19">
        <v>1</v>
      </c>
      <c r="AR64" s="19">
        <v>1</v>
      </c>
      <c r="AS64" s="19">
        <v>0</v>
      </c>
      <c r="AT64" s="14" t="s">
        <v>1441</v>
      </c>
      <c r="AU64" s="27">
        <v>40909</v>
      </c>
      <c r="AV64" s="54">
        <v>41202</v>
      </c>
      <c r="AW64" s="29" t="s">
        <v>577</v>
      </c>
      <c r="AX64" s="30">
        <v>2</v>
      </c>
      <c r="AY64" s="30" t="s">
        <v>1442</v>
      </c>
      <c r="AZ64" s="30">
        <v>71</v>
      </c>
      <c r="BA64" s="30" t="s">
        <v>1268</v>
      </c>
      <c r="BB64" s="32"/>
      <c r="BC64" s="32"/>
      <c r="BD64" s="29" t="s">
        <v>1443</v>
      </c>
      <c r="BE64" s="29" t="s">
        <v>1444</v>
      </c>
      <c r="BF64" s="29" t="s">
        <v>1445</v>
      </c>
      <c r="BG64" s="30" t="s">
        <v>1446</v>
      </c>
      <c r="BH64" s="32"/>
      <c r="BI64" s="30">
        <v>126</v>
      </c>
      <c r="BJ64" s="30">
        <v>168</v>
      </c>
      <c r="BK64" s="30">
        <v>207</v>
      </c>
      <c r="BL64" s="30" t="s">
        <v>244</v>
      </c>
      <c r="BM64" s="30">
        <v>144</v>
      </c>
      <c r="BN64" s="30">
        <v>0.85</v>
      </c>
      <c r="BO64" s="30">
        <v>1</v>
      </c>
      <c r="BP64" s="29" t="s">
        <v>1447</v>
      </c>
      <c r="BQ64" s="29" t="s">
        <v>1448</v>
      </c>
      <c r="BR64" s="30">
        <v>148</v>
      </c>
      <c r="BS64" s="30">
        <v>0.374</v>
      </c>
      <c r="BT64" s="30" t="s">
        <v>249</v>
      </c>
      <c r="BU64" s="32"/>
      <c r="BV64" s="29" t="s">
        <v>1443</v>
      </c>
      <c r="BW64" s="29" t="s">
        <v>1444</v>
      </c>
      <c r="BX64" s="30" t="s">
        <v>253</v>
      </c>
      <c r="BY64" s="30">
        <v>0.86</v>
      </c>
      <c r="BZ64" s="30" t="s">
        <v>1449</v>
      </c>
      <c r="CA64" s="29" t="s">
        <v>570</v>
      </c>
      <c r="CB64" s="34"/>
      <c r="CC64" s="15">
        <v>0</v>
      </c>
      <c r="CD64" s="35" t="s">
        <v>1450</v>
      </c>
      <c r="CE64" s="36" t="s">
        <v>270</v>
      </c>
      <c r="CF64" s="37">
        <v>2011</v>
      </c>
      <c r="CG64" s="36" t="s">
        <v>347</v>
      </c>
      <c r="CH64" s="36" t="s">
        <v>278</v>
      </c>
      <c r="CI64" s="36" t="s">
        <v>278</v>
      </c>
      <c r="CJ64" s="38">
        <v>22</v>
      </c>
      <c r="CK64" s="38">
        <v>22</v>
      </c>
      <c r="CL64" s="38">
        <v>830</v>
      </c>
      <c r="CM64" s="36" t="s">
        <v>556</v>
      </c>
      <c r="CN64" s="36" t="s">
        <v>557</v>
      </c>
      <c r="CO64" s="36" t="s">
        <v>349</v>
      </c>
      <c r="CP64" s="36" t="s">
        <v>1451</v>
      </c>
      <c r="CQ64" s="36" t="s">
        <v>410</v>
      </c>
      <c r="CR64" s="36" t="s">
        <v>410</v>
      </c>
      <c r="CS64" s="36" t="s">
        <v>290</v>
      </c>
      <c r="CT64" s="36" t="s">
        <v>411</v>
      </c>
      <c r="CU64" s="36" t="s">
        <v>1452</v>
      </c>
      <c r="CV64" s="38">
        <v>1</v>
      </c>
      <c r="CW64" s="36" t="s">
        <v>294</v>
      </c>
      <c r="CX64" s="36" t="s">
        <v>414</v>
      </c>
      <c r="CY64" s="39">
        <v>71</v>
      </c>
      <c r="CZ64" s="41" t="s">
        <v>297</v>
      </c>
      <c r="DA64" s="41" t="s">
        <v>300</v>
      </c>
      <c r="DB64" s="42">
        <v>1</v>
      </c>
      <c r="DC64" s="42">
        <v>68</v>
      </c>
      <c r="DD64" s="42">
        <v>5.52</v>
      </c>
      <c r="DE64" s="41" t="s">
        <v>355</v>
      </c>
      <c r="DF64" s="42">
        <v>0.02</v>
      </c>
      <c r="DG64" s="19">
        <v>2.1711498999999999E-2</v>
      </c>
      <c r="DH64" s="19">
        <v>2.1711498999999999E-2</v>
      </c>
      <c r="DI64" s="85">
        <f t="shared" si="0"/>
        <v>1</v>
      </c>
      <c r="DJ64" s="19">
        <v>0.27401023784913098</v>
      </c>
      <c r="DK64" s="38">
        <v>148</v>
      </c>
      <c r="DL64" s="41" t="s">
        <v>297</v>
      </c>
      <c r="DM64" s="41" t="s">
        <v>300</v>
      </c>
      <c r="DN64" s="42">
        <v>1</v>
      </c>
      <c r="DO64" s="42">
        <v>145</v>
      </c>
      <c r="DP64" s="42">
        <v>0.79400000000000004</v>
      </c>
      <c r="DQ64" s="41" t="s">
        <v>300</v>
      </c>
      <c r="DR64" s="42">
        <v>0.374</v>
      </c>
      <c r="DS64" s="19">
        <v>0.374369532</v>
      </c>
      <c r="DT64" s="19">
        <v>0.374369532</v>
      </c>
      <c r="DU64" s="85">
        <f t="shared" si="1"/>
        <v>0</v>
      </c>
      <c r="DV64" s="19">
        <v>7.3797291979054602E-2</v>
      </c>
      <c r="DW64" s="85">
        <v>0</v>
      </c>
    </row>
    <row r="65" spans="1:127" ht="21" customHeight="1" x14ac:dyDescent="0.2">
      <c r="A65" s="12">
        <v>64</v>
      </c>
      <c r="B65" s="14" t="s">
        <v>1453</v>
      </c>
      <c r="C65" s="14" t="s">
        <v>1454</v>
      </c>
      <c r="D65" s="15" t="s">
        <v>1068</v>
      </c>
      <c r="E65" s="15">
        <v>94</v>
      </c>
      <c r="F65" s="15">
        <v>4</v>
      </c>
      <c r="G65" s="15" t="s">
        <v>1455</v>
      </c>
      <c r="H65" s="68" t="s">
        <v>1456</v>
      </c>
      <c r="I65" s="69" t="s">
        <v>1457</v>
      </c>
      <c r="J65" s="19">
        <v>3</v>
      </c>
      <c r="K65" s="19">
        <v>1</v>
      </c>
      <c r="L65" s="61" t="s">
        <v>1458</v>
      </c>
      <c r="M65" s="20">
        <v>7354</v>
      </c>
      <c r="N65" s="19" t="s">
        <v>480</v>
      </c>
      <c r="O65" s="19" t="s">
        <v>1459</v>
      </c>
      <c r="P65" s="20">
        <v>12768</v>
      </c>
      <c r="Q65" s="19" t="s">
        <v>1460</v>
      </c>
      <c r="R65" s="19" t="s">
        <v>1461</v>
      </c>
      <c r="S65" s="20">
        <v>49</v>
      </c>
      <c r="T65" s="19" t="s">
        <v>505</v>
      </c>
      <c r="U65" s="19" t="s">
        <v>1461</v>
      </c>
      <c r="V65" s="20">
        <v>49</v>
      </c>
      <c r="W65" s="19" t="s">
        <v>505</v>
      </c>
      <c r="X65" s="19">
        <v>113</v>
      </c>
      <c r="Y65" s="21">
        <v>3.43</v>
      </c>
      <c r="Z65" s="83">
        <v>2.95</v>
      </c>
      <c r="AA65" s="21">
        <v>4.3600000000000003</v>
      </c>
      <c r="AB65" s="21">
        <v>4.3600000000000003</v>
      </c>
      <c r="AC65" s="22">
        <v>5</v>
      </c>
      <c r="AD65" s="22" t="s">
        <v>414</v>
      </c>
      <c r="AE65" s="22">
        <v>1</v>
      </c>
      <c r="AF65" s="23" t="s">
        <v>195</v>
      </c>
      <c r="AG65" s="23" t="s">
        <v>328</v>
      </c>
      <c r="AH65" s="23" t="s">
        <v>200</v>
      </c>
      <c r="AI65" s="23" t="s">
        <v>329</v>
      </c>
      <c r="AJ65" s="25">
        <v>3.67</v>
      </c>
      <c r="AK65" s="25">
        <v>3.67</v>
      </c>
      <c r="AL65" s="22">
        <v>4</v>
      </c>
      <c r="AM65" s="22">
        <v>4</v>
      </c>
      <c r="AN65" s="22">
        <v>0</v>
      </c>
      <c r="AO65" s="19"/>
      <c r="AP65" s="19">
        <v>0</v>
      </c>
      <c r="AQ65" s="19">
        <v>1</v>
      </c>
      <c r="AR65" s="19">
        <v>1</v>
      </c>
      <c r="AS65" s="19">
        <v>0</v>
      </c>
      <c r="AT65" s="14" t="s">
        <v>1462</v>
      </c>
      <c r="AU65" s="27">
        <v>41866</v>
      </c>
      <c r="AV65" s="28">
        <v>42010</v>
      </c>
      <c r="AW65" s="29" t="s">
        <v>331</v>
      </c>
      <c r="AX65" s="30">
        <v>1</v>
      </c>
      <c r="AY65" s="30" t="s">
        <v>1463</v>
      </c>
      <c r="AZ65" s="30">
        <v>82</v>
      </c>
      <c r="BA65" s="30" t="s">
        <v>639</v>
      </c>
      <c r="BB65" s="32"/>
      <c r="BC65" s="32"/>
      <c r="BD65" s="29" t="s">
        <v>235</v>
      </c>
      <c r="BE65" s="29" t="s">
        <v>236</v>
      </c>
      <c r="BF65" s="29" t="s">
        <v>1464</v>
      </c>
      <c r="BG65" s="30" t="s">
        <v>1465</v>
      </c>
      <c r="BH65" s="32"/>
      <c r="BI65" s="30">
        <v>21</v>
      </c>
      <c r="BJ65" s="30">
        <v>27</v>
      </c>
      <c r="BK65" s="30">
        <v>31</v>
      </c>
      <c r="BL65" s="30" t="s">
        <v>244</v>
      </c>
      <c r="BM65" s="30">
        <v>128</v>
      </c>
      <c r="BN65" s="30">
        <v>0.95</v>
      </c>
      <c r="BO65" s="30">
        <v>2</v>
      </c>
      <c r="BP65" s="29" t="s">
        <v>482</v>
      </c>
      <c r="BQ65" s="29" t="s">
        <v>1466</v>
      </c>
      <c r="BR65" s="30">
        <v>71</v>
      </c>
      <c r="BS65" s="30">
        <v>0.42599999999999999</v>
      </c>
      <c r="BT65" s="32"/>
      <c r="BU65" s="32"/>
      <c r="BV65" s="29" t="s">
        <v>235</v>
      </c>
      <c r="BW65" s="29" t="s">
        <v>236</v>
      </c>
      <c r="BX65" s="30" t="s">
        <v>253</v>
      </c>
      <c r="BY65" s="30">
        <v>0.99</v>
      </c>
      <c r="BZ65" s="30" t="s">
        <v>1467</v>
      </c>
      <c r="CA65" s="29" t="s">
        <v>661</v>
      </c>
      <c r="CB65" s="34"/>
      <c r="CC65" s="15">
        <v>1</v>
      </c>
      <c r="CD65" s="47" t="s">
        <v>1468</v>
      </c>
      <c r="CE65" s="36" t="s">
        <v>406</v>
      </c>
      <c r="CF65" s="37">
        <v>2014</v>
      </c>
      <c r="CG65" s="36" t="s">
        <v>407</v>
      </c>
      <c r="CH65" s="36" t="s">
        <v>348</v>
      </c>
      <c r="CI65" s="36" t="s">
        <v>348</v>
      </c>
      <c r="CJ65" s="38">
        <v>4</v>
      </c>
      <c r="CK65" s="38">
        <v>4</v>
      </c>
      <c r="CL65" s="38">
        <v>45</v>
      </c>
      <c r="CM65" s="36" t="s">
        <v>282</v>
      </c>
      <c r="CN65" s="36" t="s">
        <v>408</v>
      </c>
      <c r="CO65" s="36" t="s">
        <v>349</v>
      </c>
      <c r="CP65" s="36" t="s">
        <v>1469</v>
      </c>
      <c r="CQ65" s="36" t="s">
        <v>627</v>
      </c>
      <c r="CR65" s="36" t="s">
        <v>627</v>
      </c>
      <c r="CS65" s="36" t="s">
        <v>352</v>
      </c>
      <c r="CT65" s="36" t="s">
        <v>411</v>
      </c>
      <c r="CU65" s="36" t="s">
        <v>1470</v>
      </c>
      <c r="CV65" s="38">
        <v>1</v>
      </c>
      <c r="CW65" s="36" t="s">
        <v>294</v>
      </c>
      <c r="CX65" s="36" t="s">
        <v>414</v>
      </c>
      <c r="CY65" s="39">
        <v>82</v>
      </c>
      <c r="CZ65" s="41" t="s">
        <v>297</v>
      </c>
      <c r="DA65" s="41" t="s">
        <v>300</v>
      </c>
      <c r="DB65" s="42">
        <v>2</v>
      </c>
      <c r="DC65" s="42">
        <v>76</v>
      </c>
      <c r="DD65" s="42">
        <v>21.57</v>
      </c>
      <c r="DE65" s="41" t="s">
        <v>355</v>
      </c>
      <c r="DF65" s="42">
        <v>1E-4</v>
      </c>
      <c r="DG65" s="105">
        <v>3.8099999999999997E-8</v>
      </c>
      <c r="DH65" s="105">
        <v>3.8099999999999997E-8</v>
      </c>
      <c r="DI65" s="85">
        <f t="shared" si="0"/>
        <v>1</v>
      </c>
      <c r="DJ65" s="91">
        <v>0.42549677687905402</v>
      </c>
      <c r="DK65" s="38">
        <v>71</v>
      </c>
      <c r="DL65" s="41" t="s">
        <v>297</v>
      </c>
      <c r="DM65" s="41" t="s">
        <v>300</v>
      </c>
      <c r="DN65" s="42">
        <v>2</v>
      </c>
      <c r="DO65" s="42">
        <v>65</v>
      </c>
      <c r="DP65" s="42">
        <v>0.86499999999999999</v>
      </c>
      <c r="DQ65" s="41" t="s">
        <v>300</v>
      </c>
      <c r="DR65" s="42">
        <v>0.42599999999999999</v>
      </c>
      <c r="DS65" s="91">
        <v>0.42584105900000002</v>
      </c>
      <c r="DT65" s="91">
        <v>0.42584105900000002</v>
      </c>
      <c r="DU65" s="85">
        <f t="shared" si="1"/>
        <v>0</v>
      </c>
      <c r="DV65" s="91">
        <v>0.11385378978683</v>
      </c>
      <c r="DW65" s="85">
        <v>0</v>
      </c>
    </row>
    <row r="66" spans="1:127" ht="21" customHeight="1" x14ac:dyDescent="0.2">
      <c r="A66" s="12">
        <v>65</v>
      </c>
      <c r="B66" s="14" t="s">
        <v>1471</v>
      </c>
      <c r="C66" s="14" t="s">
        <v>1472</v>
      </c>
      <c r="D66" s="15" t="s">
        <v>1068</v>
      </c>
      <c r="E66" s="15">
        <v>94</v>
      </c>
      <c r="F66" s="15">
        <v>3</v>
      </c>
      <c r="G66" s="15" t="s">
        <v>1473</v>
      </c>
      <c r="H66" s="68" t="s">
        <v>1474</v>
      </c>
      <c r="I66" s="69" t="s">
        <v>1475</v>
      </c>
      <c r="J66" s="19">
        <v>5</v>
      </c>
      <c r="K66" s="19">
        <v>2</v>
      </c>
      <c r="L66" s="19" t="s">
        <v>1476</v>
      </c>
      <c r="M66" s="20">
        <v>3624</v>
      </c>
      <c r="N66" s="19" t="s">
        <v>1477</v>
      </c>
      <c r="O66" s="19" t="s">
        <v>1478</v>
      </c>
      <c r="P66" s="20">
        <v>84112</v>
      </c>
      <c r="Q66" s="19" t="s">
        <v>1479</v>
      </c>
      <c r="R66" s="30" t="s">
        <v>1480</v>
      </c>
      <c r="S66" s="30">
        <v>0</v>
      </c>
      <c r="T66" s="19" t="s">
        <v>1098</v>
      </c>
      <c r="U66" s="19" t="s">
        <v>1100</v>
      </c>
      <c r="V66" s="20">
        <v>1965</v>
      </c>
      <c r="W66" s="19" t="s">
        <v>1098</v>
      </c>
      <c r="X66" s="19">
        <v>81</v>
      </c>
      <c r="Y66" s="83">
        <v>2.68</v>
      </c>
      <c r="Z66" s="83">
        <v>3.66</v>
      </c>
      <c r="AA66" s="21">
        <v>6.54</v>
      </c>
      <c r="AB66" s="21">
        <v>6.54</v>
      </c>
      <c r="AC66" s="22">
        <v>7</v>
      </c>
      <c r="AD66" s="22" t="s">
        <v>414</v>
      </c>
      <c r="AE66" s="22">
        <v>1</v>
      </c>
      <c r="AF66" s="23" t="s">
        <v>195</v>
      </c>
      <c r="AG66" s="23" t="s">
        <v>328</v>
      </c>
      <c r="AH66" s="23" t="s">
        <v>368</v>
      </c>
      <c r="AI66" s="23" t="s">
        <v>329</v>
      </c>
      <c r="AJ66" s="25">
        <v>3.6</v>
      </c>
      <c r="AK66" s="25">
        <v>4</v>
      </c>
      <c r="AL66" s="22">
        <v>3</v>
      </c>
      <c r="AM66" s="22">
        <v>3</v>
      </c>
      <c r="AN66" s="22">
        <v>0</v>
      </c>
      <c r="AO66" s="19"/>
      <c r="AP66" s="19">
        <v>0</v>
      </c>
      <c r="AQ66" s="19">
        <v>3</v>
      </c>
      <c r="AR66" s="19">
        <v>1</v>
      </c>
      <c r="AS66" s="19">
        <v>0</v>
      </c>
      <c r="AT66" s="106" t="s">
        <v>1481</v>
      </c>
      <c r="AU66" s="27">
        <v>40909</v>
      </c>
      <c r="AV66" s="54">
        <v>41039</v>
      </c>
      <c r="AW66" s="29" t="s">
        <v>1482</v>
      </c>
      <c r="AX66" s="30">
        <v>7</v>
      </c>
      <c r="AY66" s="30" t="s">
        <v>1483</v>
      </c>
      <c r="AZ66" s="30">
        <v>45</v>
      </c>
      <c r="BA66" s="30" t="s">
        <v>533</v>
      </c>
      <c r="BB66" s="32"/>
      <c r="BC66" s="32"/>
      <c r="BD66" s="29" t="s">
        <v>1484</v>
      </c>
      <c r="BE66" s="29" t="s">
        <v>236</v>
      </c>
      <c r="BF66" s="29" t="s">
        <v>1485</v>
      </c>
      <c r="BG66" s="30" t="s">
        <v>1486</v>
      </c>
      <c r="BH66" s="32"/>
      <c r="BI66" s="30">
        <v>37</v>
      </c>
      <c r="BJ66" s="30">
        <v>48</v>
      </c>
      <c r="BK66" s="30">
        <v>59</v>
      </c>
      <c r="BL66" s="30" t="s">
        <v>244</v>
      </c>
      <c r="BM66" s="30">
        <v>140</v>
      </c>
      <c r="BN66" s="30">
        <v>0.99</v>
      </c>
      <c r="BO66" s="30">
        <v>1</v>
      </c>
      <c r="BP66" s="29" t="s">
        <v>1487</v>
      </c>
      <c r="BQ66" s="29" t="s">
        <v>1488</v>
      </c>
      <c r="BR66" s="30">
        <v>135</v>
      </c>
      <c r="BS66" s="30">
        <v>0.89</v>
      </c>
      <c r="BT66" s="32"/>
      <c r="BU66" s="32"/>
      <c r="BV66" s="29" t="s">
        <v>1484</v>
      </c>
      <c r="BW66" s="29" t="s">
        <v>236</v>
      </c>
      <c r="BX66" s="30" t="s">
        <v>253</v>
      </c>
      <c r="BY66" s="30">
        <v>0.99</v>
      </c>
      <c r="BZ66" s="30" t="s">
        <v>1489</v>
      </c>
      <c r="CA66" s="29" t="s">
        <v>874</v>
      </c>
      <c r="CB66" s="34"/>
      <c r="CC66" s="15">
        <v>1</v>
      </c>
      <c r="CD66" s="47" t="s">
        <v>1490</v>
      </c>
      <c r="CE66" s="86" t="s">
        <v>270</v>
      </c>
      <c r="CF66" s="87">
        <v>2010</v>
      </c>
      <c r="CG66" s="86" t="s">
        <v>276</v>
      </c>
      <c r="CH66" s="86" t="s">
        <v>1491</v>
      </c>
      <c r="CI66" s="86" t="s">
        <v>1225</v>
      </c>
      <c r="CJ66" s="87">
        <v>80</v>
      </c>
      <c r="CK66" s="87">
        <v>32</v>
      </c>
      <c r="CL66" s="88">
        <v>1995</v>
      </c>
      <c r="CM66" s="86" t="s">
        <v>282</v>
      </c>
      <c r="CN66" s="86" t="s">
        <v>408</v>
      </c>
      <c r="CO66" s="86" t="s">
        <v>351</v>
      </c>
      <c r="CP66" s="86" t="s">
        <v>1492</v>
      </c>
      <c r="CQ66" s="86" t="s">
        <v>288</v>
      </c>
      <c r="CR66" s="86" t="s">
        <v>289</v>
      </c>
      <c r="CS66" s="86" t="s">
        <v>580</v>
      </c>
      <c r="CT66" s="86" t="s">
        <v>468</v>
      </c>
      <c r="CU66" s="86" t="s">
        <v>1111</v>
      </c>
      <c r="CV66" s="87">
        <v>1</v>
      </c>
      <c r="CW66" s="86" t="s">
        <v>294</v>
      </c>
      <c r="CX66" s="86" t="s">
        <v>1116</v>
      </c>
      <c r="CY66" s="39">
        <v>45</v>
      </c>
      <c r="CZ66" s="41" t="s">
        <v>297</v>
      </c>
      <c r="DA66" s="41" t="s">
        <v>300</v>
      </c>
      <c r="DB66" s="42">
        <v>1</v>
      </c>
      <c r="DC66" s="42">
        <v>41</v>
      </c>
      <c r="DD66" s="42">
        <v>9.4</v>
      </c>
      <c r="DE66" s="41" t="s">
        <v>355</v>
      </c>
      <c r="DF66" s="42">
        <v>0.01</v>
      </c>
      <c r="DG66" s="19">
        <v>3.8306759999999999E-3</v>
      </c>
      <c r="DH66" s="19">
        <v>3.8306759999999999E-3</v>
      </c>
      <c r="DI66" s="85">
        <f t="shared" si="0"/>
        <v>1</v>
      </c>
      <c r="DJ66" s="19">
        <v>0.43186564636231101</v>
      </c>
      <c r="DK66" s="38">
        <v>135</v>
      </c>
      <c r="DL66" s="41" t="s">
        <v>297</v>
      </c>
      <c r="DM66" s="41" t="s">
        <v>300</v>
      </c>
      <c r="DN66" s="42">
        <v>1</v>
      </c>
      <c r="DO66" s="42">
        <v>131</v>
      </c>
      <c r="DP66" s="42">
        <v>1.7999999999999999E-2</v>
      </c>
      <c r="DQ66" s="41" t="s">
        <v>300</v>
      </c>
      <c r="DR66" s="42">
        <v>0.89</v>
      </c>
      <c r="DS66" s="19">
        <v>0.89347873200000005</v>
      </c>
      <c r="DT66" s="19">
        <v>0.89347873200000005</v>
      </c>
      <c r="DU66" s="85">
        <f t="shared" si="1"/>
        <v>0</v>
      </c>
      <c r="DV66" s="19">
        <v>1.17211647342689E-2</v>
      </c>
      <c r="DW66" s="85">
        <v>0</v>
      </c>
    </row>
    <row r="67" spans="1:127" ht="21" customHeight="1" x14ac:dyDescent="0.2">
      <c r="A67" s="12">
        <v>66</v>
      </c>
      <c r="B67" s="29" t="s">
        <v>1471</v>
      </c>
      <c r="C67" s="29" t="s">
        <v>1472</v>
      </c>
      <c r="D67" s="43" t="s">
        <v>1068</v>
      </c>
      <c r="E67" s="43">
        <v>94</v>
      </c>
      <c r="F67" s="43">
        <v>3</v>
      </c>
      <c r="G67" s="43" t="s">
        <v>1473</v>
      </c>
      <c r="H67" s="107" t="s">
        <v>1474</v>
      </c>
      <c r="I67" s="71" t="s">
        <v>1475</v>
      </c>
      <c r="J67" s="44">
        <v>5</v>
      </c>
      <c r="K67" s="44"/>
      <c r="L67" s="44" t="s">
        <v>1476</v>
      </c>
      <c r="M67" s="20">
        <v>3624</v>
      </c>
      <c r="N67" s="44" t="s">
        <v>1477</v>
      </c>
      <c r="O67" s="44" t="s">
        <v>1478</v>
      </c>
      <c r="P67" s="20">
        <v>84112</v>
      </c>
      <c r="Q67" s="19" t="s">
        <v>1479</v>
      </c>
      <c r="R67" s="108"/>
      <c r="S67" s="44"/>
      <c r="T67" s="44"/>
      <c r="U67" s="44"/>
      <c r="V67" s="44"/>
      <c r="W67" s="44"/>
      <c r="X67" s="44">
        <v>81</v>
      </c>
      <c r="Y67" s="83">
        <v>2.68</v>
      </c>
      <c r="Z67" s="83">
        <v>3.66</v>
      </c>
      <c r="AA67" s="44"/>
      <c r="AB67" s="44"/>
      <c r="AC67" s="44"/>
      <c r="AD67" s="44"/>
      <c r="AE67" s="44"/>
      <c r="AF67" s="44"/>
      <c r="AG67" s="44"/>
      <c r="AH67" s="44"/>
      <c r="AI67" s="44"/>
      <c r="AJ67" s="44"/>
      <c r="AK67" s="44"/>
      <c r="AL67" s="44"/>
      <c r="AM67" s="44"/>
      <c r="AN67" s="44"/>
      <c r="AO67" s="44"/>
      <c r="AP67" s="44">
        <v>0</v>
      </c>
      <c r="AQ67" s="44">
        <v>2</v>
      </c>
      <c r="AR67" s="44">
        <v>0</v>
      </c>
      <c r="AS67" s="44">
        <v>1</v>
      </c>
      <c r="AT67" s="109"/>
      <c r="AU67" s="110"/>
      <c r="AY67" s="40"/>
      <c r="AZ67" s="40"/>
      <c r="BA67" s="40"/>
      <c r="BG67" s="40"/>
      <c r="BI67" s="40"/>
      <c r="BJ67" s="40"/>
      <c r="BK67" s="40"/>
      <c r="BL67" s="40"/>
      <c r="BM67" s="40"/>
      <c r="BN67" s="40"/>
      <c r="BO67" s="40"/>
      <c r="CC67" s="40"/>
      <c r="CE67" s="65"/>
      <c r="CF67" s="65"/>
      <c r="CG67" s="65"/>
      <c r="CH67" s="65"/>
      <c r="CI67" s="65"/>
      <c r="CJ67" s="66"/>
      <c r="CK67" s="66"/>
      <c r="CL67" s="66"/>
      <c r="CM67" s="65"/>
      <c r="CN67" s="65"/>
      <c r="CO67" s="65"/>
      <c r="CP67" s="65"/>
      <c r="CQ67" s="65"/>
      <c r="CR67" s="65"/>
      <c r="CS67" s="65"/>
      <c r="CT67" s="65"/>
      <c r="CU67" s="65"/>
      <c r="CV67" s="66"/>
      <c r="CW67" s="65"/>
      <c r="CX67" s="65"/>
      <c r="CY67" s="56"/>
      <c r="CZ67" s="56"/>
      <c r="DA67" s="62"/>
      <c r="DB67" s="62"/>
      <c r="DC67" s="62"/>
      <c r="DD67" s="62"/>
      <c r="DE67" s="62"/>
      <c r="DF67" s="62"/>
      <c r="DG67" s="44"/>
      <c r="DH67" s="44"/>
      <c r="DI67" s="85"/>
      <c r="DJ67" s="44"/>
      <c r="DK67" s="56"/>
      <c r="DL67" s="56"/>
      <c r="DM67" s="62"/>
      <c r="DN67" s="62"/>
      <c r="DO67" s="62"/>
      <c r="DP67" s="62"/>
      <c r="DQ67" s="62"/>
      <c r="DR67" s="62"/>
      <c r="DS67" s="44"/>
      <c r="DT67" s="44"/>
      <c r="DU67" s="85"/>
      <c r="DV67" s="44"/>
      <c r="DW67" s="85"/>
    </row>
    <row r="68" spans="1:127" ht="21" customHeight="1" x14ac:dyDescent="0.2">
      <c r="A68" s="12">
        <v>67</v>
      </c>
      <c r="B68" s="29" t="s">
        <v>1493</v>
      </c>
      <c r="C68" s="29" t="s">
        <v>1494</v>
      </c>
      <c r="D68" s="43" t="s">
        <v>1068</v>
      </c>
      <c r="E68" s="43">
        <v>94</v>
      </c>
      <c r="F68" s="43">
        <v>4</v>
      </c>
      <c r="G68" s="43" t="s">
        <v>1495</v>
      </c>
      <c r="H68" s="71"/>
      <c r="I68" s="71" t="s">
        <v>1496</v>
      </c>
      <c r="J68" s="44">
        <v>3</v>
      </c>
      <c r="K68" s="44"/>
      <c r="L68" s="44" t="s">
        <v>1497</v>
      </c>
      <c r="M68" s="44"/>
      <c r="N68" s="44"/>
      <c r="O68" s="44"/>
      <c r="P68" s="44"/>
      <c r="Q68" s="44"/>
      <c r="R68" s="44"/>
      <c r="S68" s="44"/>
      <c r="T68" s="44"/>
      <c r="U68" s="44"/>
      <c r="V68" s="44"/>
      <c r="W68" s="44"/>
      <c r="X68" s="44">
        <v>94</v>
      </c>
      <c r="Y68" s="44"/>
      <c r="Z68" s="44"/>
      <c r="AA68" s="44"/>
      <c r="AB68" s="44"/>
      <c r="AC68" s="44"/>
      <c r="AD68" s="44"/>
      <c r="AE68" s="44"/>
      <c r="AF68" s="44"/>
      <c r="AG68" s="44"/>
      <c r="AH68" s="44"/>
      <c r="AI68" s="44"/>
      <c r="AJ68" s="44"/>
      <c r="AK68" s="44"/>
      <c r="AL68" s="44"/>
      <c r="AM68" s="44"/>
      <c r="AN68" s="44"/>
      <c r="AO68" s="44"/>
      <c r="AP68" s="44">
        <v>0</v>
      </c>
      <c r="AQ68" s="44">
        <v>0</v>
      </c>
      <c r="AR68" s="44">
        <v>0</v>
      </c>
      <c r="AS68" s="44">
        <v>0</v>
      </c>
      <c r="AU68" s="75"/>
      <c r="AW68" s="9" t="s">
        <v>331</v>
      </c>
      <c r="AX68" s="44">
        <v>1</v>
      </c>
      <c r="AY68" s="44" t="s">
        <v>1498</v>
      </c>
      <c r="AZ68" s="44">
        <v>251</v>
      </c>
      <c r="BA68" s="44">
        <v>7.0000000000000007E-2</v>
      </c>
      <c r="BD68" s="111" t="s">
        <v>1499</v>
      </c>
      <c r="BE68" s="9" t="s">
        <v>236</v>
      </c>
      <c r="BF68" s="9" t="s">
        <v>1500</v>
      </c>
      <c r="BG68" s="40"/>
      <c r="BI68" s="40"/>
      <c r="BJ68" s="40"/>
      <c r="BK68" s="40"/>
      <c r="BL68" s="40"/>
      <c r="BM68" s="40"/>
      <c r="BN68" s="40"/>
      <c r="BO68" s="40"/>
      <c r="CC68" s="40"/>
      <c r="CE68" s="65"/>
      <c r="CF68" s="65"/>
      <c r="CG68" s="65"/>
      <c r="CH68" s="65"/>
      <c r="CI68" s="65"/>
      <c r="CJ68" s="66"/>
      <c r="CK68" s="66"/>
      <c r="CL68" s="66"/>
      <c r="CM68" s="65"/>
      <c r="CN68" s="65"/>
      <c r="CO68" s="65"/>
      <c r="CP68" s="65"/>
      <c r="CQ68" s="65"/>
      <c r="CR68" s="65"/>
      <c r="CS68" s="65"/>
      <c r="CT68" s="65"/>
      <c r="CU68" s="65"/>
      <c r="CV68" s="66"/>
      <c r="CW68" s="65"/>
      <c r="CX68" s="65"/>
      <c r="CY68" s="52">
        <v>251</v>
      </c>
      <c r="CZ68" s="41" t="s">
        <v>1501</v>
      </c>
      <c r="DA68" s="41" t="s">
        <v>300</v>
      </c>
      <c r="DB68" s="42">
        <v>1</v>
      </c>
      <c r="DC68" s="62"/>
      <c r="DD68" s="42">
        <v>3.16</v>
      </c>
      <c r="DE68" s="41" t="s">
        <v>300</v>
      </c>
      <c r="DF68" s="42">
        <v>7.0000000000000007E-2</v>
      </c>
      <c r="DG68" s="44">
        <v>7.5463183000000003E-2</v>
      </c>
      <c r="DH68" s="44">
        <v>7.5463183000000003E-2</v>
      </c>
      <c r="DI68" s="85">
        <f t="shared" ref="DI68:DI130" si="2">IF(DH68&lt;=0.05000001, 1, 0)</f>
        <v>0</v>
      </c>
      <c r="DJ68" s="44">
        <v>0.112203571397095</v>
      </c>
      <c r="DK68" s="56"/>
      <c r="DL68" s="56"/>
      <c r="DM68" s="62"/>
      <c r="DN68" s="62"/>
      <c r="DO68" s="62"/>
      <c r="DP68" s="62"/>
      <c r="DQ68" s="62"/>
      <c r="DR68" s="62"/>
      <c r="DS68" s="44"/>
      <c r="DT68" s="44"/>
      <c r="DU68" s="85"/>
      <c r="DV68" s="44"/>
      <c r="DW68" s="85"/>
    </row>
    <row r="69" spans="1:127" ht="21" customHeight="1" x14ac:dyDescent="0.2">
      <c r="A69" s="12">
        <v>68</v>
      </c>
      <c r="B69" s="14" t="s">
        <v>1502</v>
      </c>
      <c r="C69" s="84" t="s">
        <v>1503</v>
      </c>
      <c r="D69" s="15" t="s">
        <v>1068</v>
      </c>
      <c r="E69" s="15">
        <v>95</v>
      </c>
      <c r="F69" s="15">
        <v>2</v>
      </c>
      <c r="G69" s="15" t="s">
        <v>1504</v>
      </c>
      <c r="H69" s="68" t="s">
        <v>1505</v>
      </c>
      <c r="I69" s="69" t="s">
        <v>1506</v>
      </c>
      <c r="J69" s="19">
        <v>2</v>
      </c>
      <c r="K69" s="19">
        <v>2</v>
      </c>
      <c r="L69" s="19" t="s">
        <v>1507</v>
      </c>
      <c r="M69" s="20">
        <v>795</v>
      </c>
      <c r="N69" s="19" t="s">
        <v>1438</v>
      </c>
      <c r="O69" s="19" t="s">
        <v>1508</v>
      </c>
      <c r="P69" s="20">
        <v>16229</v>
      </c>
      <c r="Q69" s="19" t="s">
        <v>1509</v>
      </c>
      <c r="R69" s="30" t="s">
        <v>1510</v>
      </c>
      <c r="S69" s="30">
        <v>55</v>
      </c>
      <c r="T69" s="19" t="s">
        <v>1098</v>
      </c>
      <c r="U69" s="19" t="s">
        <v>1100</v>
      </c>
      <c r="V69" s="20">
        <v>1965</v>
      </c>
      <c r="W69" s="19" t="s">
        <v>1098</v>
      </c>
      <c r="X69" s="19">
        <v>59</v>
      </c>
      <c r="Y69" s="83">
        <v>4.71</v>
      </c>
      <c r="Z69" s="83">
        <v>5.56</v>
      </c>
      <c r="AA69" s="21">
        <v>6.54</v>
      </c>
      <c r="AB69" s="21">
        <v>6.54</v>
      </c>
      <c r="AC69" s="22">
        <v>6</v>
      </c>
      <c r="AD69" s="22" t="s">
        <v>414</v>
      </c>
      <c r="AE69" s="22">
        <v>1</v>
      </c>
      <c r="AF69" s="23" t="s">
        <v>195</v>
      </c>
      <c r="AG69" s="23" t="s">
        <v>328</v>
      </c>
      <c r="AH69" s="23" t="s">
        <v>200</v>
      </c>
      <c r="AI69" s="23" t="s">
        <v>329</v>
      </c>
      <c r="AJ69" s="25">
        <v>3.75</v>
      </c>
      <c r="AK69" s="25">
        <v>4.75</v>
      </c>
      <c r="AL69" s="22">
        <v>0</v>
      </c>
      <c r="AM69" s="22"/>
      <c r="AN69" s="22">
        <v>0</v>
      </c>
      <c r="AO69" s="19"/>
      <c r="AP69" s="19">
        <v>0</v>
      </c>
      <c r="AQ69" s="19">
        <v>1</v>
      </c>
      <c r="AR69" s="19">
        <v>1</v>
      </c>
      <c r="AS69" s="19">
        <v>1</v>
      </c>
      <c r="AT69" s="45" t="s">
        <v>1511</v>
      </c>
      <c r="AU69" s="27">
        <v>40909</v>
      </c>
      <c r="AV69" s="54">
        <v>40983</v>
      </c>
      <c r="AW69" s="29" t="s">
        <v>1511</v>
      </c>
      <c r="AX69" s="30">
        <v>6</v>
      </c>
      <c r="AY69" s="30" t="s">
        <v>1512</v>
      </c>
      <c r="AZ69" s="30">
        <v>122</v>
      </c>
      <c r="BA69" s="30" t="s">
        <v>594</v>
      </c>
      <c r="BB69" s="32"/>
      <c r="BC69" s="32"/>
      <c r="BD69" s="29" t="s">
        <v>1484</v>
      </c>
      <c r="BE69" s="29" t="s">
        <v>236</v>
      </c>
      <c r="BF69" s="29" t="s">
        <v>1513</v>
      </c>
      <c r="BG69" s="30" t="s">
        <v>1514</v>
      </c>
      <c r="BH69" s="32"/>
      <c r="BI69" s="30">
        <v>230</v>
      </c>
      <c r="BJ69" s="30">
        <v>300</v>
      </c>
      <c r="BK69" s="30">
        <v>400</v>
      </c>
      <c r="BL69" s="30" t="s">
        <v>244</v>
      </c>
      <c r="BM69" s="30">
        <v>230</v>
      </c>
      <c r="BN69" s="30">
        <v>0.8</v>
      </c>
      <c r="BO69" s="30">
        <v>2</v>
      </c>
      <c r="BP69" s="29" t="s">
        <v>1107</v>
      </c>
      <c r="BQ69" s="29" t="s">
        <v>1515</v>
      </c>
      <c r="BR69" s="30">
        <v>226</v>
      </c>
      <c r="BS69" s="30">
        <v>0.96099999999999997</v>
      </c>
      <c r="BT69" s="30" t="s">
        <v>249</v>
      </c>
      <c r="BU69" s="31"/>
      <c r="BV69" s="29" t="s">
        <v>235</v>
      </c>
      <c r="BW69" s="29" t="s">
        <v>236</v>
      </c>
      <c r="BX69" s="30" t="s">
        <v>1109</v>
      </c>
      <c r="BY69" s="33">
        <v>0.8</v>
      </c>
      <c r="BZ69" s="30" t="s">
        <v>1516</v>
      </c>
      <c r="CA69" s="29" t="s">
        <v>1111</v>
      </c>
      <c r="CB69" s="34"/>
      <c r="CC69" s="15">
        <v>1</v>
      </c>
      <c r="CD69" s="47" t="s">
        <v>1517</v>
      </c>
      <c r="CE69" s="36" t="s">
        <v>270</v>
      </c>
      <c r="CF69" s="87">
        <v>2010</v>
      </c>
      <c r="CG69" s="86" t="s">
        <v>276</v>
      </c>
      <c r="CH69" s="36" t="s">
        <v>439</v>
      </c>
      <c r="CI69" s="36" t="s">
        <v>439</v>
      </c>
      <c r="CJ69" s="87">
        <v>80</v>
      </c>
      <c r="CK69" s="87">
        <v>32</v>
      </c>
      <c r="CL69" s="88">
        <v>1995</v>
      </c>
      <c r="CM69" s="36" t="s">
        <v>282</v>
      </c>
      <c r="CN69" s="36" t="s">
        <v>408</v>
      </c>
      <c r="CO69" s="36" t="s">
        <v>288</v>
      </c>
      <c r="CP69" s="36" t="s">
        <v>1518</v>
      </c>
      <c r="CQ69" s="36" t="s">
        <v>410</v>
      </c>
      <c r="CR69" s="36" t="s">
        <v>410</v>
      </c>
      <c r="CS69" s="36" t="s">
        <v>580</v>
      </c>
      <c r="CT69" s="36" t="s">
        <v>353</v>
      </c>
      <c r="CU69" s="36" t="s">
        <v>1519</v>
      </c>
      <c r="CV69" s="38">
        <v>1</v>
      </c>
      <c r="CW69" s="36" t="s">
        <v>294</v>
      </c>
      <c r="CX69" s="36" t="s">
        <v>1116</v>
      </c>
      <c r="CY69" s="39">
        <v>122</v>
      </c>
      <c r="CZ69" s="41" t="s">
        <v>297</v>
      </c>
      <c r="DA69" s="41" t="s">
        <v>300</v>
      </c>
      <c r="DB69" s="42">
        <v>1</v>
      </c>
      <c r="DC69" s="42">
        <v>116</v>
      </c>
      <c r="DD69" s="42">
        <v>4.1500000000000004</v>
      </c>
      <c r="DE69" s="41" t="s">
        <v>355</v>
      </c>
      <c r="DF69" s="42">
        <v>0.05</v>
      </c>
      <c r="DG69" s="19">
        <v>4.3910405999999999E-2</v>
      </c>
      <c r="DH69" s="19">
        <v>4.3910405999999999E-2</v>
      </c>
      <c r="DI69" s="85">
        <f t="shared" si="2"/>
        <v>1</v>
      </c>
      <c r="DJ69" s="19">
        <v>0.185849826837863</v>
      </c>
      <c r="DK69" s="38">
        <v>226</v>
      </c>
      <c r="DL69" s="41" t="s">
        <v>297</v>
      </c>
      <c r="DM69" s="41" t="s">
        <v>300</v>
      </c>
      <c r="DN69" s="42">
        <v>1</v>
      </c>
      <c r="DO69" s="42">
        <v>222</v>
      </c>
      <c r="DP69" s="42">
        <v>2E-3</v>
      </c>
      <c r="DQ69" s="41" t="s">
        <v>300</v>
      </c>
      <c r="DR69" s="42">
        <v>0.96099999999999997</v>
      </c>
      <c r="DS69" s="19">
        <v>0.96436960900000002</v>
      </c>
      <c r="DT69" s="19">
        <v>0.96436960900000002</v>
      </c>
      <c r="DU69" s="85">
        <f t="shared" ref="DU69:DU130" si="3">IF(DT69&lt;=0.0500001, 1, 0)</f>
        <v>0</v>
      </c>
      <c r="DV69" s="19">
        <v>3.0014876057543301E-3</v>
      </c>
      <c r="DW69" s="85">
        <v>1</v>
      </c>
    </row>
    <row r="70" spans="1:127" ht="21" customHeight="1" x14ac:dyDescent="0.2">
      <c r="A70" s="12">
        <v>69</v>
      </c>
      <c r="B70" s="14" t="s">
        <v>1520</v>
      </c>
      <c r="C70" s="14" t="s">
        <v>1521</v>
      </c>
      <c r="D70" s="15" t="s">
        <v>1068</v>
      </c>
      <c r="E70" s="15">
        <v>94</v>
      </c>
      <c r="F70" s="15">
        <v>3</v>
      </c>
      <c r="G70" s="15" t="s">
        <v>1522</v>
      </c>
      <c r="H70" s="68" t="s">
        <v>1523</v>
      </c>
      <c r="I70" s="69" t="s">
        <v>1524</v>
      </c>
      <c r="J70" s="19">
        <v>2</v>
      </c>
      <c r="K70" s="19">
        <v>1</v>
      </c>
      <c r="L70" s="19" t="s">
        <v>1525</v>
      </c>
      <c r="M70" s="20">
        <v>4719</v>
      </c>
      <c r="N70" s="19" t="s">
        <v>1526</v>
      </c>
      <c r="O70" s="19" t="s">
        <v>1527</v>
      </c>
      <c r="P70" s="20">
        <v>16532</v>
      </c>
      <c r="Q70" s="19" t="s">
        <v>393</v>
      </c>
      <c r="R70" s="19" t="s">
        <v>1528</v>
      </c>
      <c r="S70" s="20">
        <v>271</v>
      </c>
      <c r="T70" s="19" t="s">
        <v>1529</v>
      </c>
      <c r="U70" s="19" t="s">
        <v>1528</v>
      </c>
      <c r="V70" s="20">
        <v>271</v>
      </c>
      <c r="W70" s="19" t="s">
        <v>1529</v>
      </c>
      <c r="X70" s="19">
        <v>131</v>
      </c>
      <c r="Y70" s="83">
        <v>3.67</v>
      </c>
      <c r="Z70" s="83">
        <v>3.83</v>
      </c>
      <c r="AA70" s="83">
        <v>1.92</v>
      </c>
      <c r="AB70" s="83">
        <v>1.92</v>
      </c>
      <c r="AC70" s="22">
        <v>4</v>
      </c>
      <c r="AD70" s="22" t="s">
        <v>414</v>
      </c>
      <c r="AE70" s="22">
        <v>1</v>
      </c>
      <c r="AF70" s="23" t="s">
        <v>195</v>
      </c>
      <c r="AG70" s="23" t="s">
        <v>328</v>
      </c>
      <c r="AH70" s="23" t="s">
        <v>368</v>
      </c>
      <c r="AI70" s="23" t="s">
        <v>329</v>
      </c>
      <c r="AJ70" s="25">
        <v>2.67</v>
      </c>
      <c r="AK70" s="25">
        <v>3.17</v>
      </c>
      <c r="AL70" s="22">
        <v>1</v>
      </c>
      <c r="AM70" s="22">
        <v>1</v>
      </c>
      <c r="AN70" s="22">
        <v>0</v>
      </c>
      <c r="AO70" s="19"/>
      <c r="AP70" s="19">
        <v>0</v>
      </c>
      <c r="AQ70" s="19">
        <v>1</v>
      </c>
      <c r="AR70" s="19">
        <v>1</v>
      </c>
      <c r="AS70" s="19">
        <v>0</v>
      </c>
      <c r="AT70" s="14" t="s">
        <v>1530</v>
      </c>
      <c r="AU70" s="27">
        <v>41793</v>
      </c>
      <c r="AV70" s="28">
        <v>42031</v>
      </c>
      <c r="AW70" s="29" t="s">
        <v>331</v>
      </c>
      <c r="AX70" s="30">
        <v>4</v>
      </c>
      <c r="AY70" s="30" t="s">
        <v>428</v>
      </c>
      <c r="AZ70" s="30">
        <v>211</v>
      </c>
      <c r="BA70" s="30" t="s">
        <v>594</v>
      </c>
      <c r="BB70" s="30"/>
      <c r="BC70" s="30">
        <v>2</v>
      </c>
      <c r="BD70" s="29" t="s">
        <v>1531</v>
      </c>
      <c r="BE70" s="29" t="s">
        <v>1531</v>
      </c>
      <c r="BF70" s="29" t="s">
        <v>1532</v>
      </c>
      <c r="BG70" s="30" t="s">
        <v>428</v>
      </c>
      <c r="BH70" s="32"/>
      <c r="BI70" s="30">
        <v>96</v>
      </c>
      <c r="BJ70" s="30">
        <v>114</v>
      </c>
      <c r="BK70" s="30">
        <v>150</v>
      </c>
      <c r="BL70" s="30" t="s">
        <v>244</v>
      </c>
      <c r="BM70" s="30">
        <v>211</v>
      </c>
      <c r="BN70" s="30">
        <v>0.99</v>
      </c>
      <c r="BO70" s="30">
        <v>1</v>
      </c>
      <c r="BP70" s="29" t="s">
        <v>482</v>
      </c>
      <c r="BQ70" s="29" t="s">
        <v>428</v>
      </c>
      <c r="BR70" s="30">
        <v>333</v>
      </c>
      <c r="BS70" s="30">
        <v>0.05</v>
      </c>
      <c r="BT70" s="30" t="s">
        <v>249</v>
      </c>
      <c r="BU70" s="30">
        <v>2</v>
      </c>
      <c r="BV70" s="29" t="s">
        <v>1531</v>
      </c>
      <c r="BW70" s="29" t="s">
        <v>1531</v>
      </c>
      <c r="BX70" s="30" t="s">
        <v>462</v>
      </c>
      <c r="BY70" s="30">
        <v>0.99</v>
      </c>
      <c r="BZ70" s="30" t="s">
        <v>428</v>
      </c>
      <c r="CA70" s="29" t="s">
        <v>1533</v>
      </c>
      <c r="CB70" s="34"/>
      <c r="CC70" s="15">
        <v>1</v>
      </c>
      <c r="CD70" s="47" t="s">
        <v>1534</v>
      </c>
      <c r="CE70" s="36" t="s">
        <v>270</v>
      </c>
      <c r="CF70" s="37">
        <v>2000</v>
      </c>
      <c r="CG70" s="36" t="s">
        <v>276</v>
      </c>
      <c r="CH70" s="36" t="s">
        <v>277</v>
      </c>
      <c r="CI70" s="36" t="s">
        <v>348</v>
      </c>
      <c r="CJ70" s="38">
        <v>60</v>
      </c>
      <c r="CK70" s="38">
        <v>45</v>
      </c>
      <c r="CL70" s="38">
        <v>264</v>
      </c>
      <c r="CM70" s="36" t="s">
        <v>879</v>
      </c>
      <c r="CN70" s="36" t="s">
        <v>381</v>
      </c>
      <c r="CO70" s="36" t="s">
        <v>289</v>
      </c>
      <c r="CP70" s="36" t="s">
        <v>1535</v>
      </c>
      <c r="CQ70" s="36" t="s">
        <v>284</v>
      </c>
      <c r="CR70" s="36" t="s">
        <v>289</v>
      </c>
      <c r="CS70" s="36" t="s">
        <v>352</v>
      </c>
      <c r="CT70" s="36" t="s">
        <v>353</v>
      </c>
      <c r="CU70" s="36" t="s">
        <v>1536</v>
      </c>
      <c r="CV70" s="38">
        <v>2</v>
      </c>
      <c r="CW70" s="36" t="s">
        <v>294</v>
      </c>
      <c r="CX70" s="36" t="s">
        <v>414</v>
      </c>
      <c r="CY70" s="39">
        <v>211</v>
      </c>
      <c r="CZ70" s="41" t="s">
        <v>1537</v>
      </c>
      <c r="DA70" s="62"/>
      <c r="DB70" s="62"/>
      <c r="DC70" s="62"/>
      <c r="DD70" s="62"/>
      <c r="DE70" s="41" t="s">
        <v>355</v>
      </c>
      <c r="DF70" s="42">
        <v>0.05</v>
      </c>
      <c r="DG70" s="112">
        <v>9.9999999999999995E-7</v>
      </c>
      <c r="DH70" s="112">
        <v>9.9999999999999995E-7</v>
      </c>
      <c r="DI70" s="85">
        <f t="shared" si="2"/>
        <v>1</v>
      </c>
      <c r="DJ70" s="19" t="s">
        <v>519</v>
      </c>
      <c r="DK70" s="38">
        <v>333</v>
      </c>
      <c r="DL70" s="41" t="s">
        <v>1537</v>
      </c>
      <c r="DM70" s="62"/>
      <c r="DN70" s="42">
        <v>333</v>
      </c>
      <c r="DO70" s="62"/>
      <c r="DP70" s="62"/>
      <c r="DQ70" s="41" t="s">
        <v>300</v>
      </c>
      <c r="DR70" s="42">
        <v>0.05</v>
      </c>
      <c r="DS70" s="112">
        <v>9.9999999999999995E-7</v>
      </c>
      <c r="DT70" s="112">
        <v>9.9999999999999995E-7</v>
      </c>
      <c r="DU70" s="85">
        <f t="shared" si="3"/>
        <v>1</v>
      </c>
      <c r="DV70" s="19" t="s">
        <v>519</v>
      </c>
      <c r="DW70" s="85"/>
    </row>
    <row r="71" spans="1:127" ht="21" customHeight="1" x14ac:dyDescent="0.2">
      <c r="A71" s="12">
        <v>70</v>
      </c>
      <c r="B71" s="29" t="s">
        <v>1538</v>
      </c>
      <c r="C71" s="29" t="s">
        <v>1539</v>
      </c>
      <c r="D71" s="43" t="s">
        <v>1068</v>
      </c>
      <c r="E71" s="43">
        <v>94</v>
      </c>
      <c r="F71" s="43">
        <v>1</v>
      </c>
      <c r="G71" s="43" t="s">
        <v>1540</v>
      </c>
      <c r="H71" s="71"/>
      <c r="I71" s="71" t="s">
        <v>1541</v>
      </c>
      <c r="J71" s="44">
        <v>2</v>
      </c>
      <c r="K71" s="44"/>
      <c r="L71" s="44" t="s">
        <v>1542</v>
      </c>
      <c r="M71" s="44"/>
      <c r="N71" s="44"/>
      <c r="O71" s="44"/>
      <c r="P71" s="44"/>
      <c r="Q71" s="44"/>
      <c r="R71" s="44"/>
      <c r="S71" s="44"/>
      <c r="T71" s="44"/>
      <c r="U71" s="44"/>
      <c r="V71" s="44"/>
      <c r="W71" s="44"/>
      <c r="X71" s="44">
        <v>46</v>
      </c>
      <c r="Y71" s="44"/>
      <c r="Z71" s="44"/>
      <c r="AA71" s="44"/>
      <c r="AB71" s="44"/>
      <c r="AC71" s="44"/>
      <c r="AD71" s="44"/>
      <c r="AE71" s="44"/>
      <c r="AF71" s="44"/>
      <c r="AG71" s="44"/>
      <c r="AH71" s="44"/>
      <c r="AI71" s="44"/>
      <c r="AJ71" s="44"/>
      <c r="AK71" s="44"/>
      <c r="AL71" s="44"/>
      <c r="AM71" s="44"/>
      <c r="AN71" s="44"/>
      <c r="AO71" s="44"/>
      <c r="AP71" s="44">
        <v>0</v>
      </c>
      <c r="AQ71" s="44">
        <v>0</v>
      </c>
      <c r="AR71" s="44">
        <v>0</v>
      </c>
      <c r="AS71" s="44">
        <v>0</v>
      </c>
      <c r="AU71" s="75"/>
      <c r="AW71" s="9" t="s">
        <v>331</v>
      </c>
      <c r="AX71" s="44">
        <v>2</v>
      </c>
      <c r="AY71" s="44" t="s">
        <v>1543</v>
      </c>
      <c r="AZ71" s="44">
        <v>64</v>
      </c>
      <c r="BA71" s="44" t="s">
        <v>702</v>
      </c>
      <c r="BD71" s="9" t="s">
        <v>235</v>
      </c>
      <c r="BE71" s="9" t="s">
        <v>236</v>
      </c>
      <c r="BF71" s="9" t="s">
        <v>1544</v>
      </c>
      <c r="BG71" s="70" t="s">
        <v>1545</v>
      </c>
      <c r="BI71" s="40"/>
      <c r="BJ71" s="40"/>
      <c r="BK71" s="40"/>
      <c r="BL71" s="40"/>
      <c r="BM71" s="40"/>
      <c r="BN71" s="40"/>
      <c r="BO71" s="40"/>
      <c r="CC71" s="40"/>
      <c r="CE71" s="65"/>
      <c r="CF71" s="65"/>
      <c r="CG71" s="65"/>
      <c r="CH71" s="65"/>
      <c r="CI71" s="65"/>
      <c r="CJ71" s="66"/>
      <c r="CK71" s="66"/>
      <c r="CL71" s="66"/>
      <c r="CM71" s="65"/>
      <c r="CN71" s="65"/>
      <c r="CO71" s="65"/>
      <c r="CP71" s="65"/>
      <c r="CQ71" s="65"/>
      <c r="CR71" s="65"/>
      <c r="CS71" s="65"/>
      <c r="CT71" s="65"/>
      <c r="CU71" s="65"/>
      <c r="CV71" s="66"/>
      <c r="CW71" s="65"/>
      <c r="CX71" s="65"/>
      <c r="CY71" s="52">
        <v>64</v>
      </c>
      <c r="CZ71" s="41" t="s">
        <v>297</v>
      </c>
      <c r="DA71" s="41" t="s">
        <v>300</v>
      </c>
      <c r="DB71" s="42">
        <v>1</v>
      </c>
      <c r="DC71" s="42">
        <v>60</v>
      </c>
      <c r="DD71" s="42">
        <v>5.17</v>
      </c>
      <c r="DE71" s="41" t="s">
        <v>355</v>
      </c>
      <c r="DF71" s="42">
        <v>0.03</v>
      </c>
      <c r="DG71" s="44">
        <v>2.6571937E-2</v>
      </c>
      <c r="DH71" s="44">
        <v>2.6571937E-2</v>
      </c>
      <c r="DI71" s="85">
        <f t="shared" si="2"/>
        <v>1</v>
      </c>
      <c r="DJ71" s="44">
        <v>0.28165755894792799</v>
      </c>
      <c r="DK71" s="56"/>
      <c r="DL71" s="56"/>
      <c r="DM71" s="62"/>
      <c r="DN71" s="62"/>
      <c r="DO71" s="62"/>
      <c r="DP71" s="62"/>
      <c r="DQ71" s="62"/>
      <c r="DR71" s="62"/>
      <c r="DS71" s="44"/>
      <c r="DT71" s="44"/>
      <c r="DU71" s="85"/>
      <c r="DV71" s="44"/>
      <c r="DW71" s="85"/>
    </row>
    <row r="72" spans="1:127" ht="21" customHeight="1" x14ac:dyDescent="0.2">
      <c r="A72" s="12">
        <v>71</v>
      </c>
      <c r="B72" s="14" t="s">
        <v>1546</v>
      </c>
      <c r="C72" s="14" t="s">
        <v>1547</v>
      </c>
      <c r="D72" s="15" t="s">
        <v>1068</v>
      </c>
      <c r="E72" s="15">
        <v>94</v>
      </c>
      <c r="F72" s="15">
        <v>4</v>
      </c>
      <c r="G72" s="15" t="s">
        <v>1548</v>
      </c>
      <c r="H72" s="68" t="s">
        <v>1549</v>
      </c>
      <c r="I72" s="69" t="s">
        <v>1550</v>
      </c>
      <c r="J72" s="19">
        <v>2</v>
      </c>
      <c r="K72" s="19">
        <v>1</v>
      </c>
      <c r="L72" s="19" t="s">
        <v>1551</v>
      </c>
      <c r="M72" s="20">
        <v>44032</v>
      </c>
      <c r="N72" s="19" t="s">
        <v>1552</v>
      </c>
      <c r="O72" s="20" t="s">
        <v>1551</v>
      </c>
      <c r="P72" s="20">
        <v>44032</v>
      </c>
      <c r="Q72" s="19" t="s">
        <v>1552</v>
      </c>
      <c r="R72" s="19" t="s">
        <v>1367</v>
      </c>
      <c r="S72" s="20">
        <v>0</v>
      </c>
      <c r="T72" s="19" t="s">
        <v>613</v>
      </c>
      <c r="U72" s="19" t="s">
        <v>1367</v>
      </c>
      <c r="V72" s="20">
        <v>0</v>
      </c>
      <c r="W72" s="19" t="s">
        <v>613</v>
      </c>
      <c r="X72" s="19">
        <v>291</v>
      </c>
      <c r="Y72" s="83">
        <v>3.82</v>
      </c>
      <c r="Z72" s="83">
        <v>3.82</v>
      </c>
      <c r="AA72" s="21">
        <v>3.17</v>
      </c>
      <c r="AB72" s="21">
        <v>3.17</v>
      </c>
      <c r="AC72" s="15">
        <v>8</v>
      </c>
      <c r="AD72" s="15" t="s">
        <v>414</v>
      </c>
      <c r="AE72" s="22">
        <v>1</v>
      </c>
      <c r="AF72" s="23" t="s">
        <v>195</v>
      </c>
      <c r="AG72" s="23" t="s">
        <v>367</v>
      </c>
      <c r="AH72" s="23" t="s">
        <v>368</v>
      </c>
      <c r="AI72" s="23" t="s">
        <v>329</v>
      </c>
      <c r="AJ72" s="25">
        <v>2.5</v>
      </c>
      <c r="AK72" s="25">
        <v>3.17</v>
      </c>
      <c r="AL72" s="22">
        <v>0</v>
      </c>
      <c r="AM72" s="22"/>
      <c r="AN72" s="22">
        <v>0</v>
      </c>
      <c r="AO72" s="19"/>
      <c r="AP72" s="19">
        <v>0</v>
      </c>
      <c r="AQ72" s="19">
        <v>1</v>
      </c>
      <c r="AR72" s="19">
        <v>1</v>
      </c>
      <c r="AS72" s="19">
        <v>0</v>
      </c>
      <c r="AT72" s="14" t="s">
        <v>1368</v>
      </c>
      <c r="AU72" s="27">
        <v>41835</v>
      </c>
      <c r="AV72" s="28">
        <v>42013</v>
      </c>
      <c r="AW72" s="29" t="s">
        <v>331</v>
      </c>
      <c r="AX72" s="30">
        <v>8</v>
      </c>
      <c r="AY72" s="30" t="s">
        <v>1553</v>
      </c>
      <c r="AZ72" s="30">
        <v>375</v>
      </c>
      <c r="BA72" s="30" t="s">
        <v>510</v>
      </c>
      <c r="BB72" s="30"/>
      <c r="BC72" s="30">
        <v>2</v>
      </c>
      <c r="BD72" s="29" t="s">
        <v>1198</v>
      </c>
      <c r="BE72" s="29" t="s">
        <v>343</v>
      </c>
      <c r="BF72" s="29" t="s">
        <v>1554</v>
      </c>
      <c r="BG72" s="30" t="s">
        <v>1555</v>
      </c>
      <c r="BH72" s="32"/>
      <c r="BI72" s="30">
        <v>132</v>
      </c>
      <c r="BJ72" s="30">
        <v>176</v>
      </c>
      <c r="BK72" s="30">
        <v>216</v>
      </c>
      <c r="BL72" s="30" t="s">
        <v>1003</v>
      </c>
      <c r="BM72" s="30">
        <v>216</v>
      </c>
      <c r="BN72" s="30">
        <v>0.95</v>
      </c>
      <c r="BO72" s="30">
        <v>9</v>
      </c>
      <c r="BP72" s="29" t="s">
        <v>1372</v>
      </c>
      <c r="BQ72" s="29" t="s">
        <v>1556</v>
      </c>
      <c r="BR72" s="30">
        <v>177</v>
      </c>
      <c r="BS72" s="30">
        <v>0.33200000000000002</v>
      </c>
      <c r="BT72" s="30" t="s">
        <v>249</v>
      </c>
      <c r="BU72" s="30">
        <v>2</v>
      </c>
      <c r="BV72" s="29" t="s">
        <v>900</v>
      </c>
      <c r="BW72" s="29" t="s">
        <v>343</v>
      </c>
      <c r="BX72" s="30" t="s">
        <v>253</v>
      </c>
      <c r="BY72" s="30">
        <v>0.9</v>
      </c>
      <c r="BZ72" s="30" t="s">
        <v>1557</v>
      </c>
      <c r="CA72" s="29" t="s">
        <v>1558</v>
      </c>
      <c r="CB72" s="34"/>
      <c r="CC72" s="15">
        <v>1</v>
      </c>
      <c r="CD72" s="47" t="s">
        <v>1559</v>
      </c>
      <c r="CE72" s="36" t="s">
        <v>1376</v>
      </c>
      <c r="CF72" s="37">
        <v>2011</v>
      </c>
      <c r="CG72" s="36" t="s">
        <v>407</v>
      </c>
      <c r="CH72" s="36" t="s">
        <v>439</v>
      </c>
      <c r="CI72" s="36" t="s">
        <v>348</v>
      </c>
      <c r="CJ72" s="38">
        <v>0</v>
      </c>
      <c r="CK72" s="38">
        <v>0</v>
      </c>
      <c r="CL72" s="38">
        <v>0</v>
      </c>
      <c r="CM72" s="36" t="s">
        <v>1560</v>
      </c>
      <c r="CN72" s="36" t="s">
        <v>904</v>
      </c>
      <c r="CO72" s="36" t="s">
        <v>289</v>
      </c>
      <c r="CP72" s="36" t="s">
        <v>1561</v>
      </c>
      <c r="CQ72" s="36" t="s">
        <v>288</v>
      </c>
      <c r="CR72" s="36" t="s">
        <v>289</v>
      </c>
      <c r="CS72" s="36" t="s">
        <v>290</v>
      </c>
      <c r="CT72" s="36" t="s">
        <v>468</v>
      </c>
      <c r="CU72" s="36" t="s">
        <v>554</v>
      </c>
      <c r="CV72" s="38">
        <v>1</v>
      </c>
      <c r="CW72" s="36" t="s">
        <v>294</v>
      </c>
      <c r="CX72" s="36" t="s">
        <v>1377</v>
      </c>
      <c r="CY72" s="39">
        <v>375</v>
      </c>
      <c r="CZ72" s="41" t="s">
        <v>471</v>
      </c>
      <c r="DA72" s="41" t="s">
        <v>300</v>
      </c>
      <c r="DB72" s="42">
        <v>1</v>
      </c>
      <c r="DC72" s="42">
        <v>373</v>
      </c>
      <c r="DD72" s="42">
        <v>4.4000000000000004</v>
      </c>
      <c r="DE72" s="41" t="s">
        <v>355</v>
      </c>
      <c r="DF72" s="42">
        <v>1E-3</v>
      </c>
      <c r="DG72" s="57">
        <v>1.4100000000000001E-5</v>
      </c>
      <c r="DH72" s="57">
        <v>1.4100000000000001E-5</v>
      </c>
      <c r="DI72" s="85">
        <f t="shared" si="2"/>
        <v>1</v>
      </c>
      <c r="DJ72" s="19">
        <v>0.222131584012182</v>
      </c>
      <c r="DK72" s="38">
        <v>177</v>
      </c>
      <c r="DL72" s="41" t="s">
        <v>471</v>
      </c>
      <c r="DM72" s="41" t="s">
        <v>300</v>
      </c>
      <c r="DN72" s="42">
        <v>1</v>
      </c>
      <c r="DO72" s="42">
        <v>175</v>
      </c>
      <c r="DP72" s="42">
        <v>0.97299999999999998</v>
      </c>
      <c r="DQ72" s="41" t="s">
        <v>300</v>
      </c>
      <c r="DR72" s="42">
        <v>0.33200000000000002</v>
      </c>
      <c r="DS72" s="19">
        <v>0.33189628599999998</v>
      </c>
      <c r="DT72" s="19">
        <v>0.33189628599999998</v>
      </c>
      <c r="DU72" s="85">
        <f t="shared" si="3"/>
        <v>0</v>
      </c>
      <c r="DV72" s="19">
        <v>7.3353736621480398E-2</v>
      </c>
      <c r="DW72" s="85">
        <v>0</v>
      </c>
    </row>
    <row r="73" spans="1:127" ht="21" customHeight="1" x14ac:dyDescent="0.2">
      <c r="A73" s="12">
        <v>72</v>
      </c>
      <c r="B73" s="14" t="s">
        <v>1562</v>
      </c>
      <c r="C73" s="14" t="s">
        <v>1563</v>
      </c>
      <c r="D73" s="15" t="s">
        <v>1068</v>
      </c>
      <c r="E73" s="15">
        <v>94</v>
      </c>
      <c r="F73" s="15">
        <v>2</v>
      </c>
      <c r="G73" s="15" t="s">
        <v>1564</v>
      </c>
      <c r="H73" s="68" t="s">
        <v>1565</v>
      </c>
      <c r="I73" s="69" t="s">
        <v>1566</v>
      </c>
      <c r="J73" s="19">
        <v>2</v>
      </c>
      <c r="K73" s="19">
        <v>1</v>
      </c>
      <c r="L73" s="19" t="s">
        <v>1567</v>
      </c>
      <c r="M73" s="20">
        <v>377</v>
      </c>
      <c r="N73" s="19" t="s">
        <v>1568</v>
      </c>
      <c r="O73" s="20" t="s">
        <v>1569</v>
      </c>
      <c r="P73" s="20">
        <v>12699</v>
      </c>
      <c r="Q73" s="19" t="s">
        <v>1570</v>
      </c>
      <c r="R73" s="19" t="s">
        <v>1571</v>
      </c>
      <c r="S73" s="20">
        <v>377</v>
      </c>
      <c r="T73" s="19" t="s">
        <v>1572</v>
      </c>
      <c r="U73" s="19" t="s">
        <v>1571</v>
      </c>
      <c r="V73" s="20">
        <v>377</v>
      </c>
      <c r="W73" s="19" t="s">
        <v>1572</v>
      </c>
      <c r="X73" s="19">
        <v>37</v>
      </c>
      <c r="Y73" s="83">
        <v>2.46</v>
      </c>
      <c r="Z73" s="83">
        <v>4.43</v>
      </c>
      <c r="AA73" s="83">
        <v>1.89</v>
      </c>
      <c r="AB73" s="83">
        <v>1.89</v>
      </c>
      <c r="AC73" s="15">
        <v>6</v>
      </c>
      <c r="AD73" s="15" t="s">
        <v>414</v>
      </c>
      <c r="AE73" s="22">
        <v>1</v>
      </c>
      <c r="AF73" s="23" t="s">
        <v>195</v>
      </c>
      <c r="AG73" s="23" t="s">
        <v>197</v>
      </c>
      <c r="AH73" s="23" t="s">
        <v>368</v>
      </c>
      <c r="AI73" s="23" t="s">
        <v>329</v>
      </c>
      <c r="AJ73" s="25">
        <v>1.8</v>
      </c>
      <c r="AK73" s="25">
        <v>2.6</v>
      </c>
      <c r="AL73" s="22">
        <v>5</v>
      </c>
      <c r="AM73" s="22">
        <v>5</v>
      </c>
      <c r="AN73" s="22">
        <v>3</v>
      </c>
      <c r="AO73" s="22">
        <v>3</v>
      </c>
      <c r="AP73" s="19">
        <v>0</v>
      </c>
      <c r="AQ73" s="19">
        <v>1</v>
      </c>
      <c r="AR73" s="19">
        <v>1</v>
      </c>
      <c r="AS73" s="19">
        <v>0</v>
      </c>
      <c r="AT73" s="14" t="s">
        <v>1573</v>
      </c>
      <c r="AU73" s="27">
        <v>40909</v>
      </c>
      <c r="AV73" s="54">
        <v>41066</v>
      </c>
      <c r="AW73" s="29" t="s">
        <v>1573</v>
      </c>
      <c r="AX73" s="30" t="s">
        <v>1574</v>
      </c>
      <c r="AY73" s="30" t="s">
        <v>1575</v>
      </c>
      <c r="AZ73" s="30">
        <v>261</v>
      </c>
      <c r="BA73" s="30">
        <v>2E-3</v>
      </c>
      <c r="BB73" s="32"/>
      <c r="BC73" s="32"/>
      <c r="BD73" s="29" t="s">
        <v>1484</v>
      </c>
      <c r="BE73" s="29" t="s">
        <v>236</v>
      </c>
      <c r="BF73" s="29" t="s">
        <v>1576</v>
      </c>
      <c r="BG73" s="30" t="s">
        <v>1577</v>
      </c>
      <c r="BH73" s="32"/>
      <c r="BI73" s="30">
        <v>177</v>
      </c>
      <c r="BJ73" s="30">
        <v>236</v>
      </c>
      <c r="BK73" s="30">
        <v>292</v>
      </c>
      <c r="BL73" s="30" t="s">
        <v>244</v>
      </c>
      <c r="BM73" s="30">
        <v>236</v>
      </c>
      <c r="BN73" s="30">
        <v>0.9</v>
      </c>
      <c r="BO73" s="30">
        <v>9</v>
      </c>
      <c r="BP73" s="29" t="s">
        <v>1578</v>
      </c>
      <c r="BQ73" s="29" t="s">
        <v>1579</v>
      </c>
      <c r="BR73" s="30">
        <v>251</v>
      </c>
      <c r="BS73" s="30">
        <v>0.49</v>
      </c>
      <c r="BT73" s="30" t="s">
        <v>249</v>
      </c>
      <c r="BU73" s="32"/>
      <c r="BV73" s="29" t="s">
        <v>1484</v>
      </c>
      <c r="BW73" s="29" t="s">
        <v>236</v>
      </c>
      <c r="BX73" s="30" t="s">
        <v>253</v>
      </c>
      <c r="BY73" s="30">
        <v>0.92</v>
      </c>
      <c r="BZ73" s="30" t="s">
        <v>1580</v>
      </c>
      <c r="CA73" s="29" t="s">
        <v>1581</v>
      </c>
      <c r="CB73" s="34"/>
      <c r="CC73" s="15">
        <v>1</v>
      </c>
      <c r="CD73" s="47" t="s">
        <v>1582</v>
      </c>
      <c r="CE73" s="36" t="s">
        <v>270</v>
      </c>
      <c r="CF73" s="37">
        <v>2000</v>
      </c>
      <c r="CG73" s="36" t="s">
        <v>276</v>
      </c>
      <c r="CH73" s="36" t="s">
        <v>348</v>
      </c>
      <c r="CI73" s="36" t="s">
        <v>348</v>
      </c>
      <c r="CJ73" s="38">
        <v>14</v>
      </c>
      <c r="CK73" s="38">
        <v>9</v>
      </c>
      <c r="CL73" s="38">
        <v>206</v>
      </c>
      <c r="CM73" s="36" t="s">
        <v>282</v>
      </c>
      <c r="CN73" s="36" t="s">
        <v>283</v>
      </c>
      <c r="CO73" s="36" t="s">
        <v>349</v>
      </c>
      <c r="CP73" s="36" t="s">
        <v>1583</v>
      </c>
      <c r="CQ73" s="36" t="s">
        <v>627</v>
      </c>
      <c r="CR73" s="36" t="s">
        <v>289</v>
      </c>
      <c r="CS73" s="36" t="s">
        <v>580</v>
      </c>
      <c r="CT73" s="36" t="s">
        <v>411</v>
      </c>
      <c r="CU73" s="36" t="s">
        <v>1584</v>
      </c>
      <c r="CV73" s="38">
        <v>1</v>
      </c>
      <c r="CW73" s="36" t="s">
        <v>294</v>
      </c>
      <c r="CX73" s="36" t="s">
        <v>414</v>
      </c>
      <c r="CY73" s="39">
        <v>261</v>
      </c>
      <c r="CZ73" s="41" t="s">
        <v>297</v>
      </c>
      <c r="DA73" s="41" t="s">
        <v>300</v>
      </c>
      <c r="DB73" s="42">
        <v>1</v>
      </c>
      <c r="DC73" s="42">
        <v>257</v>
      </c>
      <c r="DD73" s="42">
        <v>11.58</v>
      </c>
      <c r="DE73" s="41" t="s">
        <v>300</v>
      </c>
      <c r="DF73" s="42">
        <v>2E-3</v>
      </c>
      <c r="DG73" s="19">
        <v>7.7308699999999999E-4</v>
      </c>
      <c r="DH73" s="19">
        <v>7.7308699999999999E-4</v>
      </c>
      <c r="DI73" s="85">
        <f t="shared" si="2"/>
        <v>1</v>
      </c>
      <c r="DJ73" s="19">
        <v>0.20764307174901001</v>
      </c>
      <c r="DK73" s="38">
        <v>251</v>
      </c>
      <c r="DL73" s="41" t="s">
        <v>297</v>
      </c>
      <c r="DM73" s="41" t="s">
        <v>300</v>
      </c>
      <c r="DN73" s="42">
        <v>1</v>
      </c>
      <c r="DO73" s="42">
        <v>247</v>
      </c>
      <c r="DP73" s="42">
        <v>0.49</v>
      </c>
      <c r="DQ73" s="41" t="s">
        <v>300</v>
      </c>
      <c r="DR73" s="42">
        <v>0.49</v>
      </c>
      <c r="DS73" s="19">
        <v>0.48458606999999998</v>
      </c>
      <c r="DT73" s="19">
        <v>0.48458606999999998</v>
      </c>
      <c r="DU73" s="85">
        <f t="shared" si="3"/>
        <v>0</v>
      </c>
      <c r="DV73" s="19">
        <v>4.44958197459904E-2</v>
      </c>
      <c r="DW73" s="85">
        <v>0</v>
      </c>
    </row>
    <row r="74" spans="1:127" ht="21" customHeight="1" x14ac:dyDescent="0.2">
      <c r="A74" s="12">
        <v>73</v>
      </c>
      <c r="B74" s="14" t="s">
        <v>1585</v>
      </c>
      <c r="C74" s="14" t="s">
        <v>1586</v>
      </c>
      <c r="D74" s="15" t="s">
        <v>1068</v>
      </c>
      <c r="E74" s="15">
        <v>94</v>
      </c>
      <c r="F74" s="15">
        <v>5</v>
      </c>
      <c r="G74" s="15" t="s">
        <v>1587</v>
      </c>
      <c r="H74" s="68" t="s">
        <v>1588</v>
      </c>
      <c r="I74" s="69" t="s">
        <v>1589</v>
      </c>
      <c r="J74" s="19">
        <v>2</v>
      </c>
      <c r="K74" s="19">
        <v>1</v>
      </c>
      <c r="L74" s="19" t="s">
        <v>1590</v>
      </c>
      <c r="M74" s="20">
        <v>550</v>
      </c>
      <c r="N74" s="19" t="s">
        <v>1098</v>
      </c>
      <c r="O74" s="19" t="s">
        <v>529</v>
      </c>
      <c r="P74" s="20">
        <v>10520</v>
      </c>
      <c r="Q74" s="19" t="s">
        <v>1098</v>
      </c>
      <c r="R74" s="19" t="s">
        <v>1591</v>
      </c>
      <c r="S74" s="20">
        <v>641</v>
      </c>
      <c r="T74" s="19" t="s">
        <v>505</v>
      </c>
      <c r="U74" s="19" t="s">
        <v>1591</v>
      </c>
      <c r="V74" s="20">
        <v>641</v>
      </c>
      <c r="W74" s="19" t="s">
        <v>505</v>
      </c>
      <c r="X74" s="19">
        <v>25</v>
      </c>
      <c r="Y74" s="21">
        <v>6.54</v>
      </c>
      <c r="Z74" s="21">
        <v>6.54</v>
      </c>
      <c r="AA74" s="21">
        <v>4.3600000000000003</v>
      </c>
      <c r="AB74" s="21">
        <v>4.3600000000000003</v>
      </c>
      <c r="AC74" s="19">
        <v>3</v>
      </c>
      <c r="AD74" s="20" t="s">
        <v>414</v>
      </c>
      <c r="AE74" s="20">
        <v>6</v>
      </c>
      <c r="AF74" s="103" t="s">
        <v>1159</v>
      </c>
      <c r="AG74" s="103" t="s">
        <v>367</v>
      </c>
      <c r="AH74" s="103" t="s">
        <v>1412</v>
      </c>
      <c r="AI74" s="103" t="s">
        <v>201</v>
      </c>
      <c r="AJ74" s="104">
        <v>1.75</v>
      </c>
      <c r="AK74" s="104">
        <v>3</v>
      </c>
      <c r="AL74" s="20">
        <v>2</v>
      </c>
      <c r="AM74" s="20">
        <v>2</v>
      </c>
      <c r="AN74" s="20">
        <v>0</v>
      </c>
      <c r="AO74" s="19"/>
      <c r="AP74" s="19">
        <v>0</v>
      </c>
      <c r="AQ74" s="19">
        <v>1</v>
      </c>
      <c r="AR74" s="19">
        <v>1</v>
      </c>
      <c r="AS74" s="19">
        <v>0</v>
      </c>
      <c r="AT74" s="14" t="s">
        <v>1592</v>
      </c>
      <c r="AU74" s="27">
        <v>41136</v>
      </c>
      <c r="AV74" s="28">
        <v>41996</v>
      </c>
      <c r="AW74" s="29" t="s">
        <v>1592</v>
      </c>
      <c r="AX74" s="30">
        <v>3</v>
      </c>
      <c r="AY74" s="30" t="s">
        <v>1593</v>
      </c>
      <c r="AZ74" s="30">
        <v>37</v>
      </c>
      <c r="BA74" s="30" t="s">
        <v>594</v>
      </c>
      <c r="BB74" s="32"/>
      <c r="BC74" s="32"/>
      <c r="BD74" s="111" t="s">
        <v>1499</v>
      </c>
      <c r="BE74" s="29" t="s">
        <v>343</v>
      </c>
      <c r="BF74" s="29" t="s">
        <v>1594</v>
      </c>
      <c r="BG74" s="30" t="s">
        <v>1595</v>
      </c>
      <c r="BH74" s="30">
        <v>0.499</v>
      </c>
      <c r="BI74" s="30">
        <v>87</v>
      </c>
      <c r="BJ74" s="30">
        <v>117</v>
      </c>
      <c r="BK74" s="30">
        <v>145</v>
      </c>
      <c r="BL74" s="30" t="s">
        <v>244</v>
      </c>
      <c r="BM74" s="30">
        <v>145</v>
      </c>
      <c r="BN74" s="30">
        <v>0.95</v>
      </c>
      <c r="BO74" s="30">
        <v>1</v>
      </c>
      <c r="BP74" s="29" t="s">
        <v>1596</v>
      </c>
      <c r="BQ74" s="29" t="s">
        <v>1597</v>
      </c>
      <c r="BR74" s="30">
        <v>120</v>
      </c>
      <c r="BS74" s="30">
        <v>2.8000000000000001E-2</v>
      </c>
      <c r="BT74" s="30" t="s">
        <v>249</v>
      </c>
      <c r="BU74" s="32"/>
      <c r="BV74" s="29" t="s">
        <v>1598</v>
      </c>
      <c r="BW74" s="29" t="s">
        <v>343</v>
      </c>
      <c r="BX74" s="30" t="s">
        <v>462</v>
      </c>
      <c r="BY74" s="30">
        <v>0.9</v>
      </c>
      <c r="BZ74" s="30" t="s">
        <v>1599</v>
      </c>
      <c r="CA74" s="29" t="s">
        <v>1558</v>
      </c>
      <c r="CB74" s="34"/>
      <c r="CC74" s="15">
        <v>1</v>
      </c>
      <c r="CD74" s="47" t="s">
        <v>1600</v>
      </c>
      <c r="CE74" s="36" t="s">
        <v>270</v>
      </c>
      <c r="CF74" s="37">
        <v>2014</v>
      </c>
      <c r="CG74" s="36" t="s">
        <v>438</v>
      </c>
      <c r="CH74" s="36" t="s">
        <v>278</v>
      </c>
      <c r="CI74" s="36" t="s">
        <v>277</v>
      </c>
      <c r="CJ74" s="38">
        <v>40</v>
      </c>
      <c r="CK74" s="38">
        <v>20</v>
      </c>
      <c r="CL74" s="38">
        <v>616</v>
      </c>
      <c r="CM74" s="36" t="s">
        <v>282</v>
      </c>
      <c r="CN74" s="36" t="s">
        <v>381</v>
      </c>
      <c r="CO74" s="36" t="s">
        <v>351</v>
      </c>
      <c r="CP74" s="36" t="s">
        <v>1601</v>
      </c>
      <c r="CQ74" s="36" t="s">
        <v>351</v>
      </c>
      <c r="CR74" s="36" t="s">
        <v>351</v>
      </c>
      <c r="CS74" s="36" t="s">
        <v>580</v>
      </c>
      <c r="CT74" s="36" t="s">
        <v>468</v>
      </c>
      <c r="CU74" s="36" t="s">
        <v>1602</v>
      </c>
      <c r="CV74" s="38">
        <v>4</v>
      </c>
      <c r="CW74" s="36" t="s">
        <v>294</v>
      </c>
      <c r="CX74" s="36" t="s">
        <v>414</v>
      </c>
      <c r="CY74" s="39">
        <v>37</v>
      </c>
      <c r="CZ74" s="41" t="s">
        <v>1501</v>
      </c>
      <c r="DA74" s="41" t="s">
        <v>300</v>
      </c>
      <c r="DB74" s="42">
        <v>1</v>
      </c>
      <c r="DC74" s="56"/>
      <c r="DD74" s="42">
        <v>3.85</v>
      </c>
      <c r="DE74" s="41" t="s">
        <v>355</v>
      </c>
      <c r="DF74" s="42">
        <v>0.05</v>
      </c>
      <c r="DG74" s="19">
        <v>4.9745991000000003E-2</v>
      </c>
      <c r="DH74" s="19">
        <v>4.9745991000000003E-2</v>
      </c>
      <c r="DI74" s="85">
        <f t="shared" si="2"/>
        <v>1</v>
      </c>
      <c r="DJ74" s="19">
        <v>0.32257410629815603</v>
      </c>
      <c r="DK74" s="38">
        <v>120</v>
      </c>
      <c r="DL74" s="41" t="s">
        <v>1501</v>
      </c>
      <c r="DM74" s="41" t="s">
        <v>300</v>
      </c>
      <c r="DN74" s="42">
        <v>1</v>
      </c>
      <c r="DO74" s="62"/>
      <c r="DP74" s="42">
        <v>4.8</v>
      </c>
      <c r="DQ74" s="41" t="s">
        <v>300</v>
      </c>
      <c r="DR74" s="42">
        <v>2.8000000000000001E-2</v>
      </c>
      <c r="DS74" s="19">
        <v>2.8459736999999999E-2</v>
      </c>
      <c r="DT74" s="19">
        <v>2.8459736999999999E-2</v>
      </c>
      <c r="DU74" s="85">
        <f t="shared" si="3"/>
        <v>1</v>
      </c>
      <c r="DV74" s="19">
        <v>0.2</v>
      </c>
      <c r="DW74" s="85">
        <v>1</v>
      </c>
    </row>
    <row r="75" spans="1:127" ht="21" customHeight="1" x14ac:dyDescent="0.2">
      <c r="A75" s="12">
        <v>74</v>
      </c>
      <c r="B75" s="29" t="s">
        <v>1603</v>
      </c>
      <c r="C75" s="29" t="s">
        <v>1604</v>
      </c>
      <c r="D75" s="43" t="s">
        <v>1068</v>
      </c>
      <c r="E75" s="43">
        <v>94</v>
      </c>
      <c r="F75" s="43">
        <v>2</v>
      </c>
      <c r="G75" s="43" t="s">
        <v>1605</v>
      </c>
      <c r="H75" s="71"/>
      <c r="I75" s="71" t="s">
        <v>1606</v>
      </c>
      <c r="J75" s="44">
        <v>3</v>
      </c>
      <c r="K75" s="44"/>
      <c r="L75" s="44" t="s">
        <v>1607</v>
      </c>
      <c r="M75" s="44"/>
      <c r="N75" s="44"/>
      <c r="O75" s="44"/>
      <c r="P75" s="44"/>
      <c r="Q75" s="44"/>
      <c r="R75" s="44"/>
      <c r="S75" s="44"/>
      <c r="T75" s="44"/>
      <c r="U75" s="44"/>
      <c r="V75" s="44"/>
      <c r="W75" s="44"/>
      <c r="X75" s="44">
        <v>110</v>
      </c>
      <c r="Y75" s="44"/>
      <c r="Z75" s="44"/>
      <c r="AA75" s="44"/>
      <c r="AB75" s="44"/>
      <c r="AC75" s="44"/>
      <c r="AD75" s="44"/>
      <c r="AE75" s="44"/>
      <c r="AF75" s="44"/>
      <c r="AG75" s="44"/>
      <c r="AH75" s="44"/>
      <c r="AI75" s="44"/>
      <c r="AJ75" s="44"/>
      <c r="AK75" s="44"/>
      <c r="AL75" s="44"/>
      <c r="AM75" s="44"/>
      <c r="AN75" s="44"/>
      <c r="AO75" s="44"/>
      <c r="AP75" s="44">
        <v>0</v>
      </c>
      <c r="AQ75" s="44">
        <v>0</v>
      </c>
      <c r="AR75" s="44">
        <v>0</v>
      </c>
      <c r="AS75" s="44">
        <v>0</v>
      </c>
      <c r="AU75" s="75"/>
      <c r="AW75" s="30" t="s">
        <v>331</v>
      </c>
      <c r="AX75" s="30" t="s">
        <v>428</v>
      </c>
      <c r="AY75" s="30" t="s">
        <v>428</v>
      </c>
      <c r="AZ75" s="30">
        <v>181</v>
      </c>
      <c r="BA75" s="30" t="s">
        <v>428</v>
      </c>
      <c r="BD75" s="9" t="s">
        <v>1033</v>
      </c>
      <c r="BE75" s="9" t="s">
        <v>1033</v>
      </c>
      <c r="BF75" s="9" t="s">
        <v>428</v>
      </c>
      <c r="BG75" s="44" t="s">
        <v>428</v>
      </c>
      <c r="BI75" s="40"/>
      <c r="BJ75" s="40"/>
      <c r="BK75" s="40"/>
      <c r="BL75" s="40"/>
      <c r="BM75" s="40"/>
      <c r="BN75" s="40"/>
      <c r="BO75" s="40"/>
      <c r="CC75" s="40"/>
      <c r="CE75" s="65"/>
      <c r="CF75" s="65"/>
      <c r="CG75" s="65"/>
      <c r="CH75" s="65"/>
      <c r="CI75" s="65"/>
      <c r="CJ75" s="66"/>
      <c r="CK75" s="66"/>
      <c r="CL75" s="66"/>
      <c r="CM75" s="65"/>
      <c r="CN75" s="65"/>
      <c r="CO75" s="65"/>
      <c r="CP75" s="65"/>
      <c r="CQ75" s="65"/>
      <c r="CR75" s="65"/>
      <c r="CS75" s="65"/>
      <c r="CT75" s="65"/>
      <c r="CU75" s="65"/>
      <c r="CV75" s="66"/>
      <c r="CW75" s="65"/>
      <c r="CX75" s="65"/>
      <c r="CY75" s="39">
        <v>181</v>
      </c>
      <c r="CZ75" s="56"/>
      <c r="DA75" s="62"/>
      <c r="DB75" s="62"/>
      <c r="DC75" s="62"/>
      <c r="DD75" s="62"/>
      <c r="DE75" s="62"/>
      <c r="DF75" s="62"/>
      <c r="DG75" s="44"/>
      <c r="DH75" s="44"/>
      <c r="DI75" s="85"/>
      <c r="DJ75" s="44"/>
      <c r="DK75" s="56"/>
      <c r="DL75" s="56"/>
      <c r="DM75" s="62"/>
      <c r="DN75" s="62"/>
      <c r="DO75" s="62"/>
      <c r="DP75" s="62"/>
      <c r="DQ75" s="62"/>
      <c r="DR75" s="62"/>
      <c r="DS75" s="44"/>
      <c r="DT75" s="44"/>
      <c r="DU75" s="85"/>
      <c r="DV75" s="44"/>
      <c r="DW75" s="85"/>
    </row>
    <row r="76" spans="1:127" ht="21" customHeight="1" x14ac:dyDescent="0.2">
      <c r="A76" s="12">
        <v>75</v>
      </c>
      <c r="B76" s="29" t="s">
        <v>1608</v>
      </c>
      <c r="C76" s="29" t="s">
        <v>1609</v>
      </c>
      <c r="D76" s="43" t="s">
        <v>1068</v>
      </c>
      <c r="E76" s="43">
        <v>95</v>
      </c>
      <c r="F76" s="43">
        <v>2</v>
      </c>
      <c r="G76" s="43" t="s">
        <v>1610</v>
      </c>
      <c r="H76" s="71"/>
      <c r="I76" s="71" t="s">
        <v>1611</v>
      </c>
      <c r="J76" s="44">
        <v>5</v>
      </c>
      <c r="K76" s="44"/>
      <c r="L76" s="44" t="s">
        <v>1612</v>
      </c>
      <c r="M76" s="44"/>
      <c r="N76" s="44"/>
      <c r="O76" s="44"/>
      <c r="P76" s="44"/>
      <c r="Q76" s="44"/>
      <c r="R76" s="44"/>
      <c r="S76" s="44"/>
      <c r="T76" s="44"/>
      <c r="U76" s="44"/>
      <c r="V76" s="44"/>
      <c r="W76" s="44"/>
      <c r="X76" s="44">
        <v>107</v>
      </c>
      <c r="Y76" s="44"/>
      <c r="Z76" s="44"/>
      <c r="AA76" s="44"/>
      <c r="AB76" s="44"/>
      <c r="AC76" s="44"/>
      <c r="AD76" s="44"/>
      <c r="AE76" s="44"/>
      <c r="AF76" s="44"/>
      <c r="AG76" s="44"/>
      <c r="AH76" s="44"/>
      <c r="AI76" s="44"/>
      <c r="AJ76" s="44"/>
      <c r="AK76" s="44"/>
      <c r="AL76" s="44"/>
      <c r="AM76" s="44"/>
      <c r="AN76" s="44"/>
      <c r="AO76" s="44"/>
      <c r="AP76" s="44">
        <v>0</v>
      </c>
      <c r="AQ76" s="44">
        <v>0</v>
      </c>
      <c r="AR76" s="44">
        <v>0</v>
      </c>
      <c r="AS76" s="44">
        <v>0</v>
      </c>
      <c r="AU76" s="75"/>
      <c r="AW76" s="9" t="s">
        <v>331</v>
      </c>
      <c r="AX76" s="44">
        <v>1</v>
      </c>
      <c r="AY76" s="44" t="s">
        <v>1613</v>
      </c>
      <c r="AZ76" s="44" t="s">
        <v>1614</v>
      </c>
      <c r="BA76" s="44" t="s">
        <v>594</v>
      </c>
      <c r="BD76" s="111" t="s">
        <v>1615</v>
      </c>
      <c r="BE76" s="9" t="s">
        <v>1616</v>
      </c>
      <c r="BF76" s="9" t="s">
        <v>1617</v>
      </c>
      <c r="BG76" s="44" t="s">
        <v>1618</v>
      </c>
      <c r="BI76" s="40"/>
      <c r="BJ76" s="40"/>
      <c r="BK76" s="40"/>
      <c r="BL76" s="40"/>
      <c r="BM76" s="40"/>
      <c r="BN76" s="40"/>
      <c r="BO76" s="40"/>
      <c r="CC76" s="40"/>
      <c r="CE76" s="65"/>
      <c r="CF76" s="65"/>
      <c r="CG76" s="65"/>
      <c r="CH76" s="65"/>
      <c r="CI76" s="65"/>
      <c r="CJ76" s="66"/>
      <c r="CK76" s="66"/>
      <c r="CL76" s="66"/>
      <c r="CM76" s="65"/>
      <c r="CN76" s="65"/>
      <c r="CO76" s="65"/>
      <c r="CP76" s="65"/>
      <c r="CQ76" s="65"/>
      <c r="CR76" s="65"/>
      <c r="CS76" s="65"/>
      <c r="CT76" s="65"/>
      <c r="CU76" s="65"/>
      <c r="CV76" s="66"/>
      <c r="CW76" s="65"/>
      <c r="CX76" s="65"/>
      <c r="CY76" s="52">
        <v>42</v>
      </c>
      <c r="CZ76" s="41" t="s">
        <v>1394</v>
      </c>
      <c r="DA76" s="41" t="s">
        <v>300</v>
      </c>
      <c r="DB76" s="62"/>
      <c r="DC76" s="62"/>
      <c r="DD76" s="42">
        <v>0.12</v>
      </c>
      <c r="DE76" s="41" t="s">
        <v>355</v>
      </c>
      <c r="DF76" s="42">
        <v>0.05</v>
      </c>
      <c r="DG76" s="44"/>
      <c r="DH76" s="44"/>
      <c r="DI76" s="85"/>
      <c r="DJ76" s="44"/>
      <c r="DK76" s="56"/>
      <c r="DL76" s="56"/>
      <c r="DM76" s="62"/>
      <c r="DN76" s="62"/>
      <c r="DO76" s="62"/>
      <c r="DP76" s="62"/>
      <c r="DQ76" s="62"/>
      <c r="DR76" s="62"/>
      <c r="DS76" s="44"/>
      <c r="DT76" s="44"/>
      <c r="DU76" s="85"/>
      <c r="DV76" s="44"/>
      <c r="DW76" s="85"/>
    </row>
    <row r="77" spans="1:127" ht="21" customHeight="1" x14ac:dyDescent="0.2">
      <c r="A77" s="12">
        <v>76</v>
      </c>
      <c r="B77" s="29" t="s">
        <v>1619</v>
      </c>
      <c r="C77" s="29" t="s">
        <v>1620</v>
      </c>
      <c r="D77" s="43" t="s">
        <v>1068</v>
      </c>
      <c r="E77" s="43">
        <v>94</v>
      </c>
      <c r="F77" s="43">
        <v>3</v>
      </c>
      <c r="G77" s="43" t="s">
        <v>1621</v>
      </c>
      <c r="H77" s="71"/>
      <c r="I77" s="71" t="s">
        <v>1622</v>
      </c>
      <c r="J77" s="44">
        <v>5</v>
      </c>
      <c r="K77" s="44"/>
      <c r="L77" s="44" t="s">
        <v>1623</v>
      </c>
      <c r="N77" s="44"/>
      <c r="O77" s="44"/>
      <c r="P77" s="44"/>
      <c r="Q77" s="44"/>
      <c r="R77" s="44"/>
      <c r="S77" s="44"/>
      <c r="T77" s="44"/>
      <c r="U77" s="44"/>
      <c r="V77" s="44"/>
      <c r="W77" s="44"/>
      <c r="X77" s="44">
        <v>76</v>
      </c>
      <c r="Y77" s="44"/>
      <c r="Z77" s="44"/>
      <c r="AA77" s="44"/>
      <c r="AB77" s="44"/>
      <c r="AC77" s="44"/>
      <c r="AD77" s="44"/>
      <c r="AE77" s="44"/>
      <c r="AF77" s="44"/>
      <c r="AG77" s="44"/>
      <c r="AH77" s="44"/>
      <c r="AI77" s="44"/>
      <c r="AJ77" s="44"/>
      <c r="AK77" s="44"/>
      <c r="AL77" s="44"/>
      <c r="AM77" s="44"/>
      <c r="AN77" s="44"/>
      <c r="AO77" s="44"/>
      <c r="AP77" s="44">
        <v>0</v>
      </c>
      <c r="AQ77" s="44">
        <v>0</v>
      </c>
      <c r="AR77" s="44">
        <v>0</v>
      </c>
      <c r="AS77" s="44">
        <v>0</v>
      </c>
      <c r="AU77" s="75"/>
      <c r="AW77" s="9" t="s">
        <v>331</v>
      </c>
      <c r="AX77" s="44">
        <v>2</v>
      </c>
      <c r="AY77" s="44" t="s">
        <v>1624</v>
      </c>
      <c r="AZ77" s="44">
        <v>196</v>
      </c>
      <c r="BA77" s="44" t="s">
        <v>533</v>
      </c>
      <c r="BD77" s="9" t="s">
        <v>900</v>
      </c>
      <c r="BE77" s="9" t="s">
        <v>343</v>
      </c>
      <c r="BF77" s="9" t="s">
        <v>1625</v>
      </c>
      <c r="BG77" s="40"/>
      <c r="BI77" s="40"/>
      <c r="BJ77" s="40"/>
      <c r="BK77" s="40"/>
      <c r="BL77" s="40"/>
      <c r="BM77" s="40"/>
      <c r="BN77" s="40"/>
      <c r="BO77" s="40"/>
      <c r="CC77" s="40"/>
      <c r="CE77" s="65"/>
      <c r="CF77" s="65"/>
      <c r="CG77" s="65"/>
      <c r="CH77" s="65"/>
      <c r="CI77" s="65"/>
      <c r="CJ77" s="66"/>
      <c r="CK77" s="66"/>
      <c r="CL77" s="66"/>
      <c r="CM77" s="65"/>
      <c r="CN77" s="65"/>
      <c r="CO77" s="65"/>
      <c r="CP77" s="65"/>
      <c r="CQ77" s="65"/>
      <c r="CR77" s="65"/>
      <c r="CS77" s="65"/>
      <c r="CT77" s="65"/>
      <c r="CU77" s="65"/>
      <c r="CV77" s="66"/>
      <c r="CW77" s="65"/>
      <c r="CX77" s="65"/>
      <c r="CY77" s="52">
        <v>196</v>
      </c>
      <c r="CZ77" s="41" t="s">
        <v>471</v>
      </c>
      <c r="DA77" s="41" t="s">
        <v>300</v>
      </c>
      <c r="DB77" s="42">
        <v>1</v>
      </c>
      <c r="DC77" s="42">
        <v>195</v>
      </c>
      <c r="DD77" s="42">
        <v>4.6399999999999997</v>
      </c>
      <c r="DE77" s="41" t="s">
        <v>355</v>
      </c>
      <c r="DF77" s="42">
        <v>0.01</v>
      </c>
      <c r="DG77" s="101">
        <v>6.3799999999999999E-6</v>
      </c>
      <c r="DH77" s="101">
        <v>6.3799999999999999E-6</v>
      </c>
      <c r="DI77" s="85">
        <f t="shared" si="2"/>
        <v>1</v>
      </c>
      <c r="DJ77" s="44">
        <v>0.31532568202390798</v>
      </c>
      <c r="DK77" s="56"/>
      <c r="DL77" s="56"/>
      <c r="DM77" s="62"/>
      <c r="DN77" s="62"/>
      <c r="DO77" s="62"/>
      <c r="DP77" s="62"/>
      <c r="DQ77" s="62"/>
      <c r="DR77" s="62"/>
      <c r="DS77" s="44"/>
      <c r="DT77" s="44"/>
      <c r="DU77" s="85"/>
      <c r="DV77" s="44"/>
      <c r="DW77" s="85"/>
    </row>
    <row r="78" spans="1:127" ht="21" customHeight="1" x14ac:dyDescent="0.2">
      <c r="A78" s="12">
        <v>77</v>
      </c>
      <c r="B78" s="81" t="s">
        <v>1626</v>
      </c>
      <c r="C78" s="14" t="s">
        <v>1627</v>
      </c>
      <c r="D78" s="15" t="s">
        <v>1068</v>
      </c>
      <c r="E78" s="15">
        <v>94</v>
      </c>
      <c r="F78" s="15">
        <v>2</v>
      </c>
      <c r="G78" s="15" t="s">
        <v>1628</v>
      </c>
      <c r="H78" s="68" t="s">
        <v>1629</v>
      </c>
      <c r="I78" s="69" t="s">
        <v>1630</v>
      </c>
      <c r="J78" s="19">
        <v>2</v>
      </c>
      <c r="K78" s="19">
        <v>1</v>
      </c>
      <c r="L78" s="19" t="s">
        <v>1631</v>
      </c>
      <c r="M78" s="20">
        <v>283</v>
      </c>
      <c r="N78" s="19" t="s">
        <v>1438</v>
      </c>
      <c r="O78" s="19" t="s">
        <v>1632</v>
      </c>
      <c r="P78" s="20">
        <v>4272</v>
      </c>
      <c r="Q78" s="19" t="s">
        <v>1438</v>
      </c>
      <c r="R78" s="19" t="s">
        <v>1633</v>
      </c>
      <c r="S78" s="20">
        <v>0</v>
      </c>
      <c r="T78" s="19" t="s">
        <v>1158</v>
      </c>
      <c r="U78" s="30" t="s">
        <v>1634</v>
      </c>
      <c r="V78" s="30">
        <v>536</v>
      </c>
      <c r="W78" s="19" t="s">
        <v>1635</v>
      </c>
      <c r="X78" s="19">
        <v>124</v>
      </c>
      <c r="Y78" s="83">
        <v>4.71</v>
      </c>
      <c r="Z78" s="83">
        <v>4.71</v>
      </c>
      <c r="AA78" s="83">
        <v>3.07</v>
      </c>
      <c r="AB78" s="83">
        <v>3.07</v>
      </c>
      <c r="AC78" s="22">
        <v>4</v>
      </c>
      <c r="AD78" s="22" t="s">
        <v>414</v>
      </c>
      <c r="AE78" s="22">
        <v>1</v>
      </c>
      <c r="AF78" s="23" t="s">
        <v>195</v>
      </c>
      <c r="AG78" s="23" t="s">
        <v>367</v>
      </c>
      <c r="AH78" s="23" t="s">
        <v>200</v>
      </c>
      <c r="AI78" s="23" t="s">
        <v>329</v>
      </c>
      <c r="AJ78" s="25">
        <v>4.33</v>
      </c>
      <c r="AK78" s="25">
        <v>4.67</v>
      </c>
      <c r="AL78" s="22">
        <v>3</v>
      </c>
      <c r="AM78" s="22">
        <v>3</v>
      </c>
      <c r="AN78" s="22">
        <v>0</v>
      </c>
      <c r="AO78" s="19"/>
      <c r="AP78" s="19">
        <v>0</v>
      </c>
      <c r="AQ78" s="19">
        <v>1</v>
      </c>
      <c r="AR78" s="19">
        <v>1</v>
      </c>
      <c r="AS78" s="19">
        <v>0</v>
      </c>
      <c r="AT78" s="14" t="s">
        <v>222</v>
      </c>
      <c r="AU78" s="27">
        <v>41828</v>
      </c>
      <c r="AV78" s="54">
        <v>42066</v>
      </c>
      <c r="AW78" s="14" t="s">
        <v>331</v>
      </c>
      <c r="AX78" s="15">
        <v>4</v>
      </c>
      <c r="AY78" s="15" t="s">
        <v>1636</v>
      </c>
      <c r="AZ78" s="15">
        <v>246</v>
      </c>
      <c r="BA78" s="15" t="s">
        <v>533</v>
      </c>
      <c r="BB78" s="15"/>
      <c r="BC78" s="15"/>
      <c r="BD78" s="14" t="s">
        <v>235</v>
      </c>
      <c r="BE78" s="14" t="s">
        <v>236</v>
      </c>
      <c r="BF78" s="14" t="s">
        <v>1637</v>
      </c>
      <c r="BG78" s="15" t="s">
        <v>1638</v>
      </c>
      <c r="BH78" s="48"/>
      <c r="BI78" s="15">
        <v>184</v>
      </c>
      <c r="BJ78" s="15">
        <v>245</v>
      </c>
      <c r="BK78" s="15">
        <v>303</v>
      </c>
      <c r="BL78" s="15" t="s">
        <v>244</v>
      </c>
      <c r="BM78" s="15">
        <v>246</v>
      </c>
      <c r="BN78" s="15">
        <v>0.9</v>
      </c>
      <c r="BO78" s="15">
        <v>1</v>
      </c>
      <c r="BP78" s="14" t="s">
        <v>339</v>
      </c>
      <c r="BQ78" s="34"/>
      <c r="BR78" s="15">
        <v>771408</v>
      </c>
      <c r="BS78" s="48"/>
      <c r="BT78" s="15" t="s">
        <v>377</v>
      </c>
      <c r="BU78" s="34"/>
      <c r="BV78" s="14" t="s">
        <v>1639</v>
      </c>
      <c r="BW78" s="14" t="s">
        <v>236</v>
      </c>
      <c r="BX78" s="15" t="s">
        <v>253</v>
      </c>
      <c r="BY78" s="15">
        <v>0.99</v>
      </c>
      <c r="BZ78" s="34"/>
      <c r="CA78" s="34"/>
      <c r="CB78" s="34"/>
      <c r="CC78" s="15">
        <v>0</v>
      </c>
      <c r="CD78" s="34"/>
      <c r="CE78" s="113" t="s">
        <v>270</v>
      </c>
      <c r="CF78" s="37">
        <v>2002</v>
      </c>
      <c r="CG78" s="113" t="s">
        <v>1640</v>
      </c>
      <c r="CH78" s="113" t="s">
        <v>348</v>
      </c>
      <c r="CI78" s="51"/>
      <c r="CJ78" s="66"/>
      <c r="CK78" s="66"/>
      <c r="CL78" s="30">
        <v>536</v>
      </c>
      <c r="CM78" s="36" t="s">
        <v>282</v>
      </c>
      <c r="CN78" s="36" t="s">
        <v>1641</v>
      </c>
      <c r="CO78" s="113" t="s">
        <v>284</v>
      </c>
      <c r="CP78" s="113" t="s">
        <v>1642</v>
      </c>
      <c r="CQ78" s="113" t="s">
        <v>410</v>
      </c>
      <c r="CR78" s="113" t="s">
        <v>410</v>
      </c>
      <c r="CS78" s="113" t="s">
        <v>580</v>
      </c>
      <c r="CT78" s="113" t="s">
        <v>353</v>
      </c>
      <c r="CU78" s="113" t="s">
        <v>1558</v>
      </c>
      <c r="CV78" s="38">
        <v>1</v>
      </c>
      <c r="CW78" s="113" t="s">
        <v>294</v>
      </c>
      <c r="CX78" s="113" t="s">
        <v>193</v>
      </c>
      <c r="CY78" s="52">
        <v>246</v>
      </c>
      <c r="CZ78" s="41" t="s">
        <v>297</v>
      </c>
      <c r="DA78" s="41" t="s">
        <v>300</v>
      </c>
      <c r="DB78" s="42">
        <v>1</v>
      </c>
      <c r="DC78" s="42">
        <v>242</v>
      </c>
      <c r="DD78" s="42">
        <v>10.47</v>
      </c>
      <c r="DE78" s="41" t="s">
        <v>355</v>
      </c>
      <c r="DF78" s="42">
        <v>0.01</v>
      </c>
      <c r="DG78" s="19">
        <v>1.382678E-3</v>
      </c>
      <c r="DH78" s="19">
        <v>1.382678E-3</v>
      </c>
      <c r="DI78" s="85">
        <f t="shared" si="2"/>
        <v>1</v>
      </c>
      <c r="DJ78" s="19">
        <v>0.20364251446071999</v>
      </c>
      <c r="DK78" s="56"/>
      <c r="DL78" s="56"/>
      <c r="DM78" s="62"/>
      <c r="DN78" s="62"/>
      <c r="DO78" s="62"/>
      <c r="DP78" s="62"/>
      <c r="DQ78" s="62"/>
      <c r="DR78" s="62"/>
      <c r="DS78" s="19"/>
      <c r="DT78" s="19"/>
      <c r="DU78" s="85"/>
      <c r="DV78" s="19"/>
      <c r="DW78" s="85"/>
    </row>
    <row r="79" spans="1:127" ht="21" customHeight="1" x14ac:dyDescent="0.2">
      <c r="A79" s="12">
        <v>78</v>
      </c>
      <c r="B79" s="29" t="s">
        <v>1643</v>
      </c>
      <c r="C79" s="29" t="s">
        <v>1644</v>
      </c>
      <c r="D79" s="43" t="s">
        <v>1068</v>
      </c>
      <c r="E79" s="43">
        <v>94</v>
      </c>
      <c r="F79" s="43">
        <v>3</v>
      </c>
      <c r="G79" s="43" t="s">
        <v>1645</v>
      </c>
      <c r="H79" s="71"/>
      <c r="I79" s="71" t="s">
        <v>1646</v>
      </c>
      <c r="J79" s="44">
        <v>3</v>
      </c>
      <c r="K79" s="44"/>
      <c r="L79" s="44" t="s">
        <v>1647</v>
      </c>
      <c r="M79" s="44"/>
      <c r="N79" s="44"/>
      <c r="O79" s="44"/>
      <c r="P79" s="44"/>
      <c r="Q79" s="44"/>
      <c r="R79" s="44"/>
      <c r="S79" s="44"/>
      <c r="T79" s="44"/>
      <c r="U79" s="44"/>
      <c r="V79" s="44"/>
      <c r="W79" s="44"/>
      <c r="X79" s="44">
        <v>99</v>
      </c>
      <c r="Y79" s="44"/>
      <c r="Z79" s="44"/>
      <c r="AA79" s="44"/>
      <c r="AB79" s="44"/>
      <c r="AC79" s="44"/>
      <c r="AD79" s="44"/>
      <c r="AE79" s="44"/>
      <c r="AF79" s="44"/>
      <c r="AG79" s="44"/>
      <c r="AH79" s="44"/>
      <c r="AI79" s="44"/>
      <c r="AJ79" s="44"/>
      <c r="AK79" s="44"/>
      <c r="AL79" s="44"/>
      <c r="AM79" s="44"/>
      <c r="AN79" s="44"/>
      <c r="AO79" s="44"/>
      <c r="AP79" s="44">
        <v>0</v>
      </c>
      <c r="AQ79" s="44">
        <v>2</v>
      </c>
      <c r="AR79" s="44">
        <v>0</v>
      </c>
      <c r="AS79" s="44">
        <v>0</v>
      </c>
      <c r="AT79" s="29"/>
      <c r="AU79" s="72"/>
      <c r="AV79" s="76"/>
      <c r="AW79" s="29" t="s">
        <v>331</v>
      </c>
      <c r="AX79" s="30">
        <v>1</v>
      </c>
      <c r="AY79" s="30" t="s">
        <v>1648</v>
      </c>
      <c r="AZ79" s="30">
        <v>50</v>
      </c>
      <c r="BA79" s="30" t="s">
        <v>533</v>
      </c>
      <c r="BB79" s="30"/>
      <c r="BC79" s="30" t="s">
        <v>1649</v>
      </c>
      <c r="BD79" s="29" t="s">
        <v>1650</v>
      </c>
      <c r="BE79" s="29" t="s">
        <v>343</v>
      </c>
      <c r="BF79" s="29" t="s">
        <v>1651</v>
      </c>
      <c r="BG79" s="32"/>
      <c r="BH79" s="32"/>
      <c r="BI79" s="30">
        <v>42</v>
      </c>
      <c r="BJ79" s="30">
        <v>56</v>
      </c>
      <c r="BK79" s="30">
        <v>68</v>
      </c>
      <c r="BL79" s="32"/>
      <c r="BM79" s="30"/>
      <c r="BN79" s="30"/>
      <c r="BO79" s="32"/>
      <c r="BP79" s="76"/>
      <c r="BQ79" s="76"/>
      <c r="BR79" s="76"/>
      <c r="BS79" s="76"/>
      <c r="BT79" s="76"/>
      <c r="BU79" s="76"/>
      <c r="BV79" s="76"/>
      <c r="BW79" s="76"/>
      <c r="BX79" s="76"/>
      <c r="BY79" s="76"/>
      <c r="BZ79" s="76"/>
      <c r="CA79" s="76"/>
      <c r="CB79" s="29"/>
      <c r="CC79" s="30"/>
      <c r="CD79" s="29"/>
      <c r="CE79" s="114"/>
      <c r="CF79" s="114"/>
      <c r="CG79" s="114"/>
      <c r="CH79" s="114"/>
      <c r="CI79" s="114"/>
      <c r="CJ79" s="39"/>
      <c r="CK79" s="39"/>
      <c r="CL79" s="39"/>
      <c r="CM79" s="114"/>
      <c r="CN79" s="114"/>
      <c r="CO79" s="114"/>
      <c r="CP79" s="114"/>
      <c r="CQ79" s="114"/>
      <c r="CR79" s="114"/>
      <c r="CS79" s="114"/>
      <c r="CT79" s="114"/>
      <c r="CU79" s="114"/>
      <c r="CV79" s="39"/>
      <c r="CW79" s="114"/>
      <c r="CX79" s="114"/>
      <c r="CY79" s="39">
        <v>50</v>
      </c>
      <c r="CZ79" s="56"/>
      <c r="DA79" s="41" t="s">
        <v>300</v>
      </c>
      <c r="DB79" s="62"/>
      <c r="DC79" s="62"/>
      <c r="DD79" s="42">
        <v>0.24</v>
      </c>
      <c r="DE79" s="41" t="s">
        <v>355</v>
      </c>
      <c r="DF79" s="42">
        <v>0.01</v>
      </c>
      <c r="DG79" s="44"/>
      <c r="DH79" s="44"/>
      <c r="DI79" s="85"/>
      <c r="DJ79" s="44"/>
      <c r="DK79" s="56"/>
      <c r="DL79" s="56"/>
      <c r="DM79" s="62"/>
      <c r="DN79" s="62"/>
      <c r="DO79" s="62"/>
      <c r="DP79" s="62"/>
      <c r="DQ79" s="62"/>
      <c r="DR79" s="62"/>
      <c r="DS79" s="44"/>
      <c r="DT79" s="44"/>
      <c r="DU79" s="85"/>
      <c r="DV79" s="44"/>
      <c r="DW79" s="85"/>
    </row>
    <row r="80" spans="1:127" ht="21" customHeight="1" x14ac:dyDescent="0.2">
      <c r="A80" s="12">
        <v>79</v>
      </c>
      <c r="B80" s="14" t="s">
        <v>1652</v>
      </c>
      <c r="C80" s="14" t="s">
        <v>1653</v>
      </c>
      <c r="D80" s="15" t="s">
        <v>1068</v>
      </c>
      <c r="E80" s="15">
        <v>94</v>
      </c>
      <c r="F80" s="15">
        <v>1</v>
      </c>
      <c r="G80" s="15" t="s">
        <v>1654</v>
      </c>
      <c r="H80" s="68" t="s">
        <v>1655</v>
      </c>
      <c r="I80" s="69" t="s">
        <v>1656</v>
      </c>
      <c r="J80" s="19">
        <v>4</v>
      </c>
      <c r="K80" s="19">
        <v>1</v>
      </c>
      <c r="L80" s="61" t="s">
        <v>1657</v>
      </c>
      <c r="M80" s="20">
        <v>1549</v>
      </c>
      <c r="N80" s="19" t="s">
        <v>1658</v>
      </c>
      <c r="O80" s="61" t="s">
        <v>1657</v>
      </c>
      <c r="P80" s="20">
        <v>1549</v>
      </c>
      <c r="Q80" s="19" t="s">
        <v>1658</v>
      </c>
      <c r="R80" s="19" t="s">
        <v>1659</v>
      </c>
      <c r="S80" s="20">
        <v>293</v>
      </c>
      <c r="T80" s="19" t="s">
        <v>1660</v>
      </c>
      <c r="U80" s="19" t="s">
        <v>1659</v>
      </c>
      <c r="V80" s="20">
        <v>293</v>
      </c>
      <c r="W80" s="19" t="s">
        <v>1660</v>
      </c>
      <c r="X80" s="19">
        <v>11</v>
      </c>
      <c r="Y80" s="83">
        <v>2.2999999999999998</v>
      </c>
      <c r="Z80" s="83">
        <v>2.2999999999999998</v>
      </c>
      <c r="AA80" s="83">
        <v>2.37</v>
      </c>
      <c r="AB80" s="83">
        <v>2.37</v>
      </c>
      <c r="AC80" s="22">
        <v>1</v>
      </c>
      <c r="AD80" s="22" t="s">
        <v>414</v>
      </c>
      <c r="AE80" s="22">
        <v>1</v>
      </c>
      <c r="AF80" s="23" t="s">
        <v>195</v>
      </c>
      <c r="AG80" s="23" t="s">
        <v>197</v>
      </c>
      <c r="AH80" s="23" t="s">
        <v>200</v>
      </c>
      <c r="AI80" s="23" t="s">
        <v>614</v>
      </c>
      <c r="AJ80" s="25">
        <v>3.4</v>
      </c>
      <c r="AK80" s="25">
        <v>2.2000000000000002</v>
      </c>
      <c r="AL80" s="22">
        <v>0</v>
      </c>
      <c r="AM80" s="22"/>
      <c r="AN80" s="22">
        <v>0</v>
      </c>
      <c r="AO80" s="19"/>
      <c r="AP80" s="19">
        <v>0</v>
      </c>
      <c r="AQ80" s="19">
        <v>2</v>
      </c>
      <c r="AR80" s="19">
        <v>0</v>
      </c>
      <c r="AS80" s="19">
        <v>0</v>
      </c>
      <c r="AT80" s="14" t="s">
        <v>1252</v>
      </c>
      <c r="AU80" s="27">
        <v>41143</v>
      </c>
      <c r="AV80" s="48"/>
      <c r="AW80" s="14" t="s">
        <v>222</v>
      </c>
      <c r="AX80" s="15">
        <v>1</v>
      </c>
      <c r="AY80" s="15" t="s">
        <v>1661</v>
      </c>
      <c r="AZ80" s="15">
        <v>63</v>
      </c>
      <c r="BA80" s="15">
        <v>4.1300000000000003E-2</v>
      </c>
      <c r="BB80" s="48"/>
      <c r="BC80" s="48"/>
      <c r="BD80" s="14" t="s">
        <v>1662</v>
      </c>
      <c r="BE80" s="14" t="s">
        <v>236</v>
      </c>
      <c r="BF80" s="14" t="s">
        <v>1663</v>
      </c>
      <c r="BG80" s="15" t="s">
        <v>1664</v>
      </c>
      <c r="BH80" s="48"/>
      <c r="BI80" s="15">
        <v>28</v>
      </c>
      <c r="BJ80" s="15">
        <v>35</v>
      </c>
      <c r="BK80" s="15">
        <v>41</v>
      </c>
      <c r="BL80" s="48"/>
      <c r="BM80" s="15">
        <v>188</v>
      </c>
      <c r="BN80" s="15">
        <v>0.99</v>
      </c>
      <c r="BO80" s="48"/>
      <c r="BP80" s="34"/>
      <c r="BQ80" s="34"/>
      <c r="BR80" s="34"/>
      <c r="BS80" s="34"/>
      <c r="BT80" s="34"/>
      <c r="BU80" s="34"/>
      <c r="BV80" s="34"/>
      <c r="BW80" s="34"/>
      <c r="BX80" s="34"/>
      <c r="BY80" s="34"/>
      <c r="BZ80" s="34"/>
      <c r="CA80" s="34"/>
      <c r="CB80" s="34"/>
      <c r="CC80" s="15">
        <v>0</v>
      </c>
      <c r="CD80" s="34"/>
      <c r="CE80" s="51"/>
      <c r="CF80" s="51"/>
      <c r="CG80" s="51"/>
      <c r="CH80" s="51"/>
      <c r="CI80" s="51"/>
      <c r="CJ80" s="66"/>
      <c r="CK80" s="66"/>
      <c r="CL80" s="66"/>
      <c r="CM80" s="51"/>
      <c r="CN80" s="51"/>
      <c r="CO80" s="51"/>
      <c r="CP80" s="51"/>
      <c r="CQ80" s="51"/>
      <c r="CR80" s="51"/>
      <c r="CS80" s="51"/>
      <c r="CT80" s="51"/>
      <c r="CU80" s="51"/>
      <c r="CV80" s="66"/>
      <c r="CW80" s="51"/>
      <c r="CX80" s="51"/>
      <c r="CY80" s="52">
        <v>63</v>
      </c>
      <c r="CZ80" s="41" t="s">
        <v>297</v>
      </c>
      <c r="DA80" s="41" t="s">
        <v>300</v>
      </c>
      <c r="DB80" s="42">
        <v>1</v>
      </c>
      <c r="DC80" s="42">
        <v>61</v>
      </c>
      <c r="DD80" s="42">
        <v>4.34</v>
      </c>
      <c r="DE80" s="41" t="s">
        <v>300</v>
      </c>
      <c r="DF80" s="42">
        <v>4.1300000000000003E-2</v>
      </c>
      <c r="DG80" s="91">
        <v>4.1425180999999998E-2</v>
      </c>
      <c r="DH80" s="91">
        <v>4.1425180999999998E-2</v>
      </c>
      <c r="DI80" s="85">
        <f t="shared" si="2"/>
        <v>1</v>
      </c>
      <c r="DJ80" s="91">
        <v>0.25772425903379897</v>
      </c>
      <c r="DK80" s="56"/>
      <c r="DL80" s="56"/>
      <c r="DM80" s="62"/>
      <c r="DN80" s="62"/>
      <c r="DO80" s="62"/>
      <c r="DP80" s="62"/>
      <c r="DQ80" s="62"/>
      <c r="DR80" s="62"/>
      <c r="DS80" s="91"/>
      <c r="DT80" s="91"/>
      <c r="DU80" s="85"/>
      <c r="DV80" s="91"/>
      <c r="DW80" s="85"/>
    </row>
    <row r="81" spans="1:127" ht="21" customHeight="1" x14ac:dyDescent="0.2">
      <c r="A81" s="12">
        <v>80</v>
      </c>
      <c r="B81" s="14" t="s">
        <v>1665</v>
      </c>
      <c r="C81" s="14" t="s">
        <v>1666</v>
      </c>
      <c r="D81" s="15" t="s">
        <v>1068</v>
      </c>
      <c r="E81" s="15">
        <v>94</v>
      </c>
      <c r="F81" s="15">
        <v>3</v>
      </c>
      <c r="G81" s="15" t="s">
        <v>1667</v>
      </c>
      <c r="H81" s="68" t="s">
        <v>1668</v>
      </c>
      <c r="I81" s="69" t="s">
        <v>1669</v>
      </c>
      <c r="J81" s="19">
        <v>3</v>
      </c>
      <c r="K81" s="19">
        <v>2</v>
      </c>
      <c r="L81" s="19" t="s">
        <v>1670</v>
      </c>
      <c r="M81" s="20">
        <v>879</v>
      </c>
      <c r="N81" s="19" t="s">
        <v>1438</v>
      </c>
      <c r="O81" s="19" t="s">
        <v>1671</v>
      </c>
      <c r="P81" s="20">
        <v>23373</v>
      </c>
      <c r="Q81" s="19" t="s">
        <v>1283</v>
      </c>
      <c r="R81" s="19" t="s">
        <v>1672</v>
      </c>
      <c r="S81" s="44">
        <v>633</v>
      </c>
      <c r="T81" s="19" t="s">
        <v>1673</v>
      </c>
      <c r="U81" s="19" t="s">
        <v>1672</v>
      </c>
      <c r="V81" s="44">
        <v>633</v>
      </c>
      <c r="W81" s="19" t="s">
        <v>1673</v>
      </c>
      <c r="X81" s="19">
        <v>27</v>
      </c>
      <c r="Y81" s="83">
        <v>4.71</v>
      </c>
      <c r="Z81" s="83">
        <v>5.19</v>
      </c>
      <c r="AA81" s="83">
        <v>2.5</v>
      </c>
      <c r="AB81" s="83">
        <v>2.5</v>
      </c>
      <c r="AC81" s="22">
        <v>5</v>
      </c>
      <c r="AD81" s="22" t="s">
        <v>414</v>
      </c>
      <c r="AE81" s="22">
        <v>1</v>
      </c>
      <c r="AF81" s="23" t="s">
        <v>195</v>
      </c>
      <c r="AG81" s="23" t="s">
        <v>197</v>
      </c>
      <c r="AH81" s="23" t="s">
        <v>368</v>
      </c>
      <c r="AI81" s="23" t="s">
        <v>329</v>
      </c>
      <c r="AJ81" s="25">
        <v>3.5</v>
      </c>
      <c r="AK81" s="25">
        <v>3</v>
      </c>
      <c r="AL81" s="22">
        <v>3</v>
      </c>
      <c r="AM81" s="22">
        <v>3</v>
      </c>
      <c r="AN81" s="22">
        <v>0</v>
      </c>
      <c r="AO81" s="19"/>
      <c r="AP81" s="19">
        <v>0</v>
      </c>
      <c r="AQ81" s="19">
        <v>1</v>
      </c>
      <c r="AR81" s="19">
        <v>1</v>
      </c>
      <c r="AS81" s="19">
        <v>0</v>
      </c>
      <c r="AT81" s="14" t="s">
        <v>1674</v>
      </c>
      <c r="AU81" s="27">
        <v>40909</v>
      </c>
      <c r="AV81" s="54">
        <v>41548</v>
      </c>
      <c r="AW81" s="29" t="s">
        <v>1674</v>
      </c>
      <c r="AX81" s="30">
        <v>5</v>
      </c>
      <c r="AY81" s="30" t="s">
        <v>1675</v>
      </c>
      <c r="AZ81" s="30">
        <v>46</v>
      </c>
      <c r="BA81" s="30" t="s">
        <v>594</v>
      </c>
      <c r="BB81" s="32"/>
      <c r="BC81" s="32"/>
      <c r="BD81" s="29" t="s">
        <v>235</v>
      </c>
      <c r="BE81" s="29" t="s">
        <v>343</v>
      </c>
      <c r="BF81" s="29" t="s">
        <v>1676</v>
      </c>
      <c r="BG81" s="30" t="s">
        <v>1677</v>
      </c>
      <c r="BH81" s="32"/>
      <c r="BI81" s="30">
        <v>63</v>
      </c>
      <c r="BJ81" s="30">
        <v>69</v>
      </c>
      <c r="BK81" s="30">
        <v>90</v>
      </c>
      <c r="BL81" s="30" t="s">
        <v>244</v>
      </c>
      <c r="BM81" s="30">
        <v>63</v>
      </c>
      <c r="BN81" s="30">
        <v>0.8</v>
      </c>
      <c r="BO81" s="30">
        <v>1</v>
      </c>
      <c r="BP81" s="29" t="s">
        <v>1584</v>
      </c>
      <c r="BQ81" s="29" t="s">
        <v>1678</v>
      </c>
      <c r="BR81" s="30">
        <v>70</v>
      </c>
      <c r="BS81" s="30">
        <v>0.19</v>
      </c>
      <c r="BT81" s="30" t="s">
        <v>249</v>
      </c>
      <c r="BU81" s="32"/>
      <c r="BV81" s="29" t="s">
        <v>1679</v>
      </c>
      <c r="BW81" s="29" t="s">
        <v>1680</v>
      </c>
      <c r="BX81" s="30" t="s">
        <v>253</v>
      </c>
      <c r="BY81" s="30">
        <v>0.84</v>
      </c>
      <c r="BZ81" s="30" t="s">
        <v>1681</v>
      </c>
      <c r="CA81" s="29" t="s">
        <v>1682</v>
      </c>
      <c r="CB81" s="29" t="s">
        <v>1683</v>
      </c>
      <c r="CC81" s="15">
        <v>0</v>
      </c>
      <c r="CD81" s="14"/>
      <c r="CE81" s="36" t="s">
        <v>270</v>
      </c>
      <c r="CF81" s="37">
        <v>2006</v>
      </c>
      <c r="CG81" s="36" t="s">
        <v>276</v>
      </c>
      <c r="CH81" s="36" t="s">
        <v>278</v>
      </c>
      <c r="CI81" s="36" t="s">
        <v>348</v>
      </c>
      <c r="CJ81" s="38">
        <v>11</v>
      </c>
      <c r="CK81" s="38">
        <v>3</v>
      </c>
      <c r="CL81" s="38">
        <v>715</v>
      </c>
      <c r="CM81" s="36" t="s">
        <v>282</v>
      </c>
      <c r="CN81" s="36" t="s">
        <v>904</v>
      </c>
      <c r="CO81" s="36" t="s">
        <v>288</v>
      </c>
      <c r="CP81" s="36" t="s">
        <v>1684</v>
      </c>
      <c r="CQ81" s="36" t="s">
        <v>288</v>
      </c>
      <c r="CR81" s="36" t="s">
        <v>288</v>
      </c>
      <c r="CS81" s="36" t="s">
        <v>580</v>
      </c>
      <c r="CT81" s="36" t="s">
        <v>468</v>
      </c>
      <c r="CU81" s="36" t="s">
        <v>1685</v>
      </c>
      <c r="CV81" s="38">
        <v>1</v>
      </c>
      <c r="CW81" s="36" t="s">
        <v>294</v>
      </c>
      <c r="CX81" s="36" t="s">
        <v>414</v>
      </c>
      <c r="CY81" s="39">
        <v>46</v>
      </c>
      <c r="CZ81" s="41" t="s">
        <v>297</v>
      </c>
      <c r="DA81" s="41" t="s">
        <v>300</v>
      </c>
      <c r="DB81" s="42">
        <v>2</v>
      </c>
      <c r="DC81" s="42">
        <v>43</v>
      </c>
      <c r="DD81" s="42">
        <v>3.36</v>
      </c>
      <c r="DE81" s="41" t="s">
        <v>355</v>
      </c>
      <c r="DF81" s="42">
        <v>0.05</v>
      </c>
      <c r="DG81" s="19">
        <v>4.4070981000000002E-2</v>
      </c>
      <c r="DH81" s="19">
        <v>4.4070981000000002E-2</v>
      </c>
      <c r="DI81" s="85">
        <f t="shared" si="2"/>
        <v>1</v>
      </c>
      <c r="DJ81" s="19">
        <v>0.25995853373154598</v>
      </c>
      <c r="DK81" s="38">
        <v>70</v>
      </c>
      <c r="DL81" s="41" t="s">
        <v>297</v>
      </c>
      <c r="DM81" s="41" t="s">
        <v>300</v>
      </c>
      <c r="DN81" s="42">
        <v>2</v>
      </c>
      <c r="DO81" s="42">
        <v>67</v>
      </c>
      <c r="DP81" s="42">
        <v>1.7</v>
      </c>
      <c r="DQ81" s="41" t="s">
        <v>300</v>
      </c>
      <c r="DR81" s="42">
        <v>0.19</v>
      </c>
      <c r="DS81" s="19">
        <v>0.19046790699999999</v>
      </c>
      <c r="DT81" s="19">
        <v>0.19046790699999999</v>
      </c>
      <c r="DU81" s="85">
        <f t="shared" si="3"/>
        <v>0</v>
      </c>
      <c r="DV81" s="19">
        <v>0.155395390127015</v>
      </c>
      <c r="DW81" s="85">
        <v>0</v>
      </c>
    </row>
    <row r="82" spans="1:127" ht="21" customHeight="1" x14ac:dyDescent="0.2">
      <c r="A82" s="12">
        <v>81</v>
      </c>
      <c r="B82" s="14" t="s">
        <v>1686</v>
      </c>
      <c r="C82" s="14" t="s">
        <v>1687</v>
      </c>
      <c r="D82" s="15" t="s">
        <v>1068</v>
      </c>
      <c r="E82" s="15">
        <v>94</v>
      </c>
      <c r="F82" s="15">
        <v>1</v>
      </c>
      <c r="G82" s="15" t="s">
        <v>1688</v>
      </c>
      <c r="H82" s="68" t="s">
        <v>1689</v>
      </c>
      <c r="I82" s="69" t="s">
        <v>1690</v>
      </c>
      <c r="J82" s="19">
        <v>2</v>
      </c>
      <c r="K82" s="19">
        <v>1</v>
      </c>
      <c r="L82" s="19" t="s">
        <v>1691</v>
      </c>
      <c r="M82" s="20">
        <v>506</v>
      </c>
      <c r="N82" s="19" t="s">
        <v>1460</v>
      </c>
      <c r="O82" s="19" t="s">
        <v>1692</v>
      </c>
      <c r="P82" s="20">
        <v>4609</v>
      </c>
      <c r="Q82" s="19" t="s">
        <v>1460</v>
      </c>
      <c r="R82" s="19" t="s">
        <v>1693</v>
      </c>
      <c r="S82" s="20">
        <v>0</v>
      </c>
      <c r="T82" s="19" t="s">
        <v>866</v>
      </c>
      <c r="U82" s="19" t="s">
        <v>1693</v>
      </c>
      <c r="V82" s="20">
        <v>0</v>
      </c>
      <c r="W82" s="19" t="s">
        <v>866</v>
      </c>
      <c r="X82" s="19">
        <v>138</v>
      </c>
      <c r="Y82" s="83">
        <v>2.95</v>
      </c>
      <c r="Z82" s="83">
        <v>2.95</v>
      </c>
      <c r="AA82" s="21">
        <v>6.74</v>
      </c>
      <c r="AB82" s="21">
        <v>6.74</v>
      </c>
      <c r="AC82" s="22">
        <v>4</v>
      </c>
      <c r="AD82" s="22" t="s">
        <v>414</v>
      </c>
      <c r="AE82" s="22">
        <v>1</v>
      </c>
      <c r="AF82" s="23" t="s">
        <v>195</v>
      </c>
      <c r="AG82" s="23" t="s">
        <v>328</v>
      </c>
      <c r="AH82" s="23" t="s">
        <v>368</v>
      </c>
      <c r="AI82" s="23" t="s">
        <v>481</v>
      </c>
      <c r="AJ82" s="25">
        <v>1.75</v>
      </c>
      <c r="AK82" s="25">
        <v>3</v>
      </c>
      <c r="AL82" s="22">
        <v>2</v>
      </c>
      <c r="AM82" s="22">
        <v>2</v>
      </c>
      <c r="AN82" s="22">
        <v>0</v>
      </c>
      <c r="AO82" s="19"/>
      <c r="AP82" s="19">
        <v>0</v>
      </c>
      <c r="AQ82" s="19">
        <v>1</v>
      </c>
      <c r="AR82" s="19">
        <v>1</v>
      </c>
      <c r="AS82" s="19">
        <v>0</v>
      </c>
      <c r="AT82" s="14" t="s">
        <v>1694</v>
      </c>
      <c r="AU82" s="27">
        <v>40909</v>
      </c>
      <c r="AV82" s="54">
        <v>41640</v>
      </c>
      <c r="AW82" s="29" t="s">
        <v>1694</v>
      </c>
      <c r="AX82" s="30">
        <v>4</v>
      </c>
      <c r="AY82" s="30" t="s">
        <v>1695</v>
      </c>
      <c r="AZ82" s="30">
        <v>94</v>
      </c>
      <c r="BA82" s="30" t="s">
        <v>594</v>
      </c>
      <c r="BB82" s="32"/>
      <c r="BC82" s="32"/>
      <c r="BD82" s="29" t="s">
        <v>1696</v>
      </c>
      <c r="BE82" s="29" t="s">
        <v>236</v>
      </c>
      <c r="BF82" s="29" t="s">
        <v>1697</v>
      </c>
      <c r="BG82" s="30" t="s">
        <v>1698</v>
      </c>
      <c r="BH82" s="32"/>
      <c r="BI82" s="30">
        <v>107</v>
      </c>
      <c r="BJ82" s="30">
        <v>142</v>
      </c>
      <c r="BK82" s="30">
        <v>175</v>
      </c>
      <c r="BL82" s="30" t="s">
        <v>244</v>
      </c>
      <c r="BM82" s="30">
        <v>107</v>
      </c>
      <c r="BN82" s="30">
        <v>0.8</v>
      </c>
      <c r="BO82" s="30">
        <v>2</v>
      </c>
      <c r="BP82" s="29" t="s">
        <v>824</v>
      </c>
      <c r="BQ82" s="29" t="s">
        <v>1699</v>
      </c>
      <c r="BR82" s="30">
        <v>141</v>
      </c>
      <c r="BS82" s="30">
        <v>0.23499999999999999</v>
      </c>
      <c r="BT82" s="30" t="s">
        <v>377</v>
      </c>
      <c r="BU82" s="31"/>
      <c r="BV82" s="29" t="s">
        <v>1700</v>
      </c>
      <c r="BW82" s="29" t="s">
        <v>236</v>
      </c>
      <c r="BX82" s="30" t="s">
        <v>253</v>
      </c>
      <c r="BY82" s="30">
        <v>0.89</v>
      </c>
      <c r="BZ82" s="30" t="s">
        <v>1701</v>
      </c>
      <c r="CA82" s="29" t="s">
        <v>1702</v>
      </c>
      <c r="CB82" s="34"/>
      <c r="CC82" s="15">
        <v>1</v>
      </c>
      <c r="CD82" s="47" t="s">
        <v>1703</v>
      </c>
      <c r="CE82" s="36" t="s">
        <v>406</v>
      </c>
      <c r="CF82" s="36">
        <v>2012</v>
      </c>
      <c r="CG82" s="36" t="s">
        <v>407</v>
      </c>
      <c r="CH82" s="36" t="s">
        <v>439</v>
      </c>
      <c r="CI82" s="36" t="s">
        <v>278</v>
      </c>
      <c r="CJ82" s="38">
        <v>7</v>
      </c>
      <c r="CK82" s="38">
        <v>3</v>
      </c>
      <c r="CL82" s="38">
        <v>5</v>
      </c>
      <c r="CM82" s="36" t="s">
        <v>1207</v>
      </c>
      <c r="CN82" s="36" t="s">
        <v>408</v>
      </c>
      <c r="CO82" s="36" t="s">
        <v>349</v>
      </c>
      <c r="CP82" s="36" t="s">
        <v>1704</v>
      </c>
      <c r="CQ82" s="36" t="s">
        <v>410</v>
      </c>
      <c r="CR82" s="36" t="s">
        <v>351</v>
      </c>
      <c r="CS82" s="36" t="s">
        <v>290</v>
      </c>
      <c r="CT82" s="36" t="s">
        <v>411</v>
      </c>
      <c r="CU82" s="36" t="s">
        <v>830</v>
      </c>
      <c r="CV82" s="38">
        <v>1</v>
      </c>
      <c r="CW82" s="36" t="s">
        <v>294</v>
      </c>
      <c r="CX82" s="36" t="s">
        <v>414</v>
      </c>
      <c r="CY82" s="39">
        <v>94</v>
      </c>
      <c r="CZ82" s="41" t="s">
        <v>297</v>
      </c>
      <c r="DA82" s="41" t="s">
        <v>300</v>
      </c>
      <c r="DB82" s="42">
        <v>1</v>
      </c>
      <c r="DC82" s="42">
        <v>90</v>
      </c>
      <c r="DD82" s="42">
        <v>6.98</v>
      </c>
      <c r="DE82" s="41" t="s">
        <v>355</v>
      </c>
      <c r="DF82" s="42">
        <v>0.05</v>
      </c>
      <c r="DG82" s="19">
        <v>9.7197619999999998E-3</v>
      </c>
      <c r="DH82" s="19">
        <v>9.7197619999999998E-3</v>
      </c>
      <c r="DI82" s="85">
        <f t="shared" si="2"/>
        <v>1</v>
      </c>
      <c r="DJ82" s="19">
        <v>0.268278964521451</v>
      </c>
      <c r="DK82" s="38">
        <v>141</v>
      </c>
      <c r="DL82" s="41" t="s">
        <v>297</v>
      </c>
      <c r="DM82" s="41" t="s">
        <v>300</v>
      </c>
      <c r="DN82" s="42">
        <v>1</v>
      </c>
      <c r="DO82" s="42">
        <v>137</v>
      </c>
      <c r="DP82" s="42">
        <v>1.43</v>
      </c>
      <c r="DQ82" s="41" t="s">
        <v>300</v>
      </c>
      <c r="DR82" s="42">
        <v>0.23499999999999999</v>
      </c>
      <c r="DS82" s="19">
        <v>0.23383009900000001</v>
      </c>
      <c r="DT82" s="19">
        <v>0.23383009900000001</v>
      </c>
      <c r="DU82" s="85">
        <f t="shared" si="3"/>
        <v>0</v>
      </c>
      <c r="DV82" s="142">
        <f>-0.101637250808966</f>
        <v>-0.101637250808966</v>
      </c>
      <c r="DW82" s="85">
        <v>1</v>
      </c>
    </row>
    <row r="83" spans="1:127" ht="21" customHeight="1" x14ac:dyDescent="0.2">
      <c r="A83" s="12">
        <v>82</v>
      </c>
      <c r="B83" s="14" t="s">
        <v>1705</v>
      </c>
      <c r="C83" s="14" t="s">
        <v>1706</v>
      </c>
      <c r="D83" s="15" t="s">
        <v>1068</v>
      </c>
      <c r="E83" s="15">
        <v>95</v>
      </c>
      <c r="F83" s="15">
        <v>5</v>
      </c>
      <c r="G83" s="15" t="s">
        <v>1707</v>
      </c>
      <c r="H83" s="68" t="s">
        <v>1708</v>
      </c>
      <c r="I83" s="69" t="s">
        <v>1709</v>
      </c>
      <c r="J83" s="19">
        <v>2</v>
      </c>
      <c r="K83" s="19">
        <v>3</v>
      </c>
      <c r="L83" s="19" t="s">
        <v>1710</v>
      </c>
      <c r="M83" s="20">
        <v>1545</v>
      </c>
      <c r="N83" s="19" t="s">
        <v>1711</v>
      </c>
      <c r="O83" s="19" t="s">
        <v>1712</v>
      </c>
      <c r="P83" s="20">
        <v>12216</v>
      </c>
      <c r="Q83" s="19" t="s">
        <v>1711</v>
      </c>
      <c r="R83" s="19" t="s">
        <v>1411</v>
      </c>
      <c r="S83" s="44">
        <v>31</v>
      </c>
      <c r="T83" s="19" t="s">
        <v>505</v>
      </c>
      <c r="U83" s="19" t="s">
        <v>1411</v>
      </c>
      <c r="V83" s="44">
        <v>31</v>
      </c>
      <c r="W83" s="19" t="s">
        <v>505</v>
      </c>
      <c r="X83" s="19">
        <v>141</v>
      </c>
      <c r="Y83" s="83">
        <v>3.74</v>
      </c>
      <c r="Z83" s="83">
        <v>3.74</v>
      </c>
      <c r="AA83" s="21">
        <v>4.3600000000000003</v>
      </c>
      <c r="AB83" s="21">
        <v>4.3600000000000003</v>
      </c>
      <c r="AC83" s="22">
        <v>1</v>
      </c>
      <c r="AD83" s="22" t="s">
        <v>414</v>
      </c>
      <c r="AE83" s="22">
        <v>1</v>
      </c>
      <c r="AF83" s="23" t="s">
        <v>195</v>
      </c>
      <c r="AG83" s="23" t="s">
        <v>367</v>
      </c>
      <c r="AH83" s="23" t="s">
        <v>368</v>
      </c>
      <c r="AI83" s="23" t="s">
        <v>329</v>
      </c>
      <c r="AJ83" s="25">
        <v>4</v>
      </c>
      <c r="AK83" s="25">
        <v>4</v>
      </c>
      <c r="AL83" s="22">
        <v>0</v>
      </c>
      <c r="AM83" s="22"/>
      <c r="AN83" s="22">
        <v>0</v>
      </c>
      <c r="AO83" s="19"/>
      <c r="AP83" s="19">
        <v>0</v>
      </c>
      <c r="AQ83" s="19">
        <v>1</v>
      </c>
      <c r="AR83" s="19">
        <v>1</v>
      </c>
      <c r="AS83" s="19">
        <v>0</v>
      </c>
      <c r="AT83" s="14" t="s">
        <v>1713</v>
      </c>
      <c r="AU83" s="27">
        <v>40909</v>
      </c>
      <c r="AV83" s="54">
        <v>41974</v>
      </c>
      <c r="AW83" s="29" t="s">
        <v>1414</v>
      </c>
      <c r="AX83" s="30">
        <v>1</v>
      </c>
      <c r="AY83" s="30" t="s">
        <v>1714</v>
      </c>
      <c r="AZ83" s="30">
        <v>50</v>
      </c>
      <c r="BA83" s="30" t="s">
        <v>594</v>
      </c>
      <c r="BB83" s="32"/>
      <c r="BC83" s="32"/>
      <c r="BD83" s="29" t="s">
        <v>1715</v>
      </c>
      <c r="BE83" s="29" t="s">
        <v>1033</v>
      </c>
      <c r="BF83" s="29" t="s">
        <v>1716</v>
      </c>
      <c r="BG83" s="30" t="s">
        <v>1717</v>
      </c>
      <c r="BH83" s="30">
        <v>0.56000000000000005</v>
      </c>
      <c r="BI83" s="30">
        <v>85</v>
      </c>
      <c r="BJ83" s="30">
        <v>113</v>
      </c>
      <c r="BK83" s="50">
        <v>139</v>
      </c>
      <c r="BL83" s="30" t="s">
        <v>244</v>
      </c>
      <c r="BM83" s="30">
        <v>50</v>
      </c>
      <c r="BN83" s="30">
        <v>0.56000000000000005</v>
      </c>
      <c r="BO83" s="50">
        <v>9</v>
      </c>
      <c r="BP83" s="80" t="s">
        <v>428</v>
      </c>
      <c r="BQ83" s="29" t="s">
        <v>1718</v>
      </c>
      <c r="BR83" s="30">
        <v>50</v>
      </c>
      <c r="BS83" s="30">
        <v>8.5999999999999993E-2</v>
      </c>
      <c r="BT83" s="30" t="s">
        <v>249</v>
      </c>
      <c r="BU83" s="30">
        <v>2</v>
      </c>
      <c r="BV83" s="29" t="s">
        <v>1715</v>
      </c>
      <c r="BW83" s="29" t="s">
        <v>1033</v>
      </c>
      <c r="BX83" s="30" t="s">
        <v>253</v>
      </c>
      <c r="BY83" s="30">
        <v>0.56000000000000005</v>
      </c>
      <c r="BZ83" s="50" t="s">
        <v>1719</v>
      </c>
      <c r="CA83" s="29" t="s">
        <v>345</v>
      </c>
      <c r="CB83" s="29" t="s">
        <v>1720</v>
      </c>
      <c r="CC83" s="15">
        <v>1</v>
      </c>
      <c r="CD83" s="47" t="s">
        <v>1721</v>
      </c>
      <c r="CE83" s="36" t="s">
        <v>270</v>
      </c>
      <c r="CF83" s="37">
        <v>2015</v>
      </c>
      <c r="CG83" s="36" t="s">
        <v>407</v>
      </c>
      <c r="CH83" s="36" t="s">
        <v>348</v>
      </c>
      <c r="CI83" s="36" t="s">
        <v>348</v>
      </c>
      <c r="CJ83" s="38">
        <v>9</v>
      </c>
      <c r="CK83" s="38">
        <v>7</v>
      </c>
      <c r="CL83" s="38">
        <v>165</v>
      </c>
      <c r="CM83" s="36" t="s">
        <v>282</v>
      </c>
      <c r="CN83" s="36" t="s">
        <v>283</v>
      </c>
      <c r="CO83" s="36" t="s">
        <v>349</v>
      </c>
      <c r="CP83" s="36" t="s">
        <v>1722</v>
      </c>
      <c r="CQ83" s="36" t="s">
        <v>349</v>
      </c>
      <c r="CR83" s="36" t="s">
        <v>284</v>
      </c>
      <c r="CS83" s="36" t="s">
        <v>290</v>
      </c>
      <c r="CT83" s="36" t="s">
        <v>468</v>
      </c>
      <c r="CU83" s="36" t="s">
        <v>1414</v>
      </c>
      <c r="CV83" s="38">
        <v>1</v>
      </c>
      <c r="CW83" s="36" t="s">
        <v>413</v>
      </c>
      <c r="CX83" s="36" t="s">
        <v>414</v>
      </c>
      <c r="CY83" s="39">
        <v>50</v>
      </c>
      <c r="CZ83" s="41" t="s">
        <v>1035</v>
      </c>
      <c r="DA83" s="41" t="s">
        <v>300</v>
      </c>
      <c r="DB83" s="42">
        <v>41</v>
      </c>
      <c r="DC83" s="56"/>
      <c r="DD83" s="42">
        <v>0.3</v>
      </c>
      <c r="DE83" s="41" t="s">
        <v>355</v>
      </c>
      <c r="DF83" s="42">
        <v>0.05</v>
      </c>
      <c r="DG83" s="19">
        <v>3.3841138999999999E-2</v>
      </c>
      <c r="DH83" s="19">
        <v>3.3841138999999999E-2</v>
      </c>
      <c r="DI83" s="85">
        <f t="shared" si="2"/>
        <v>1</v>
      </c>
      <c r="DJ83" s="19">
        <v>0.3</v>
      </c>
      <c r="DK83" s="38">
        <v>50</v>
      </c>
      <c r="DL83" s="41" t="s">
        <v>1035</v>
      </c>
      <c r="DM83" s="41" t="s">
        <v>300</v>
      </c>
      <c r="DN83" s="42">
        <v>41</v>
      </c>
      <c r="DO83" s="62"/>
      <c r="DP83" s="42">
        <v>0.27</v>
      </c>
      <c r="DQ83" s="41" t="s">
        <v>300</v>
      </c>
      <c r="DR83" s="42">
        <v>8.5999999999999993E-2</v>
      </c>
      <c r="DS83" s="19">
        <v>5.7685184E-2</v>
      </c>
      <c r="DT83" s="115">
        <v>8.5999999999999993E-2</v>
      </c>
      <c r="DU83" s="85">
        <f t="shared" si="3"/>
        <v>0</v>
      </c>
      <c r="DV83" s="19">
        <v>0.27</v>
      </c>
      <c r="DW83" s="85">
        <v>0</v>
      </c>
    </row>
    <row r="84" spans="1:127" ht="21" customHeight="1" x14ac:dyDescent="0.2">
      <c r="A84" s="12">
        <v>83</v>
      </c>
      <c r="B84" s="29" t="s">
        <v>1705</v>
      </c>
      <c r="C84" s="116" t="s">
        <v>1706</v>
      </c>
      <c r="D84" s="43" t="s">
        <v>1068</v>
      </c>
      <c r="E84" s="43">
        <v>95</v>
      </c>
      <c r="F84" s="43">
        <v>5</v>
      </c>
      <c r="G84" s="43" t="s">
        <v>1707</v>
      </c>
      <c r="H84" s="71"/>
      <c r="I84" s="71" t="s">
        <v>1709</v>
      </c>
      <c r="J84" s="44">
        <v>2</v>
      </c>
      <c r="K84" s="44"/>
      <c r="L84" s="44" t="s">
        <v>1710</v>
      </c>
      <c r="M84" s="20"/>
      <c r="N84" s="44"/>
      <c r="O84" s="44"/>
      <c r="P84" s="44"/>
      <c r="Q84" s="44"/>
      <c r="R84" s="44"/>
      <c r="S84" s="44"/>
      <c r="T84" s="44"/>
      <c r="U84" s="44"/>
      <c r="V84" s="44"/>
      <c r="W84" s="44"/>
      <c r="X84" s="44">
        <v>141</v>
      </c>
      <c r="Y84" s="44"/>
      <c r="Z84" s="44"/>
      <c r="AA84" s="44"/>
      <c r="AB84" s="44"/>
      <c r="AC84" s="44"/>
      <c r="AD84" s="44"/>
      <c r="AE84" s="44"/>
      <c r="AF84" s="44"/>
      <c r="AG84" s="44"/>
      <c r="AH84" s="44"/>
      <c r="AI84" s="44"/>
      <c r="AJ84" s="44"/>
      <c r="AK84" s="44"/>
      <c r="AL84" s="44"/>
      <c r="AM84" s="44"/>
      <c r="AN84" s="44"/>
      <c r="AO84" s="44"/>
      <c r="AP84" s="44">
        <v>0</v>
      </c>
      <c r="AQ84" s="44">
        <v>2</v>
      </c>
      <c r="AR84" s="44">
        <v>0</v>
      </c>
      <c r="AS84" s="44">
        <v>1</v>
      </c>
      <c r="AT84" s="29"/>
      <c r="AU84" s="72"/>
      <c r="AW84" s="29"/>
      <c r="AX84" s="40"/>
      <c r="AY84" s="40"/>
      <c r="AZ84" s="40"/>
      <c r="BA84" s="40"/>
      <c r="BG84" s="40"/>
      <c r="BI84" s="40"/>
      <c r="BJ84" s="40"/>
      <c r="BK84" s="40"/>
      <c r="BL84" s="40"/>
      <c r="BM84" s="40"/>
      <c r="BN84" s="40"/>
      <c r="BO84" s="40"/>
      <c r="CC84" s="40"/>
      <c r="CE84" s="65"/>
      <c r="CF84" s="65"/>
      <c r="CG84" s="65"/>
      <c r="CH84" s="65"/>
      <c r="CI84" s="65"/>
      <c r="CJ84" s="66"/>
      <c r="CK84" s="66"/>
      <c r="CL84" s="66"/>
      <c r="CM84" s="65"/>
      <c r="CN84" s="65"/>
      <c r="CO84" s="65"/>
      <c r="CP84" s="65"/>
      <c r="CQ84" s="65"/>
      <c r="CR84" s="65"/>
      <c r="CS84" s="65"/>
      <c r="CT84" s="65"/>
      <c r="CU84" s="65"/>
      <c r="CV84" s="66"/>
      <c r="CW84" s="65"/>
      <c r="CX84" s="65"/>
      <c r="CY84" s="56"/>
      <c r="CZ84" s="56"/>
      <c r="DA84" s="62"/>
      <c r="DB84" s="62"/>
      <c r="DC84" s="62"/>
      <c r="DD84" s="62"/>
      <c r="DE84" s="62"/>
      <c r="DF84" s="62"/>
      <c r="DG84" s="44"/>
      <c r="DH84" s="44"/>
      <c r="DI84" s="85"/>
      <c r="DJ84" s="44"/>
      <c r="DK84" s="56"/>
      <c r="DL84" s="56"/>
      <c r="DM84" s="62"/>
      <c r="DN84" s="62"/>
      <c r="DO84" s="62"/>
      <c r="DP84" s="62"/>
      <c r="DQ84" s="62"/>
      <c r="DR84" s="62"/>
      <c r="DS84" s="44"/>
      <c r="DT84" s="44"/>
      <c r="DU84" s="85"/>
      <c r="DV84" s="44"/>
      <c r="DW84" s="85"/>
    </row>
    <row r="85" spans="1:127" ht="21" customHeight="1" x14ac:dyDescent="0.2">
      <c r="A85" s="12">
        <v>84</v>
      </c>
      <c r="B85" s="14" t="s">
        <v>1723</v>
      </c>
      <c r="C85" s="14" t="s">
        <v>1724</v>
      </c>
      <c r="D85" s="15" t="s">
        <v>1068</v>
      </c>
      <c r="E85" s="15">
        <v>94</v>
      </c>
      <c r="F85" s="15">
        <v>2</v>
      </c>
      <c r="G85" s="15" t="s">
        <v>1725</v>
      </c>
      <c r="H85" s="68" t="s">
        <v>1726</v>
      </c>
      <c r="I85" s="69" t="s">
        <v>1727</v>
      </c>
      <c r="J85" s="19">
        <v>3</v>
      </c>
      <c r="K85" s="19">
        <v>1</v>
      </c>
      <c r="L85" s="19" t="s">
        <v>1728</v>
      </c>
      <c r="M85" s="20">
        <v>1539</v>
      </c>
      <c r="N85" s="19" t="s">
        <v>1729</v>
      </c>
      <c r="O85" s="19" t="s">
        <v>1730</v>
      </c>
      <c r="P85" s="20">
        <v>10023</v>
      </c>
      <c r="Q85" s="19" t="s">
        <v>1731</v>
      </c>
      <c r="R85" s="19" t="s">
        <v>1732</v>
      </c>
      <c r="S85" s="20">
        <v>800</v>
      </c>
      <c r="T85" s="19" t="s">
        <v>1733</v>
      </c>
      <c r="U85" s="19" t="s">
        <v>1732</v>
      </c>
      <c r="V85" s="20">
        <v>800</v>
      </c>
      <c r="W85" s="19" t="s">
        <v>1733</v>
      </c>
      <c r="X85" s="19">
        <v>65</v>
      </c>
      <c r="Y85" s="83">
        <v>2.54</v>
      </c>
      <c r="Z85" s="83">
        <v>2.5299999999999998</v>
      </c>
      <c r="AA85" s="83">
        <v>3.4</v>
      </c>
      <c r="AB85" s="83">
        <v>3.4</v>
      </c>
      <c r="AC85" s="22">
        <v>4</v>
      </c>
      <c r="AD85" s="22" t="s">
        <v>414</v>
      </c>
      <c r="AE85" s="22">
        <v>1</v>
      </c>
      <c r="AF85" s="23" t="s">
        <v>195</v>
      </c>
      <c r="AG85" s="23" t="s">
        <v>367</v>
      </c>
      <c r="AH85" s="23" t="s">
        <v>200</v>
      </c>
      <c r="AI85" s="23" t="s">
        <v>481</v>
      </c>
      <c r="AJ85" s="25">
        <v>3</v>
      </c>
      <c r="AK85" s="25">
        <v>4</v>
      </c>
      <c r="AL85" s="22">
        <v>3</v>
      </c>
      <c r="AM85" s="22">
        <v>3</v>
      </c>
      <c r="AN85" s="22">
        <v>0</v>
      </c>
      <c r="AO85" s="19"/>
      <c r="AP85" s="19">
        <v>0</v>
      </c>
      <c r="AQ85" s="19">
        <v>1</v>
      </c>
      <c r="AR85" s="19">
        <v>1</v>
      </c>
      <c r="AS85" s="19">
        <v>0</v>
      </c>
      <c r="AT85" s="14" t="s">
        <v>1734</v>
      </c>
      <c r="AU85" s="27">
        <v>40909</v>
      </c>
      <c r="AV85" s="54">
        <v>41275</v>
      </c>
      <c r="AW85" s="29" t="s">
        <v>1734</v>
      </c>
      <c r="AX85" s="30">
        <v>4</v>
      </c>
      <c r="AY85" s="30" t="s">
        <v>1735</v>
      </c>
      <c r="AZ85" s="30">
        <v>52</v>
      </c>
      <c r="BA85" s="30">
        <v>1E-3</v>
      </c>
      <c r="BB85" s="32"/>
      <c r="BC85" s="32"/>
      <c r="BD85" s="111" t="s">
        <v>1499</v>
      </c>
      <c r="BE85" s="29" t="s">
        <v>236</v>
      </c>
      <c r="BF85" s="29" t="s">
        <v>1736</v>
      </c>
      <c r="BG85" s="30" t="s">
        <v>1737</v>
      </c>
      <c r="BH85" s="32"/>
      <c r="BI85" s="30">
        <v>55</v>
      </c>
      <c r="BJ85" s="30">
        <v>73</v>
      </c>
      <c r="BK85" s="30">
        <v>90</v>
      </c>
      <c r="BL85" s="30" t="s">
        <v>244</v>
      </c>
      <c r="BM85" s="30">
        <v>435</v>
      </c>
      <c r="BN85" s="30">
        <v>0.99</v>
      </c>
      <c r="BO85" s="30">
        <v>1</v>
      </c>
      <c r="BP85" s="29" t="s">
        <v>1738</v>
      </c>
      <c r="BQ85" s="29" t="s">
        <v>1739</v>
      </c>
      <c r="BR85" s="30">
        <v>150</v>
      </c>
      <c r="BS85" s="30">
        <v>8.0000000000000002E-3</v>
      </c>
      <c r="BT85" s="30" t="s">
        <v>249</v>
      </c>
      <c r="BU85" s="32"/>
      <c r="BV85" s="29" t="s">
        <v>1740</v>
      </c>
      <c r="BW85" s="29" t="s">
        <v>236</v>
      </c>
      <c r="BX85" s="30" t="s">
        <v>462</v>
      </c>
      <c r="BY85" s="63">
        <v>0.99</v>
      </c>
      <c r="BZ85" s="30" t="s">
        <v>1741</v>
      </c>
      <c r="CA85" s="29" t="s">
        <v>1738</v>
      </c>
      <c r="CB85" s="29" t="s">
        <v>1742</v>
      </c>
      <c r="CC85" s="15">
        <v>0</v>
      </c>
      <c r="CD85" s="14"/>
      <c r="CE85" s="36" t="s">
        <v>270</v>
      </c>
      <c r="CF85" s="37">
        <v>2009</v>
      </c>
      <c r="CG85" s="36" t="s">
        <v>438</v>
      </c>
      <c r="CH85" s="36" t="s">
        <v>439</v>
      </c>
      <c r="CI85" s="36" t="s">
        <v>348</v>
      </c>
      <c r="CJ85" s="38">
        <v>21</v>
      </c>
      <c r="CK85" s="38">
        <v>17</v>
      </c>
      <c r="CL85" s="38">
        <v>787</v>
      </c>
      <c r="CM85" s="36" t="s">
        <v>1207</v>
      </c>
      <c r="CN85" s="36" t="s">
        <v>408</v>
      </c>
      <c r="CO85" s="36" t="s">
        <v>288</v>
      </c>
      <c r="CP85" s="36" t="s">
        <v>1743</v>
      </c>
      <c r="CQ85" s="36" t="s">
        <v>351</v>
      </c>
      <c r="CR85" s="36" t="s">
        <v>351</v>
      </c>
      <c r="CS85" s="36" t="s">
        <v>467</v>
      </c>
      <c r="CT85" s="36" t="s">
        <v>468</v>
      </c>
      <c r="CU85" s="36" t="s">
        <v>1131</v>
      </c>
      <c r="CV85" s="38">
        <v>1</v>
      </c>
      <c r="CW85" s="36" t="s">
        <v>294</v>
      </c>
      <c r="CX85" s="36" t="s">
        <v>414</v>
      </c>
      <c r="CY85" s="39">
        <v>52</v>
      </c>
      <c r="CZ85" s="41" t="s">
        <v>1501</v>
      </c>
      <c r="DA85" s="41" t="s">
        <v>300</v>
      </c>
      <c r="DB85" s="42">
        <v>1</v>
      </c>
      <c r="DC85" s="62"/>
      <c r="DD85" s="42">
        <v>13.18</v>
      </c>
      <c r="DE85" s="41" t="s">
        <v>300</v>
      </c>
      <c r="DF85" s="42">
        <v>1E-3</v>
      </c>
      <c r="DG85" s="19">
        <v>2.8295300000000001E-4</v>
      </c>
      <c r="DH85" s="19">
        <v>2.8295300000000001E-4</v>
      </c>
      <c r="DI85" s="85">
        <f t="shared" si="2"/>
        <v>1</v>
      </c>
      <c r="DJ85" s="19">
        <v>0.50344963845606105</v>
      </c>
      <c r="DK85" s="38">
        <v>150</v>
      </c>
      <c r="DL85" s="41" t="s">
        <v>1501</v>
      </c>
      <c r="DM85" s="41" t="s">
        <v>300</v>
      </c>
      <c r="DN85" s="42">
        <v>1</v>
      </c>
      <c r="DO85" s="62"/>
      <c r="DP85" s="42">
        <v>7.1</v>
      </c>
      <c r="DQ85" s="41" t="s">
        <v>300</v>
      </c>
      <c r="DR85" s="42">
        <v>8.0000000000000002E-3</v>
      </c>
      <c r="DS85" s="19">
        <v>7.7083949999999998E-3</v>
      </c>
      <c r="DT85" s="19">
        <v>7.7083949999999998E-3</v>
      </c>
      <c r="DU85" s="85">
        <f t="shared" si="3"/>
        <v>1</v>
      </c>
      <c r="DV85" s="19">
        <v>0.21756225162774301</v>
      </c>
      <c r="DW85" s="85">
        <v>1</v>
      </c>
    </row>
    <row r="86" spans="1:127" ht="21" customHeight="1" x14ac:dyDescent="0.2">
      <c r="A86" s="12">
        <v>85</v>
      </c>
      <c r="B86" s="29" t="s">
        <v>1723</v>
      </c>
      <c r="C86" s="29" t="s">
        <v>1724</v>
      </c>
      <c r="D86" s="43" t="s">
        <v>1068</v>
      </c>
      <c r="E86" s="43">
        <v>94</v>
      </c>
      <c r="F86" s="43">
        <v>2</v>
      </c>
      <c r="G86" s="43" t="s">
        <v>1725</v>
      </c>
      <c r="H86" s="71"/>
      <c r="I86" s="71" t="s">
        <v>1727</v>
      </c>
      <c r="J86" s="44">
        <v>3</v>
      </c>
      <c r="K86" s="44"/>
      <c r="L86" s="44" t="s">
        <v>1728</v>
      </c>
      <c r="M86" s="20">
        <v>1539</v>
      </c>
      <c r="N86" s="19" t="s">
        <v>1729</v>
      </c>
      <c r="O86" s="44"/>
      <c r="P86" s="44"/>
      <c r="Q86" s="19" t="s">
        <v>1731</v>
      </c>
      <c r="R86" s="44"/>
      <c r="S86" s="44"/>
      <c r="T86" s="44"/>
      <c r="U86" s="44"/>
      <c r="V86" s="44"/>
      <c r="W86" s="44"/>
      <c r="X86" s="44">
        <v>65</v>
      </c>
      <c r="Y86" s="83">
        <v>2.54</v>
      </c>
      <c r="Z86" s="83">
        <v>2.5299999999999998</v>
      </c>
      <c r="AA86" s="21">
        <v>6.54</v>
      </c>
      <c r="AB86" s="21">
        <v>6.54</v>
      </c>
      <c r="AC86" s="44"/>
      <c r="AD86" s="44"/>
      <c r="AE86" s="44"/>
      <c r="AF86" s="44"/>
      <c r="AG86" s="44"/>
      <c r="AH86" s="44"/>
      <c r="AI86" s="44"/>
      <c r="AJ86" s="44"/>
      <c r="AK86" s="44"/>
      <c r="AL86" s="44"/>
      <c r="AM86" s="44"/>
      <c r="AN86" s="44"/>
      <c r="AO86" s="44"/>
      <c r="AP86" s="44">
        <v>0</v>
      </c>
      <c r="AQ86" s="44">
        <v>2</v>
      </c>
      <c r="AR86" s="44">
        <v>0</v>
      </c>
      <c r="AS86" s="44">
        <v>1</v>
      </c>
      <c r="AT86" s="29"/>
      <c r="AU86" s="72"/>
      <c r="AV86" s="76"/>
      <c r="AW86" s="29"/>
      <c r="AX86" s="76"/>
      <c r="AY86" s="32"/>
      <c r="AZ86" s="32"/>
      <c r="BA86" s="32"/>
      <c r="BB86" s="76"/>
      <c r="BC86" s="76"/>
      <c r="BD86" s="76"/>
      <c r="BE86" s="76"/>
      <c r="BF86" s="117"/>
      <c r="BG86" s="30"/>
      <c r="BH86" s="76"/>
      <c r="BI86" s="30"/>
      <c r="BJ86" s="30"/>
      <c r="BK86" s="30"/>
      <c r="BL86" s="30"/>
      <c r="BM86" s="32"/>
      <c r="BN86" s="32"/>
      <c r="BO86" s="32"/>
      <c r="BP86" s="76"/>
      <c r="BQ86" s="76"/>
      <c r="BR86" s="76"/>
      <c r="BS86" s="76"/>
      <c r="BT86" s="76"/>
      <c r="BU86" s="76"/>
      <c r="BV86" s="76"/>
      <c r="BW86" s="76"/>
      <c r="BX86" s="76"/>
      <c r="BY86" s="76"/>
      <c r="BZ86" s="76"/>
      <c r="CA86" s="76"/>
      <c r="CB86" s="76"/>
      <c r="CC86" s="32"/>
      <c r="CD86" s="76"/>
      <c r="CE86" s="51"/>
      <c r="CF86" s="51"/>
      <c r="CG86" s="51"/>
      <c r="CH86" s="51"/>
      <c r="CI86" s="51"/>
      <c r="CJ86" s="66"/>
      <c r="CK86" s="66"/>
      <c r="CL86" s="66"/>
      <c r="CM86" s="51"/>
      <c r="CN86" s="51"/>
      <c r="CO86" s="51"/>
      <c r="CP86" s="51"/>
      <c r="CQ86" s="51"/>
      <c r="CR86" s="51"/>
      <c r="CS86" s="51"/>
      <c r="CT86" s="51"/>
      <c r="CU86" s="51"/>
      <c r="CV86" s="66"/>
      <c r="CW86" s="51"/>
      <c r="CX86" s="51"/>
      <c r="CY86" s="56"/>
      <c r="CZ86" s="56"/>
      <c r="DA86" s="62"/>
      <c r="DB86" s="62"/>
      <c r="DC86" s="62"/>
      <c r="DD86" s="62"/>
      <c r="DE86" s="62"/>
      <c r="DF86" s="62"/>
      <c r="DG86" s="44"/>
      <c r="DH86" s="44"/>
      <c r="DI86" s="85"/>
      <c r="DJ86" s="44"/>
      <c r="DK86" s="56"/>
      <c r="DL86" s="56"/>
      <c r="DM86" s="62"/>
      <c r="DN86" s="62"/>
      <c r="DO86" s="62"/>
      <c r="DP86" s="62"/>
      <c r="DQ86" s="62"/>
      <c r="DR86" s="62"/>
      <c r="DS86" s="44"/>
      <c r="DT86" s="44"/>
      <c r="DU86" s="85"/>
      <c r="DV86" s="44"/>
      <c r="DW86" s="85"/>
    </row>
    <row r="87" spans="1:127" ht="21" customHeight="1" x14ac:dyDescent="0.2">
      <c r="A87" s="12">
        <v>86</v>
      </c>
      <c r="B87" s="14" t="s">
        <v>1744</v>
      </c>
      <c r="C87" s="14" t="s">
        <v>1745</v>
      </c>
      <c r="D87" s="15" t="s">
        <v>1068</v>
      </c>
      <c r="E87" s="15">
        <v>94</v>
      </c>
      <c r="F87" s="15">
        <v>3</v>
      </c>
      <c r="G87" s="15" t="s">
        <v>1746</v>
      </c>
      <c r="H87" s="68" t="s">
        <v>1747</v>
      </c>
      <c r="I87" s="69" t="s">
        <v>1748</v>
      </c>
      <c r="J87" s="19">
        <v>3</v>
      </c>
      <c r="K87" s="19">
        <v>1</v>
      </c>
      <c r="L87" s="19" t="s">
        <v>1728</v>
      </c>
      <c r="M87" s="20">
        <v>1539</v>
      </c>
      <c r="N87" s="19" t="s">
        <v>1729</v>
      </c>
      <c r="O87" s="19" t="s">
        <v>1730</v>
      </c>
      <c r="P87" s="20">
        <v>10023</v>
      </c>
      <c r="Q87" s="19" t="s">
        <v>1731</v>
      </c>
      <c r="R87" s="19" t="s">
        <v>1749</v>
      </c>
      <c r="S87" s="20">
        <v>80</v>
      </c>
      <c r="T87" s="19" t="s">
        <v>1125</v>
      </c>
      <c r="U87" s="19" t="s">
        <v>1749</v>
      </c>
      <c r="V87" s="20">
        <v>80</v>
      </c>
      <c r="W87" s="19" t="s">
        <v>1125</v>
      </c>
      <c r="X87" s="19">
        <v>86</v>
      </c>
      <c r="Y87" s="83">
        <v>2.54</v>
      </c>
      <c r="Z87" s="83">
        <v>2.5299999999999998</v>
      </c>
      <c r="AA87" s="21">
        <v>1.97</v>
      </c>
      <c r="AB87" s="21">
        <v>1.97</v>
      </c>
      <c r="AC87" s="22">
        <v>4</v>
      </c>
      <c r="AD87" s="22" t="s">
        <v>414</v>
      </c>
      <c r="AE87" s="22">
        <v>1</v>
      </c>
      <c r="AF87" s="23" t="s">
        <v>195</v>
      </c>
      <c r="AG87" s="23" t="s">
        <v>367</v>
      </c>
      <c r="AH87" s="23" t="s">
        <v>200</v>
      </c>
      <c r="AI87" s="23" t="s">
        <v>329</v>
      </c>
      <c r="AJ87" s="25">
        <v>2.6</v>
      </c>
      <c r="AK87" s="25">
        <v>3.2</v>
      </c>
      <c r="AL87" s="22">
        <v>3</v>
      </c>
      <c r="AM87" s="22">
        <v>3</v>
      </c>
      <c r="AN87" s="22">
        <v>0</v>
      </c>
      <c r="AO87" s="19"/>
      <c r="AP87" s="19">
        <v>0</v>
      </c>
      <c r="AQ87" s="19">
        <v>1</v>
      </c>
      <c r="AR87" s="19">
        <v>1</v>
      </c>
      <c r="AS87" s="19">
        <v>0</v>
      </c>
      <c r="AT87" s="14" t="s">
        <v>1750</v>
      </c>
      <c r="AU87" s="27">
        <v>40909</v>
      </c>
      <c r="AV87" s="54">
        <v>41057</v>
      </c>
      <c r="AW87" s="29" t="s">
        <v>1750</v>
      </c>
      <c r="AX87" s="30">
        <v>2</v>
      </c>
      <c r="AY87" s="30" t="s">
        <v>1751</v>
      </c>
      <c r="AZ87" s="30">
        <v>85</v>
      </c>
      <c r="BA87" s="30">
        <v>0.02</v>
      </c>
      <c r="BB87" s="32"/>
      <c r="BC87" s="32"/>
      <c r="BD87" s="29" t="s">
        <v>1752</v>
      </c>
      <c r="BE87" s="29" t="s">
        <v>343</v>
      </c>
      <c r="BF87" s="29" t="s">
        <v>1753</v>
      </c>
      <c r="BG87" s="30" t="s">
        <v>1754</v>
      </c>
      <c r="BH87" s="32"/>
      <c r="BI87" s="30">
        <v>102</v>
      </c>
      <c r="BJ87" s="30">
        <v>132</v>
      </c>
      <c r="BK87" s="30">
        <v>162</v>
      </c>
      <c r="BL87" s="30" t="s">
        <v>244</v>
      </c>
      <c r="BM87" s="30">
        <v>132</v>
      </c>
      <c r="BN87" s="30">
        <v>0.9</v>
      </c>
      <c r="BO87" s="30">
        <v>1</v>
      </c>
      <c r="BP87" s="29" t="s">
        <v>1137</v>
      </c>
      <c r="BQ87" s="29" t="s">
        <v>1755</v>
      </c>
      <c r="BR87" s="30">
        <v>140</v>
      </c>
      <c r="BS87" s="30">
        <v>0.14000000000000001</v>
      </c>
      <c r="BT87" s="30" t="s">
        <v>249</v>
      </c>
      <c r="BU87" s="32"/>
      <c r="BV87" s="29" t="s">
        <v>1752</v>
      </c>
      <c r="BW87" s="29" t="s">
        <v>343</v>
      </c>
      <c r="BX87" s="30" t="s">
        <v>253</v>
      </c>
      <c r="BY87" s="30">
        <v>0.9</v>
      </c>
      <c r="BZ87" s="30" t="s">
        <v>1756</v>
      </c>
      <c r="CA87" s="29" t="s">
        <v>1137</v>
      </c>
      <c r="CB87" s="34"/>
      <c r="CC87" s="15">
        <v>1</v>
      </c>
      <c r="CD87" s="47" t="s">
        <v>1757</v>
      </c>
      <c r="CE87" s="36" t="s">
        <v>270</v>
      </c>
      <c r="CF87" s="37">
        <v>2005</v>
      </c>
      <c r="CG87" s="36" t="s">
        <v>438</v>
      </c>
      <c r="CH87" s="36" t="s">
        <v>439</v>
      </c>
      <c r="CI87" s="36" t="s">
        <v>277</v>
      </c>
      <c r="CJ87" s="38">
        <v>27</v>
      </c>
      <c r="CK87" s="38">
        <v>9</v>
      </c>
      <c r="CL87" s="38">
        <v>78</v>
      </c>
      <c r="CM87" s="36" t="s">
        <v>282</v>
      </c>
      <c r="CN87" s="36" t="s">
        <v>408</v>
      </c>
      <c r="CO87" s="36" t="s">
        <v>284</v>
      </c>
      <c r="CP87" s="36" t="s">
        <v>1758</v>
      </c>
      <c r="CQ87" s="36" t="s">
        <v>410</v>
      </c>
      <c r="CR87" s="36" t="s">
        <v>627</v>
      </c>
      <c r="CS87" s="36" t="s">
        <v>467</v>
      </c>
      <c r="CT87" s="36" t="s">
        <v>291</v>
      </c>
      <c r="CU87" s="36" t="s">
        <v>1759</v>
      </c>
      <c r="CV87" s="38">
        <v>1</v>
      </c>
      <c r="CW87" s="36" t="s">
        <v>294</v>
      </c>
      <c r="CX87" s="36" t="s">
        <v>581</v>
      </c>
      <c r="CY87" s="39">
        <v>85</v>
      </c>
      <c r="CZ87" s="41" t="s">
        <v>297</v>
      </c>
      <c r="DA87" s="41" t="s">
        <v>300</v>
      </c>
      <c r="DB87" s="42">
        <v>2</v>
      </c>
      <c r="DC87" s="42">
        <v>82</v>
      </c>
      <c r="DD87" s="42">
        <v>4.05</v>
      </c>
      <c r="DE87" s="41" t="s">
        <v>300</v>
      </c>
      <c r="DF87" s="42">
        <v>0.02</v>
      </c>
      <c r="DG87" s="19">
        <v>2.102091E-2</v>
      </c>
      <c r="DH87" s="19">
        <v>2.102091E-2</v>
      </c>
      <c r="DI87" s="85">
        <f t="shared" si="2"/>
        <v>1</v>
      </c>
      <c r="DJ87" s="19">
        <v>0.212014281344195</v>
      </c>
      <c r="DK87" s="38">
        <v>140</v>
      </c>
      <c r="DL87" s="41" t="s">
        <v>297</v>
      </c>
      <c r="DM87" s="41" t="s">
        <v>300</v>
      </c>
      <c r="DN87" s="42">
        <v>2</v>
      </c>
      <c r="DO87" s="42">
        <v>137</v>
      </c>
      <c r="DP87" s="42">
        <v>1.99</v>
      </c>
      <c r="DQ87" s="41" t="s">
        <v>300</v>
      </c>
      <c r="DR87" s="42">
        <v>0.14000000000000001</v>
      </c>
      <c r="DS87" s="19">
        <v>0.140627311</v>
      </c>
      <c r="DT87" s="19">
        <v>0.140627311</v>
      </c>
      <c r="DU87" s="85">
        <f t="shared" si="3"/>
        <v>0</v>
      </c>
      <c r="DV87" s="19">
        <v>0.118808574491393</v>
      </c>
      <c r="DW87" s="85">
        <v>0</v>
      </c>
    </row>
    <row r="88" spans="1:127" ht="21" customHeight="1" x14ac:dyDescent="0.2">
      <c r="A88" s="12">
        <v>87</v>
      </c>
      <c r="B88" s="14" t="s">
        <v>1760</v>
      </c>
      <c r="C88" s="14" t="s">
        <v>1761</v>
      </c>
      <c r="D88" s="15" t="s">
        <v>1068</v>
      </c>
      <c r="E88" s="15">
        <v>94</v>
      </c>
      <c r="F88" s="15">
        <v>1</v>
      </c>
      <c r="G88" s="15" t="s">
        <v>1762</v>
      </c>
      <c r="H88" s="68" t="s">
        <v>1763</v>
      </c>
      <c r="I88" s="69" t="s">
        <v>1764</v>
      </c>
      <c r="J88" s="19">
        <v>3</v>
      </c>
      <c r="K88" s="19">
        <v>5</v>
      </c>
      <c r="L88" s="19" t="s">
        <v>1765</v>
      </c>
      <c r="M88" s="20">
        <v>1196</v>
      </c>
      <c r="N88" s="19" t="s">
        <v>1766</v>
      </c>
      <c r="O88" s="19" t="s">
        <v>1767</v>
      </c>
      <c r="P88" s="20">
        <v>26670</v>
      </c>
      <c r="Q88" s="19" t="s">
        <v>1098</v>
      </c>
      <c r="R88" s="19" t="s">
        <v>1768</v>
      </c>
      <c r="S88" s="20">
        <v>101</v>
      </c>
      <c r="T88" s="19" t="s">
        <v>1769</v>
      </c>
      <c r="U88" s="19" t="s">
        <v>1768</v>
      </c>
      <c r="V88" s="20">
        <v>101</v>
      </c>
      <c r="W88" s="19" t="s">
        <v>1769</v>
      </c>
      <c r="X88" s="19">
        <v>165</v>
      </c>
      <c r="Y88" s="83">
        <v>4.08</v>
      </c>
      <c r="Z88" s="21">
        <v>6.54</v>
      </c>
      <c r="AA88" s="83">
        <v>1.4</v>
      </c>
      <c r="AB88" s="83">
        <v>1.4</v>
      </c>
      <c r="AC88" s="22">
        <v>4</v>
      </c>
      <c r="AD88" s="22" t="s">
        <v>414</v>
      </c>
      <c r="AE88" s="22">
        <v>1</v>
      </c>
      <c r="AF88" s="23" t="s">
        <v>195</v>
      </c>
      <c r="AG88" s="23" t="s">
        <v>1289</v>
      </c>
      <c r="AH88" s="23" t="s">
        <v>394</v>
      </c>
      <c r="AI88" s="23" t="s">
        <v>1770</v>
      </c>
      <c r="AJ88" s="25">
        <v>4.2</v>
      </c>
      <c r="AK88" s="25">
        <v>4.4000000000000004</v>
      </c>
      <c r="AL88" s="22">
        <v>2</v>
      </c>
      <c r="AM88" s="22">
        <v>2</v>
      </c>
      <c r="AN88" s="22">
        <v>0</v>
      </c>
      <c r="AO88" s="19"/>
      <c r="AP88" s="19">
        <v>0</v>
      </c>
      <c r="AQ88" s="19">
        <v>3</v>
      </c>
      <c r="AR88" s="19">
        <v>1</v>
      </c>
      <c r="AS88" s="19">
        <v>0</v>
      </c>
      <c r="AT88" s="14" t="s">
        <v>1771</v>
      </c>
      <c r="AU88" s="27">
        <v>41163</v>
      </c>
      <c r="AV88" s="28">
        <v>41996</v>
      </c>
      <c r="AW88" s="29" t="s">
        <v>331</v>
      </c>
      <c r="AX88" s="30">
        <v>4</v>
      </c>
      <c r="AY88" s="30" t="s">
        <v>1772</v>
      </c>
      <c r="AZ88" s="30">
        <v>55</v>
      </c>
      <c r="BA88" s="30" t="s">
        <v>533</v>
      </c>
      <c r="BB88" s="32"/>
      <c r="BC88" s="32"/>
      <c r="BD88" s="29" t="s">
        <v>1696</v>
      </c>
      <c r="BE88" s="29" t="s">
        <v>236</v>
      </c>
      <c r="BF88" s="29" t="s">
        <v>1773</v>
      </c>
      <c r="BG88" s="30" t="s">
        <v>1294</v>
      </c>
      <c r="BH88" s="32"/>
      <c r="BI88" s="30">
        <v>44</v>
      </c>
      <c r="BJ88" s="30">
        <v>58</v>
      </c>
      <c r="BK88" s="30">
        <v>71</v>
      </c>
      <c r="BL88" s="30" t="s">
        <v>514</v>
      </c>
      <c r="BM88" s="30">
        <v>71</v>
      </c>
      <c r="BN88" s="30">
        <v>0.95</v>
      </c>
      <c r="BO88" s="30">
        <v>9</v>
      </c>
      <c r="BP88" s="29" t="s">
        <v>1774</v>
      </c>
      <c r="BQ88" s="29" t="s">
        <v>1775</v>
      </c>
      <c r="BR88" s="30">
        <v>51</v>
      </c>
      <c r="BS88" s="30">
        <v>0.92800000000000005</v>
      </c>
      <c r="BT88" s="30" t="s">
        <v>249</v>
      </c>
      <c r="BU88" s="32"/>
      <c r="BV88" s="29" t="s">
        <v>1484</v>
      </c>
      <c r="BW88" s="29" t="s">
        <v>251</v>
      </c>
      <c r="BX88" s="30" t="s">
        <v>253</v>
      </c>
      <c r="BY88" s="30">
        <v>0.86</v>
      </c>
      <c r="BZ88" s="30" t="s">
        <v>1580</v>
      </c>
      <c r="CA88" s="29" t="s">
        <v>404</v>
      </c>
      <c r="CB88" s="34"/>
      <c r="CC88" s="15">
        <v>1</v>
      </c>
      <c r="CD88" s="47" t="s">
        <v>1776</v>
      </c>
      <c r="CE88" s="36" t="s">
        <v>270</v>
      </c>
      <c r="CF88" s="37">
        <v>1994</v>
      </c>
      <c r="CG88" s="36" t="s">
        <v>380</v>
      </c>
      <c r="CH88" s="36" t="s">
        <v>348</v>
      </c>
      <c r="CI88" s="36" t="s">
        <v>439</v>
      </c>
      <c r="CJ88" s="38">
        <v>1</v>
      </c>
      <c r="CK88" s="38">
        <v>1</v>
      </c>
      <c r="CL88" s="38">
        <v>1</v>
      </c>
      <c r="CM88" s="36" t="s">
        <v>282</v>
      </c>
      <c r="CN88" s="36" t="s">
        <v>408</v>
      </c>
      <c r="CO88" s="36" t="s">
        <v>284</v>
      </c>
      <c r="CP88" s="65"/>
      <c r="CQ88" s="36" t="s">
        <v>410</v>
      </c>
      <c r="CR88" s="36" t="s">
        <v>288</v>
      </c>
      <c r="CS88" s="36" t="s">
        <v>352</v>
      </c>
      <c r="CT88" s="36" t="s">
        <v>411</v>
      </c>
      <c r="CU88" s="36" t="s">
        <v>1777</v>
      </c>
      <c r="CV88" s="38">
        <v>1</v>
      </c>
      <c r="CW88" s="36" t="s">
        <v>294</v>
      </c>
      <c r="CX88" s="36" t="s">
        <v>414</v>
      </c>
      <c r="CY88" s="39">
        <v>55</v>
      </c>
      <c r="CZ88" s="41" t="s">
        <v>297</v>
      </c>
      <c r="DA88" s="41" t="s">
        <v>300</v>
      </c>
      <c r="DB88" s="42">
        <v>1</v>
      </c>
      <c r="DC88" s="42">
        <v>51</v>
      </c>
      <c r="DD88" s="42">
        <v>9.4600000000000009</v>
      </c>
      <c r="DE88" s="41" t="s">
        <v>355</v>
      </c>
      <c r="DF88" s="42">
        <v>0.01</v>
      </c>
      <c r="DG88" s="19">
        <v>3.3717560000000001E-3</v>
      </c>
      <c r="DH88" s="19">
        <v>3.3717560000000001E-3</v>
      </c>
      <c r="DI88" s="85">
        <f t="shared" si="2"/>
        <v>1</v>
      </c>
      <c r="DJ88" s="19">
        <v>0.39555920628457197</v>
      </c>
      <c r="DK88" s="38">
        <v>51</v>
      </c>
      <c r="DL88" s="41" t="s">
        <v>297</v>
      </c>
      <c r="DM88" s="41" t="s">
        <v>300</v>
      </c>
      <c r="DN88" s="42">
        <v>1</v>
      </c>
      <c r="DO88" s="42">
        <v>47</v>
      </c>
      <c r="DP88" s="42">
        <v>8.0000000000000002E-3</v>
      </c>
      <c r="DQ88" s="41" t="s">
        <v>300</v>
      </c>
      <c r="DR88" s="42">
        <v>0.92800000000000005</v>
      </c>
      <c r="DS88" s="19">
        <v>0.92911013899999995</v>
      </c>
      <c r="DT88" s="19">
        <v>0.92911013899999995</v>
      </c>
      <c r="DU88" s="85">
        <f t="shared" si="3"/>
        <v>0</v>
      </c>
      <c r="DV88" s="19">
        <v>1.3045451257138701E-2</v>
      </c>
      <c r="DW88" s="85">
        <v>0</v>
      </c>
    </row>
    <row r="89" spans="1:127" ht="21" customHeight="1" x14ac:dyDescent="0.2">
      <c r="A89" s="12">
        <v>88</v>
      </c>
      <c r="B89" s="29" t="s">
        <v>1778</v>
      </c>
      <c r="C89" s="29" t="s">
        <v>1779</v>
      </c>
      <c r="D89" s="43" t="s">
        <v>1068</v>
      </c>
      <c r="E89" s="43">
        <v>94</v>
      </c>
      <c r="F89" s="43">
        <v>2</v>
      </c>
      <c r="G89" s="43" t="s">
        <v>1780</v>
      </c>
      <c r="H89" s="71"/>
      <c r="I89" s="71" t="s">
        <v>1781</v>
      </c>
      <c r="J89" s="44">
        <v>4</v>
      </c>
      <c r="K89" s="44"/>
      <c r="L89" s="44" t="s">
        <v>1765</v>
      </c>
      <c r="M89" s="44"/>
      <c r="N89" s="44"/>
      <c r="O89" s="44"/>
      <c r="P89" s="44"/>
      <c r="Q89" s="44"/>
      <c r="R89" s="44"/>
      <c r="S89" s="44"/>
      <c r="T89" s="44"/>
      <c r="U89" s="44"/>
      <c r="V89" s="44"/>
      <c r="W89" s="44"/>
      <c r="X89" s="44">
        <v>245</v>
      </c>
      <c r="Y89" s="44"/>
      <c r="Z89" s="44"/>
      <c r="AA89" s="44"/>
      <c r="AB89" s="44"/>
      <c r="AC89" s="44"/>
      <c r="AD89" s="44"/>
      <c r="AE89" s="44"/>
      <c r="AF89" s="44"/>
      <c r="AG89" s="44"/>
      <c r="AH89" s="44"/>
      <c r="AI89" s="44"/>
      <c r="AJ89" s="44"/>
      <c r="AK89" s="44"/>
      <c r="AL89" s="44"/>
      <c r="AM89" s="44"/>
      <c r="AN89" s="44"/>
      <c r="AO89" s="44"/>
      <c r="AP89" s="44">
        <v>0</v>
      </c>
      <c r="AQ89" s="44">
        <v>2</v>
      </c>
      <c r="AR89" s="44">
        <v>0</v>
      </c>
      <c r="AS89" s="44">
        <v>0</v>
      </c>
      <c r="AT89" s="29"/>
      <c r="AU89" s="72"/>
      <c r="AV89" s="118"/>
      <c r="AW89" s="29" t="s">
        <v>331</v>
      </c>
      <c r="AX89" s="30">
        <v>6</v>
      </c>
      <c r="AY89" s="30" t="s">
        <v>1782</v>
      </c>
      <c r="AZ89" s="30">
        <v>153</v>
      </c>
      <c r="BA89" s="30" t="s">
        <v>594</v>
      </c>
      <c r="BB89" s="32"/>
      <c r="BC89" s="32"/>
      <c r="BD89" s="29" t="s">
        <v>1429</v>
      </c>
      <c r="BE89" s="29" t="s">
        <v>343</v>
      </c>
      <c r="BF89" s="29" t="s">
        <v>1783</v>
      </c>
      <c r="BG89" s="30" t="s">
        <v>1784</v>
      </c>
      <c r="BH89" s="32"/>
      <c r="BI89" s="30"/>
      <c r="BJ89" s="30"/>
      <c r="BK89" s="30"/>
      <c r="BL89" s="30"/>
      <c r="BM89" s="30"/>
      <c r="BN89" s="30"/>
      <c r="BO89" s="30"/>
      <c r="BP89" s="29"/>
      <c r="BQ89" s="29"/>
      <c r="BR89" s="30"/>
      <c r="BS89" s="30"/>
      <c r="BT89" s="30"/>
      <c r="BU89" s="32"/>
      <c r="BV89" s="29"/>
      <c r="BW89" s="29"/>
      <c r="BX89" s="30"/>
      <c r="BY89" s="30"/>
      <c r="BZ89" s="30"/>
      <c r="CA89" s="76"/>
      <c r="CB89" s="76"/>
      <c r="CC89" s="32"/>
      <c r="CD89" s="76"/>
      <c r="CE89" s="51"/>
      <c r="CF89" s="51"/>
      <c r="CG89" s="51"/>
      <c r="CH89" s="51"/>
      <c r="CI89" s="51"/>
      <c r="CJ89" s="66"/>
      <c r="CK89" s="66"/>
      <c r="CL89" s="66"/>
      <c r="CM89" s="51"/>
      <c r="CN89" s="51"/>
      <c r="CO89" s="51"/>
      <c r="CP89" s="51"/>
      <c r="CQ89" s="51"/>
      <c r="CR89" s="51"/>
      <c r="CS89" s="51"/>
      <c r="CT89" s="51"/>
      <c r="CU89" s="51"/>
      <c r="CV89" s="66"/>
      <c r="CW89" s="51"/>
      <c r="CX89" s="51"/>
      <c r="CY89" s="39">
        <v>153</v>
      </c>
      <c r="CZ89" s="41" t="s">
        <v>297</v>
      </c>
      <c r="DA89" s="41" t="s">
        <v>300</v>
      </c>
      <c r="DB89" s="42">
        <v>1</v>
      </c>
      <c r="DC89" s="42">
        <v>151</v>
      </c>
      <c r="DD89" s="42">
        <v>4.6100000000000003</v>
      </c>
      <c r="DE89" s="41" t="s">
        <v>355</v>
      </c>
      <c r="DF89" s="42">
        <v>0.05</v>
      </c>
      <c r="DG89" s="44">
        <v>3.3382482999999998E-2</v>
      </c>
      <c r="DH89" s="44">
        <v>3.3382482999999998E-2</v>
      </c>
      <c r="DI89" s="85">
        <f t="shared" si="2"/>
        <v>1</v>
      </c>
      <c r="DJ89" s="44">
        <v>0.172120148195437</v>
      </c>
      <c r="DK89" s="56"/>
      <c r="DL89" s="56"/>
      <c r="DM89" s="62"/>
      <c r="DN89" s="62"/>
      <c r="DO89" s="62"/>
      <c r="DP89" s="62"/>
      <c r="DQ89" s="62"/>
      <c r="DR89" s="62"/>
      <c r="DS89" s="44"/>
      <c r="DT89" s="44"/>
      <c r="DU89" s="85"/>
      <c r="DV89" s="44"/>
      <c r="DW89" s="85"/>
    </row>
    <row r="90" spans="1:127" ht="21" customHeight="1" x14ac:dyDescent="0.2">
      <c r="A90" s="12">
        <v>89</v>
      </c>
      <c r="B90" s="14" t="s">
        <v>1785</v>
      </c>
      <c r="C90" s="14" t="s">
        <v>1786</v>
      </c>
      <c r="D90" s="15" t="s">
        <v>1068</v>
      </c>
      <c r="E90" s="15">
        <v>94</v>
      </c>
      <c r="F90" s="15">
        <v>2</v>
      </c>
      <c r="G90" s="15" t="s">
        <v>1787</v>
      </c>
      <c r="H90" s="68" t="s">
        <v>1788</v>
      </c>
      <c r="I90" s="69" t="s">
        <v>1789</v>
      </c>
      <c r="J90" s="19">
        <v>2</v>
      </c>
      <c r="K90" s="19">
        <v>2</v>
      </c>
      <c r="L90" s="19" t="s">
        <v>1790</v>
      </c>
      <c r="M90" s="20">
        <v>1248</v>
      </c>
      <c r="N90" s="19" t="s">
        <v>1791</v>
      </c>
      <c r="O90" s="20" t="s">
        <v>1792</v>
      </c>
      <c r="P90" s="20">
        <v>4655</v>
      </c>
      <c r="Q90" s="19" t="s">
        <v>1791</v>
      </c>
      <c r="R90" s="19" t="s">
        <v>1793</v>
      </c>
      <c r="S90" s="20">
        <v>36</v>
      </c>
      <c r="T90" s="19" t="s">
        <v>1794</v>
      </c>
      <c r="U90" s="19" t="s">
        <v>1793</v>
      </c>
      <c r="V90" s="20">
        <v>36</v>
      </c>
      <c r="W90" s="19" t="s">
        <v>1794</v>
      </c>
      <c r="X90" s="19">
        <v>202</v>
      </c>
      <c r="Y90" s="83">
        <v>4.42</v>
      </c>
      <c r="Z90" s="83">
        <v>4.42</v>
      </c>
      <c r="AA90" s="83">
        <v>3.41</v>
      </c>
      <c r="AB90" s="83">
        <v>3.41</v>
      </c>
      <c r="AC90" s="22">
        <v>1</v>
      </c>
      <c r="AD90" s="22" t="s">
        <v>414</v>
      </c>
      <c r="AE90" s="22">
        <v>1</v>
      </c>
      <c r="AF90" s="23" t="s">
        <v>195</v>
      </c>
      <c r="AG90" s="23" t="s">
        <v>1289</v>
      </c>
      <c r="AH90" s="23" t="s">
        <v>368</v>
      </c>
      <c r="AI90" s="23" t="s">
        <v>614</v>
      </c>
      <c r="AJ90" s="25">
        <v>3.86</v>
      </c>
      <c r="AK90" s="25">
        <v>3.86</v>
      </c>
      <c r="AL90" s="22">
        <v>0</v>
      </c>
      <c r="AM90" s="22"/>
      <c r="AN90" s="22">
        <v>0</v>
      </c>
      <c r="AO90" s="19"/>
      <c r="AP90" s="19">
        <v>0</v>
      </c>
      <c r="AQ90" s="19">
        <v>1</v>
      </c>
      <c r="AR90" s="19">
        <v>1</v>
      </c>
      <c r="AS90" s="19">
        <v>0</v>
      </c>
      <c r="AT90" s="14" t="s">
        <v>1795</v>
      </c>
      <c r="AU90" s="27">
        <v>41138</v>
      </c>
      <c r="AV90" s="54">
        <v>41702</v>
      </c>
      <c r="AW90" s="29" t="s">
        <v>436</v>
      </c>
      <c r="AX90" s="30">
        <v>1</v>
      </c>
      <c r="AY90" s="30" t="s">
        <v>1796</v>
      </c>
      <c r="AZ90" s="30">
        <v>163</v>
      </c>
      <c r="BA90" s="30">
        <v>0.48</v>
      </c>
      <c r="BB90" s="31"/>
      <c r="BC90" s="31"/>
      <c r="BD90" s="29" t="s">
        <v>1797</v>
      </c>
      <c r="BE90" s="29" t="s">
        <v>236</v>
      </c>
      <c r="BF90" s="29" t="s">
        <v>1798</v>
      </c>
      <c r="BG90" s="30" t="s">
        <v>1799</v>
      </c>
      <c r="BH90" s="32"/>
      <c r="BI90" s="30">
        <v>275</v>
      </c>
      <c r="BJ90" s="30">
        <v>380</v>
      </c>
      <c r="BK90" s="30">
        <v>480</v>
      </c>
      <c r="BL90" s="30" t="s">
        <v>244</v>
      </c>
      <c r="BM90" s="30">
        <v>275</v>
      </c>
      <c r="BN90" s="30">
        <v>0.8</v>
      </c>
      <c r="BO90" s="30">
        <v>1</v>
      </c>
      <c r="BP90" s="29" t="s">
        <v>464</v>
      </c>
      <c r="BQ90" s="29" t="s">
        <v>1800</v>
      </c>
      <c r="BR90" s="30">
        <v>304</v>
      </c>
      <c r="BS90" s="30">
        <v>0.87</v>
      </c>
      <c r="BT90" s="30" t="s">
        <v>249</v>
      </c>
      <c r="BU90" s="31"/>
      <c r="BV90" s="29" t="s">
        <v>1797</v>
      </c>
      <c r="BW90" s="29" t="s">
        <v>236</v>
      </c>
      <c r="BX90" s="30" t="s">
        <v>462</v>
      </c>
      <c r="BY90" s="30">
        <v>0.8</v>
      </c>
      <c r="BZ90" s="30" t="s">
        <v>1801</v>
      </c>
      <c r="CA90" s="29" t="s">
        <v>1802</v>
      </c>
      <c r="CB90" s="29" t="s">
        <v>1803</v>
      </c>
      <c r="CC90" s="15">
        <v>0</v>
      </c>
      <c r="CD90" s="34"/>
      <c r="CE90" s="36" t="s">
        <v>270</v>
      </c>
      <c r="CF90" s="37">
        <v>2011</v>
      </c>
      <c r="CG90" s="36" t="s">
        <v>1804</v>
      </c>
      <c r="CH90" s="36" t="s">
        <v>278</v>
      </c>
      <c r="CI90" s="36" t="s">
        <v>439</v>
      </c>
      <c r="CJ90" s="38">
        <v>14</v>
      </c>
      <c r="CK90" s="38">
        <v>7</v>
      </c>
      <c r="CL90" s="38">
        <v>36</v>
      </c>
      <c r="CM90" s="36" t="s">
        <v>1207</v>
      </c>
      <c r="CN90" s="36" t="s">
        <v>408</v>
      </c>
      <c r="CO90" s="36" t="s">
        <v>289</v>
      </c>
      <c r="CP90" s="36" t="s">
        <v>1805</v>
      </c>
      <c r="CQ90" s="36" t="s">
        <v>284</v>
      </c>
      <c r="CR90" s="36" t="s">
        <v>284</v>
      </c>
      <c r="CS90" s="36" t="s">
        <v>694</v>
      </c>
      <c r="CT90" s="36" t="s">
        <v>664</v>
      </c>
      <c r="CU90" s="36" t="s">
        <v>1806</v>
      </c>
      <c r="CV90" s="38">
        <v>1</v>
      </c>
      <c r="CW90" s="36" t="s">
        <v>294</v>
      </c>
      <c r="CX90" s="36" t="s">
        <v>414</v>
      </c>
      <c r="CY90" s="39">
        <v>163</v>
      </c>
      <c r="CZ90" s="41" t="s">
        <v>471</v>
      </c>
      <c r="DA90" s="41" t="s">
        <v>300</v>
      </c>
      <c r="DB90" s="42">
        <v>1</v>
      </c>
      <c r="DC90" s="42">
        <v>26</v>
      </c>
      <c r="DD90" s="42">
        <v>0.72</v>
      </c>
      <c r="DE90" s="41" t="s">
        <v>300</v>
      </c>
      <c r="DF90" s="42">
        <v>0.48</v>
      </c>
      <c r="DG90" s="19">
        <v>0.47794817699999997</v>
      </c>
      <c r="DH90" s="19">
        <v>0.47794817699999997</v>
      </c>
      <c r="DI90" s="85">
        <f t="shared" si="2"/>
        <v>0</v>
      </c>
      <c r="DJ90" s="19">
        <v>0.13981663248843301</v>
      </c>
      <c r="DK90" s="38">
        <v>304</v>
      </c>
      <c r="DL90" s="41" t="s">
        <v>471</v>
      </c>
      <c r="DM90" s="41" t="s">
        <v>300</v>
      </c>
      <c r="DN90" s="42">
        <v>1</v>
      </c>
      <c r="DO90" s="42">
        <v>26</v>
      </c>
      <c r="DP90" s="42">
        <v>0.15</v>
      </c>
      <c r="DQ90" s="41" t="s">
        <v>300</v>
      </c>
      <c r="DR90" s="42">
        <v>0.87</v>
      </c>
      <c r="DS90" s="19">
        <v>0.88192219599999999</v>
      </c>
      <c r="DT90" s="19">
        <v>0.88192219599999999</v>
      </c>
      <c r="DU90" s="85">
        <f t="shared" si="3"/>
        <v>0</v>
      </c>
      <c r="DV90" s="19">
        <v>2.9404699834721399E-2</v>
      </c>
      <c r="DW90" s="85">
        <v>0</v>
      </c>
    </row>
    <row r="91" spans="1:127" ht="21" customHeight="1" x14ac:dyDescent="0.2">
      <c r="A91" s="12">
        <v>90</v>
      </c>
      <c r="B91" s="29" t="s">
        <v>1807</v>
      </c>
      <c r="C91" s="29" t="s">
        <v>1808</v>
      </c>
      <c r="D91" s="43" t="s">
        <v>1068</v>
      </c>
      <c r="E91" s="43">
        <v>94</v>
      </c>
      <c r="F91" s="43">
        <v>1</v>
      </c>
      <c r="G91" s="43" t="s">
        <v>1809</v>
      </c>
      <c r="H91" s="71"/>
      <c r="I91" s="71" t="s">
        <v>1810</v>
      </c>
      <c r="J91" s="44">
        <v>5</v>
      </c>
      <c r="K91" s="44"/>
      <c r="L91" s="44" t="s">
        <v>1263</v>
      </c>
      <c r="M91" s="44"/>
      <c r="N91" s="44"/>
      <c r="O91" s="44"/>
      <c r="P91" s="44"/>
      <c r="Q91" s="44"/>
      <c r="R91" s="44"/>
      <c r="S91" s="44"/>
      <c r="T91" s="44"/>
      <c r="U91" s="44"/>
      <c r="V91" s="44"/>
      <c r="W91" s="44"/>
      <c r="X91" s="44">
        <v>113</v>
      </c>
      <c r="Y91" s="44"/>
      <c r="Z91" s="44"/>
      <c r="AA91" s="44"/>
      <c r="AB91" s="44"/>
      <c r="AC91" s="44"/>
      <c r="AD91" s="44"/>
      <c r="AE91" s="44"/>
      <c r="AF91" s="44"/>
      <c r="AG91" s="44"/>
      <c r="AH91" s="44"/>
      <c r="AI91" s="44"/>
      <c r="AJ91" s="44"/>
      <c r="AK91" s="44"/>
      <c r="AL91" s="44"/>
      <c r="AM91" s="44"/>
      <c r="AN91" s="44"/>
      <c r="AO91" s="44"/>
      <c r="AP91" s="44">
        <v>0</v>
      </c>
      <c r="AQ91" s="44">
        <v>0</v>
      </c>
      <c r="AR91" s="44">
        <v>0</v>
      </c>
      <c r="AS91" s="44">
        <v>0</v>
      </c>
      <c r="AT91" s="29"/>
      <c r="AU91" s="72"/>
      <c r="AV91" s="119"/>
      <c r="AW91" s="29" t="s">
        <v>331</v>
      </c>
      <c r="AX91" s="30">
        <v>3</v>
      </c>
      <c r="AY91" s="30" t="s">
        <v>1811</v>
      </c>
      <c r="AZ91" s="30">
        <v>193</v>
      </c>
      <c r="BA91" s="30" t="s">
        <v>510</v>
      </c>
      <c r="BB91" s="30"/>
      <c r="BC91" s="30"/>
      <c r="BD91" s="29" t="s">
        <v>1386</v>
      </c>
      <c r="BE91" s="29" t="s">
        <v>1812</v>
      </c>
      <c r="BF91" s="29" t="s">
        <v>1813</v>
      </c>
      <c r="BG91" s="30" t="s">
        <v>1814</v>
      </c>
      <c r="BH91" s="32"/>
      <c r="BI91" s="30"/>
      <c r="BJ91" s="30"/>
      <c r="BK91" s="30"/>
      <c r="BL91" s="30"/>
      <c r="BM91" s="30"/>
      <c r="BN91" s="30"/>
      <c r="BO91" s="30"/>
      <c r="BP91" s="29"/>
      <c r="BQ91" s="29"/>
      <c r="BR91" s="30"/>
      <c r="BS91" s="30"/>
      <c r="BT91" s="30"/>
      <c r="BU91" s="30"/>
      <c r="BV91" s="29"/>
      <c r="BW91" s="29"/>
      <c r="BX91" s="30"/>
      <c r="BY91" s="30"/>
      <c r="BZ91" s="30"/>
      <c r="CA91" s="29"/>
      <c r="CB91" s="29"/>
      <c r="CC91" s="32"/>
      <c r="CD91" s="76"/>
      <c r="CE91" s="51"/>
      <c r="CF91" s="51"/>
      <c r="CG91" s="51"/>
      <c r="CH91" s="51"/>
      <c r="CI91" s="51"/>
      <c r="CJ91" s="66"/>
      <c r="CK91" s="66"/>
      <c r="CL91" s="66"/>
      <c r="CM91" s="51"/>
      <c r="CN91" s="51"/>
      <c r="CO91" s="51"/>
      <c r="CP91" s="51"/>
      <c r="CQ91" s="51"/>
      <c r="CR91" s="51"/>
      <c r="CS91" s="51"/>
      <c r="CT91" s="51"/>
      <c r="CU91" s="51"/>
      <c r="CV91" s="66"/>
      <c r="CW91" s="51"/>
      <c r="CX91" s="51"/>
      <c r="CY91" s="39">
        <v>193</v>
      </c>
      <c r="CZ91" s="41" t="s">
        <v>1815</v>
      </c>
      <c r="DA91" s="41" t="s">
        <v>300</v>
      </c>
      <c r="DB91" s="56"/>
      <c r="DC91" s="56"/>
      <c r="DD91" s="42">
        <v>21.04</v>
      </c>
      <c r="DE91" s="41" t="s">
        <v>355</v>
      </c>
      <c r="DF91" s="42">
        <v>1E-3</v>
      </c>
      <c r="DG91" s="44"/>
      <c r="DH91" s="44"/>
      <c r="DI91" s="85"/>
      <c r="DJ91" s="44"/>
      <c r="DK91" s="56"/>
      <c r="DL91" s="56"/>
      <c r="DM91" s="62"/>
      <c r="DN91" s="62"/>
      <c r="DO91" s="62"/>
      <c r="DP91" s="62"/>
      <c r="DQ91" s="62"/>
      <c r="DR91" s="62"/>
      <c r="DS91" s="44"/>
      <c r="DT91" s="44"/>
      <c r="DU91" s="85"/>
      <c r="DV91" s="44"/>
      <c r="DW91" s="85"/>
    </row>
    <row r="92" spans="1:127" ht="21" customHeight="1" x14ac:dyDescent="0.2">
      <c r="A92" s="12">
        <v>91</v>
      </c>
      <c r="B92" s="29" t="s">
        <v>1816</v>
      </c>
      <c r="C92" s="29" t="s">
        <v>1817</v>
      </c>
      <c r="D92" s="43" t="s">
        <v>1068</v>
      </c>
      <c r="E92" s="43">
        <v>94</v>
      </c>
      <c r="F92" s="43">
        <v>1</v>
      </c>
      <c r="G92" s="43" t="s">
        <v>1818</v>
      </c>
      <c r="H92" s="71"/>
      <c r="I92" s="71" t="s">
        <v>1819</v>
      </c>
      <c r="J92" s="44">
        <v>3</v>
      </c>
      <c r="K92" s="44"/>
      <c r="L92" s="44" t="s">
        <v>1820</v>
      </c>
      <c r="M92" s="44"/>
      <c r="N92" s="44"/>
      <c r="O92" s="44"/>
      <c r="P92" s="44"/>
      <c r="Q92" s="44"/>
      <c r="R92" s="44"/>
      <c r="S92" s="44"/>
      <c r="T92" s="44"/>
      <c r="U92" s="44"/>
      <c r="V92" s="44"/>
      <c r="W92" s="44"/>
      <c r="X92" s="44">
        <v>168</v>
      </c>
      <c r="Y92" s="44"/>
      <c r="Z92" s="44"/>
      <c r="AA92" s="44"/>
      <c r="AB92" s="44"/>
      <c r="AC92" s="44"/>
      <c r="AD92" s="44"/>
      <c r="AE92" s="44"/>
      <c r="AF92" s="44"/>
      <c r="AG92" s="44"/>
      <c r="AH92" s="44"/>
      <c r="AI92" s="44"/>
      <c r="AJ92" s="44"/>
      <c r="AK92" s="44"/>
      <c r="AL92" s="44"/>
      <c r="AM92" s="44"/>
      <c r="AN92" s="44"/>
      <c r="AO92" s="44"/>
      <c r="AP92" s="44">
        <v>0</v>
      </c>
      <c r="AQ92" s="44">
        <v>2</v>
      </c>
      <c r="AR92" s="44">
        <v>0</v>
      </c>
      <c r="AS92" s="44">
        <v>0</v>
      </c>
      <c r="AT92" s="29"/>
      <c r="AU92" s="72"/>
      <c r="AW92" s="29" t="s">
        <v>331</v>
      </c>
      <c r="AX92" s="30">
        <v>2</v>
      </c>
      <c r="AY92" s="30" t="s">
        <v>1821</v>
      </c>
      <c r="AZ92" s="30">
        <v>116</v>
      </c>
      <c r="BA92" s="30">
        <v>1E-3</v>
      </c>
      <c r="BB92" s="32"/>
      <c r="BC92" s="32"/>
      <c r="BD92" s="29" t="s">
        <v>1822</v>
      </c>
      <c r="BE92" s="29" t="s">
        <v>343</v>
      </c>
      <c r="BF92" s="29" t="s">
        <v>1823</v>
      </c>
      <c r="BG92" s="30" t="s">
        <v>1824</v>
      </c>
      <c r="BI92" s="40"/>
      <c r="BJ92" s="40"/>
      <c r="BK92" s="40"/>
      <c r="BL92" s="40"/>
      <c r="BM92" s="40"/>
      <c r="BN92" s="40"/>
      <c r="BO92" s="40"/>
      <c r="CC92" s="40"/>
      <c r="CE92" s="65"/>
      <c r="CF92" s="65"/>
      <c r="CG92" s="65"/>
      <c r="CH92" s="65"/>
      <c r="CI92" s="65"/>
      <c r="CJ92" s="66"/>
      <c r="CK92" s="66"/>
      <c r="CL92" s="66"/>
      <c r="CM92" s="65"/>
      <c r="CN92" s="65"/>
      <c r="CO92" s="65"/>
      <c r="CP92" s="65"/>
      <c r="CQ92" s="65"/>
      <c r="CR92" s="65"/>
      <c r="CS92" s="65"/>
      <c r="CT92" s="65"/>
      <c r="CU92" s="65"/>
      <c r="CV92" s="66"/>
      <c r="CW92" s="65"/>
      <c r="CX92" s="65"/>
      <c r="CY92" s="39">
        <v>116</v>
      </c>
      <c r="CZ92" s="41" t="s">
        <v>297</v>
      </c>
      <c r="DA92" s="41" t="s">
        <v>300</v>
      </c>
      <c r="DB92" s="42">
        <v>1</v>
      </c>
      <c r="DC92" s="42">
        <v>105</v>
      </c>
      <c r="DD92" s="42">
        <v>12.53</v>
      </c>
      <c r="DE92" s="41" t="s">
        <v>300</v>
      </c>
      <c r="DF92" s="42">
        <v>1E-3</v>
      </c>
      <c r="DG92" s="44">
        <v>5.9829000000000002E-4</v>
      </c>
      <c r="DH92" s="44">
        <v>5.9829000000000002E-4</v>
      </c>
      <c r="DI92" s="85">
        <f t="shared" si="2"/>
        <v>1</v>
      </c>
      <c r="DJ92" s="44">
        <v>0.32651351889720098</v>
      </c>
      <c r="DK92" s="56"/>
      <c r="DL92" s="56"/>
      <c r="DM92" s="62"/>
      <c r="DN92" s="62"/>
      <c r="DO92" s="62"/>
      <c r="DP92" s="62"/>
      <c r="DQ92" s="62"/>
      <c r="DR92" s="62"/>
      <c r="DS92" s="44"/>
      <c r="DT92" s="44"/>
      <c r="DU92" s="85"/>
      <c r="DV92" s="44"/>
      <c r="DW92" s="85"/>
    </row>
    <row r="93" spans="1:127" ht="21" customHeight="1" x14ac:dyDescent="0.2">
      <c r="A93" s="12">
        <v>92</v>
      </c>
      <c r="B93" s="29" t="s">
        <v>1825</v>
      </c>
      <c r="C93" s="29" t="s">
        <v>1826</v>
      </c>
      <c r="D93" s="43" t="s">
        <v>1068</v>
      </c>
      <c r="E93" s="43">
        <v>94</v>
      </c>
      <c r="F93" s="43">
        <v>2</v>
      </c>
      <c r="G93" s="43" t="s">
        <v>1827</v>
      </c>
      <c r="H93" s="71"/>
      <c r="I93" s="71" t="s">
        <v>1828</v>
      </c>
      <c r="J93" s="44">
        <v>3</v>
      </c>
      <c r="K93" s="44"/>
      <c r="L93" s="44" t="s">
        <v>1829</v>
      </c>
      <c r="M93" s="44"/>
      <c r="N93" s="44"/>
      <c r="O93" s="44"/>
      <c r="P93" s="44"/>
      <c r="Q93" s="44"/>
      <c r="R93" s="44"/>
      <c r="S93" s="44"/>
      <c r="T93" s="44"/>
      <c r="U93" s="44"/>
      <c r="V93" s="44"/>
      <c r="W93" s="44"/>
      <c r="X93" s="44">
        <v>62</v>
      </c>
      <c r="Y93" s="44"/>
      <c r="Z93" s="44"/>
      <c r="AA93" s="44"/>
      <c r="AB93" s="44"/>
      <c r="AC93" s="44"/>
      <c r="AD93" s="44"/>
      <c r="AE93" s="44"/>
      <c r="AF93" s="44"/>
      <c r="AG93" s="44"/>
      <c r="AH93" s="44"/>
      <c r="AI93" s="44"/>
      <c r="AJ93" s="44"/>
      <c r="AK93" s="44"/>
      <c r="AL93" s="44"/>
      <c r="AM93" s="44"/>
      <c r="AN93" s="44"/>
      <c r="AO93" s="44"/>
      <c r="AP93" s="44">
        <v>0</v>
      </c>
      <c r="AQ93" s="44">
        <v>0</v>
      </c>
      <c r="AR93" s="44">
        <v>0</v>
      </c>
      <c r="AS93" s="44">
        <v>0</v>
      </c>
      <c r="AT93" s="29"/>
      <c r="AU93" s="72"/>
      <c r="AW93" s="29" t="s">
        <v>331</v>
      </c>
      <c r="AX93" s="30">
        <v>4</v>
      </c>
      <c r="AY93" s="30" t="s">
        <v>1830</v>
      </c>
      <c r="AZ93" s="30">
        <v>81</v>
      </c>
      <c r="BA93" s="30">
        <v>8.9999999999999993E-3</v>
      </c>
      <c r="BB93" s="32"/>
      <c r="BC93" s="32"/>
      <c r="BD93" s="29" t="s">
        <v>1831</v>
      </c>
      <c r="BE93" s="29" t="s">
        <v>236</v>
      </c>
      <c r="BF93" s="29" t="s">
        <v>1832</v>
      </c>
      <c r="BG93" s="30"/>
      <c r="BI93" s="40"/>
      <c r="BJ93" s="40"/>
      <c r="BK93" s="40"/>
      <c r="BL93" s="40"/>
      <c r="BM93" s="40"/>
      <c r="BN93" s="40"/>
      <c r="BO93" s="40"/>
      <c r="CC93" s="40"/>
      <c r="CE93" s="65"/>
      <c r="CF93" s="65"/>
      <c r="CG93" s="65"/>
      <c r="CH93" s="65"/>
      <c r="CI93" s="65"/>
      <c r="CJ93" s="66"/>
      <c r="CK93" s="66"/>
      <c r="CL93" s="66"/>
      <c r="CM93" s="65"/>
      <c r="CN93" s="65"/>
      <c r="CO93" s="65"/>
      <c r="CP93" s="65"/>
      <c r="CQ93" s="65"/>
      <c r="CR93" s="65"/>
      <c r="CS93" s="65"/>
      <c r="CT93" s="65"/>
      <c r="CU93" s="65"/>
      <c r="CV93" s="66"/>
      <c r="CW93" s="65"/>
      <c r="CX93" s="65"/>
      <c r="CY93" s="39">
        <v>81</v>
      </c>
      <c r="CZ93" s="41" t="s">
        <v>297</v>
      </c>
      <c r="DA93" s="41" t="s">
        <v>300</v>
      </c>
      <c r="DB93" s="42">
        <v>1</v>
      </c>
      <c r="DC93" s="42">
        <v>73</v>
      </c>
      <c r="DD93" s="42">
        <v>7.13</v>
      </c>
      <c r="DE93" s="41" t="s">
        <v>300</v>
      </c>
      <c r="DF93" s="42">
        <v>8.9999999999999993E-3</v>
      </c>
      <c r="DG93" s="44">
        <v>9.3387899999999996E-3</v>
      </c>
      <c r="DH93" s="44">
        <v>9.3387899999999996E-3</v>
      </c>
      <c r="DI93" s="85">
        <f t="shared" si="2"/>
        <v>1</v>
      </c>
      <c r="DJ93" s="44">
        <v>0.29829583778337698</v>
      </c>
      <c r="DK93" s="56"/>
      <c r="DL93" s="56"/>
      <c r="DM93" s="62"/>
      <c r="DN93" s="62"/>
      <c r="DO93" s="62"/>
      <c r="DP93" s="62"/>
      <c r="DQ93" s="62"/>
      <c r="DR93" s="62"/>
      <c r="DS93" s="44"/>
      <c r="DT93" s="44"/>
      <c r="DU93" s="85"/>
      <c r="DV93" s="44"/>
      <c r="DW93" s="85"/>
    </row>
    <row r="94" spans="1:127" ht="21" customHeight="1" x14ac:dyDescent="0.2">
      <c r="A94" s="12">
        <v>93</v>
      </c>
      <c r="B94" s="14" t="s">
        <v>1833</v>
      </c>
      <c r="C94" s="14" t="s">
        <v>1834</v>
      </c>
      <c r="D94" s="15" t="s">
        <v>1068</v>
      </c>
      <c r="E94" s="15">
        <v>94</v>
      </c>
      <c r="F94" s="15">
        <v>3</v>
      </c>
      <c r="G94" s="15" t="s">
        <v>1835</v>
      </c>
      <c r="H94" s="68" t="s">
        <v>1836</v>
      </c>
      <c r="I94" s="69" t="s">
        <v>1837</v>
      </c>
      <c r="J94" s="19">
        <v>4</v>
      </c>
      <c r="K94" s="19">
        <v>4</v>
      </c>
      <c r="L94" s="19" t="s">
        <v>1838</v>
      </c>
      <c r="M94" s="20">
        <v>5349</v>
      </c>
      <c r="N94" s="19" t="s">
        <v>1839</v>
      </c>
      <c r="O94" s="19" t="s">
        <v>1840</v>
      </c>
      <c r="P94" s="20">
        <v>11286</v>
      </c>
      <c r="Q94" s="19" t="s">
        <v>650</v>
      </c>
      <c r="R94" s="19" t="s">
        <v>1841</v>
      </c>
      <c r="S94" s="20">
        <v>323</v>
      </c>
      <c r="T94" s="19" t="s">
        <v>1842</v>
      </c>
      <c r="U94" s="19" t="s">
        <v>1841</v>
      </c>
      <c r="V94" s="20">
        <v>323</v>
      </c>
      <c r="W94" s="19" t="s">
        <v>1842</v>
      </c>
      <c r="X94" s="19">
        <v>117</v>
      </c>
      <c r="Y94" s="83">
        <v>2.84</v>
      </c>
      <c r="Z94" s="83">
        <v>2.98</v>
      </c>
      <c r="AA94" s="83">
        <v>2.62</v>
      </c>
      <c r="AB94" s="83">
        <v>2.62</v>
      </c>
      <c r="AC94" s="22">
        <v>8</v>
      </c>
      <c r="AD94" s="22" t="s">
        <v>414</v>
      </c>
      <c r="AE94" s="22">
        <v>1</v>
      </c>
      <c r="AF94" s="23" t="s">
        <v>195</v>
      </c>
      <c r="AG94" s="23" t="s">
        <v>197</v>
      </c>
      <c r="AH94" s="23" t="s">
        <v>394</v>
      </c>
      <c r="AI94" s="23" t="s">
        <v>614</v>
      </c>
      <c r="AJ94" s="25">
        <v>1.5</v>
      </c>
      <c r="AK94" s="25">
        <v>2.66</v>
      </c>
      <c r="AL94" s="22">
        <v>0</v>
      </c>
      <c r="AM94" s="22"/>
      <c r="AN94" s="22">
        <v>0</v>
      </c>
      <c r="AO94" s="19"/>
      <c r="AP94" s="19">
        <v>0</v>
      </c>
      <c r="AQ94" s="19">
        <v>1</v>
      </c>
      <c r="AR94" s="30">
        <v>1</v>
      </c>
      <c r="AS94" s="19">
        <v>0</v>
      </c>
      <c r="AT94" s="14" t="s">
        <v>1843</v>
      </c>
      <c r="AU94" s="27">
        <v>41863</v>
      </c>
      <c r="AV94" s="120">
        <v>42080</v>
      </c>
      <c r="AW94" s="14" t="s">
        <v>222</v>
      </c>
      <c r="AX94" s="15">
        <v>8</v>
      </c>
      <c r="AY94" s="15" t="s">
        <v>1844</v>
      </c>
      <c r="AZ94" s="15">
        <v>91</v>
      </c>
      <c r="BA94" s="15" t="s">
        <v>533</v>
      </c>
      <c r="BB94" s="48"/>
      <c r="BC94" s="48"/>
      <c r="BD94" s="14" t="s">
        <v>1845</v>
      </c>
      <c r="BE94" s="14" t="s">
        <v>236</v>
      </c>
      <c r="BF94" s="14" t="s">
        <v>1846</v>
      </c>
      <c r="BG94" s="15" t="s">
        <v>1847</v>
      </c>
      <c r="BH94" s="48"/>
      <c r="BI94" s="30">
        <v>73</v>
      </c>
      <c r="BJ94" s="30">
        <v>96</v>
      </c>
      <c r="BK94" s="50">
        <v>119</v>
      </c>
      <c r="BL94" s="30" t="s">
        <v>244</v>
      </c>
      <c r="BM94" s="30">
        <v>73</v>
      </c>
      <c r="BN94" s="30">
        <v>0.8</v>
      </c>
      <c r="BO94" s="30">
        <v>2</v>
      </c>
      <c r="BP94" s="29" t="s">
        <v>597</v>
      </c>
      <c r="BQ94" s="29" t="s">
        <v>1848</v>
      </c>
      <c r="BR94" s="30">
        <v>76</v>
      </c>
      <c r="BS94" s="30">
        <v>0.26500000000000001</v>
      </c>
      <c r="BT94" s="146" t="s">
        <v>377</v>
      </c>
      <c r="BU94" s="32"/>
      <c r="BV94" s="29" t="s">
        <v>1845</v>
      </c>
      <c r="BW94" s="29" t="s">
        <v>236</v>
      </c>
      <c r="BX94" s="30" t="s">
        <v>253</v>
      </c>
      <c r="BY94" s="30">
        <v>0.81</v>
      </c>
      <c r="BZ94" s="30" t="s">
        <v>1849</v>
      </c>
      <c r="CA94" s="29" t="s">
        <v>379</v>
      </c>
      <c r="CB94" s="34"/>
      <c r="CC94" s="15">
        <v>0</v>
      </c>
      <c r="CD94" s="34"/>
      <c r="CE94" s="36" t="s">
        <v>270</v>
      </c>
      <c r="CF94" s="37">
        <v>2004</v>
      </c>
      <c r="CG94" s="36" t="s">
        <v>276</v>
      </c>
      <c r="CH94" s="36" t="s">
        <v>277</v>
      </c>
      <c r="CI94" s="36" t="s">
        <v>348</v>
      </c>
      <c r="CJ94" s="38">
        <v>22</v>
      </c>
      <c r="CK94" s="38">
        <v>13</v>
      </c>
      <c r="CL94" s="38">
        <v>334</v>
      </c>
      <c r="CM94" s="36" t="s">
        <v>282</v>
      </c>
      <c r="CN94" s="36" t="s">
        <v>283</v>
      </c>
      <c r="CO94" s="36" t="s">
        <v>351</v>
      </c>
      <c r="CP94" s="36" t="s">
        <v>1850</v>
      </c>
      <c r="CQ94" s="86" t="s">
        <v>288</v>
      </c>
      <c r="CR94" s="86" t="s">
        <v>288</v>
      </c>
      <c r="CS94" s="103" t="s">
        <v>352</v>
      </c>
      <c r="CT94" s="86" t="s">
        <v>468</v>
      </c>
      <c r="CU94" s="36" t="s">
        <v>1851</v>
      </c>
      <c r="CV94" s="38">
        <v>1</v>
      </c>
      <c r="CW94" s="36" t="s">
        <v>294</v>
      </c>
      <c r="CX94" s="36" t="s">
        <v>414</v>
      </c>
      <c r="CY94" s="52">
        <v>91</v>
      </c>
      <c r="CZ94" s="41" t="s">
        <v>471</v>
      </c>
      <c r="DA94" s="41" t="s">
        <v>300</v>
      </c>
      <c r="DB94" s="42">
        <v>1</v>
      </c>
      <c r="DC94" s="42">
        <v>83</v>
      </c>
      <c r="DD94" s="42">
        <v>3.05</v>
      </c>
      <c r="DE94" s="41" t="s">
        <v>355</v>
      </c>
      <c r="DF94" s="42">
        <v>0.01</v>
      </c>
      <c r="DG94" s="19">
        <v>3.071238E-3</v>
      </c>
      <c r="DH94" s="19">
        <v>3.071238E-3</v>
      </c>
      <c r="DI94" s="85">
        <f t="shared" si="2"/>
        <v>1</v>
      </c>
      <c r="DJ94" s="19">
        <v>0.31746299369084502</v>
      </c>
      <c r="DK94" s="41">
        <v>76</v>
      </c>
      <c r="DL94" s="41" t="s">
        <v>471</v>
      </c>
      <c r="DM94" s="9" t="s">
        <v>300</v>
      </c>
      <c r="DN94" s="9">
        <v>1</v>
      </c>
      <c r="DO94" s="9">
        <v>68</v>
      </c>
      <c r="DP94" s="9">
        <v>-1.1240000000000001</v>
      </c>
      <c r="DQ94" s="9" t="s">
        <v>300</v>
      </c>
      <c r="DR94" s="147">
        <v>0.26500000000000001</v>
      </c>
      <c r="DS94" s="147">
        <v>0.26500000000000001</v>
      </c>
      <c r="DT94" s="147">
        <v>0.26500000000000001</v>
      </c>
      <c r="DU94" s="85">
        <f t="shared" si="3"/>
        <v>0</v>
      </c>
      <c r="DV94" s="142">
        <v>-0.1351</v>
      </c>
      <c r="DW94" s="85">
        <v>1</v>
      </c>
    </row>
    <row r="95" spans="1:127" ht="21" customHeight="1" x14ac:dyDescent="0.2">
      <c r="A95" s="12">
        <v>94</v>
      </c>
      <c r="B95" s="14" t="s">
        <v>1852</v>
      </c>
      <c r="C95" s="14" t="s">
        <v>1853</v>
      </c>
      <c r="D95" s="15" t="s">
        <v>1068</v>
      </c>
      <c r="E95" s="15">
        <v>95</v>
      </c>
      <c r="F95" s="15">
        <v>2</v>
      </c>
      <c r="G95" s="15" t="s">
        <v>1854</v>
      </c>
      <c r="H95" s="68" t="s">
        <v>1855</v>
      </c>
      <c r="I95" s="69" t="s">
        <v>1856</v>
      </c>
      <c r="J95" s="19">
        <v>1</v>
      </c>
      <c r="K95" s="19">
        <v>1</v>
      </c>
      <c r="L95" s="19" t="s">
        <v>1857</v>
      </c>
      <c r="M95" s="20">
        <v>828</v>
      </c>
      <c r="N95" s="19" t="s">
        <v>1858</v>
      </c>
      <c r="O95" s="19" t="s">
        <v>1857</v>
      </c>
      <c r="P95" s="20">
        <v>828</v>
      </c>
      <c r="Q95" s="19" t="s">
        <v>1858</v>
      </c>
      <c r="R95" s="19" t="s">
        <v>846</v>
      </c>
      <c r="S95" s="20">
        <v>20</v>
      </c>
      <c r="T95" s="19" t="s">
        <v>847</v>
      </c>
      <c r="U95" s="19" t="s">
        <v>846</v>
      </c>
      <c r="V95" s="20">
        <v>20</v>
      </c>
      <c r="W95" s="19" t="s">
        <v>847</v>
      </c>
      <c r="X95" s="19">
        <v>51</v>
      </c>
      <c r="Y95" s="83">
        <v>2.09</v>
      </c>
      <c r="Z95" s="83">
        <v>2.09</v>
      </c>
      <c r="AA95" s="21">
        <v>1.54</v>
      </c>
      <c r="AB95" s="21">
        <v>1.54</v>
      </c>
      <c r="AC95" s="22">
        <v>5</v>
      </c>
      <c r="AD95" s="22" t="s">
        <v>414</v>
      </c>
      <c r="AE95" s="22">
        <v>1</v>
      </c>
      <c r="AF95" s="23" t="s">
        <v>195</v>
      </c>
      <c r="AG95" s="23" t="s">
        <v>822</v>
      </c>
      <c r="AH95" s="23" t="s">
        <v>394</v>
      </c>
      <c r="AI95" s="23" t="s">
        <v>201</v>
      </c>
      <c r="AJ95" s="25">
        <v>2</v>
      </c>
      <c r="AK95" s="25">
        <v>3</v>
      </c>
      <c r="AL95" s="22">
        <v>0</v>
      </c>
      <c r="AM95" s="22"/>
      <c r="AN95" s="22">
        <v>0</v>
      </c>
      <c r="AO95" s="19"/>
      <c r="AP95" s="19">
        <v>0</v>
      </c>
      <c r="AQ95" s="19">
        <v>1</v>
      </c>
      <c r="AR95" s="19">
        <v>1</v>
      </c>
      <c r="AS95" s="19">
        <v>0</v>
      </c>
      <c r="AT95" s="14" t="s">
        <v>848</v>
      </c>
      <c r="AU95" s="27">
        <v>41718</v>
      </c>
      <c r="AV95" s="28">
        <v>42010</v>
      </c>
      <c r="AW95" s="29" t="s">
        <v>331</v>
      </c>
      <c r="AX95" s="30">
        <v>5</v>
      </c>
      <c r="AY95" s="30" t="s">
        <v>1859</v>
      </c>
      <c r="AZ95" s="30">
        <v>28</v>
      </c>
      <c r="BA95" s="30" t="s">
        <v>594</v>
      </c>
      <c r="BB95" s="30"/>
      <c r="BC95" s="30">
        <v>1</v>
      </c>
      <c r="BD95" s="111" t="s">
        <v>1198</v>
      </c>
      <c r="BE95" s="29" t="s">
        <v>343</v>
      </c>
      <c r="BF95" s="29" t="s">
        <v>1860</v>
      </c>
      <c r="BG95" s="30" t="s">
        <v>1861</v>
      </c>
      <c r="BH95" s="32"/>
      <c r="BI95" s="30">
        <v>48</v>
      </c>
      <c r="BJ95" s="30">
        <v>66</v>
      </c>
      <c r="BK95" s="30">
        <v>82</v>
      </c>
      <c r="BL95" s="30" t="s">
        <v>244</v>
      </c>
      <c r="BM95" s="30">
        <v>66</v>
      </c>
      <c r="BN95" s="30">
        <v>0.91</v>
      </c>
      <c r="BO95" s="30">
        <v>1</v>
      </c>
      <c r="BP95" s="29" t="s">
        <v>1862</v>
      </c>
      <c r="BQ95" s="29" t="s">
        <v>1863</v>
      </c>
      <c r="BR95" s="30">
        <v>61</v>
      </c>
      <c r="BS95" s="30">
        <v>1.175E-2</v>
      </c>
      <c r="BT95" s="30" t="s">
        <v>249</v>
      </c>
      <c r="BU95" s="30">
        <v>1</v>
      </c>
      <c r="BV95" s="29" t="s">
        <v>1864</v>
      </c>
      <c r="BW95" s="29" t="s">
        <v>1341</v>
      </c>
      <c r="BX95" s="30" t="s">
        <v>462</v>
      </c>
      <c r="BY95" s="30">
        <v>0.88</v>
      </c>
      <c r="BZ95" s="30" t="s">
        <v>1865</v>
      </c>
      <c r="CA95" s="29" t="s">
        <v>464</v>
      </c>
      <c r="CB95" s="34"/>
      <c r="CC95" s="15">
        <v>1</v>
      </c>
      <c r="CD95" s="47" t="s">
        <v>1866</v>
      </c>
      <c r="CE95" s="36" t="s">
        <v>270</v>
      </c>
      <c r="CF95" s="37">
        <v>2013</v>
      </c>
      <c r="CG95" s="36" t="s">
        <v>438</v>
      </c>
      <c r="CH95" s="36" t="s">
        <v>439</v>
      </c>
      <c r="CI95" s="36" t="s">
        <v>439</v>
      </c>
      <c r="CJ95" s="38">
        <v>4</v>
      </c>
      <c r="CK95" s="38">
        <v>4</v>
      </c>
      <c r="CL95" s="38">
        <v>20</v>
      </c>
      <c r="CM95" s="36" t="s">
        <v>282</v>
      </c>
      <c r="CN95" s="36" t="s">
        <v>283</v>
      </c>
      <c r="CO95" s="36" t="s">
        <v>349</v>
      </c>
      <c r="CP95" s="36" t="s">
        <v>1867</v>
      </c>
      <c r="CQ95" s="36" t="s">
        <v>351</v>
      </c>
      <c r="CR95" s="36" t="s">
        <v>289</v>
      </c>
      <c r="CS95" s="36" t="s">
        <v>290</v>
      </c>
      <c r="CT95" s="36" t="s">
        <v>468</v>
      </c>
      <c r="CU95" s="36" t="s">
        <v>859</v>
      </c>
      <c r="CV95" s="38">
        <v>1</v>
      </c>
      <c r="CW95" s="36" t="s">
        <v>294</v>
      </c>
      <c r="CX95" s="36" t="s">
        <v>414</v>
      </c>
      <c r="CY95" s="39">
        <v>28</v>
      </c>
      <c r="CZ95" s="41" t="s">
        <v>471</v>
      </c>
      <c r="DA95" s="41" t="s">
        <v>300</v>
      </c>
      <c r="DB95" s="42">
        <v>1</v>
      </c>
      <c r="DC95" s="42">
        <v>26</v>
      </c>
      <c r="DD95" s="42">
        <v>1.87</v>
      </c>
      <c r="DE95" s="41" t="s">
        <v>355</v>
      </c>
      <c r="DF95" s="42">
        <v>0.05</v>
      </c>
      <c r="DG95" s="19">
        <v>7.2784037999999995E-2</v>
      </c>
      <c r="DH95" s="60">
        <v>3.6392018999999998E-2</v>
      </c>
      <c r="DI95" s="85">
        <f t="shared" si="2"/>
        <v>1</v>
      </c>
      <c r="DJ95" s="19">
        <v>0.34431299859122999</v>
      </c>
      <c r="DK95" s="38">
        <v>61</v>
      </c>
      <c r="DL95" s="41" t="s">
        <v>471</v>
      </c>
      <c r="DM95" s="41" t="s">
        <v>300</v>
      </c>
      <c r="DN95" s="42">
        <v>1</v>
      </c>
      <c r="DO95" s="42">
        <v>59</v>
      </c>
      <c r="DP95" s="42">
        <v>2.3250000000000002</v>
      </c>
      <c r="DQ95" s="41" t="s">
        <v>300</v>
      </c>
      <c r="DR95" s="59">
        <v>1.175E-2</v>
      </c>
      <c r="DS95" s="19">
        <v>2.3531666999999999E-2</v>
      </c>
      <c r="DT95" s="60">
        <v>1.1765833999999999E-2</v>
      </c>
      <c r="DU95" s="85">
        <f t="shared" si="3"/>
        <v>1</v>
      </c>
      <c r="DV95" s="19">
        <v>0.28970838005232502</v>
      </c>
      <c r="DW95" s="85">
        <v>1</v>
      </c>
    </row>
    <row r="96" spans="1:127" ht="21" customHeight="1" x14ac:dyDescent="0.2">
      <c r="A96" s="12">
        <v>95</v>
      </c>
      <c r="B96" s="14" t="s">
        <v>1868</v>
      </c>
      <c r="C96" s="14" t="s">
        <v>1869</v>
      </c>
      <c r="D96" s="15" t="s">
        <v>1068</v>
      </c>
      <c r="E96" s="15">
        <v>94</v>
      </c>
      <c r="F96" s="15">
        <v>3</v>
      </c>
      <c r="G96" s="15" t="s">
        <v>1870</v>
      </c>
      <c r="H96" s="68" t="s">
        <v>1871</v>
      </c>
      <c r="I96" s="69" t="s">
        <v>1872</v>
      </c>
      <c r="J96" s="19">
        <v>4</v>
      </c>
      <c r="K96" s="19">
        <v>2</v>
      </c>
      <c r="L96" s="19" t="s">
        <v>1873</v>
      </c>
      <c r="M96" s="20">
        <v>246</v>
      </c>
      <c r="N96" s="19" t="s">
        <v>1123</v>
      </c>
      <c r="O96" s="19" t="s">
        <v>1874</v>
      </c>
      <c r="P96" s="20">
        <v>7405</v>
      </c>
      <c r="Q96" s="19" t="s">
        <v>1123</v>
      </c>
      <c r="R96" s="19" t="s">
        <v>1875</v>
      </c>
      <c r="S96" s="20">
        <v>20</v>
      </c>
      <c r="T96" s="19" t="s">
        <v>1794</v>
      </c>
      <c r="U96" s="19" t="s">
        <v>1875</v>
      </c>
      <c r="V96" s="20">
        <v>20</v>
      </c>
      <c r="W96" s="19" t="s">
        <v>1794</v>
      </c>
      <c r="X96" s="19">
        <v>16</v>
      </c>
      <c r="Y96" s="21">
        <v>4.25</v>
      </c>
      <c r="Z96" s="21">
        <v>4.25</v>
      </c>
      <c r="AA96" s="83">
        <v>3.41</v>
      </c>
      <c r="AB96" s="83">
        <v>3.41</v>
      </c>
      <c r="AC96" s="22">
        <v>2</v>
      </c>
      <c r="AD96" s="22" t="s">
        <v>414</v>
      </c>
      <c r="AE96" s="22">
        <v>1</v>
      </c>
      <c r="AF96" s="23" t="s">
        <v>195</v>
      </c>
      <c r="AG96" s="23" t="s">
        <v>367</v>
      </c>
      <c r="AH96" s="23" t="s">
        <v>200</v>
      </c>
      <c r="AI96" s="23" t="s">
        <v>329</v>
      </c>
      <c r="AJ96" s="25">
        <v>3.67</v>
      </c>
      <c r="AK96" s="25">
        <v>2.67</v>
      </c>
      <c r="AL96" s="22">
        <v>1</v>
      </c>
      <c r="AM96" s="22">
        <v>1</v>
      </c>
      <c r="AN96" s="22">
        <v>0</v>
      </c>
      <c r="AO96" s="19"/>
      <c r="AP96" s="19">
        <v>0</v>
      </c>
      <c r="AQ96" s="19">
        <v>1</v>
      </c>
      <c r="AR96" s="19">
        <v>0</v>
      </c>
      <c r="AS96" s="19">
        <v>0</v>
      </c>
      <c r="AT96" s="14" t="s">
        <v>1876</v>
      </c>
      <c r="AU96" s="27">
        <v>41523</v>
      </c>
      <c r="AV96" s="48"/>
      <c r="AW96" s="29" t="s">
        <v>1877</v>
      </c>
      <c r="AX96" s="30">
        <v>2</v>
      </c>
      <c r="AY96" s="30" t="s">
        <v>1878</v>
      </c>
      <c r="AZ96" s="30">
        <v>41</v>
      </c>
      <c r="BA96" s="30" t="s">
        <v>594</v>
      </c>
      <c r="BB96" s="32"/>
      <c r="BC96" s="32"/>
      <c r="BD96" s="29" t="s">
        <v>235</v>
      </c>
      <c r="BE96" s="29" t="s">
        <v>236</v>
      </c>
      <c r="BF96" s="29" t="s">
        <v>1879</v>
      </c>
      <c r="BG96" s="30" t="s">
        <v>1880</v>
      </c>
      <c r="BH96" s="32"/>
      <c r="BI96" s="30">
        <v>90</v>
      </c>
      <c r="BJ96" s="30">
        <v>119</v>
      </c>
      <c r="BK96" s="30">
        <v>147</v>
      </c>
      <c r="BL96" s="30" t="s">
        <v>244</v>
      </c>
      <c r="BM96" s="30">
        <v>92</v>
      </c>
      <c r="BN96" s="30">
        <v>0.82</v>
      </c>
      <c r="BO96" s="30">
        <v>1</v>
      </c>
      <c r="BP96" s="29" t="s">
        <v>1881</v>
      </c>
      <c r="BQ96" s="34"/>
      <c r="BR96" s="34"/>
      <c r="BS96" s="34"/>
      <c r="BT96" s="34"/>
      <c r="BU96" s="34"/>
      <c r="BV96" s="34"/>
      <c r="BW96" s="34"/>
      <c r="BX96" s="34"/>
      <c r="BY96" s="34"/>
      <c r="BZ96" s="34"/>
      <c r="CA96" s="34"/>
      <c r="CB96" s="14" t="s">
        <v>1882</v>
      </c>
      <c r="CC96" s="15">
        <v>0</v>
      </c>
      <c r="CD96" s="14"/>
      <c r="CE96" s="36" t="s">
        <v>406</v>
      </c>
      <c r="CF96" s="37">
        <v>2014</v>
      </c>
      <c r="CG96" s="36" t="s">
        <v>407</v>
      </c>
      <c r="CH96" s="36" t="s">
        <v>348</v>
      </c>
      <c r="CI96" s="36" t="s">
        <v>348</v>
      </c>
      <c r="CJ96" s="38">
        <v>4</v>
      </c>
      <c r="CK96" s="38">
        <v>3</v>
      </c>
      <c r="CL96" s="38">
        <v>10</v>
      </c>
      <c r="CM96" s="121"/>
      <c r="CN96" s="121"/>
      <c r="CO96" s="121"/>
      <c r="CP96" s="121"/>
      <c r="CQ96" s="121"/>
      <c r="CR96" s="121"/>
      <c r="CS96" s="121"/>
      <c r="CT96" s="121"/>
      <c r="CU96" s="36" t="s">
        <v>1883</v>
      </c>
      <c r="CV96" s="38">
        <v>1</v>
      </c>
      <c r="CW96" s="121"/>
      <c r="CX96" s="36" t="s">
        <v>414</v>
      </c>
      <c r="CY96" s="39">
        <v>41</v>
      </c>
      <c r="CZ96" s="41" t="s">
        <v>297</v>
      </c>
      <c r="DA96" s="41" t="s">
        <v>300</v>
      </c>
      <c r="DB96" s="42">
        <v>1</v>
      </c>
      <c r="DC96" s="42">
        <v>33</v>
      </c>
      <c r="DD96" s="42">
        <v>6.12</v>
      </c>
      <c r="DE96" s="41" t="s">
        <v>355</v>
      </c>
      <c r="DF96" s="42">
        <v>0.05</v>
      </c>
      <c r="DG96" s="19">
        <v>1.8682819999999999E-2</v>
      </c>
      <c r="DH96" s="19">
        <v>1.8682819999999999E-2</v>
      </c>
      <c r="DI96" s="85">
        <f t="shared" si="2"/>
        <v>1</v>
      </c>
      <c r="DJ96" s="19">
        <v>0.39552713913385401</v>
      </c>
      <c r="DK96" s="56"/>
      <c r="DL96" s="56"/>
      <c r="DM96" s="62"/>
      <c r="DN96" s="62"/>
      <c r="DO96" s="62"/>
      <c r="DP96" s="62"/>
      <c r="DQ96" s="62"/>
      <c r="DR96" s="62"/>
      <c r="DS96" s="19"/>
      <c r="DT96" s="19"/>
      <c r="DU96" s="85"/>
      <c r="DV96" s="19"/>
      <c r="DW96" s="85"/>
    </row>
    <row r="97" spans="1:127" ht="21" customHeight="1" x14ac:dyDescent="0.2">
      <c r="A97" s="12">
        <v>96</v>
      </c>
      <c r="B97" s="29" t="s">
        <v>1884</v>
      </c>
      <c r="C97" s="29" t="s">
        <v>1885</v>
      </c>
      <c r="D97" s="43" t="s">
        <v>1068</v>
      </c>
      <c r="E97" s="43">
        <v>94</v>
      </c>
      <c r="F97" s="43">
        <v>3</v>
      </c>
      <c r="G97" s="43" t="s">
        <v>1886</v>
      </c>
      <c r="H97" s="71"/>
      <c r="I97" s="71" t="s">
        <v>1887</v>
      </c>
      <c r="J97" s="44">
        <v>6</v>
      </c>
      <c r="K97" s="44"/>
      <c r="L97" s="44" t="s">
        <v>1888</v>
      </c>
      <c r="M97" s="44"/>
      <c r="N97" s="44"/>
      <c r="O97" s="44"/>
      <c r="P97" s="44"/>
      <c r="Q97" s="44"/>
      <c r="R97" s="44"/>
      <c r="S97" s="44"/>
      <c r="T97" s="44"/>
      <c r="U97" s="44"/>
      <c r="V97" s="44"/>
      <c r="W97" s="44"/>
      <c r="X97" s="44">
        <v>237</v>
      </c>
      <c r="Y97" s="44"/>
      <c r="Z97" s="44"/>
      <c r="AA97" s="44"/>
      <c r="AB97" s="44"/>
      <c r="AC97" s="44"/>
      <c r="AD97" s="44"/>
      <c r="AE97" s="44"/>
      <c r="AF97" s="44"/>
      <c r="AG97" s="44"/>
      <c r="AH97" s="44"/>
      <c r="AI97" s="44"/>
      <c r="AJ97" s="44"/>
      <c r="AK97" s="44"/>
      <c r="AL97" s="44"/>
      <c r="AM97" s="44"/>
      <c r="AN97" s="44"/>
      <c r="AO97" s="44"/>
      <c r="AP97" s="44">
        <v>0</v>
      </c>
      <c r="AQ97" s="44">
        <v>2</v>
      </c>
      <c r="AR97" s="44">
        <v>0</v>
      </c>
      <c r="AS97" s="44">
        <v>1</v>
      </c>
      <c r="AT97" s="29"/>
      <c r="AU97" s="72"/>
      <c r="AW97" s="29" t="s">
        <v>331</v>
      </c>
      <c r="AX97" s="30">
        <v>2</v>
      </c>
      <c r="AY97" s="30" t="s">
        <v>1889</v>
      </c>
      <c r="AZ97" s="30">
        <v>49</v>
      </c>
      <c r="BA97" s="30" t="s">
        <v>510</v>
      </c>
      <c r="BB97" s="32"/>
      <c r="BC97" s="32"/>
      <c r="BD97" s="29" t="s">
        <v>1890</v>
      </c>
      <c r="BE97" s="29" t="s">
        <v>343</v>
      </c>
      <c r="BF97" s="29" t="s">
        <v>1891</v>
      </c>
      <c r="BG97" s="30"/>
      <c r="BI97" s="40"/>
      <c r="BJ97" s="40"/>
      <c r="BK97" s="40"/>
      <c r="BL97" s="40"/>
      <c r="BM97" s="40"/>
      <c r="BN97" s="40"/>
      <c r="BO97" s="40"/>
      <c r="CC97" s="40"/>
      <c r="CE97" s="65"/>
      <c r="CF97" s="65"/>
      <c r="CG97" s="65"/>
      <c r="CH97" s="65"/>
      <c r="CI97" s="65"/>
      <c r="CJ97" s="66"/>
      <c r="CK97" s="66"/>
      <c r="CL97" s="66"/>
      <c r="CM97" s="65"/>
      <c r="CN97" s="65"/>
      <c r="CO97" s="65"/>
      <c r="CP97" s="65"/>
      <c r="CQ97" s="65"/>
      <c r="CR97" s="65"/>
      <c r="CS97" s="65"/>
      <c r="CT97" s="65"/>
      <c r="CU97" s="65"/>
      <c r="CV97" s="66"/>
      <c r="CW97" s="65"/>
      <c r="CX97" s="65"/>
      <c r="CY97" s="39">
        <v>49</v>
      </c>
      <c r="CZ97" s="41" t="s">
        <v>297</v>
      </c>
      <c r="DA97" s="41" t="s">
        <v>300</v>
      </c>
      <c r="DB97" s="42">
        <v>1</v>
      </c>
      <c r="DC97" s="42">
        <v>47</v>
      </c>
      <c r="DD97" s="42">
        <v>9.7200000000000006</v>
      </c>
      <c r="DE97" s="41" t="s">
        <v>355</v>
      </c>
      <c r="DF97" s="42">
        <v>1E-3</v>
      </c>
      <c r="DG97" s="44">
        <v>3.1079060000000001E-3</v>
      </c>
      <c r="DH97" s="44">
        <v>3.1079060000000001E-3</v>
      </c>
      <c r="DI97" s="85">
        <f t="shared" si="2"/>
        <v>1</v>
      </c>
      <c r="DJ97" s="44">
        <v>0.413966332107427</v>
      </c>
      <c r="DK97" s="56"/>
      <c r="DL97" s="56"/>
      <c r="DM97" s="62"/>
      <c r="DN97" s="62"/>
      <c r="DO97" s="62"/>
      <c r="DP97" s="62"/>
      <c r="DQ97" s="62"/>
      <c r="DR97" s="62"/>
      <c r="DS97" s="44"/>
      <c r="DT97" s="44"/>
      <c r="DU97" s="85"/>
      <c r="DV97" s="44"/>
      <c r="DW97" s="85"/>
    </row>
    <row r="98" spans="1:127" ht="21" customHeight="1" x14ac:dyDescent="0.2">
      <c r="A98" s="12">
        <v>97</v>
      </c>
      <c r="B98" s="14" t="s">
        <v>1892</v>
      </c>
      <c r="C98" s="14" t="s">
        <v>1893</v>
      </c>
      <c r="D98" s="15" t="s">
        <v>1068</v>
      </c>
      <c r="E98" s="15">
        <v>94</v>
      </c>
      <c r="F98" s="15">
        <v>4</v>
      </c>
      <c r="G98" s="15" t="s">
        <v>1894</v>
      </c>
      <c r="H98" s="68" t="s">
        <v>1895</v>
      </c>
      <c r="I98" s="69" t="s">
        <v>1896</v>
      </c>
      <c r="J98" s="19">
        <v>5</v>
      </c>
      <c r="K98" s="19">
        <v>1</v>
      </c>
      <c r="L98" s="19" t="s">
        <v>1897</v>
      </c>
      <c r="M98" s="20">
        <v>2400</v>
      </c>
      <c r="N98" s="19" t="s">
        <v>1898</v>
      </c>
      <c r="O98" s="20" t="s">
        <v>1767</v>
      </c>
      <c r="P98" s="20">
        <v>26670</v>
      </c>
      <c r="Q98" s="19" t="s">
        <v>1098</v>
      </c>
      <c r="R98" s="19" t="s">
        <v>649</v>
      </c>
      <c r="S98" s="20">
        <v>110</v>
      </c>
      <c r="T98" s="19" t="s">
        <v>1899</v>
      </c>
      <c r="U98" s="19" t="s">
        <v>649</v>
      </c>
      <c r="V98" s="20">
        <v>110</v>
      </c>
      <c r="W98" s="19" t="s">
        <v>1899</v>
      </c>
      <c r="X98" s="19">
        <v>240</v>
      </c>
      <c r="Y98" s="83">
        <v>6.56</v>
      </c>
      <c r="Z98" s="21">
        <v>6.54</v>
      </c>
      <c r="AA98" s="19"/>
      <c r="AB98" s="19"/>
      <c r="AC98" s="22">
        <v>3</v>
      </c>
      <c r="AD98" s="22" t="s">
        <v>414</v>
      </c>
      <c r="AE98" s="22">
        <v>3</v>
      </c>
      <c r="AF98" s="23" t="s">
        <v>195</v>
      </c>
      <c r="AG98" s="24" t="s">
        <v>328</v>
      </c>
      <c r="AH98" s="24" t="s">
        <v>368</v>
      </c>
      <c r="AI98" s="23" t="s">
        <v>329</v>
      </c>
      <c r="AJ98" s="25">
        <v>2.67</v>
      </c>
      <c r="AK98" s="25">
        <v>3.33</v>
      </c>
      <c r="AL98" s="22">
        <v>1</v>
      </c>
      <c r="AM98" s="22">
        <v>1</v>
      </c>
      <c r="AN98" s="22">
        <v>0</v>
      </c>
      <c r="AO98" s="19"/>
      <c r="AP98" s="19">
        <v>0</v>
      </c>
      <c r="AQ98" s="19">
        <v>1</v>
      </c>
      <c r="AR98" s="19">
        <v>1</v>
      </c>
      <c r="AS98" s="19">
        <v>1</v>
      </c>
      <c r="AT98" s="14" t="s">
        <v>1900</v>
      </c>
      <c r="AU98" s="27">
        <v>41855</v>
      </c>
      <c r="AV98" s="73">
        <v>42048</v>
      </c>
      <c r="AW98" s="29" t="s">
        <v>222</v>
      </c>
      <c r="AX98" s="30">
        <v>2</v>
      </c>
      <c r="AY98" s="30" t="s">
        <v>1901</v>
      </c>
      <c r="AZ98" s="30">
        <v>90</v>
      </c>
      <c r="BA98" s="30">
        <v>1E-3</v>
      </c>
      <c r="BB98" s="31"/>
      <c r="BC98" s="31"/>
      <c r="BD98" s="29" t="s">
        <v>235</v>
      </c>
      <c r="BE98" s="29" t="s">
        <v>236</v>
      </c>
      <c r="BF98" s="29" t="s">
        <v>1902</v>
      </c>
      <c r="BG98" s="30" t="s">
        <v>1903</v>
      </c>
      <c r="BH98" s="32"/>
      <c r="BI98" s="30">
        <v>50</v>
      </c>
      <c r="BJ98" s="30">
        <v>65</v>
      </c>
      <c r="BK98" s="30">
        <v>80</v>
      </c>
      <c r="BL98" s="30" t="s">
        <v>1003</v>
      </c>
      <c r="BM98" s="30">
        <v>80</v>
      </c>
      <c r="BN98" s="30">
        <v>0.95</v>
      </c>
      <c r="BO98" s="30">
        <v>9</v>
      </c>
      <c r="BP98" s="29" t="s">
        <v>570</v>
      </c>
      <c r="BQ98" s="29" t="s">
        <v>1904</v>
      </c>
      <c r="BR98" s="30">
        <v>1490</v>
      </c>
      <c r="BS98" s="30">
        <v>0.154</v>
      </c>
      <c r="BT98" s="30" t="s">
        <v>377</v>
      </c>
      <c r="BU98" s="30">
        <v>2</v>
      </c>
      <c r="BV98" s="29" t="s">
        <v>1905</v>
      </c>
      <c r="BW98" s="29" t="s">
        <v>236</v>
      </c>
      <c r="BX98" s="30" t="s">
        <v>1109</v>
      </c>
      <c r="BY98" s="30">
        <v>0.99</v>
      </c>
      <c r="BZ98" s="30" t="s">
        <v>1374</v>
      </c>
      <c r="CA98" s="14" t="s">
        <v>379</v>
      </c>
      <c r="CB98" s="34"/>
      <c r="CC98" s="15">
        <v>1</v>
      </c>
      <c r="CD98" s="47" t="s">
        <v>1906</v>
      </c>
      <c r="CE98" s="36" t="s">
        <v>270</v>
      </c>
      <c r="CF98" s="37">
        <v>2014</v>
      </c>
      <c r="CG98" s="36" t="s">
        <v>438</v>
      </c>
      <c r="CH98" s="36" t="s">
        <v>348</v>
      </c>
      <c r="CI98" s="36" t="s">
        <v>277</v>
      </c>
      <c r="CJ98" s="38">
        <v>5</v>
      </c>
      <c r="CK98" s="38">
        <v>4</v>
      </c>
      <c r="CL98" s="38">
        <v>114</v>
      </c>
      <c r="CM98" s="36" t="s">
        <v>282</v>
      </c>
      <c r="CN98" s="36" t="s">
        <v>381</v>
      </c>
      <c r="CO98" s="36" t="s">
        <v>351</v>
      </c>
      <c r="CP98" s="36" t="s">
        <v>1907</v>
      </c>
      <c r="CQ98" s="36" t="s">
        <v>289</v>
      </c>
      <c r="CR98" s="36" t="s">
        <v>289</v>
      </c>
      <c r="CS98" s="36" t="s">
        <v>467</v>
      </c>
      <c r="CT98" s="36" t="s">
        <v>468</v>
      </c>
      <c r="CU98" s="36" t="s">
        <v>1908</v>
      </c>
      <c r="CV98" s="38">
        <v>0</v>
      </c>
      <c r="CW98" s="36" t="s">
        <v>294</v>
      </c>
      <c r="CX98" s="36" t="s">
        <v>414</v>
      </c>
      <c r="CY98" s="39">
        <v>90</v>
      </c>
      <c r="CZ98" s="41" t="s">
        <v>297</v>
      </c>
      <c r="DA98" s="41" t="s">
        <v>300</v>
      </c>
      <c r="DB98" s="42">
        <v>1</v>
      </c>
      <c r="DC98" s="42">
        <v>73</v>
      </c>
      <c r="DD98" s="42">
        <v>12.19</v>
      </c>
      <c r="DE98" s="41" t="s">
        <v>300</v>
      </c>
      <c r="DF98" s="42">
        <v>1E-3</v>
      </c>
      <c r="DG98" s="19">
        <v>8.1927699999999998E-4</v>
      </c>
      <c r="DH98" s="19">
        <v>8.1927699999999998E-4</v>
      </c>
      <c r="DI98" s="85">
        <f t="shared" si="2"/>
        <v>1</v>
      </c>
      <c r="DJ98" s="19">
        <v>0.37827491616054498</v>
      </c>
      <c r="DK98" s="38">
        <v>1490</v>
      </c>
      <c r="DL98" s="41" t="s">
        <v>297</v>
      </c>
      <c r="DM98" s="41" t="s">
        <v>300</v>
      </c>
      <c r="DN98" s="42">
        <v>1</v>
      </c>
      <c r="DO98" s="42">
        <v>1486</v>
      </c>
      <c r="DP98" s="42">
        <v>2.0299999999999998</v>
      </c>
      <c r="DQ98" s="41" t="s">
        <v>300</v>
      </c>
      <c r="DR98" s="42">
        <v>0.154</v>
      </c>
      <c r="DS98" s="19">
        <v>0.15443058600000001</v>
      </c>
      <c r="DT98" s="19">
        <v>0.15443058600000001</v>
      </c>
      <c r="DU98" s="85">
        <f t="shared" si="3"/>
        <v>0</v>
      </c>
      <c r="DV98" s="19">
        <v>3.6935346314829101E-2</v>
      </c>
      <c r="DW98" s="85">
        <v>0</v>
      </c>
    </row>
    <row r="99" spans="1:127" ht="21" customHeight="1" x14ac:dyDescent="0.2">
      <c r="A99" s="12">
        <v>98</v>
      </c>
      <c r="B99" s="29" t="s">
        <v>1909</v>
      </c>
      <c r="C99" s="29" t="s">
        <v>1910</v>
      </c>
      <c r="D99" s="43" t="s">
        <v>1068</v>
      </c>
      <c r="E99" s="43">
        <v>94</v>
      </c>
      <c r="F99" s="43">
        <v>6</v>
      </c>
      <c r="G99" s="43" t="s">
        <v>1911</v>
      </c>
      <c r="H99" s="71"/>
      <c r="I99" s="71" t="s">
        <v>1912</v>
      </c>
      <c r="J99" s="44">
        <v>4</v>
      </c>
      <c r="K99" s="44"/>
      <c r="L99" s="44" t="s">
        <v>1913</v>
      </c>
      <c r="M99" s="44"/>
      <c r="N99" s="44"/>
      <c r="O99" s="44"/>
      <c r="P99" s="44"/>
      <c r="Q99" s="44"/>
      <c r="R99" s="44"/>
      <c r="S99" s="44"/>
      <c r="T99" s="44"/>
      <c r="U99" s="44"/>
      <c r="V99" s="44"/>
      <c r="W99" s="44"/>
      <c r="X99" s="44">
        <v>71</v>
      </c>
      <c r="Y99" s="44"/>
      <c r="Z99" s="44"/>
      <c r="AA99" s="44"/>
      <c r="AB99" s="44"/>
      <c r="AC99" s="44"/>
      <c r="AD99" s="44"/>
      <c r="AE99" s="44"/>
      <c r="AF99" s="44"/>
      <c r="AG99" s="44"/>
      <c r="AH99" s="44"/>
      <c r="AI99" s="44"/>
      <c r="AJ99" s="44"/>
      <c r="AK99" s="44"/>
      <c r="AL99" s="44"/>
      <c r="AM99" s="44"/>
      <c r="AN99" s="44"/>
      <c r="AO99" s="44"/>
      <c r="AP99" s="44">
        <v>0</v>
      </c>
      <c r="AQ99" s="44">
        <v>0</v>
      </c>
      <c r="AR99" s="44">
        <v>0</v>
      </c>
      <c r="AS99" s="44">
        <v>0</v>
      </c>
      <c r="AT99" s="29"/>
      <c r="AU99" s="72"/>
      <c r="AW99" s="29" t="s">
        <v>331</v>
      </c>
      <c r="AX99" s="30">
        <v>4</v>
      </c>
      <c r="AY99" s="30" t="s">
        <v>1914</v>
      </c>
      <c r="AZ99" s="30">
        <v>102</v>
      </c>
      <c r="BA99" s="30" t="s">
        <v>533</v>
      </c>
      <c r="BB99" s="32"/>
      <c r="BC99" s="32"/>
      <c r="BD99" s="29" t="s">
        <v>1033</v>
      </c>
      <c r="BE99" s="29" t="s">
        <v>1033</v>
      </c>
      <c r="BF99" s="29" t="s">
        <v>1915</v>
      </c>
      <c r="BG99" s="30" t="s">
        <v>1914</v>
      </c>
      <c r="BI99" s="40"/>
      <c r="BJ99" s="40"/>
      <c r="BK99" s="40"/>
      <c r="BL99" s="40"/>
      <c r="BM99" s="40"/>
      <c r="BN99" s="40"/>
      <c r="BO99" s="40"/>
      <c r="CC99" s="40"/>
      <c r="CE99" s="65"/>
      <c r="CF99" s="65"/>
      <c r="CG99" s="65"/>
      <c r="CH99" s="65"/>
      <c r="CI99" s="65"/>
      <c r="CJ99" s="66"/>
      <c r="CK99" s="66"/>
      <c r="CL99" s="66"/>
      <c r="CM99" s="65"/>
      <c r="CN99" s="65"/>
      <c r="CO99" s="65"/>
      <c r="CP99" s="65"/>
      <c r="CQ99" s="65"/>
      <c r="CR99" s="65"/>
      <c r="CS99" s="65"/>
      <c r="CT99" s="65"/>
      <c r="CU99" s="65"/>
      <c r="CV99" s="66"/>
      <c r="CW99" s="65"/>
      <c r="CX99" s="65"/>
      <c r="CY99" s="39">
        <v>102</v>
      </c>
      <c r="CZ99" s="41" t="s">
        <v>1035</v>
      </c>
      <c r="DA99" s="41" t="s">
        <v>300</v>
      </c>
      <c r="DB99" s="62"/>
      <c r="DC99" s="62"/>
      <c r="DD99" s="42">
        <v>0.91</v>
      </c>
      <c r="DE99" s="41" t="s">
        <v>355</v>
      </c>
      <c r="DF99" s="42">
        <v>0.01</v>
      </c>
      <c r="DG99" s="101">
        <v>3.6099999999999996E-52</v>
      </c>
      <c r="DH99" s="101">
        <v>3.6099999999999996E-52</v>
      </c>
      <c r="DI99" s="85">
        <f t="shared" si="2"/>
        <v>1</v>
      </c>
      <c r="DJ99" s="44">
        <v>0.91</v>
      </c>
      <c r="DK99" s="56"/>
      <c r="DL99" s="56"/>
      <c r="DM99" s="62"/>
      <c r="DN99" s="62"/>
      <c r="DO99" s="62"/>
      <c r="DP99" s="62"/>
      <c r="DQ99" s="62"/>
      <c r="DR99" s="62"/>
      <c r="DS99" s="44"/>
      <c r="DT99" s="44"/>
      <c r="DU99" s="85"/>
      <c r="DV99" s="44"/>
      <c r="DW99" s="85"/>
    </row>
    <row r="100" spans="1:127" ht="21" customHeight="1" x14ac:dyDescent="0.2">
      <c r="A100" s="12">
        <v>99</v>
      </c>
      <c r="B100" s="29" t="s">
        <v>1916</v>
      </c>
      <c r="C100" s="29" t="s">
        <v>1917</v>
      </c>
      <c r="D100" s="43" t="s">
        <v>1068</v>
      </c>
      <c r="E100" s="43">
        <v>94</v>
      </c>
      <c r="F100" s="43">
        <v>2</v>
      </c>
      <c r="G100" s="43" t="s">
        <v>1918</v>
      </c>
      <c r="H100" s="71"/>
      <c r="I100" s="71" t="s">
        <v>1919</v>
      </c>
      <c r="J100" s="44">
        <v>4</v>
      </c>
      <c r="K100" s="44"/>
      <c r="L100" s="44" t="s">
        <v>1920</v>
      </c>
      <c r="N100" s="44"/>
      <c r="O100" s="44"/>
      <c r="P100" s="44"/>
      <c r="Q100" s="44"/>
      <c r="R100" s="44"/>
      <c r="S100" s="44"/>
      <c r="T100" s="44"/>
      <c r="U100" s="44"/>
      <c r="V100" s="44"/>
      <c r="W100" s="44"/>
      <c r="X100" s="44">
        <v>151</v>
      </c>
      <c r="Y100" s="44"/>
      <c r="Z100" s="44"/>
      <c r="AA100" s="44"/>
      <c r="AB100" s="44"/>
      <c r="AC100" s="44"/>
      <c r="AD100" s="44"/>
      <c r="AE100" s="44"/>
      <c r="AF100" s="44"/>
      <c r="AG100" s="44"/>
      <c r="AH100" s="44"/>
      <c r="AI100" s="44"/>
      <c r="AJ100" s="44"/>
      <c r="AK100" s="44"/>
      <c r="AL100" s="44"/>
      <c r="AM100" s="44"/>
      <c r="AN100" s="44"/>
      <c r="AO100" s="44"/>
      <c r="AP100" s="44">
        <v>0</v>
      </c>
      <c r="AQ100" s="44">
        <v>0</v>
      </c>
      <c r="AR100" s="44">
        <v>0</v>
      </c>
      <c r="AS100" s="44">
        <v>0</v>
      </c>
      <c r="AT100" s="29"/>
      <c r="AU100" s="72"/>
      <c r="AW100" s="29" t="s">
        <v>331</v>
      </c>
      <c r="AX100" s="30">
        <v>1</v>
      </c>
      <c r="AY100" s="30" t="s">
        <v>1921</v>
      </c>
      <c r="AZ100" s="30">
        <v>104</v>
      </c>
      <c r="BA100" s="30" t="s">
        <v>594</v>
      </c>
      <c r="BB100" s="32"/>
      <c r="BC100" s="32"/>
      <c r="BD100" s="29" t="s">
        <v>1696</v>
      </c>
      <c r="BE100" s="29" t="s">
        <v>236</v>
      </c>
      <c r="BF100" s="29" t="s">
        <v>1922</v>
      </c>
      <c r="BG100" s="30"/>
      <c r="BI100" s="40"/>
      <c r="BJ100" s="40"/>
      <c r="BK100" s="40"/>
      <c r="BL100" s="40"/>
      <c r="BM100" s="40"/>
      <c r="BN100" s="40"/>
      <c r="BO100" s="40"/>
      <c r="CC100" s="40"/>
      <c r="CE100" s="65"/>
      <c r="CF100" s="65"/>
      <c r="CG100" s="65"/>
      <c r="CH100" s="65"/>
      <c r="CI100" s="65"/>
      <c r="CJ100" s="66"/>
      <c r="CK100" s="66"/>
      <c r="CL100" s="66"/>
      <c r="CM100" s="65"/>
      <c r="CN100" s="65"/>
      <c r="CO100" s="65"/>
      <c r="CP100" s="65"/>
      <c r="CQ100" s="65"/>
      <c r="CR100" s="65"/>
      <c r="CS100" s="65"/>
      <c r="CT100" s="65"/>
      <c r="CU100" s="65"/>
      <c r="CV100" s="66"/>
      <c r="CW100" s="65"/>
      <c r="CX100" s="65"/>
      <c r="CY100" s="39">
        <v>104</v>
      </c>
      <c r="CZ100" s="41" t="s">
        <v>297</v>
      </c>
      <c r="DA100" s="41" t="s">
        <v>300</v>
      </c>
      <c r="DB100" s="42">
        <v>1</v>
      </c>
      <c r="DC100" s="42">
        <v>102</v>
      </c>
      <c r="DD100" s="42">
        <v>6.43</v>
      </c>
      <c r="DE100" s="41" t="s">
        <v>355</v>
      </c>
      <c r="DF100" s="42">
        <v>0.05</v>
      </c>
      <c r="DG100" s="44">
        <v>1.2738074E-2</v>
      </c>
      <c r="DH100" s="44">
        <v>1.2738074E-2</v>
      </c>
      <c r="DI100" s="85">
        <f t="shared" si="2"/>
        <v>1</v>
      </c>
      <c r="DJ100" s="44">
        <v>0.243517825788029</v>
      </c>
      <c r="DK100" s="56"/>
      <c r="DL100" s="56"/>
      <c r="DM100" s="62"/>
      <c r="DN100" s="62"/>
      <c r="DO100" s="62"/>
      <c r="DP100" s="62"/>
      <c r="DQ100" s="62"/>
      <c r="DR100" s="62"/>
      <c r="DS100" s="44"/>
      <c r="DT100" s="44"/>
      <c r="DU100" s="85"/>
      <c r="DV100" s="44"/>
      <c r="DW100" s="85"/>
    </row>
    <row r="101" spans="1:127" ht="21" customHeight="1" x14ac:dyDescent="0.2">
      <c r="A101" s="12">
        <v>100</v>
      </c>
      <c r="B101" s="29" t="s">
        <v>1923</v>
      </c>
      <c r="C101" s="29" t="s">
        <v>1924</v>
      </c>
      <c r="D101" s="43" t="s">
        <v>1925</v>
      </c>
      <c r="E101" s="43">
        <v>19</v>
      </c>
      <c r="F101" s="43">
        <v>1</v>
      </c>
      <c r="G101" s="43" t="s">
        <v>1926</v>
      </c>
      <c r="H101" s="71"/>
      <c r="I101" s="71" t="s">
        <v>1927</v>
      </c>
      <c r="J101" s="44">
        <v>5</v>
      </c>
      <c r="K101" s="44"/>
      <c r="L101" s="44" t="s">
        <v>1928</v>
      </c>
      <c r="M101" s="44"/>
      <c r="N101" s="44"/>
      <c r="O101" s="44"/>
      <c r="P101" s="44"/>
      <c r="Q101" s="44"/>
      <c r="R101" s="44"/>
      <c r="S101" s="44"/>
      <c r="T101" s="44"/>
      <c r="U101" s="44"/>
      <c r="V101" s="44"/>
      <c r="W101" s="44"/>
      <c r="X101" s="44">
        <v>13</v>
      </c>
      <c r="Y101" s="44"/>
      <c r="Z101" s="44"/>
      <c r="AA101" s="44"/>
      <c r="AB101" s="44"/>
      <c r="AC101" s="44"/>
      <c r="AD101" s="44"/>
      <c r="AE101" s="44"/>
      <c r="AF101" s="44"/>
      <c r="AG101" s="44"/>
      <c r="AH101" s="44"/>
      <c r="AI101" s="44"/>
      <c r="AJ101" s="44"/>
      <c r="AK101" s="44"/>
      <c r="AL101" s="44"/>
      <c r="AM101" s="44"/>
      <c r="AN101" s="44"/>
      <c r="AO101" s="44"/>
      <c r="AP101" s="44">
        <v>0</v>
      </c>
      <c r="AQ101" s="44">
        <v>0</v>
      </c>
      <c r="AR101" s="44">
        <v>0</v>
      </c>
      <c r="AS101" s="44">
        <v>0</v>
      </c>
      <c r="AT101" s="29"/>
      <c r="AU101" s="72"/>
      <c r="AW101" s="29" t="s">
        <v>331</v>
      </c>
      <c r="AX101" s="30">
        <v>1</v>
      </c>
      <c r="AY101" s="30" t="s">
        <v>1929</v>
      </c>
      <c r="AZ101" s="30">
        <v>42</v>
      </c>
      <c r="BA101" s="30" t="s">
        <v>510</v>
      </c>
      <c r="BB101" s="32"/>
      <c r="BC101" s="32"/>
      <c r="BD101" s="29" t="s">
        <v>1696</v>
      </c>
      <c r="BE101" s="29" t="s">
        <v>236</v>
      </c>
      <c r="BF101" s="29" t="s">
        <v>1930</v>
      </c>
      <c r="BG101" s="30"/>
      <c r="BI101" s="40"/>
      <c r="BJ101" s="40"/>
      <c r="BK101" s="40"/>
      <c r="BL101" s="40"/>
      <c r="BM101" s="40"/>
      <c r="BN101" s="40"/>
      <c r="BO101" s="40"/>
      <c r="CC101" s="40"/>
      <c r="CE101" s="65"/>
      <c r="CF101" s="65"/>
      <c r="CG101" s="65"/>
      <c r="CH101" s="65"/>
      <c r="CI101" s="65"/>
      <c r="CJ101" s="66"/>
      <c r="CK101" s="66"/>
      <c r="CL101" s="66"/>
      <c r="CM101" s="65"/>
      <c r="CN101" s="65"/>
      <c r="CO101" s="65"/>
      <c r="CP101" s="65"/>
      <c r="CQ101" s="65"/>
      <c r="CR101" s="65"/>
      <c r="CS101" s="65"/>
      <c r="CT101" s="65"/>
      <c r="CU101" s="65"/>
      <c r="CV101" s="66"/>
      <c r="CW101" s="65"/>
      <c r="CX101" s="65"/>
      <c r="CY101" s="39">
        <v>42</v>
      </c>
      <c r="CZ101" s="41" t="s">
        <v>297</v>
      </c>
      <c r="DA101" s="41" t="s">
        <v>300</v>
      </c>
      <c r="DB101" s="42">
        <v>1</v>
      </c>
      <c r="DC101" s="42">
        <v>40</v>
      </c>
      <c r="DD101" s="42">
        <v>11.3</v>
      </c>
      <c r="DE101" s="41" t="s">
        <v>355</v>
      </c>
      <c r="DF101" s="42">
        <v>1E-3</v>
      </c>
      <c r="DG101" s="44">
        <v>1.715568E-3</v>
      </c>
      <c r="DH101" s="44">
        <v>8.57784E-4</v>
      </c>
      <c r="DI101" s="85">
        <f t="shared" si="2"/>
        <v>1</v>
      </c>
      <c r="DJ101" s="44">
        <v>0.46933240297621798</v>
      </c>
      <c r="DK101" s="56"/>
      <c r="DL101" s="56"/>
      <c r="DM101" s="62"/>
      <c r="DN101" s="62"/>
      <c r="DO101" s="62"/>
      <c r="DP101" s="62"/>
      <c r="DQ101" s="62"/>
      <c r="DR101" s="62"/>
      <c r="DS101" s="44"/>
      <c r="DT101" s="44"/>
      <c r="DU101" s="85"/>
      <c r="DV101" s="44"/>
      <c r="DW101" s="85"/>
    </row>
    <row r="102" spans="1:127" ht="21" customHeight="1" x14ac:dyDescent="0.2">
      <c r="A102" s="12">
        <v>101</v>
      </c>
      <c r="B102" s="29" t="s">
        <v>1931</v>
      </c>
      <c r="C102" s="29" t="s">
        <v>1932</v>
      </c>
      <c r="D102" s="43" t="s">
        <v>1925</v>
      </c>
      <c r="E102" s="43">
        <v>19</v>
      </c>
      <c r="F102" s="43">
        <v>3</v>
      </c>
      <c r="G102" s="43" t="s">
        <v>1933</v>
      </c>
      <c r="H102" s="71"/>
      <c r="I102" s="71" t="s">
        <v>1934</v>
      </c>
      <c r="J102" s="44">
        <v>3</v>
      </c>
      <c r="K102" s="44"/>
      <c r="L102" s="44" t="s">
        <v>1935</v>
      </c>
      <c r="M102" s="44"/>
      <c r="N102" s="44"/>
      <c r="O102" s="44"/>
      <c r="P102" s="44"/>
      <c r="Q102" s="44"/>
      <c r="R102" s="44"/>
      <c r="S102" s="44"/>
      <c r="T102" s="44"/>
      <c r="U102" s="44"/>
      <c r="V102" s="44"/>
      <c r="W102" s="44"/>
      <c r="X102" s="44">
        <v>198</v>
      </c>
      <c r="Y102" s="44"/>
      <c r="Z102" s="44"/>
      <c r="AA102" s="44"/>
      <c r="AB102" s="44"/>
      <c r="AC102" s="44"/>
      <c r="AD102" s="44"/>
      <c r="AE102" s="44"/>
      <c r="AF102" s="44"/>
      <c r="AG102" s="44"/>
      <c r="AH102" s="44"/>
      <c r="AI102" s="44"/>
      <c r="AJ102" s="44"/>
      <c r="AK102" s="44"/>
      <c r="AL102" s="44"/>
      <c r="AM102" s="44"/>
      <c r="AN102" s="44"/>
      <c r="AO102" s="44"/>
      <c r="AP102" s="44">
        <v>0</v>
      </c>
      <c r="AQ102" s="44">
        <v>0</v>
      </c>
      <c r="AR102" s="44">
        <v>0</v>
      </c>
      <c r="AS102" s="44">
        <v>0</v>
      </c>
      <c r="AT102" s="29"/>
      <c r="AU102" s="72"/>
      <c r="AW102" s="29" t="s">
        <v>331</v>
      </c>
      <c r="AX102" s="30">
        <v>1</v>
      </c>
      <c r="AY102" s="30" t="s">
        <v>1936</v>
      </c>
      <c r="AZ102" s="30">
        <v>1946</v>
      </c>
      <c r="BA102" s="30" t="s">
        <v>1063</v>
      </c>
      <c r="BB102" s="32"/>
      <c r="BC102" s="32"/>
      <c r="BD102" s="29" t="s">
        <v>1937</v>
      </c>
      <c r="BE102" s="29" t="s">
        <v>1938</v>
      </c>
      <c r="BF102" s="29" t="s">
        <v>1939</v>
      </c>
      <c r="BG102" s="30"/>
      <c r="BI102" s="40"/>
      <c r="BJ102" s="40"/>
      <c r="BK102" s="40"/>
      <c r="BL102" s="40"/>
      <c r="BM102" s="40"/>
      <c r="BN102" s="40"/>
      <c r="BO102" s="40"/>
      <c r="CB102" t="s">
        <v>1940</v>
      </c>
      <c r="CC102" s="40"/>
      <c r="CE102" s="65"/>
      <c r="CF102" s="65"/>
      <c r="CG102" s="65"/>
      <c r="CH102" s="65"/>
      <c r="CI102" s="65"/>
      <c r="CJ102" s="66"/>
      <c r="CK102" s="66"/>
      <c r="CL102" s="66"/>
      <c r="CM102" s="65"/>
      <c r="CN102" s="65"/>
      <c r="CO102" s="65"/>
      <c r="CP102" s="65"/>
      <c r="CQ102" s="65"/>
      <c r="CR102" s="65"/>
      <c r="CS102" s="65"/>
      <c r="CT102" s="65"/>
      <c r="CU102" s="65"/>
      <c r="CV102" s="66"/>
      <c r="CW102" s="65"/>
      <c r="CX102" s="65"/>
      <c r="CY102" s="39">
        <v>1946</v>
      </c>
      <c r="CZ102" s="41" t="s">
        <v>1941</v>
      </c>
      <c r="DA102" s="41" t="s">
        <v>300</v>
      </c>
      <c r="DB102" s="42">
        <v>14</v>
      </c>
      <c r="DC102" s="62"/>
      <c r="DD102" s="42">
        <v>19.989999999999998</v>
      </c>
      <c r="DE102" s="41" t="s">
        <v>837</v>
      </c>
      <c r="DF102" s="42">
        <v>0.05</v>
      </c>
      <c r="DG102" s="44"/>
      <c r="DH102" s="44"/>
      <c r="DI102" s="85"/>
      <c r="DJ102" s="44"/>
      <c r="DK102" s="56"/>
      <c r="DL102" s="56"/>
      <c r="DM102" s="62"/>
      <c r="DN102" s="62"/>
      <c r="DO102" s="62"/>
      <c r="DP102" s="62"/>
      <c r="DQ102" s="62"/>
      <c r="DR102" s="62"/>
      <c r="DS102" s="44"/>
      <c r="DT102" s="44"/>
      <c r="DU102" s="85"/>
      <c r="DV102" s="44"/>
      <c r="DW102" s="85"/>
    </row>
    <row r="103" spans="1:127" ht="21" customHeight="1" x14ac:dyDescent="0.2">
      <c r="A103" s="12">
        <v>102</v>
      </c>
      <c r="B103" s="29" t="s">
        <v>1942</v>
      </c>
      <c r="C103" s="29" t="s">
        <v>1943</v>
      </c>
      <c r="D103" s="43" t="s">
        <v>1925</v>
      </c>
      <c r="E103" s="43">
        <v>19</v>
      </c>
      <c r="F103" s="43">
        <v>2</v>
      </c>
      <c r="G103" s="43" t="s">
        <v>1944</v>
      </c>
      <c r="H103" s="71"/>
      <c r="I103" s="71" t="s">
        <v>1945</v>
      </c>
      <c r="J103" s="44">
        <v>4</v>
      </c>
      <c r="K103" s="44"/>
      <c r="L103" s="44" t="s">
        <v>1946</v>
      </c>
      <c r="M103" s="44"/>
      <c r="N103" s="44"/>
      <c r="O103" s="44"/>
      <c r="P103" s="44"/>
      <c r="Q103" s="44"/>
      <c r="R103" s="44"/>
      <c r="S103" s="44"/>
      <c r="T103" s="44"/>
      <c r="U103" s="44"/>
      <c r="V103" s="44"/>
      <c r="W103" s="44"/>
      <c r="X103" s="44">
        <v>73</v>
      </c>
      <c r="Y103" s="44"/>
      <c r="Z103" s="44"/>
      <c r="AA103" s="44"/>
      <c r="AB103" s="44"/>
      <c r="AC103" s="44"/>
      <c r="AD103" s="44"/>
      <c r="AE103" s="44"/>
      <c r="AF103" s="44"/>
      <c r="AG103" s="44"/>
      <c r="AH103" s="44"/>
      <c r="AI103" s="44"/>
      <c r="AJ103" s="44"/>
      <c r="AK103" s="44"/>
      <c r="AL103" s="44"/>
      <c r="AM103" s="44"/>
      <c r="AN103" s="44"/>
      <c r="AO103" s="44"/>
      <c r="AP103" s="44">
        <v>0</v>
      </c>
      <c r="AQ103" s="44">
        <v>0</v>
      </c>
      <c r="AR103" s="44">
        <v>0</v>
      </c>
      <c r="AS103" s="44">
        <v>0</v>
      </c>
      <c r="AT103" s="29"/>
      <c r="AU103" s="72"/>
      <c r="AW103" s="29" t="s">
        <v>331</v>
      </c>
      <c r="AX103" s="30">
        <v>1</v>
      </c>
      <c r="AY103" s="30" t="s">
        <v>1947</v>
      </c>
      <c r="AZ103" s="30">
        <v>28</v>
      </c>
      <c r="BA103" s="30" t="s">
        <v>510</v>
      </c>
      <c r="BB103" s="32"/>
      <c r="BC103" s="32"/>
      <c r="BD103" s="29" t="s">
        <v>900</v>
      </c>
      <c r="BE103" s="29" t="s">
        <v>343</v>
      </c>
      <c r="BF103" s="29" t="s">
        <v>1948</v>
      </c>
      <c r="BG103" s="30"/>
      <c r="BI103" s="40"/>
      <c r="BJ103" s="40"/>
      <c r="BK103" s="40"/>
      <c r="BL103" s="40"/>
      <c r="BM103" s="40"/>
      <c r="BN103" s="40"/>
      <c r="BO103" s="40"/>
      <c r="CC103" s="40"/>
      <c r="CE103" s="65"/>
      <c r="CF103" s="65"/>
      <c r="CG103" s="65"/>
      <c r="CH103" s="65"/>
      <c r="CI103" s="65"/>
      <c r="CJ103" s="66"/>
      <c r="CK103" s="66"/>
      <c r="CL103" s="66"/>
      <c r="CM103" s="65"/>
      <c r="CN103" s="65"/>
      <c r="CO103" s="65"/>
      <c r="CP103" s="65"/>
      <c r="CQ103" s="65"/>
      <c r="CR103" s="65"/>
      <c r="CS103" s="65"/>
      <c r="CT103" s="65"/>
      <c r="CU103" s="65"/>
      <c r="CV103" s="66"/>
      <c r="CW103" s="65"/>
      <c r="CX103" s="65"/>
      <c r="CY103" s="39">
        <v>28</v>
      </c>
      <c r="CZ103" s="41" t="s">
        <v>471</v>
      </c>
      <c r="DA103" s="41" t="s">
        <v>300</v>
      </c>
      <c r="DB103" s="42">
        <v>1</v>
      </c>
      <c r="DC103" s="42">
        <v>13</v>
      </c>
      <c r="DD103" s="42">
        <v>5.64</v>
      </c>
      <c r="DE103" s="41" t="s">
        <v>355</v>
      </c>
      <c r="DF103" s="42">
        <v>1E-3</v>
      </c>
      <c r="DG103" s="101">
        <v>8.0599999999999994E-5</v>
      </c>
      <c r="DH103" s="101">
        <v>8.0599999999999994E-5</v>
      </c>
      <c r="DI103" s="85">
        <f t="shared" si="2"/>
        <v>1</v>
      </c>
      <c r="DJ103" s="44">
        <v>0.842545901641095</v>
      </c>
      <c r="DK103" s="56"/>
      <c r="DL103" s="56"/>
      <c r="DM103" s="62"/>
      <c r="DN103" s="62"/>
      <c r="DO103" s="62"/>
      <c r="DP103" s="62"/>
      <c r="DQ103" s="62"/>
      <c r="DR103" s="62"/>
      <c r="DS103" s="44"/>
      <c r="DT103" s="44"/>
      <c r="DU103" s="85"/>
      <c r="DV103" s="44"/>
      <c r="DW103" s="85"/>
    </row>
    <row r="104" spans="1:127" ht="21" customHeight="1" x14ac:dyDescent="0.2">
      <c r="A104" s="12">
        <v>103</v>
      </c>
      <c r="B104" s="29" t="s">
        <v>1949</v>
      </c>
      <c r="C104" s="29" t="s">
        <v>1950</v>
      </c>
      <c r="D104" s="30" t="s">
        <v>1925</v>
      </c>
      <c r="E104" s="43">
        <v>19</v>
      </c>
      <c r="F104" s="43">
        <v>4</v>
      </c>
      <c r="G104" s="43" t="s">
        <v>1951</v>
      </c>
      <c r="H104" s="13"/>
      <c r="I104" s="13" t="s">
        <v>1952</v>
      </c>
      <c r="J104" s="44">
        <v>4</v>
      </c>
      <c r="K104" s="44"/>
      <c r="L104" s="44" t="s">
        <v>1953</v>
      </c>
      <c r="M104" s="44"/>
      <c r="N104" s="44"/>
      <c r="O104" s="44"/>
      <c r="P104" s="44"/>
      <c r="Q104" s="44"/>
      <c r="R104" s="44"/>
      <c r="S104" s="44"/>
      <c r="T104" s="44"/>
      <c r="U104" s="44"/>
      <c r="V104" s="44"/>
      <c r="W104" s="44"/>
      <c r="X104" s="44">
        <v>231</v>
      </c>
      <c r="Y104" s="44"/>
      <c r="Z104" s="44"/>
      <c r="AA104" s="44"/>
      <c r="AB104" s="44"/>
      <c r="AC104" s="44"/>
      <c r="AD104" s="44"/>
      <c r="AE104" s="44"/>
      <c r="AF104" s="44"/>
      <c r="AG104" s="44"/>
      <c r="AH104" s="44"/>
      <c r="AI104" s="44"/>
      <c r="AJ104" s="44"/>
      <c r="AK104" s="44"/>
      <c r="AL104" s="44"/>
      <c r="AM104" s="44"/>
      <c r="AN104" s="44"/>
      <c r="AO104" s="44"/>
      <c r="AP104" s="44">
        <v>0</v>
      </c>
      <c r="AQ104" s="44">
        <v>2</v>
      </c>
      <c r="AR104" s="44">
        <v>0</v>
      </c>
      <c r="AS104" s="44">
        <v>0</v>
      </c>
      <c r="AT104" s="29"/>
      <c r="AU104" s="72"/>
      <c r="AW104" s="29" t="s">
        <v>222</v>
      </c>
      <c r="AX104" s="30">
        <v>3</v>
      </c>
      <c r="AY104" s="30" t="s">
        <v>1954</v>
      </c>
      <c r="AZ104" s="30">
        <v>146</v>
      </c>
      <c r="BA104" s="30">
        <v>1.4E-2</v>
      </c>
      <c r="BB104" s="32"/>
      <c r="BC104" s="32"/>
      <c r="BD104" s="29" t="s">
        <v>235</v>
      </c>
      <c r="BE104" s="29" t="s">
        <v>343</v>
      </c>
      <c r="BF104" s="29" t="s">
        <v>1955</v>
      </c>
      <c r="BG104" s="40"/>
      <c r="BI104" s="40"/>
      <c r="BJ104" s="40"/>
      <c r="BK104" s="40"/>
      <c r="BL104" s="40"/>
      <c r="BM104" s="40"/>
      <c r="BN104" s="40"/>
      <c r="BO104" s="40"/>
      <c r="CC104" s="40"/>
      <c r="CE104" s="65"/>
      <c r="CF104" s="65"/>
      <c r="CG104" s="65"/>
      <c r="CH104" s="65"/>
      <c r="CI104" s="65"/>
      <c r="CJ104" s="66"/>
      <c r="CK104" s="66"/>
      <c r="CL104" s="66"/>
      <c r="CM104" s="65"/>
      <c r="CN104" s="65"/>
      <c r="CO104" s="65"/>
      <c r="CP104" s="65"/>
      <c r="CQ104" s="65"/>
      <c r="CR104" s="65"/>
      <c r="CS104" s="65"/>
      <c r="CT104" s="65"/>
      <c r="CU104" s="65"/>
      <c r="CV104" s="66"/>
      <c r="CW104" s="65"/>
      <c r="CX104" s="65"/>
      <c r="CY104" s="39">
        <v>146</v>
      </c>
      <c r="CZ104" s="41" t="s">
        <v>297</v>
      </c>
      <c r="DA104" s="41" t="s">
        <v>300</v>
      </c>
      <c r="DB104" s="42">
        <v>2</v>
      </c>
      <c r="DC104" s="42">
        <v>72</v>
      </c>
      <c r="DD104" s="42">
        <v>4.51</v>
      </c>
      <c r="DE104" s="41" t="s">
        <v>300</v>
      </c>
      <c r="DF104" s="42">
        <v>1.4E-2</v>
      </c>
      <c r="DG104" s="44">
        <v>1.4277405E-2</v>
      </c>
      <c r="DH104" s="44">
        <v>1.4277405E-2</v>
      </c>
      <c r="DI104" s="85">
        <f t="shared" si="2"/>
        <v>1</v>
      </c>
      <c r="DJ104" s="44">
        <v>0.23593488049693401</v>
      </c>
      <c r="DK104" s="56"/>
      <c r="DL104" s="56"/>
      <c r="DM104" s="62"/>
      <c r="DN104" s="62"/>
      <c r="DO104" s="62"/>
      <c r="DP104" s="62"/>
      <c r="DQ104" s="62"/>
      <c r="DR104" s="62"/>
      <c r="DS104" s="44"/>
      <c r="DT104" s="44"/>
      <c r="DU104" s="85"/>
      <c r="DV104" s="44"/>
      <c r="DW104" s="85"/>
    </row>
    <row r="105" spans="1:127" ht="21" customHeight="1" x14ac:dyDescent="0.2">
      <c r="A105" s="12">
        <v>104</v>
      </c>
      <c r="B105" s="14" t="s">
        <v>1956</v>
      </c>
      <c r="C105" s="14" t="s">
        <v>1957</v>
      </c>
      <c r="D105" s="15" t="s">
        <v>1925</v>
      </c>
      <c r="E105" s="15">
        <v>19</v>
      </c>
      <c r="F105" s="15">
        <v>2</v>
      </c>
      <c r="G105" s="15" t="s">
        <v>1958</v>
      </c>
      <c r="H105" s="16" t="s">
        <v>1959</v>
      </c>
      <c r="I105" s="17" t="s">
        <v>1960</v>
      </c>
      <c r="J105" s="19">
        <v>2</v>
      </c>
      <c r="K105" s="19">
        <v>1</v>
      </c>
      <c r="L105" s="19" t="s">
        <v>1961</v>
      </c>
      <c r="M105" s="20">
        <v>1369</v>
      </c>
      <c r="N105" s="19" t="s">
        <v>1962</v>
      </c>
      <c r="O105" s="19" t="s">
        <v>1963</v>
      </c>
      <c r="P105" s="20">
        <v>2818</v>
      </c>
      <c r="Q105" s="19" t="s">
        <v>1962</v>
      </c>
      <c r="R105" s="19" t="s">
        <v>1964</v>
      </c>
      <c r="S105" s="20">
        <v>2249</v>
      </c>
      <c r="T105" s="122" t="s">
        <v>1965</v>
      </c>
      <c r="U105" s="19" t="s">
        <v>1964</v>
      </c>
      <c r="V105" s="20">
        <v>2249</v>
      </c>
      <c r="W105" s="122" t="s">
        <v>1965</v>
      </c>
      <c r="X105" s="19">
        <v>109</v>
      </c>
      <c r="Y105" s="83">
        <v>6.51</v>
      </c>
      <c r="Z105" s="83">
        <v>6.51</v>
      </c>
      <c r="AA105" s="83">
        <v>2.1800000000000002</v>
      </c>
      <c r="AB105" s="83">
        <v>2.1800000000000002</v>
      </c>
      <c r="AC105" s="22">
        <v>3</v>
      </c>
      <c r="AD105" s="22" t="s">
        <v>414</v>
      </c>
      <c r="AE105" s="22">
        <v>1</v>
      </c>
      <c r="AF105" s="23" t="s">
        <v>195</v>
      </c>
      <c r="AG105" s="23" t="s">
        <v>328</v>
      </c>
      <c r="AH105" s="23" t="s">
        <v>200</v>
      </c>
      <c r="AI105" s="23" t="s">
        <v>329</v>
      </c>
      <c r="AJ105" s="25">
        <v>2.25</v>
      </c>
      <c r="AK105" s="25">
        <v>3</v>
      </c>
      <c r="AL105" s="22">
        <v>2</v>
      </c>
      <c r="AM105" s="22">
        <v>2</v>
      </c>
      <c r="AN105" s="22">
        <v>0</v>
      </c>
      <c r="AO105" s="19"/>
      <c r="AP105" s="19">
        <v>0</v>
      </c>
      <c r="AQ105" s="19">
        <v>1</v>
      </c>
      <c r="AR105" s="19">
        <v>1</v>
      </c>
      <c r="AS105" s="19">
        <v>0</v>
      </c>
      <c r="AT105" s="14" t="s">
        <v>1966</v>
      </c>
      <c r="AU105" s="27">
        <v>40909</v>
      </c>
      <c r="AV105" s="54">
        <v>41214</v>
      </c>
      <c r="AW105" s="29" t="s">
        <v>1967</v>
      </c>
      <c r="AX105" s="30">
        <v>2</v>
      </c>
      <c r="AY105" s="30" t="s">
        <v>1968</v>
      </c>
      <c r="AZ105" s="30">
        <v>236</v>
      </c>
      <c r="BA105" s="30">
        <v>0.05</v>
      </c>
      <c r="BB105" s="32"/>
      <c r="BC105" s="32"/>
      <c r="BD105" s="29" t="s">
        <v>1740</v>
      </c>
      <c r="BE105" s="29" t="s">
        <v>343</v>
      </c>
      <c r="BF105" s="29" t="s">
        <v>1969</v>
      </c>
      <c r="BG105" s="30" t="s">
        <v>1970</v>
      </c>
      <c r="BH105" s="32"/>
      <c r="BI105" s="30">
        <v>465</v>
      </c>
      <c r="BJ105" s="30">
        <v>622</v>
      </c>
      <c r="BK105" s="30">
        <v>769</v>
      </c>
      <c r="BL105" s="30" t="s">
        <v>244</v>
      </c>
      <c r="BM105" s="30">
        <v>465</v>
      </c>
      <c r="BN105" s="30">
        <v>0.8</v>
      </c>
      <c r="BO105" s="30">
        <v>1</v>
      </c>
      <c r="BP105" s="29" t="s">
        <v>1971</v>
      </c>
      <c r="BQ105" s="29" t="s">
        <v>1972</v>
      </c>
      <c r="BR105" s="30">
        <v>1146</v>
      </c>
      <c r="BS105" s="30">
        <v>0.53</v>
      </c>
      <c r="BT105" s="30" t="s">
        <v>249</v>
      </c>
      <c r="BU105" s="32"/>
      <c r="BV105" s="29" t="s">
        <v>1740</v>
      </c>
      <c r="BW105" s="29" t="s">
        <v>343</v>
      </c>
      <c r="BX105" s="30" t="s">
        <v>253</v>
      </c>
      <c r="BY105" s="30">
        <v>0.99</v>
      </c>
      <c r="BZ105" s="30" t="s">
        <v>1973</v>
      </c>
      <c r="CA105" s="29" t="s">
        <v>1971</v>
      </c>
      <c r="CB105" s="34"/>
      <c r="CC105" s="15">
        <v>1</v>
      </c>
      <c r="CD105" s="47" t="s">
        <v>1974</v>
      </c>
      <c r="CE105" s="36" t="s">
        <v>270</v>
      </c>
      <c r="CF105" s="37">
        <v>2005</v>
      </c>
      <c r="CG105" s="36" t="s">
        <v>276</v>
      </c>
      <c r="CH105" s="36" t="s">
        <v>439</v>
      </c>
      <c r="CI105" s="36" t="s">
        <v>439</v>
      </c>
      <c r="CJ105" s="38">
        <v>39</v>
      </c>
      <c r="CK105" s="38">
        <v>30</v>
      </c>
      <c r="CL105" s="38">
        <v>2201</v>
      </c>
      <c r="CM105" s="36" t="s">
        <v>282</v>
      </c>
      <c r="CN105" s="36" t="s">
        <v>408</v>
      </c>
      <c r="CO105" s="36" t="s">
        <v>288</v>
      </c>
      <c r="CP105" s="36" t="s">
        <v>1975</v>
      </c>
      <c r="CQ105" s="36" t="s">
        <v>627</v>
      </c>
      <c r="CR105" s="36" t="s">
        <v>627</v>
      </c>
      <c r="CS105" s="36" t="s">
        <v>580</v>
      </c>
      <c r="CT105" s="36" t="s">
        <v>468</v>
      </c>
      <c r="CU105" s="36" t="s">
        <v>1976</v>
      </c>
      <c r="CV105" s="38">
        <v>1</v>
      </c>
      <c r="CW105" s="36" t="s">
        <v>294</v>
      </c>
      <c r="CX105" s="36" t="s">
        <v>1377</v>
      </c>
      <c r="CY105" s="39">
        <v>236</v>
      </c>
      <c r="CZ105" s="41" t="s">
        <v>1501</v>
      </c>
      <c r="DA105" s="41" t="s">
        <v>300</v>
      </c>
      <c r="DB105" s="42">
        <v>1</v>
      </c>
      <c r="DC105" s="62"/>
      <c r="DD105" s="42">
        <v>3.83</v>
      </c>
      <c r="DE105" s="41" t="s">
        <v>300</v>
      </c>
      <c r="DF105" s="42">
        <v>0.05</v>
      </c>
      <c r="DG105" s="19">
        <v>5.0342932999999999E-2</v>
      </c>
      <c r="DH105" s="123">
        <v>0.05</v>
      </c>
      <c r="DI105" s="85">
        <f t="shared" si="2"/>
        <v>1</v>
      </c>
      <c r="DJ105" s="19">
        <v>0.12739236067881801</v>
      </c>
      <c r="DK105" s="38">
        <v>1146</v>
      </c>
      <c r="DL105" s="41" t="s">
        <v>1501</v>
      </c>
      <c r="DM105" s="41" t="s">
        <v>300</v>
      </c>
      <c r="DN105" s="42">
        <v>1</v>
      </c>
      <c r="DO105" s="62"/>
      <c r="DP105" s="42">
        <v>0.38700000000000001</v>
      </c>
      <c r="DQ105" s="41" t="s">
        <v>300</v>
      </c>
      <c r="DR105" s="42">
        <v>0.53</v>
      </c>
      <c r="DS105" s="19">
        <v>0.53388055899999998</v>
      </c>
      <c r="DT105" s="19">
        <v>0.53388055899999998</v>
      </c>
      <c r="DU105" s="85">
        <f t="shared" si="3"/>
        <v>0</v>
      </c>
      <c r="DV105" s="19">
        <v>1.83765158579785E-2</v>
      </c>
      <c r="DW105" s="85">
        <v>0</v>
      </c>
    </row>
    <row r="106" spans="1:127" ht="21" customHeight="1" x14ac:dyDescent="0.2">
      <c r="A106" s="12">
        <v>105</v>
      </c>
      <c r="B106" s="14" t="s">
        <v>1977</v>
      </c>
      <c r="C106" s="14" t="s">
        <v>1978</v>
      </c>
      <c r="D106" s="15" t="s">
        <v>1925</v>
      </c>
      <c r="E106" s="15">
        <v>19</v>
      </c>
      <c r="F106" s="15">
        <v>3</v>
      </c>
      <c r="G106" s="15" t="s">
        <v>1979</v>
      </c>
      <c r="H106" s="16" t="s">
        <v>1980</v>
      </c>
      <c r="I106" s="17" t="s">
        <v>1981</v>
      </c>
      <c r="J106" s="19">
        <v>2</v>
      </c>
      <c r="K106" s="19">
        <v>1</v>
      </c>
      <c r="L106" s="19" t="s">
        <v>1982</v>
      </c>
      <c r="M106" s="20">
        <v>23195</v>
      </c>
      <c r="N106" s="19" t="s">
        <v>1794</v>
      </c>
      <c r="O106" s="19" t="s">
        <v>1982</v>
      </c>
      <c r="P106" s="20">
        <v>23195</v>
      </c>
      <c r="Q106" s="19" t="s">
        <v>1794</v>
      </c>
      <c r="R106" s="19" t="s">
        <v>1983</v>
      </c>
      <c r="S106" s="20">
        <v>566</v>
      </c>
      <c r="T106" s="19" t="s">
        <v>1479</v>
      </c>
      <c r="U106" s="19" t="s">
        <v>1983</v>
      </c>
      <c r="V106" s="20">
        <v>566</v>
      </c>
      <c r="W106" s="19" t="s">
        <v>1479</v>
      </c>
      <c r="X106" s="19">
        <v>37</v>
      </c>
      <c r="Y106" s="83">
        <v>3.41</v>
      </c>
      <c r="Z106" s="83">
        <v>3.41</v>
      </c>
      <c r="AA106" s="83">
        <v>3.66</v>
      </c>
      <c r="AB106" s="83">
        <v>3.66</v>
      </c>
      <c r="AC106" s="22">
        <v>1</v>
      </c>
      <c r="AD106" s="22" t="s">
        <v>414</v>
      </c>
      <c r="AE106" s="22">
        <v>1</v>
      </c>
      <c r="AF106" s="23" t="s">
        <v>195</v>
      </c>
      <c r="AG106" s="23" t="s">
        <v>367</v>
      </c>
      <c r="AH106" s="23" t="s">
        <v>200</v>
      </c>
      <c r="AI106" s="23" t="s">
        <v>329</v>
      </c>
      <c r="AJ106" s="25">
        <v>3.6</v>
      </c>
      <c r="AK106" s="25">
        <v>2.8</v>
      </c>
      <c r="AL106" s="22">
        <v>0</v>
      </c>
      <c r="AM106" s="22"/>
      <c r="AN106" s="22">
        <v>0</v>
      </c>
      <c r="AO106" s="19"/>
      <c r="AP106" s="19">
        <v>0</v>
      </c>
      <c r="AQ106" s="19">
        <v>3</v>
      </c>
      <c r="AR106" s="19">
        <v>0</v>
      </c>
      <c r="AS106" s="19">
        <v>0</v>
      </c>
      <c r="AT106" s="14" t="s">
        <v>1984</v>
      </c>
      <c r="AU106" s="27">
        <v>41855</v>
      </c>
      <c r="AV106" s="48"/>
      <c r="AW106" s="14" t="s">
        <v>331</v>
      </c>
      <c r="AX106" s="15">
        <v>1</v>
      </c>
      <c r="AY106" s="15" t="s">
        <v>1985</v>
      </c>
      <c r="AZ106" s="15">
        <v>42</v>
      </c>
      <c r="BA106" s="15">
        <v>0.01</v>
      </c>
      <c r="BB106" s="48"/>
      <c r="BC106" s="48"/>
      <c r="BD106" s="14" t="s">
        <v>1484</v>
      </c>
      <c r="BE106" s="14" t="s">
        <v>236</v>
      </c>
      <c r="BF106" s="14" t="s">
        <v>1986</v>
      </c>
      <c r="BG106" s="15" t="s">
        <v>1987</v>
      </c>
      <c r="BH106" s="48"/>
      <c r="BI106" s="15">
        <v>34</v>
      </c>
      <c r="BJ106" s="15">
        <v>35</v>
      </c>
      <c r="BK106" s="15">
        <v>55</v>
      </c>
      <c r="BL106" s="15" t="s">
        <v>244</v>
      </c>
      <c r="BM106" s="15">
        <v>65</v>
      </c>
      <c r="BN106" s="15">
        <v>0.98</v>
      </c>
      <c r="BO106" s="15">
        <v>9</v>
      </c>
      <c r="BP106" s="14" t="s">
        <v>339</v>
      </c>
      <c r="BQ106" s="34"/>
      <c r="BR106" s="34"/>
      <c r="BS106" s="34"/>
      <c r="BT106" s="34"/>
      <c r="BU106" s="34"/>
      <c r="BV106" s="34"/>
      <c r="BW106" s="34"/>
      <c r="BX106" s="34"/>
      <c r="BY106" s="34"/>
      <c r="BZ106" s="34"/>
      <c r="CA106" s="34"/>
      <c r="CB106" s="34"/>
      <c r="CC106" s="15">
        <v>0</v>
      </c>
      <c r="CD106" s="34"/>
      <c r="CE106" s="51"/>
      <c r="CF106" s="51"/>
      <c r="CG106" s="51"/>
      <c r="CH106" s="51"/>
      <c r="CI106" s="51"/>
      <c r="CJ106" s="66"/>
      <c r="CK106" s="66"/>
      <c r="CL106" s="66"/>
      <c r="CM106" s="51"/>
      <c r="CN106" s="51"/>
      <c r="CO106" s="51"/>
      <c r="CP106" s="51"/>
      <c r="CQ106" s="51"/>
      <c r="CR106" s="51"/>
      <c r="CS106" s="51"/>
      <c r="CT106" s="51"/>
      <c r="CU106" s="51"/>
      <c r="CV106" s="66"/>
      <c r="CW106" s="51"/>
      <c r="CX106" s="51"/>
      <c r="CY106" s="52">
        <v>42</v>
      </c>
      <c r="CZ106" s="41" t="s">
        <v>297</v>
      </c>
      <c r="DA106" s="41" t="s">
        <v>300</v>
      </c>
      <c r="DB106" s="42">
        <v>1</v>
      </c>
      <c r="DC106" s="42">
        <v>38</v>
      </c>
      <c r="DD106" s="42">
        <v>9.4700000000000006</v>
      </c>
      <c r="DE106" s="41" t="s">
        <v>300</v>
      </c>
      <c r="DF106" s="42">
        <v>0.01</v>
      </c>
      <c r="DG106" s="19">
        <v>3.8632599999999999E-3</v>
      </c>
      <c r="DH106" s="19">
        <v>3.8632599999999999E-3</v>
      </c>
      <c r="DI106" s="85">
        <f t="shared" si="2"/>
        <v>1</v>
      </c>
      <c r="DJ106" s="19">
        <v>0.446647979427713</v>
      </c>
      <c r="DK106" s="56"/>
      <c r="DL106" s="56"/>
      <c r="DM106" s="62"/>
      <c r="DN106" s="62"/>
      <c r="DO106" s="62"/>
      <c r="DP106" s="62"/>
      <c r="DQ106" s="62"/>
      <c r="DR106" s="62"/>
      <c r="DS106" s="19"/>
      <c r="DT106" s="19"/>
      <c r="DU106" s="85"/>
      <c r="DV106" s="19"/>
      <c r="DW106" s="85"/>
    </row>
    <row r="107" spans="1:127" ht="21" customHeight="1" x14ac:dyDescent="0.2">
      <c r="A107" s="12">
        <v>106</v>
      </c>
      <c r="B107" s="14" t="s">
        <v>1988</v>
      </c>
      <c r="C107" s="14" t="s">
        <v>1989</v>
      </c>
      <c r="D107" s="15" t="s">
        <v>1925</v>
      </c>
      <c r="E107" s="15">
        <v>19</v>
      </c>
      <c r="F107" s="15">
        <v>2</v>
      </c>
      <c r="G107" s="15" t="s">
        <v>1990</v>
      </c>
      <c r="H107" s="16" t="s">
        <v>1991</v>
      </c>
      <c r="I107" s="17" t="s">
        <v>1992</v>
      </c>
      <c r="J107" s="19">
        <v>2</v>
      </c>
      <c r="K107" s="19">
        <v>1</v>
      </c>
      <c r="L107" s="19" t="s">
        <v>1993</v>
      </c>
      <c r="M107" s="20">
        <v>190</v>
      </c>
      <c r="N107" s="19" t="s">
        <v>1994</v>
      </c>
      <c r="O107" s="19" t="s">
        <v>1995</v>
      </c>
      <c r="P107" s="44">
        <v>6864</v>
      </c>
      <c r="Q107" s="19" t="s">
        <v>1994</v>
      </c>
      <c r="R107" s="19" t="s">
        <v>1996</v>
      </c>
      <c r="S107" s="44">
        <v>382</v>
      </c>
      <c r="T107" s="19" t="s">
        <v>1997</v>
      </c>
      <c r="U107" s="19" t="s">
        <v>1996</v>
      </c>
      <c r="V107" s="44">
        <v>382</v>
      </c>
      <c r="W107" s="19" t="s">
        <v>1997</v>
      </c>
      <c r="X107" s="19">
        <v>52</v>
      </c>
      <c r="Y107" s="83">
        <v>5.29</v>
      </c>
      <c r="Z107" s="83">
        <v>5.29</v>
      </c>
      <c r="AA107" s="83">
        <v>2.96</v>
      </c>
      <c r="AB107" s="83">
        <v>2.96</v>
      </c>
      <c r="AC107" s="22">
        <v>4</v>
      </c>
      <c r="AD107" s="22" t="s">
        <v>1116</v>
      </c>
      <c r="AE107" s="22">
        <v>1</v>
      </c>
      <c r="AF107" s="23" t="s">
        <v>195</v>
      </c>
      <c r="AG107" s="23" t="s">
        <v>367</v>
      </c>
      <c r="AH107" s="23" t="s">
        <v>200</v>
      </c>
      <c r="AI107" s="23" t="s">
        <v>329</v>
      </c>
      <c r="AJ107" s="25">
        <v>2</v>
      </c>
      <c r="AK107" s="25">
        <v>3</v>
      </c>
      <c r="AL107" s="22">
        <v>0</v>
      </c>
      <c r="AM107" s="22"/>
      <c r="AN107" s="22">
        <v>0</v>
      </c>
      <c r="AO107" s="19"/>
      <c r="AP107" s="19">
        <v>0</v>
      </c>
      <c r="AQ107" s="19">
        <v>1</v>
      </c>
      <c r="AR107" s="19">
        <v>1</v>
      </c>
      <c r="AS107" s="19">
        <v>0</v>
      </c>
      <c r="AT107" s="14" t="s">
        <v>1998</v>
      </c>
      <c r="AU107" s="27">
        <v>41533</v>
      </c>
      <c r="AV107" s="28">
        <v>41974</v>
      </c>
      <c r="AW107" s="29" t="s">
        <v>1998</v>
      </c>
      <c r="AX107" s="30">
        <v>4</v>
      </c>
      <c r="AY107" s="30" t="s">
        <v>1999</v>
      </c>
      <c r="AZ107" s="30">
        <v>36</v>
      </c>
      <c r="BA107" s="30" t="s">
        <v>594</v>
      </c>
      <c r="BB107" s="30"/>
      <c r="BC107" s="30">
        <v>2</v>
      </c>
      <c r="BD107" s="29" t="s">
        <v>235</v>
      </c>
      <c r="BE107" s="29" t="s">
        <v>343</v>
      </c>
      <c r="BF107" s="29" t="s">
        <v>2000</v>
      </c>
      <c r="BG107" s="30" t="s">
        <v>2001</v>
      </c>
      <c r="BH107" s="30">
        <v>0.62</v>
      </c>
      <c r="BI107" s="30">
        <v>44</v>
      </c>
      <c r="BJ107" s="30">
        <v>60</v>
      </c>
      <c r="BK107" s="30">
        <v>74</v>
      </c>
      <c r="BL107" s="30" t="s">
        <v>244</v>
      </c>
      <c r="BM107" s="30">
        <v>45</v>
      </c>
      <c r="BN107" s="30">
        <v>0.8</v>
      </c>
      <c r="BO107" s="30">
        <v>1</v>
      </c>
      <c r="BP107" s="29" t="s">
        <v>2002</v>
      </c>
      <c r="BQ107" s="29" t="s">
        <v>2003</v>
      </c>
      <c r="BR107" s="30">
        <v>47</v>
      </c>
      <c r="BS107" s="30">
        <v>0.13200000000000001</v>
      </c>
      <c r="BT107" s="30" t="s">
        <v>249</v>
      </c>
      <c r="BU107" s="30">
        <v>2</v>
      </c>
      <c r="BV107" s="29" t="s">
        <v>2004</v>
      </c>
      <c r="BW107" s="29" t="s">
        <v>343</v>
      </c>
      <c r="BX107" s="30" t="s">
        <v>253</v>
      </c>
      <c r="BY107" s="30">
        <v>0.8</v>
      </c>
      <c r="BZ107" s="30" t="s">
        <v>2005</v>
      </c>
      <c r="CA107" s="29" t="s">
        <v>464</v>
      </c>
      <c r="CB107" s="34"/>
      <c r="CC107" s="15">
        <v>1</v>
      </c>
      <c r="CD107" s="47" t="s">
        <v>2006</v>
      </c>
      <c r="CE107" s="36" t="s">
        <v>270</v>
      </c>
      <c r="CF107" s="37">
        <v>2003</v>
      </c>
      <c r="CG107" s="36" t="s">
        <v>276</v>
      </c>
      <c r="CH107" s="36" t="s">
        <v>277</v>
      </c>
      <c r="CI107" s="36" t="s">
        <v>277</v>
      </c>
      <c r="CJ107" s="38">
        <v>30</v>
      </c>
      <c r="CK107" s="38">
        <v>8</v>
      </c>
      <c r="CL107" s="38">
        <v>374</v>
      </c>
      <c r="CM107" s="36" t="s">
        <v>282</v>
      </c>
      <c r="CN107" s="36" t="s">
        <v>408</v>
      </c>
      <c r="CO107" s="36" t="s">
        <v>284</v>
      </c>
      <c r="CP107" s="36" t="s">
        <v>2007</v>
      </c>
      <c r="CQ107" s="36" t="s">
        <v>351</v>
      </c>
      <c r="CR107" s="36" t="s">
        <v>351</v>
      </c>
      <c r="CS107" s="36" t="s">
        <v>580</v>
      </c>
      <c r="CT107" s="36" t="s">
        <v>353</v>
      </c>
      <c r="CU107" s="36" t="s">
        <v>2008</v>
      </c>
      <c r="CV107" s="38">
        <v>1</v>
      </c>
      <c r="CW107" s="36" t="s">
        <v>294</v>
      </c>
      <c r="CX107" s="36" t="s">
        <v>1116</v>
      </c>
      <c r="CY107" s="39">
        <v>36</v>
      </c>
      <c r="CZ107" s="41" t="s">
        <v>297</v>
      </c>
      <c r="DA107" s="41" t="s">
        <v>300</v>
      </c>
      <c r="DB107" s="42">
        <v>1</v>
      </c>
      <c r="DC107" s="42">
        <v>34</v>
      </c>
      <c r="DD107" s="42">
        <v>5.8</v>
      </c>
      <c r="DE107" s="41" t="s">
        <v>355</v>
      </c>
      <c r="DF107" s="42">
        <v>0.05</v>
      </c>
      <c r="DG107" s="19">
        <v>2.1595498000000001E-2</v>
      </c>
      <c r="DH107" s="19">
        <v>2.1595498000000001E-2</v>
      </c>
      <c r="DI107" s="85">
        <f t="shared" si="2"/>
        <v>1</v>
      </c>
      <c r="DJ107" s="19">
        <v>0.38174421176499901</v>
      </c>
      <c r="DK107" s="38">
        <v>47</v>
      </c>
      <c r="DL107" s="41" t="s">
        <v>471</v>
      </c>
      <c r="DM107" s="41" t="s">
        <v>300</v>
      </c>
      <c r="DN107" s="42">
        <v>1</v>
      </c>
      <c r="DO107" s="42">
        <v>45</v>
      </c>
      <c r="DP107" s="42">
        <v>1.534</v>
      </c>
      <c r="DQ107" s="41" t="s">
        <v>300</v>
      </c>
      <c r="DR107" s="42">
        <v>0.13200000000000001</v>
      </c>
      <c r="DS107" s="19">
        <v>0.13203104399999999</v>
      </c>
      <c r="DT107" s="19">
        <v>0.13203104399999999</v>
      </c>
      <c r="DU107" s="85">
        <f t="shared" si="3"/>
        <v>0</v>
      </c>
      <c r="DV107" s="142">
        <f>-0.222920955041897</f>
        <v>-0.22292095504189699</v>
      </c>
      <c r="DW107" s="85">
        <v>1</v>
      </c>
    </row>
    <row r="108" spans="1:127" ht="21" customHeight="1" x14ac:dyDescent="0.2">
      <c r="A108" s="12">
        <v>107</v>
      </c>
      <c r="B108" s="95" t="s">
        <v>2009</v>
      </c>
      <c r="C108" s="14" t="s">
        <v>2010</v>
      </c>
      <c r="D108" s="15" t="s">
        <v>1925</v>
      </c>
      <c r="E108" s="15">
        <v>19</v>
      </c>
      <c r="F108" s="15">
        <v>3</v>
      </c>
      <c r="G108" s="15" t="s">
        <v>2011</v>
      </c>
      <c r="H108" s="16" t="s">
        <v>2012</v>
      </c>
      <c r="I108" s="17" t="s">
        <v>2013</v>
      </c>
      <c r="J108" s="19">
        <v>3</v>
      </c>
      <c r="K108" s="19">
        <v>2</v>
      </c>
      <c r="L108" s="19" t="s">
        <v>2014</v>
      </c>
      <c r="M108" s="20">
        <v>206</v>
      </c>
      <c r="N108" s="19" t="s">
        <v>2015</v>
      </c>
      <c r="O108" s="19" t="s">
        <v>2016</v>
      </c>
      <c r="P108" s="20">
        <v>2448</v>
      </c>
      <c r="Q108" s="19" t="s">
        <v>2015</v>
      </c>
      <c r="R108" s="19" t="s">
        <v>2017</v>
      </c>
      <c r="S108" s="20">
        <v>297</v>
      </c>
      <c r="T108" s="124" t="s">
        <v>2018</v>
      </c>
      <c r="U108" s="20" t="s">
        <v>2019</v>
      </c>
      <c r="V108" s="20">
        <v>108</v>
      </c>
      <c r="W108" s="124" t="s">
        <v>2018</v>
      </c>
      <c r="X108" s="19">
        <v>66</v>
      </c>
      <c r="Y108" s="83">
        <v>2.48</v>
      </c>
      <c r="Z108" s="83">
        <v>2.48</v>
      </c>
      <c r="AA108" s="83">
        <v>2.71</v>
      </c>
      <c r="AB108" s="83">
        <v>2.71</v>
      </c>
      <c r="AC108" s="22">
        <v>2</v>
      </c>
      <c r="AD108" s="22" t="s">
        <v>414</v>
      </c>
      <c r="AE108" s="22">
        <v>1</v>
      </c>
      <c r="AF108" s="23" t="s">
        <v>195</v>
      </c>
      <c r="AG108" s="23" t="s">
        <v>367</v>
      </c>
      <c r="AH108" s="23" t="s">
        <v>1412</v>
      </c>
      <c r="AI108" s="23" t="s">
        <v>614</v>
      </c>
      <c r="AJ108" s="25">
        <v>4.5</v>
      </c>
      <c r="AK108" s="25">
        <v>3.5</v>
      </c>
      <c r="AL108" s="22">
        <v>1</v>
      </c>
      <c r="AM108" s="22">
        <v>1</v>
      </c>
      <c r="AN108" s="22">
        <v>0</v>
      </c>
      <c r="AO108" s="19"/>
      <c r="AP108" s="19">
        <v>0</v>
      </c>
      <c r="AQ108" s="19">
        <v>1</v>
      </c>
      <c r="AR108" s="19">
        <v>1</v>
      </c>
      <c r="AS108" s="19">
        <v>0</v>
      </c>
      <c r="AT108" s="14" t="s">
        <v>2020</v>
      </c>
      <c r="AU108" s="27">
        <v>41333</v>
      </c>
      <c r="AV108" s="28">
        <v>41939</v>
      </c>
      <c r="AW108" s="29" t="s">
        <v>2021</v>
      </c>
      <c r="AX108" s="30">
        <v>2</v>
      </c>
      <c r="AY108" s="30" t="s">
        <v>2022</v>
      </c>
      <c r="AZ108" s="30">
        <v>86</v>
      </c>
      <c r="BA108" s="30" t="s">
        <v>2023</v>
      </c>
      <c r="BB108" s="30"/>
      <c r="BC108" s="30">
        <v>2</v>
      </c>
      <c r="BD108" s="111" t="s">
        <v>1198</v>
      </c>
      <c r="BE108" s="29" t="s">
        <v>343</v>
      </c>
      <c r="BF108" s="29" t="s">
        <v>2024</v>
      </c>
      <c r="BG108" s="30" t="s">
        <v>1418</v>
      </c>
      <c r="BH108" s="32"/>
      <c r="BI108" s="30">
        <v>158</v>
      </c>
      <c r="BJ108" s="30">
        <v>210</v>
      </c>
      <c r="BK108" s="30">
        <v>258</v>
      </c>
      <c r="BL108" s="30" t="s">
        <v>244</v>
      </c>
      <c r="BM108" s="30">
        <v>158</v>
      </c>
      <c r="BN108" s="30">
        <v>0.8</v>
      </c>
      <c r="BO108" s="30">
        <v>1</v>
      </c>
      <c r="BP108" s="29" t="s">
        <v>2025</v>
      </c>
      <c r="BQ108" s="29" t="s">
        <v>2026</v>
      </c>
      <c r="BR108" s="30">
        <v>158</v>
      </c>
      <c r="BS108" s="30">
        <v>0.189</v>
      </c>
      <c r="BT108" s="30" t="s">
        <v>377</v>
      </c>
      <c r="BU108" s="30">
        <v>2</v>
      </c>
      <c r="BV108" s="29" t="s">
        <v>2027</v>
      </c>
      <c r="BW108" s="29" t="s">
        <v>343</v>
      </c>
      <c r="BX108" s="30" t="s">
        <v>253</v>
      </c>
      <c r="BY108" s="30">
        <v>0.8</v>
      </c>
      <c r="BZ108" s="30" t="s">
        <v>2028</v>
      </c>
      <c r="CA108" s="29" t="s">
        <v>2029</v>
      </c>
      <c r="CB108" s="34"/>
      <c r="CC108" s="15">
        <v>1</v>
      </c>
      <c r="CD108" s="47" t="s">
        <v>2030</v>
      </c>
      <c r="CE108" s="36" t="s">
        <v>270</v>
      </c>
      <c r="CF108" s="37">
        <v>1997</v>
      </c>
      <c r="CG108" s="36" t="s">
        <v>276</v>
      </c>
      <c r="CH108" s="36" t="s">
        <v>277</v>
      </c>
      <c r="CI108" s="36" t="s">
        <v>348</v>
      </c>
      <c r="CJ108" s="38">
        <v>12</v>
      </c>
      <c r="CK108" s="38">
        <v>10</v>
      </c>
      <c r="CL108" s="38">
        <v>105</v>
      </c>
      <c r="CM108" s="36" t="s">
        <v>625</v>
      </c>
      <c r="CN108" s="36" t="s">
        <v>408</v>
      </c>
      <c r="CO108" s="36" t="s">
        <v>349</v>
      </c>
      <c r="CP108" s="36" t="s">
        <v>2031</v>
      </c>
      <c r="CQ108" s="36" t="s">
        <v>410</v>
      </c>
      <c r="CR108" s="36" t="s">
        <v>627</v>
      </c>
      <c r="CS108" s="36" t="s">
        <v>467</v>
      </c>
      <c r="CT108" s="36" t="s">
        <v>664</v>
      </c>
      <c r="CU108" s="36" t="s">
        <v>2032</v>
      </c>
      <c r="CV108" s="38">
        <v>1</v>
      </c>
      <c r="CW108" s="36" t="s">
        <v>294</v>
      </c>
      <c r="CX108" s="36" t="s">
        <v>2033</v>
      </c>
      <c r="CY108" s="39">
        <v>86</v>
      </c>
      <c r="CZ108" s="41" t="s">
        <v>471</v>
      </c>
      <c r="DA108" s="41" t="s">
        <v>300</v>
      </c>
      <c r="DB108" s="42">
        <v>1</v>
      </c>
      <c r="DC108" s="42">
        <v>84</v>
      </c>
      <c r="DD108" s="42">
        <v>2.09</v>
      </c>
      <c r="DE108" s="41" t="s">
        <v>2034</v>
      </c>
      <c r="DF108" s="42">
        <v>0.92</v>
      </c>
      <c r="DG108" s="19">
        <v>3.9641745999999999E-2</v>
      </c>
      <c r="DH108" s="19">
        <v>3.9641745999999999E-2</v>
      </c>
      <c r="DI108" s="85">
        <f t="shared" si="2"/>
        <v>1</v>
      </c>
      <c r="DJ108" s="19">
        <v>0.22233023521030201</v>
      </c>
      <c r="DK108" s="38">
        <v>158</v>
      </c>
      <c r="DL108" s="41" t="s">
        <v>471</v>
      </c>
      <c r="DM108" s="9" t="s">
        <v>300</v>
      </c>
      <c r="DN108" s="9">
        <v>1</v>
      </c>
      <c r="DO108" s="9">
        <v>156</v>
      </c>
      <c r="DP108" s="9">
        <v>1.3180000000000001</v>
      </c>
      <c r="DQ108" s="41" t="s">
        <v>300</v>
      </c>
      <c r="DR108" s="42">
        <v>0.189</v>
      </c>
      <c r="DS108" s="19">
        <v>0.18943574199999999</v>
      </c>
      <c r="DT108" s="19">
        <v>0.18943574199999999</v>
      </c>
      <c r="DU108" s="85">
        <f t="shared" si="3"/>
        <v>0</v>
      </c>
      <c r="DV108" s="19">
        <v>0.104941786006829</v>
      </c>
      <c r="DW108" s="85">
        <v>0</v>
      </c>
    </row>
    <row r="109" spans="1:127" ht="21" customHeight="1" x14ac:dyDescent="0.2">
      <c r="A109" s="12">
        <v>108</v>
      </c>
      <c r="B109" s="29" t="s">
        <v>2035</v>
      </c>
      <c r="C109" s="29" t="s">
        <v>2036</v>
      </c>
      <c r="D109" s="43" t="s">
        <v>1925</v>
      </c>
      <c r="E109" s="43">
        <v>19</v>
      </c>
      <c r="F109" s="43">
        <v>3</v>
      </c>
      <c r="G109" s="43" t="s">
        <v>2037</v>
      </c>
      <c r="H109" s="13"/>
      <c r="I109" s="13" t="s">
        <v>2038</v>
      </c>
      <c r="J109" s="44">
        <v>6</v>
      </c>
      <c r="K109" s="44"/>
      <c r="L109" s="44" t="s">
        <v>2039</v>
      </c>
      <c r="M109" s="44"/>
      <c r="N109" s="44"/>
      <c r="O109" s="44"/>
      <c r="P109" s="44"/>
      <c r="Q109" s="44"/>
      <c r="R109" s="44"/>
      <c r="S109" s="44"/>
      <c r="T109" s="125"/>
      <c r="U109" s="44"/>
      <c r="V109" s="44"/>
      <c r="W109" s="125"/>
      <c r="X109" s="44">
        <v>53</v>
      </c>
      <c r="Y109" s="44"/>
      <c r="Z109" s="44"/>
      <c r="AA109" s="44"/>
      <c r="AB109" s="44"/>
      <c r="AC109" s="44"/>
      <c r="AD109" s="44"/>
      <c r="AE109" s="44"/>
      <c r="AF109" s="44"/>
      <c r="AG109" s="44"/>
      <c r="AH109" s="44"/>
      <c r="AI109" s="44"/>
      <c r="AJ109" s="44"/>
      <c r="AK109" s="44"/>
      <c r="AL109" s="44"/>
      <c r="AM109" s="44"/>
      <c r="AN109" s="44"/>
      <c r="AO109" s="44"/>
      <c r="AP109" s="44">
        <v>0</v>
      </c>
      <c r="AQ109" s="44">
        <v>0</v>
      </c>
      <c r="AR109" s="44">
        <v>0</v>
      </c>
      <c r="AS109" s="44">
        <v>0</v>
      </c>
      <c r="AT109" s="29"/>
      <c r="AU109" s="72"/>
      <c r="AV109" s="118"/>
      <c r="AW109" s="29" t="s">
        <v>331</v>
      </c>
      <c r="AX109" s="30">
        <v>2</v>
      </c>
      <c r="AY109" s="30" t="s">
        <v>2040</v>
      </c>
      <c r="AZ109" s="30">
        <v>91</v>
      </c>
      <c r="BA109" s="30" t="s">
        <v>428</v>
      </c>
      <c r="BB109" s="30"/>
      <c r="BC109" s="30"/>
      <c r="BD109" s="29" t="s">
        <v>1033</v>
      </c>
      <c r="BE109" s="29" t="s">
        <v>1033</v>
      </c>
      <c r="BF109" s="29" t="s">
        <v>2041</v>
      </c>
      <c r="BG109" s="30" t="s">
        <v>2040</v>
      </c>
      <c r="BH109" s="32"/>
      <c r="BI109" s="30"/>
      <c r="BJ109" s="30"/>
      <c r="BK109" s="30"/>
      <c r="BL109" s="30"/>
      <c r="BM109" s="30"/>
      <c r="BN109" s="30"/>
      <c r="BO109" s="30"/>
      <c r="BP109" s="29"/>
      <c r="BQ109" s="29"/>
      <c r="BR109" s="30"/>
      <c r="BS109" s="30"/>
      <c r="BT109" s="30"/>
      <c r="BU109" s="30"/>
      <c r="BV109" s="29"/>
      <c r="BW109" s="29"/>
      <c r="BX109" s="30"/>
      <c r="BY109" s="30"/>
      <c r="BZ109" s="30"/>
      <c r="CA109" s="29"/>
      <c r="CB109" s="76"/>
      <c r="CC109" s="32"/>
      <c r="CD109" s="76"/>
      <c r="CE109" s="51"/>
      <c r="CF109" s="51"/>
      <c r="CG109" s="51"/>
      <c r="CH109" s="51"/>
      <c r="CI109" s="51"/>
      <c r="CJ109" s="66"/>
      <c r="CK109" s="66"/>
      <c r="CL109" s="66"/>
      <c r="CM109" s="51"/>
      <c r="CN109" s="51"/>
      <c r="CO109" s="51"/>
      <c r="CP109" s="51"/>
      <c r="CQ109" s="51"/>
      <c r="CR109" s="51"/>
      <c r="CS109" s="51"/>
      <c r="CT109" s="51"/>
      <c r="CU109" s="51"/>
      <c r="CV109" s="66"/>
      <c r="CW109" s="51"/>
      <c r="CX109" s="51"/>
      <c r="CY109" s="39">
        <v>91</v>
      </c>
      <c r="CZ109" s="41" t="s">
        <v>1035</v>
      </c>
      <c r="DA109" s="41" t="s">
        <v>300</v>
      </c>
      <c r="DB109" s="62"/>
      <c r="DC109" s="62"/>
      <c r="DD109" s="42">
        <v>0.99</v>
      </c>
      <c r="DE109" s="62"/>
      <c r="DF109" s="62"/>
      <c r="DG109" s="101">
        <v>4.4900000000000002E-136</v>
      </c>
      <c r="DH109" s="101">
        <v>4.4900000000000002E-136</v>
      </c>
      <c r="DI109" s="85">
        <f t="shared" si="2"/>
        <v>1</v>
      </c>
      <c r="DJ109" s="44">
        <v>0.99</v>
      </c>
      <c r="DK109" s="56"/>
      <c r="DL109" s="56"/>
      <c r="DM109" s="62"/>
      <c r="DN109" s="62"/>
      <c r="DO109" s="62"/>
      <c r="DP109" s="62"/>
      <c r="DQ109" s="62"/>
      <c r="DR109" s="62"/>
      <c r="DS109" s="44"/>
      <c r="DT109" s="44"/>
      <c r="DU109" s="85"/>
      <c r="DV109" s="44"/>
      <c r="DW109" s="85"/>
    </row>
    <row r="110" spans="1:127" ht="21" customHeight="1" x14ac:dyDescent="0.2">
      <c r="A110" s="12">
        <v>109</v>
      </c>
      <c r="B110" s="29" t="s">
        <v>2042</v>
      </c>
      <c r="C110" s="29" t="s">
        <v>2043</v>
      </c>
      <c r="D110" s="30" t="s">
        <v>1925</v>
      </c>
      <c r="E110" s="43">
        <v>19</v>
      </c>
      <c r="F110" s="43">
        <v>3</v>
      </c>
      <c r="G110" s="43" t="s">
        <v>2044</v>
      </c>
      <c r="H110" s="13"/>
      <c r="I110" s="13" t="s">
        <v>2045</v>
      </c>
      <c r="J110" s="44">
        <v>2</v>
      </c>
      <c r="K110" s="44"/>
      <c r="L110" s="44" t="s">
        <v>2046</v>
      </c>
      <c r="M110" s="44"/>
      <c r="N110" s="44" t="s">
        <v>2047</v>
      </c>
      <c r="O110" s="44" t="s">
        <v>2048</v>
      </c>
      <c r="P110" s="44"/>
      <c r="Q110" s="44" t="s">
        <v>2049</v>
      </c>
      <c r="R110" s="44"/>
      <c r="S110" s="44"/>
      <c r="T110" s="44"/>
      <c r="U110" s="44"/>
      <c r="V110" s="44"/>
      <c r="W110" s="44"/>
      <c r="X110" s="44">
        <v>168</v>
      </c>
      <c r="Y110" s="44"/>
      <c r="Z110" s="44"/>
      <c r="AA110" s="44"/>
      <c r="AB110" s="44"/>
      <c r="AC110" s="44"/>
      <c r="AD110" s="44"/>
      <c r="AE110" s="44"/>
      <c r="AF110" s="44"/>
      <c r="AG110" s="44"/>
      <c r="AH110" s="44"/>
      <c r="AI110" s="44"/>
      <c r="AJ110" s="44"/>
      <c r="AK110" s="44"/>
      <c r="AL110" s="44"/>
      <c r="AM110" s="44"/>
      <c r="AN110" s="44"/>
      <c r="AO110" s="44"/>
      <c r="AP110" s="44">
        <v>0</v>
      </c>
      <c r="AQ110" s="44">
        <v>2</v>
      </c>
      <c r="AR110" s="44">
        <v>0</v>
      </c>
      <c r="AS110" s="44">
        <v>0</v>
      </c>
      <c r="AT110" s="29"/>
      <c r="AU110" s="72"/>
      <c r="AW110" s="29" t="s">
        <v>222</v>
      </c>
      <c r="AX110" s="30">
        <v>1</v>
      </c>
      <c r="AY110" s="30" t="s">
        <v>2050</v>
      </c>
      <c r="AZ110" s="30">
        <v>38</v>
      </c>
      <c r="BA110" s="30">
        <v>3.5000000000000003E-2</v>
      </c>
      <c r="BB110" s="30"/>
      <c r="BC110" s="30">
        <v>1</v>
      </c>
      <c r="BD110" s="29" t="s">
        <v>2051</v>
      </c>
      <c r="BE110" s="29" t="s">
        <v>2052</v>
      </c>
      <c r="BF110" s="29" t="s">
        <v>2053</v>
      </c>
      <c r="BG110" s="30" t="s">
        <v>2054</v>
      </c>
      <c r="BH110" s="32"/>
      <c r="BI110" s="30">
        <v>35</v>
      </c>
      <c r="BJ110" s="30">
        <v>48</v>
      </c>
      <c r="BK110" s="30">
        <v>60</v>
      </c>
      <c r="BL110" s="40"/>
      <c r="BM110" s="40"/>
      <c r="BN110" s="40"/>
      <c r="BO110" s="40"/>
      <c r="CC110" s="40"/>
      <c r="CE110" s="65"/>
      <c r="CF110" s="65"/>
      <c r="CG110" s="65"/>
      <c r="CH110" s="65"/>
      <c r="CI110" s="65"/>
      <c r="CJ110" s="66"/>
      <c r="CK110" s="66"/>
      <c r="CL110" s="66"/>
      <c r="CM110" s="65"/>
      <c r="CN110" s="65"/>
      <c r="CO110" s="65"/>
      <c r="CP110" s="65"/>
      <c r="CQ110" s="65"/>
      <c r="CR110" s="65"/>
      <c r="CS110" s="65"/>
      <c r="CT110" s="65"/>
      <c r="CU110" s="65"/>
      <c r="CV110" s="66"/>
      <c r="CW110" s="65"/>
      <c r="CX110" s="65"/>
      <c r="CY110" s="39">
        <v>38</v>
      </c>
      <c r="CZ110" s="41" t="s">
        <v>471</v>
      </c>
      <c r="DA110" s="41" t="s">
        <v>300</v>
      </c>
      <c r="DB110" s="42">
        <v>1</v>
      </c>
      <c r="DC110" s="42">
        <v>19</v>
      </c>
      <c r="DD110" s="42">
        <v>1.923</v>
      </c>
      <c r="DE110" s="41" t="s">
        <v>300</v>
      </c>
      <c r="DF110" s="42">
        <v>3.5000000000000003E-2</v>
      </c>
      <c r="DG110" s="44">
        <v>6.9598814999999994E-2</v>
      </c>
      <c r="DH110" s="44">
        <v>3.4799406999999997E-2</v>
      </c>
      <c r="DI110" s="85">
        <f t="shared" si="2"/>
        <v>1</v>
      </c>
      <c r="DJ110" s="44">
        <v>0.40363253699541801</v>
      </c>
      <c r="DK110" s="56"/>
      <c r="DL110" s="56"/>
      <c r="DM110" s="62"/>
      <c r="DN110" s="62"/>
      <c r="DO110" s="62"/>
      <c r="DP110" s="62"/>
      <c r="DQ110" s="62"/>
      <c r="DR110" s="62"/>
      <c r="DS110" s="44"/>
      <c r="DT110" s="44"/>
      <c r="DU110" s="85"/>
      <c r="DV110" s="44"/>
      <c r="DW110" s="85"/>
    </row>
    <row r="111" spans="1:127" ht="21" customHeight="1" x14ac:dyDescent="0.2">
      <c r="A111" s="12">
        <v>110</v>
      </c>
      <c r="B111" s="14" t="s">
        <v>2055</v>
      </c>
      <c r="C111" s="14" t="s">
        <v>2056</v>
      </c>
      <c r="D111" s="15" t="s">
        <v>1925</v>
      </c>
      <c r="E111" s="15">
        <v>19</v>
      </c>
      <c r="F111" s="15">
        <v>4</v>
      </c>
      <c r="G111" s="15" t="s">
        <v>2057</v>
      </c>
      <c r="H111" s="16" t="s">
        <v>2058</v>
      </c>
      <c r="I111" s="17" t="s">
        <v>2059</v>
      </c>
      <c r="J111" s="19">
        <v>4</v>
      </c>
      <c r="K111" s="19">
        <v>3</v>
      </c>
      <c r="L111" s="19" t="s">
        <v>2060</v>
      </c>
      <c r="M111" s="20">
        <v>378</v>
      </c>
      <c r="N111" s="19" t="s">
        <v>528</v>
      </c>
      <c r="O111" s="20" t="s">
        <v>2061</v>
      </c>
      <c r="P111" s="20">
        <v>5836</v>
      </c>
      <c r="Q111" s="19" t="s">
        <v>528</v>
      </c>
      <c r="R111" s="19" t="s">
        <v>2062</v>
      </c>
      <c r="S111" s="20">
        <v>449</v>
      </c>
      <c r="T111" s="19" t="s">
        <v>2063</v>
      </c>
      <c r="U111" s="19" t="s">
        <v>2064</v>
      </c>
      <c r="V111" s="20">
        <v>10998</v>
      </c>
      <c r="W111" s="19" t="s">
        <v>2063</v>
      </c>
      <c r="X111" s="19">
        <v>37</v>
      </c>
      <c r="Y111" s="21">
        <v>3.53</v>
      </c>
      <c r="Z111" s="21">
        <v>3.53</v>
      </c>
      <c r="AA111" s="83">
        <v>2.86</v>
      </c>
      <c r="AB111" s="83">
        <v>2.86</v>
      </c>
      <c r="AC111" s="22">
        <v>1</v>
      </c>
      <c r="AD111" s="22" t="s">
        <v>414</v>
      </c>
      <c r="AE111" s="22">
        <v>1</v>
      </c>
      <c r="AF111" s="23" t="s">
        <v>195</v>
      </c>
      <c r="AG111" s="23" t="s">
        <v>328</v>
      </c>
      <c r="AH111" s="23" t="s">
        <v>200</v>
      </c>
      <c r="AI111" s="23" t="s">
        <v>481</v>
      </c>
      <c r="AJ111" s="25">
        <v>2.57</v>
      </c>
      <c r="AK111" s="25">
        <v>3.14</v>
      </c>
      <c r="AL111" s="22">
        <v>0</v>
      </c>
      <c r="AM111" s="22"/>
      <c r="AN111" s="22">
        <v>0</v>
      </c>
      <c r="AO111" s="19"/>
      <c r="AP111" s="19">
        <v>0</v>
      </c>
      <c r="AQ111" s="19">
        <v>1</v>
      </c>
      <c r="AR111" s="19">
        <v>1</v>
      </c>
      <c r="AS111" s="19">
        <v>0</v>
      </c>
      <c r="AT111" s="14" t="s">
        <v>2065</v>
      </c>
      <c r="AU111" s="27">
        <v>41667</v>
      </c>
      <c r="AV111" s="28">
        <v>42036</v>
      </c>
      <c r="AW111" s="29" t="s">
        <v>331</v>
      </c>
      <c r="AX111" s="30">
        <v>1</v>
      </c>
      <c r="AY111" s="30" t="s">
        <v>2066</v>
      </c>
      <c r="AZ111" s="30">
        <v>280</v>
      </c>
      <c r="BA111" s="30" t="s">
        <v>510</v>
      </c>
      <c r="BB111" s="30"/>
      <c r="BC111" s="30">
        <v>2</v>
      </c>
      <c r="BD111" s="29" t="s">
        <v>2067</v>
      </c>
      <c r="BE111" s="29" t="s">
        <v>236</v>
      </c>
      <c r="BF111" s="29" t="s">
        <v>2068</v>
      </c>
      <c r="BG111" s="30" t="s">
        <v>2069</v>
      </c>
      <c r="BH111" s="32"/>
      <c r="BI111" s="30">
        <v>19</v>
      </c>
      <c r="BJ111" s="30">
        <v>24</v>
      </c>
      <c r="BK111" s="30">
        <v>29</v>
      </c>
      <c r="BL111" s="30" t="s">
        <v>244</v>
      </c>
      <c r="BM111" s="30">
        <v>144</v>
      </c>
      <c r="BN111" s="30">
        <v>0.99</v>
      </c>
      <c r="BO111" s="30">
        <v>1</v>
      </c>
      <c r="BP111" s="29" t="s">
        <v>1051</v>
      </c>
      <c r="BQ111" s="29" t="s">
        <v>2070</v>
      </c>
      <c r="BR111" s="30">
        <v>144</v>
      </c>
      <c r="BS111" s="30">
        <v>0.28000000000000003</v>
      </c>
      <c r="BT111" s="32"/>
      <c r="BU111" s="30"/>
      <c r="BV111" s="29" t="s">
        <v>250</v>
      </c>
      <c r="BW111" s="29" t="s">
        <v>236</v>
      </c>
      <c r="BX111" s="30" t="s">
        <v>253</v>
      </c>
      <c r="BY111" s="30">
        <v>0.99</v>
      </c>
      <c r="BZ111" s="30" t="s">
        <v>2071</v>
      </c>
      <c r="CA111" s="29" t="s">
        <v>2072</v>
      </c>
      <c r="CB111" s="34"/>
      <c r="CC111" s="15">
        <v>0</v>
      </c>
      <c r="CD111" s="35" t="s">
        <v>2073</v>
      </c>
      <c r="CE111" s="36" t="s">
        <v>270</v>
      </c>
      <c r="CF111" s="37">
        <v>1999</v>
      </c>
      <c r="CG111" s="36" t="s">
        <v>380</v>
      </c>
      <c r="CH111" s="36" t="s">
        <v>277</v>
      </c>
      <c r="CI111" s="36" t="s">
        <v>278</v>
      </c>
      <c r="CJ111" s="38">
        <v>400</v>
      </c>
      <c r="CK111" s="38">
        <v>250</v>
      </c>
      <c r="CL111" s="38">
        <v>10759</v>
      </c>
      <c r="CM111" s="36" t="s">
        <v>282</v>
      </c>
      <c r="CN111" s="36" t="s">
        <v>904</v>
      </c>
      <c r="CO111" s="36" t="s">
        <v>351</v>
      </c>
      <c r="CP111" s="36" t="s">
        <v>2074</v>
      </c>
      <c r="CQ111" s="36" t="s">
        <v>410</v>
      </c>
      <c r="CR111" s="36" t="s">
        <v>410</v>
      </c>
      <c r="CS111" s="36" t="s">
        <v>467</v>
      </c>
      <c r="CT111" s="36" t="s">
        <v>468</v>
      </c>
      <c r="CU111" s="36" t="s">
        <v>2075</v>
      </c>
      <c r="CV111" s="38">
        <v>1</v>
      </c>
      <c r="CW111" s="36" t="s">
        <v>294</v>
      </c>
      <c r="CX111" s="36" t="s">
        <v>2076</v>
      </c>
      <c r="CY111" s="39">
        <v>280</v>
      </c>
      <c r="CZ111" s="41" t="s">
        <v>297</v>
      </c>
      <c r="DA111" s="41" t="s">
        <v>300</v>
      </c>
      <c r="DB111" s="42">
        <v>1</v>
      </c>
      <c r="DC111" s="42">
        <v>278</v>
      </c>
      <c r="DD111" s="42">
        <v>123.38</v>
      </c>
      <c r="DE111" s="41" t="s">
        <v>355</v>
      </c>
      <c r="DF111" s="42">
        <v>1E-3</v>
      </c>
      <c r="DG111" s="57">
        <v>5.7599999999999999E-24</v>
      </c>
      <c r="DH111" s="57">
        <v>5.7599999999999999E-24</v>
      </c>
      <c r="DI111" s="85">
        <f t="shared" si="2"/>
        <v>1</v>
      </c>
      <c r="DJ111" s="19">
        <v>0.55442718746792896</v>
      </c>
      <c r="DK111" s="38">
        <v>144</v>
      </c>
      <c r="DL111" s="41" t="s">
        <v>297</v>
      </c>
      <c r="DM111" s="41" t="s">
        <v>300</v>
      </c>
      <c r="DN111" s="42">
        <v>1</v>
      </c>
      <c r="DO111" s="42">
        <v>142</v>
      </c>
      <c r="DP111" s="42">
        <v>1.19</v>
      </c>
      <c r="DQ111" s="41" t="s">
        <v>300</v>
      </c>
      <c r="DR111" s="42">
        <v>0.28000000000000003</v>
      </c>
      <c r="DS111" s="19">
        <v>0.27717711900000003</v>
      </c>
      <c r="DT111" s="19">
        <v>0.27717711900000003</v>
      </c>
      <c r="DU111" s="85">
        <f t="shared" si="3"/>
        <v>0</v>
      </c>
      <c r="DV111" s="19">
        <v>9.11626909300782E-2</v>
      </c>
      <c r="DW111" s="85">
        <v>0</v>
      </c>
    </row>
    <row r="112" spans="1:127" ht="21" customHeight="1" x14ac:dyDescent="0.2">
      <c r="A112" s="12">
        <v>111</v>
      </c>
      <c r="B112" s="14" t="s">
        <v>2077</v>
      </c>
      <c r="C112" s="14" t="s">
        <v>2078</v>
      </c>
      <c r="D112" s="15" t="s">
        <v>1925</v>
      </c>
      <c r="E112" s="15">
        <v>19</v>
      </c>
      <c r="F112" s="15">
        <v>2</v>
      </c>
      <c r="G112" s="15" t="s">
        <v>2079</v>
      </c>
      <c r="H112" s="16" t="s">
        <v>2080</v>
      </c>
      <c r="I112" s="17" t="s">
        <v>2081</v>
      </c>
      <c r="J112" s="19">
        <v>2</v>
      </c>
      <c r="K112" s="19">
        <v>1</v>
      </c>
      <c r="L112" s="19" t="s">
        <v>2082</v>
      </c>
      <c r="M112" s="20">
        <v>6591</v>
      </c>
      <c r="N112" s="19" t="s">
        <v>1733</v>
      </c>
      <c r="O112" s="19" t="s">
        <v>2082</v>
      </c>
      <c r="P112" s="20">
        <v>6591</v>
      </c>
      <c r="Q112" s="19" t="s">
        <v>1733</v>
      </c>
      <c r="R112" s="19" t="s">
        <v>2083</v>
      </c>
      <c r="S112" s="20">
        <v>1532</v>
      </c>
      <c r="T112" s="122" t="s">
        <v>2084</v>
      </c>
      <c r="U112" s="19" t="s">
        <v>2083</v>
      </c>
      <c r="V112" s="20">
        <v>1532</v>
      </c>
      <c r="W112" s="122" t="s">
        <v>2084</v>
      </c>
      <c r="X112" s="19">
        <v>53</v>
      </c>
      <c r="Y112" s="83">
        <v>3.4</v>
      </c>
      <c r="Z112" s="83">
        <v>3.4</v>
      </c>
      <c r="AA112" s="83">
        <v>4.6100000000000003</v>
      </c>
      <c r="AB112" s="83">
        <v>4.6100000000000003</v>
      </c>
      <c r="AC112" s="22">
        <v>5</v>
      </c>
      <c r="AD112" s="22" t="s">
        <v>193</v>
      </c>
      <c r="AE112" s="22">
        <v>1</v>
      </c>
      <c r="AF112" s="23" t="s">
        <v>195</v>
      </c>
      <c r="AG112" s="23" t="s">
        <v>367</v>
      </c>
      <c r="AH112" s="23" t="s">
        <v>368</v>
      </c>
      <c r="AI112" s="23" t="s">
        <v>329</v>
      </c>
      <c r="AJ112" s="25">
        <v>2</v>
      </c>
      <c r="AK112" s="25">
        <v>3.5</v>
      </c>
      <c r="AL112" s="22">
        <v>0</v>
      </c>
      <c r="AM112" s="22"/>
      <c r="AN112" s="22">
        <v>0</v>
      </c>
      <c r="AO112" s="19"/>
      <c r="AP112" s="19">
        <v>0</v>
      </c>
      <c r="AQ112" s="19">
        <v>1</v>
      </c>
      <c r="AR112" s="19">
        <v>1</v>
      </c>
      <c r="AS112" s="19">
        <v>0</v>
      </c>
      <c r="AT112" s="14" t="s">
        <v>2085</v>
      </c>
      <c r="AU112" s="27">
        <v>40909</v>
      </c>
      <c r="AV112" s="54">
        <v>41060</v>
      </c>
      <c r="AW112" s="29" t="s">
        <v>2086</v>
      </c>
      <c r="AX112" s="30">
        <v>4</v>
      </c>
      <c r="AY112" s="30" t="s">
        <v>2087</v>
      </c>
      <c r="AZ112" s="30">
        <v>59</v>
      </c>
      <c r="BA112" s="30" t="s">
        <v>2088</v>
      </c>
      <c r="BB112" s="32"/>
      <c r="BC112" s="32"/>
      <c r="BD112" s="29" t="s">
        <v>1484</v>
      </c>
      <c r="BE112" s="29" t="s">
        <v>343</v>
      </c>
      <c r="BF112" s="29" t="s">
        <v>2089</v>
      </c>
      <c r="BG112" s="30" t="s">
        <v>2090</v>
      </c>
      <c r="BH112" s="32"/>
      <c r="BI112" s="30">
        <v>65</v>
      </c>
      <c r="BJ112" s="30">
        <v>87</v>
      </c>
      <c r="BK112" s="30">
        <v>107</v>
      </c>
      <c r="BL112" s="30" t="s">
        <v>244</v>
      </c>
      <c r="BM112" s="30">
        <v>120</v>
      </c>
      <c r="BN112" s="30">
        <v>0.99</v>
      </c>
      <c r="BO112" s="30">
        <v>1</v>
      </c>
      <c r="BP112" s="29" t="s">
        <v>2091</v>
      </c>
      <c r="BQ112" s="29" t="s">
        <v>2092</v>
      </c>
      <c r="BR112" s="30">
        <v>120</v>
      </c>
      <c r="BS112" s="30">
        <v>1.4E-2</v>
      </c>
      <c r="BT112" s="30" t="s">
        <v>249</v>
      </c>
      <c r="BU112" s="32"/>
      <c r="BV112" s="29" t="s">
        <v>1484</v>
      </c>
      <c r="BW112" s="29" t="s">
        <v>343</v>
      </c>
      <c r="BX112" s="30" t="s">
        <v>462</v>
      </c>
      <c r="BY112" s="30">
        <v>0.99</v>
      </c>
      <c r="BZ112" s="30" t="s">
        <v>2093</v>
      </c>
      <c r="CA112" s="29" t="s">
        <v>2091</v>
      </c>
      <c r="CB112" s="29" t="s">
        <v>2094</v>
      </c>
      <c r="CC112" s="15">
        <v>1</v>
      </c>
      <c r="CD112" s="47" t="s">
        <v>2095</v>
      </c>
      <c r="CE112" s="36" t="s">
        <v>270</v>
      </c>
      <c r="CF112" s="37">
        <v>2010</v>
      </c>
      <c r="CG112" s="36" t="s">
        <v>2096</v>
      </c>
      <c r="CH112" s="36" t="s">
        <v>277</v>
      </c>
      <c r="CI112" s="36" t="s">
        <v>278</v>
      </c>
      <c r="CJ112" s="38">
        <v>19</v>
      </c>
      <c r="CK112" s="38">
        <v>12</v>
      </c>
      <c r="CL112" s="38">
        <v>1532</v>
      </c>
      <c r="CM112" s="36" t="s">
        <v>625</v>
      </c>
      <c r="CN112" s="36" t="s">
        <v>381</v>
      </c>
      <c r="CO112" s="36" t="s">
        <v>284</v>
      </c>
      <c r="CP112" s="36" t="s">
        <v>2097</v>
      </c>
      <c r="CQ112" s="36" t="s">
        <v>288</v>
      </c>
      <c r="CR112" s="36" t="s">
        <v>349</v>
      </c>
      <c r="CS112" s="36" t="s">
        <v>290</v>
      </c>
      <c r="CT112" s="36" t="s">
        <v>353</v>
      </c>
      <c r="CU112" s="36" t="s">
        <v>345</v>
      </c>
      <c r="CV112" s="38">
        <v>1</v>
      </c>
      <c r="CW112" s="36" t="s">
        <v>294</v>
      </c>
      <c r="CX112" s="36" t="s">
        <v>414</v>
      </c>
      <c r="CY112" s="39">
        <v>59</v>
      </c>
      <c r="CZ112" s="41" t="s">
        <v>297</v>
      </c>
      <c r="DA112" s="41" t="s">
        <v>300</v>
      </c>
      <c r="DB112" s="42">
        <v>1</v>
      </c>
      <c r="DC112" s="42">
        <v>55</v>
      </c>
      <c r="DD112" s="42">
        <v>6.88</v>
      </c>
      <c r="DE112" s="41" t="s">
        <v>2034</v>
      </c>
      <c r="DF112" s="42">
        <v>0.94699999999999995</v>
      </c>
      <c r="DG112" s="19">
        <v>1.1256115000000001E-2</v>
      </c>
      <c r="DH112" s="19">
        <v>1.1256115000000001E-2</v>
      </c>
      <c r="DI112" s="85">
        <f t="shared" si="2"/>
        <v>1</v>
      </c>
      <c r="DJ112" s="19">
        <v>0.333441051330436</v>
      </c>
      <c r="DK112" s="38">
        <v>120</v>
      </c>
      <c r="DL112" s="41" t="s">
        <v>297</v>
      </c>
      <c r="DM112" s="41" t="s">
        <v>300</v>
      </c>
      <c r="DN112" s="42">
        <v>1</v>
      </c>
      <c r="DO112" s="42">
        <v>116</v>
      </c>
      <c r="DP112" s="42">
        <v>6.23</v>
      </c>
      <c r="DQ112" s="41" t="s">
        <v>300</v>
      </c>
      <c r="DR112" s="42">
        <v>1.4E-2</v>
      </c>
      <c r="DS112" s="19">
        <v>1.3965691000000001E-2</v>
      </c>
      <c r="DT112" s="19">
        <v>1.3965691000000001E-2</v>
      </c>
      <c r="DU112" s="85">
        <f t="shared" si="3"/>
        <v>1</v>
      </c>
      <c r="DV112" s="19">
        <v>0.22576422161211501</v>
      </c>
      <c r="DW112" s="85">
        <v>1</v>
      </c>
    </row>
    <row r="113" spans="1:127" ht="21" customHeight="1" x14ac:dyDescent="0.2">
      <c r="A113" s="12">
        <v>112</v>
      </c>
      <c r="B113" s="14" t="s">
        <v>2098</v>
      </c>
      <c r="C113" s="14" t="s">
        <v>2099</v>
      </c>
      <c r="D113" s="15" t="s">
        <v>1925</v>
      </c>
      <c r="E113" s="15">
        <v>19</v>
      </c>
      <c r="F113" s="15">
        <v>1</v>
      </c>
      <c r="G113" s="15" t="s">
        <v>2100</v>
      </c>
      <c r="H113" s="16" t="s">
        <v>2101</v>
      </c>
      <c r="I113" s="17" t="s">
        <v>2102</v>
      </c>
      <c r="J113" s="19">
        <v>3</v>
      </c>
      <c r="K113" s="19">
        <v>3</v>
      </c>
      <c r="L113" s="19" t="s">
        <v>2103</v>
      </c>
      <c r="M113" s="20">
        <v>233</v>
      </c>
      <c r="N113" s="19" t="s">
        <v>2104</v>
      </c>
      <c r="O113" s="19" t="s">
        <v>2105</v>
      </c>
      <c r="P113" s="20">
        <v>8475</v>
      </c>
      <c r="Q113" s="19" t="s">
        <v>1509</v>
      </c>
      <c r="R113" s="19" t="s">
        <v>2106</v>
      </c>
      <c r="S113" s="20">
        <v>91</v>
      </c>
      <c r="T113" s="19" t="s">
        <v>954</v>
      </c>
      <c r="U113" s="19" t="s">
        <v>955</v>
      </c>
      <c r="V113" s="20">
        <v>8175</v>
      </c>
      <c r="W113" s="19" t="s">
        <v>954</v>
      </c>
      <c r="X113" s="19">
        <v>103</v>
      </c>
      <c r="Y113" s="83">
        <v>2.39</v>
      </c>
      <c r="Z113" s="83">
        <v>5.56</v>
      </c>
      <c r="AA113" s="83">
        <v>6.42</v>
      </c>
      <c r="AB113" s="83">
        <v>6.42</v>
      </c>
      <c r="AC113" s="22">
        <v>1</v>
      </c>
      <c r="AD113" s="22" t="s">
        <v>2107</v>
      </c>
      <c r="AE113" s="22">
        <v>1</v>
      </c>
      <c r="AF113" s="23" t="s">
        <v>195</v>
      </c>
      <c r="AG113" s="23" t="s">
        <v>328</v>
      </c>
      <c r="AH113" s="23" t="s">
        <v>200</v>
      </c>
      <c r="AI113" s="23" t="s">
        <v>481</v>
      </c>
      <c r="AJ113" s="25">
        <v>3.6</v>
      </c>
      <c r="AK113" s="25">
        <v>3.2</v>
      </c>
      <c r="AL113" s="22">
        <v>0</v>
      </c>
      <c r="AM113" s="22"/>
      <c r="AN113" s="22">
        <v>0</v>
      </c>
      <c r="AO113" s="19"/>
      <c r="AP113" s="19">
        <v>0</v>
      </c>
      <c r="AQ113" s="19">
        <v>1</v>
      </c>
      <c r="AR113" s="19">
        <v>1</v>
      </c>
      <c r="AS113" s="19">
        <v>0</v>
      </c>
      <c r="AT113" s="14" t="s">
        <v>956</v>
      </c>
      <c r="AU113" s="27">
        <v>40909</v>
      </c>
      <c r="AV113" s="54">
        <v>41058</v>
      </c>
      <c r="AW113" s="29" t="s">
        <v>2108</v>
      </c>
      <c r="AX113" s="30">
        <v>1</v>
      </c>
      <c r="AY113" s="30" t="s">
        <v>2109</v>
      </c>
      <c r="AZ113" s="30">
        <v>141</v>
      </c>
      <c r="BA113" s="30" t="s">
        <v>594</v>
      </c>
      <c r="BB113" s="32"/>
      <c r="BC113" s="32"/>
      <c r="BD113" s="29" t="s">
        <v>235</v>
      </c>
      <c r="BE113" s="29" t="s">
        <v>343</v>
      </c>
      <c r="BF113" s="29" t="s">
        <v>2110</v>
      </c>
      <c r="BG113" s="30" t="s">
        <v>2111</v>
      </c>
      <c r="BH113" s="32"/>
      <c r="BI113" s="30" t="s">
        <v>428</v>
      </c>
      <c r="BJ113" s="30" t="s">
        <v>428</v>
      </c>
      <c r="BK113" s="30" t="s">
        <v>428</v>
      </c>
      <c r="BL113" s="30" t="s">
        <v>244</v>
      </c>
      <c r="BM113" s="30">
        <v>53</v>
      </c>
      <c r="BN113" s="30" t="s">
        <v>428</v>
      </c>
      <c r="BO113" s="30">
        <v>1</v>
      </c>
      <c r="BP113" s="29" t="s">
        <v>428</v>
      </c>
      <c r="BQ113" s="29" t="s">
        <v>2112</v>
      </c>
      <c r="BR113" s="30">
        <v>51</v>
      </c>
      <c r="BS113" s="30">
        <v>0.01</v>
      </c>
      <c r="BT113" s="30" t="s">
        <v>249</v>
      </c>
      <c r="BU113" s="32"/>
      <c r="BV113" s="29" t="s">
        <v>235</v>
      </c>
      <c r="BW113" s="29" t="s">
        <v>343</v>
      </c>
      <c r="BX113" s="30" t="s">
        <v>462</v>
      </c>
      <c r="BY113" s="30" t="s">
        <v>428</v>
      </c>
      <c r="BZ113" s="30" t="s">
        <v>2113</v>
      </c>
      <c r="CA113" s="29" t="s">
        <v>1254</v>
      </c>
      <c r="CB113" s="29" t="s">
        <v>2114</v>
      </c>
      <c r="CC113" s="15">
        <v>0</v>
      </c>
      <c r="CD113" s="14"/>
      <c r="CE113" s="36" t="s">
        <v>270</v>
      </c>
      <c r="CF113" s="37">
        <v>2003</v>
      </c>
      <c r="CG113" s="36" t="s">
        <v>276</v>
      </c>
      <c r="CH113" s="36" t="s">
        <v>348</v>
      </c>
      <c r="CI113" s="36" t="s">
        <v>277</v>
      </c>
      <c r="CJ113" s="38">
        <v>110</v>
      </c>
      <c r="CK113" s="38">
        <v>76</v>
      </c>
      <c r="CL113" s="38">
        <v>8108</v>
      </c>
      <c r="CM113" s="36" t="s">
        <v>282</v>
      </c>
      <c r="CN113" s="36" t="s">
        <v>408</v>
      </c>
      <c r="CO113" s="36" t="s">
        <v>351</v>
      </c>
      <c r="CP113" s="36" t="s">
        <v>2115</v>
      </c>
      <c r="CQ113" s="36" t="s">
        <v>288</v>
      </c>
      <c r="CR113" s="36" t="s">
        <v>289</v>
      </c>
      <c r="CS113" s="36" t="s">
        <v>694</v>
      </c>
      <c r="CT113" s="36" t="s">
        <v>353</v>
      </c>
      <c r="CU113" s="36" t="s">
        <v>965</v>
      </c>
      <c r="CV113" s="38">
        <v>1</v>
      </c>
      <c r="CW113" s="36" t="s">
        <v>294</v>
      </c>
      <c r="CX113" s="36" t="s">
        <v>966</v>
      </c>
      <c r="CY113" s="39">
        <v>141</v>
      </c>
      <c r="CZ113" s="41" t="s">
        <v>297</v>
      </c>
      <c r="DA113" s="41" t="s">
        <v>300</v>
      </c>
      <c r="DB113" s="42">
        <v>1</v>
      </c>
      <c r="DC113" s="42">
        <v>9</v>
      </c>
      <c r="DD113" s="42">
        <v>8.6999999999999993</v>
      </c>
      <c r="DE113" s="41" t="s">
        <v>355</v>
      </c>
      <c r="DF113" s="42">
        <v>0.05</v>
      </c>
      <c r="DG113" s="19">
        <v>1.6232104000000001E-2</v>
      </c>
      <c r="DH113" s="19">
        <v>1.6232104000000001E-2</v>
      </c>
      <c r="DI113" s="85">
        <f t="shared" si="2"/>
        <v>1</v>
      </c>
      <c r="DJ113" s="19">
        <v>0.70108874169309898</v>
      </c>
      <c r="DK113" s="38">
        <v>51</v>
      </c>
      <c r="DL113" s="41" t="s">
        <v>297</v>
      </c>
      <c r="DM113" s="41" t="s">
        <v>300</v>
      </c>
      <c r="DN113" s="42">
        <v>1</v>
      </c>
      <c r="DO113" s="42">
        <v>9</v>
      </c>
      <c r="DP113" s="42">
        <v>11.6</v>
      </c>
      <c r="DQ113" s="41" t="s">
        <v>300</v>
      </c>
      <c r="DR113" s="42">
        <v>0.01</v>
      </c>
      <c r="DS113" s="19">
        <v>7.8003719999999999E-3</v>
      </c>
      <c r="DT113" s="19">
        <v>7.8003719999999999E-3</v>
      </c>
      <c r="DU113" s="85">
        <f t="shared" si="3"/>
        <v>1</v>
      </c>
      <c r="DV113" s="19">
        <v>0.75040442170639199</v>
      </c>
      <c r="DW113" s="85">
        <v>1</v>
      </c>
    </row>
    <row r="114" spans="1:127" ht="21" customHeight="1" x14ac:dyDescent="0.2">
      <c r="A114" s="12">
        <v>113</v>
      </c>
      <c r="B114" s="14" t="s">
        <v>2116</v>
      </c>
      <c r="C114" s="14" t="s">
        <v>2117</v>
      </c>
      <c r="D114" s="15" t="s">
        <v>1925</v>
      </c>
      <c r="E114" s="15">
        <v>19</v>
      </c>
      <c r="F114" s="15">
        <v>4</v>
      </c>
      <c r="G114" s="15" t="s">
        <v>2118</v>
      </c>
      <c r="H114" s="16" t="s">
        <v>2119</v>
      </c>
      <c r="I114" s="17" t="s">
        <v>2120</v>
      </c>
      <c r="J114" s="19">
        <v>3</v>
      </c>
      <c r="K114" s="19">
        <v>4</v>
      </c>
      <c r="L114" s="19" t="s">
        <v>2121</v>
      </c>
      <c r="M114" s="20">
        <v>2061</v>
      </c>
      <c r="N114" s="19" t="s">
        <v>2122</v>
      </c>
      <c r="O114" s="19" t="s">
        <v>2123</v>
      </c>
      <c r="P114" s="20">
        <v>250</v>
      </c>
      <c r="Q114" s="19" t="s">
        <v>888</v>
      </c>
      <c r="R114" s="19" t="s">
        <v>2124</v>
      </c>
      <c r="S114" s="20">
        <v>77</v>
      </c>
      <c r="T114" s="122" t="s">
        <v>1193</v>
      </c>
      <c r="U114" s="19" t="s">
        <v>2125</v>
      </c>
      <c r="V114" s="20">
        <v>77</v>
      </c>
      <c r="W114" s="122" t="s">
        <v>1193</v>
      </c>
      <c r="X114" s="19">
        <v>32</v>
      </c>
      <c r="Y114" s="83">
        <v>3.02</v>
      </c>
      <c r="Z114" s="21">
        <v>6.56</v>
      </c>
      <c r="AA114" s="83">
        <v>3.03</v>
      </c>
      <c r="AB114" s="83">
        <v>3.03</v>
      </c>
      <c r="AC114" s="22">
        <v>1</v>
      </c>
      <c r="AD114" s="22" t="s">
        <v>414</v>
      </c>
      <c r="AE114" s="22">
        <v>1</v>
      </c>
      <c r="AF114" s="23" t="s">
        <v>195</v>
      </c>
      <c r="AG114" s="23" t="s">
        <v>328</v>
      </c>
      <c r="AH114" s="23" t="s">
        <v>368</v>
      </c>
      <c r="AI114" s="23" t="s">
        <v>481</v>
      </c>
      <c r="AJ114" s="25">
        <v>2.2000000000000002</v>
      </c>
      <c r="AK114" s="25">
        <v>2.25</v>
      </c>
      <c r="AL114" s="22">
        <v>0</v>
      </c>
      <c r="AM114" s="22"/>
      <c r="AN114" s="22">
        <v>0</v>
      </c>
      <c r="AO114" s="19"/>
      <c r="AP114" s="19">
        <v>0</v>
      </c>
      <c r="AQ114" s="19">
        <v>1</v>
      </c>
      <c r="AR114" s="19">
        <v>1</v>
      </c>
      <c r="AS114" s="19">
        <v>0</v>
      </c>
      <c r="AT114" s="14" t="s">
        <v>2126</v>
      </c>
      <c r="AU114" s="27">
        <v>41371</v>
      </c>
      <c r="AV114" s="54">
        <v>41716</v>
      </c>
      <c r="AW114" s="29" t="s">
        <v>1447</v>
      </c>
      <c r="AX114" s="30">
        <v>1</v>
      </c>
      <c r="AY114" s="30" t="s">
        <v>2127</v>
      </c>
      <c r="AZ114" s="30">
        <v>126</v>
      </c>
      <c r="BA114" s="30" t="s">
        <v>2128</v>
      </c>
      <c r="BB114" s="32"/>
      <c r="BC114" s="32"/>
      <c r="BD114" s="29" t="s">
        <v>2129</v>
      </c>
      <c r="BE114" s="29" t="s">
        <v>343</v>
      </c>
      <c r="BF114" s="29" t="s">
        <v>2130</v>
      </c>
      <c r="BG114" s="30" t="s">
        <v>2131</v>
      </c>
      <c r="BH114" s="32"/>
      <c r="BI114" s="30">
        <v>12</v>
      </c>
      <c r="BJ114" s="30">
        <v>15</v>
      </c>
      <c r="BK114" s="30">
        <v>18</v>
      </c>
      <c r="BL114" s="30" t="s">
        <v>244</v>
      </c>
      <c r="BM114" s="30">
        <v>96</v>
      </c>
      <c r="BN114" s="30">
        <v>0.99</v>
      </c>
      <c r="BO114" s="30">
        <v>1</v>
      </c>
      <c r="BP114" s="29" t="s">
        <v>898</v>
      </c>
      <c r="BQ114" s="29" t="s">
        <v>2132</v>
      </c>
      <c r="BR114" s="30">
        <v>177</v>
      </c>
      <c r="BS114" s="30">
        <v>9.9999999999999998E-13</v>
      </c>
      <c r="BT114" s="30" t="s">
        <v>249</v>
      </c>
      <c r="BU114" s="32"/>
      <c r="BV114" s="29" t="s">
        <v>2133</v>
      </c>
      <c r="BW114" s="29" t="s">
        <v>343</v>
      </c>
      <c r="BX114" s="30" t="s">
        <v>462</v>
      </c>
      <c r="BY114" s="30">
        <v>0.99</v>
      </c>
      <c r="BZ114" s="30" t="s">
        <v>2134</v>
      </c>
      <c r="CA114" s="29" t="s">
        <v>898</v>
      </c>
      <c r="CB114" s="29" t="s">
        <v>2135</v>
      </c>
      <c r="CC114" s="15">
        <v>1</v>
      </c>
      <c r="CD114" s="47" t="s">
        <v>2136</v>
      </c>
      <c r="CE114" s="36" t="s">
        <v>270</v>
      </c>
      <c r="CF114" s="37">
        <v>2012</v>
      </c>
      <c r="CG114" s="36" t="s">
        <v>438</v>
      </c>
      <c r="CH114" s="36" t="s">
        <v>439</v>
      </c>
      <c r="CI114" s="36" t="s">
        <v>277</v>
      </c>
      <c r="CJ114" s="38">
        <v>31</v>
      </c>
      <c r="CK114" s="38">
        <v>21</v>
      </c>
      <c r="CL114" s="38">
        <v>432</v>
      </c>
      <c r="CM114" s="36" t="s">
        <v>282</v>
      </c>
      <c r="CN114" s="36" t="s">
        <v>381</v>
      </c>
      <c r="CO114" s="36" t="s">
        <v>349</v>
      </c>
      <c r="CP114" s="36" t="s">
        <v>2137</v>
      </c>
      <c r="CQ114" s="36" t="s">
        <v>284</v>
      </c>
      <c r="CR114" s="36" t="s">
        <v>349</v>
      </c>
      <c r="CS114" s="36" t="s">
        <v>290</v>
      </c>
      <c r="CT114" s="36" t="s">
        <v>664</v>
      </c>
      <c r="CU114" s="36" t="s">
        <v>1447</v>
      </c>
      <c r="CV114" s="38">
        <v>2</v>
      </c>
      <c r="CW114" s="36" t="s">
        <v>294</v>
      </c>
      <c r="CX114" s="36" t="s">
        <v>414</v>
      </c>
      <c r="CY114" s="39">
        <v>126</v>
      </c>
      <c r="CZ114" s="41" t="s">
        <v>471</v>
      </c>
      <c r="DA114" s="41" t="s">
        <v>300</v>
      </c>
      <c r="DB114" s="42">
        <v>1</v>
      </c>
      <c r="DC114" s="42">
        <v>124</v>
      </c>
      <c r="DD114" s="42">
        <v>10.36</v>
      </c>
      <c r="DE114" s="41" t="s">
        <v>2138</v>
      </c>
      <c r="DF114" s="67">
        <v>0.99</v>
      </c>
      <c r="DG114" s="57">
        <v>1.6900000000000001E-18</v>
      </c>
      <c r="DH114" s="57">
        <v>1.6900000000000001E-18</v>
      </c>
      <c r="DI114" s="85">
        <f t="shared" si="2"/>
        <v>1</v>
      </c>
      <c r="DJ114" s="19">
        <v>0.68115218166661695</v>
      </c>
      <c r="DK114" s="38">
        <v>177</v>
      </c>
      <c r="DL114" s="41" t="s">
        <v>471</v>
      </c>
      <c r="DM114" s="41" t="s">
        <v>300</v>
      </c>
      <c r="DN114" s="42">
        <v>1</v>
      </c>
      <c r="DO114" s="42">
        <v>175</v>
      </c>
      <c r="DP114" s="42">
        <v>15.64</v>
      </c>
      <c r="DQ114" s="41" t="s">
        <v>300</v>
      </c>
      <c r="DR114" s="67">
        <v>0</v>
      </c>
      <c r="DS114" s="57">
        <v>4.5900000000000001E-35</v>
      </c>
      <c r="DT114" s="57">
        <v>4.5900000000000001E-35</v>
      </c>
      <c r="DU114" s="85">
        <f t="shared" si="3"/>
        <v>1</v>
      </c>
      <c r="DV114" s="19">
        <v>0.76350878934367195</v>
      </c>
      <c r="DW114" s="85">
        <v>1</v>
      </c>
    </row>
    <row r="115" spans="1:127" ht="21" customHeight="1" x14ac:dyDescent="0.2">
      <c r="A115" s="12">
        <v>114</v>
      </c>
      <c r="B115" s="14" t="s">
        <v>2139</v>
      </c>
      <c r="C115" s="14" t="s">
        <v>2140</v>
      </c>
      <c r="D115" s="15" t="s">
        <v>1925</v>
      </c>
      <c r="E115" s="15">
        <v>19</v>
      </c>
      <c r="F115" s="15">
        <v>1</v>
      </c>
      <c r="G115" s="15" t="s">
        <v>2141</v>
      </c>
      <c r="H115" s="68" t="s">
        <v>2142</v>
      </c>
      <c r="I115" s="69" t="s">
        <v>2143</v>
      </c>
      <c r="J115" s="19">
        <v>3</v>
      </c>
      <c r="K115" s="19">
        <v>1</v>
      </c>
      <c r="L115" s="19" t="s">
        <v>2144</v>
      </c>
      <c r="M115" s="44">
        <v>6138</v>
      </c>
      <c r="N115" s="19" t="s">
        <v>866</v>
      </c>
      <c r="O115" s="19" t="s">
        <v>2145</v>
      </c>
      <c r="P115" s="44">
        <v>64583</v>
      </c>
      <c r="Q115" s="19" t="s">
        <v>866</v>
      </c>
      <c r="R115" s="19" t="s">
        <v>2146</v>
      </c>
      <c r="S115" s="44">
        <v>2</v>
      </c>
      <c r="T115" s="19" t="s">
        <v>2147</v>
      </c>
      <c r="U115" s="19" t="s">
        <v>2146</v>
      </c>
      <c r="V115" s="44">
        <v>2</v>
      </c>
      <c r="W115" s="19" t="s">
        <v>2147</v>
      </c>
      <c r="X115" s="19">
        <v>248</v>
      </c>
      <c r="Y115" s="21">
        <v>6.74</v>
      </c>
      <c r="Z115" s="21">
        <v>6.74</v>
      </c>
      <c r="AA115" s="83">
        <v>1.36</v>
      </c>
      <c r="AB115" s="83">
        <v>1.36</v>
      </c>
      <c r="AC115" s="22">
        <v>1</v>
      </c>
      <c r="AD115" s="22" t="s">
        <v>414</v>
      </c>
      <c r="AE115" s="22">
        <v>1</v>
      </c>
      <c r="AF115" s="23" t="s">
        <v>195</v>
      </c>
      <c r="AG115" s="23" t="s">
        <v>197</v>
      </c>
      <c r="AH115" s="23" t="s">
        <v>200</v>
      </c>
      <c r="AI115" s="23" t="s">
        <v>329</v>
      </c>
      <c r="AJ115" s="25">
        <v>2</v>
      </c>
      <c r="AK115" s="25">
        <v>3.33</v>
      </c>
      <c r="AL115" s="22">
        <v>0</v>
      </c>
      <c r="AM115" s="22"/>
      <c r="AN115" s="22">
        <v>0</v>
      </c>
      <c r="AO115" s="19"/>
      <c r="AP115" s="19">
        <v>0</v>
      </c>
      <c r="AQ115" s="19">
        <v>1</v>
      </c>
      <c r="AR115" s="19">
        <v>1</v>
      </c>
      <c r="AS115" s="19">
        <v>0</v>
      </c>
      <c r="AT115" s="14" t="s">
        <v>2148</v>
      </c>
      <c r="AU115" s="27">
        <v>41856</v>
      </c>
      <c r="AV115" s="28">
        <v>42012</v>
      </c>
      <c r="AW115" s="29" t="s">
        <v>222</v>
      </c>
      <c r="AX115" s="30">
        <v>1</v>
      </c>
      <c r="AY115" s="30" t="s">
        <v>2149</v>
      </c>
      <c r="AZ115" s="30">
        <v>32</v>
      </c>
      <c r="BA115" s="30" t="s">
        <v>2150</v>
      </c>
      <c r="BB115" s="32"/>
      <c r="BC115" s="32"/>
      <c r="BD115" s="29" t="s">
        <v>717</v>
      </c>
      <c r="BE115" s="29" t="s">
        <v>343</v>
      </c>
      <c r="BF115" s="29" t="s">
        <v>2151</v>
      </c>
      <c r="BG115" s="30" t="s">
        <v>2152</v>
      </c>
      <c r="BH115" s="32"/>
      <c r="BI115" s="30">
        <v>22</v>
      </c>
      <c r="BJ115" s="30">
        <v>26</v>
      </c>
      <c r="BK115" s="30">
        <v>32</v>
      </c>
      <c r="BL115" s="30" t="s">
        <v>244</v>
      </c>
      <c r="BM115" s="30">
        <v>32</v>
      </c>
      <c r="BN115" s="30">
        <v>0.95</v>
      </c>
      <c r="BO115" s="30">
        <v>9</v>
      </c>
      <c r="BP115" s="29" t="s">
        <v>1234</v>
      </c>
      <c r="BQ115" s="29" t="s">
        <v>2153</v>
      </c>
      <c r="BR115" s="30">
        <v>32</v>
      </c>
      <c r="BS115" s="30">
        <v>1E-4</v>
      </c>
      <c r="BT115" s="30" t="s">
        <v>249</v>
      </c>
      <c r="BU115" s="30">
        <v>2</v>
      </c>
      <c r="BV115" s="29" t="s">
        <v>717</v>
      </c>
      <c r="BW115" s="29" t="s">
        <v>2154</v>
      </c>
      <c r="BX115" s="30" t="s">
        <v>462</v>
      </c>
      <c r="BY115" s="30">
        <v>0.95</v>
      </c>
      <c r="BZ115" s="30" t="s">
        <v>2155</v>
      </c>
      <c r="CA115" s="29" t="s">
        <v>1533</v>
      </c>
      <c r="CB115" s="34"/>
      <c r="CC115" s="15">
        <v>1</v>
      </c>
      <c r="CD115" s="47" t="s">
        <v>2156</v>
      </c>
      <c r="CE115" s="36" t="s">
        <v>270</v>
      </c>
      <c r="CF115" s="37">
        <v>2014</v>
      </c>
      <c r="CG115" s="36" t="s">
        <v>438</v>
      </c>
      <c r="CH115" s="36" t="s">
        <v>348</v>
      </c>
      <c r="CI115" s="36" t="s">
        <v>348</v>
      </c>
      <c r="CJ115" s="38">
        <v>16</v>
      </c>
      <c r="CK115" s="38">
        <v>5</v>
      </c>
      <c r="CL115" s="38">
        <v>2</v>
      </c>
      <c r="CM115" s="36" t="s">
        <v>625</v>
      </c>
      <c r="CN115" s="36" t="s">
        <v>408</v>
      </c>
      <c r="CO115" s="36" t="s">
        <v>349</v>
      </c>
      <c r="CP115" s="36" t="s">
        <v>2157</v>
      </c>
      <c r="CQ115" s="36" t="s">
        <v>349</v>
      </c>
      <c r="CR115" s="36" t="s">
        <v>351</v>
      </c>
      <c r="CS115" s="36" t="s">
        <v>467</v>
      </c>
      <c r="CT115" s="36" t="s">
        <v>468</v>
      </c>
      <c r="CU115" s="36" t="s">
        <v>2158</v>
      </c>
      <c r="CV115" s="38">
        <v>2</v>
      </c>
      <c r="CW115" s="36" t="s">
        <v>294</v>
      </c>
      <c r="CX115" s="36" t="s">
        <v>193</v>
      </c>
      <c r="CY115" s="39">
        <v>32</v>
      </c>
      <c r="CZ115" s="41" t="s">
        <v>297</v>
      </c>
      <c r="DA115" s="41" t="s">
        <v>300</v>
      </c>
      <c r="DB115" s="42">
        <v>1</v>
      </c>
      <c r="DC115" s="42">
        <v>30</v>
      </c>
      <c r="DD115" s="42">
        <v>14.49</v>
      </c>
      <c r="DE115" s="41" t="s">
        <v>2034</v>
      </c>
      <c r="DF115" s="42">
        <v>0.99</v>
      </c>
      <c r="DG115" s="19">
        <v>6.4788499999999995E-4</v>
      </c>
      <c r="DH115" s="19">
        <v>6.4788499999999995E-4</v>
      </c>
      <c r="DI115" s="85">
        <f t="shared" si="2"/>
        <v>1</v>
      </c>
      <c r="DJ115" s="19">
        <v>0.57069358376827894</v>
      </c>
      <c r="DK115" s="38">
        <v>32</v>
      </c>
      <c r="DL115" s="41" t="s">
        <v>297</v>
      </c>
      <c r="DM115" s="41" t="s">
        <v>300</v>
      </c>
      <c r="DN115" s="42">
        <v>1</v>
      </c>
      <c r="DO115" s="42">
        <v>30</v>
      </c>
      <c r="DP115" s="42">
        <v>22.27</v>
      </c>
      <c r="DQ115" s="41" t="s">
        <v>300</v>
      </c>
      <c r="DR115" s="42">
        <v>1E-4</v>
      </c>
      <c r="DS115" s="57">
        <v>5.1400000000000003E-5</v>
      </c>
      <c r="DT115" s="57">
        <v>5.1400000000000003E-5</v>
      </c>
      <c r="DU115" s="85">
        <f t="shared" si="3"/>
        <v>1</v>
      </c>
      <c r="DV115" s="19">
        <v>0.65273042802536296</v>
      </c>
      <c r="DW115" s="85">
        <v>1</v>
      </c>
    </row>
    <row r="116" spans="1:127" ht="21" customHeight="1" x14ac:dyDescent="0.2">
      <c r="A116" s="12">
        <v>115</v>
      </c>
      <c r="B116" s="14" t="s">
        <v>2159</v>
      </c>
      <c r="C116" s="14" t="s">
        <v>2160</v>
      </c>
      <c r="D116" s="15" t="s">
        <v>1925</v>
      </c>
      <c r="E116" s="15">
        <v>19</v>
      </c>
      <c r="F116" s="15">
        <v>3</v>
      </c>
      <c r="G116" s="15" t="s">
        <v>2161</v>
      </c>
      <c r="H116" s="68" t="s">
        <v>2162</v>
      </c>
      <c r="I116" s="69" t="s">
        <v>2163</v>
      </c>
      <c r="J116" s="19">
        <v>2</v>
      </c>
      <c r="K116" s="19">
        <v>9</v>
      </c>
      <c r="L116" s="19" t="s">
        <v>2164</v>
      </c>
      <c r="M116" s="20">
        <v>271</v>
      </c>
      <c r="N116" s="19" t="s">
        <v>888</v>
      </c>
      <c r="O116" s="19" t="s">
        <v>2165</v>
      </c>
      <c r="P116" s="20">
        <v>15271</v>
      </c>
      <c r="Q116" s="19" t="s">
        <v>888</v>
      </c>
      <c r="R116" s="19" t="s">
        <v>1263</v>
      </c>
      <c r="S116" s="20">
        <v>23</v>
      </c>
      <c r="T116" s="19" t="s">
        <v>1264</v>
      </c>
      <c r="U116" s="19" t="s">
        <v>1263</v>
      </c>
      <c r="V116" s="20">
        <v>23</v>
      </c>
      <c r="W116" s="19" t="s">
        <v>1264</v>
      </c>
      <c r="X116" s="19">
        <v>22</v>
      </c>
      <c r="Y116" s="21">
        <v>6.56</v>
      </c>
      <c r="Z116" s="21">
        <v>6.56</v>
      </c>
      <c r="AA116" s="83">
        <v>1.42</v>
      </c>
      <c r="AB116" s="83">
        <v>1.42</v>
      </c>
      <c r="AC116" s="22">
        <v>2</v>
      </c>
      <c r="AD116" s="22" t="s">
        <v>1116</v>
      </c>
      <c r="AE116" s="22">
        <v>2</v>
      </c>
      <c r="AF116" s="23" t="s">
        <v>195</v>
      </c>
      <c r="AG116" s="23" t="s">
        <v>197</v>
      </c>
      <c r="AH116" s="23" t="s">
        <v>368</v>
      </c>
      <c r="AI116" s="23" t="s">
        <v>329</v>
      </c>
      <c r="AJ116" s="25">
        <v>2</v>
      </c>
      <c r="AK116" s="25">
        <v>3.33</v>
      </c>
      <c r="AL116" s="22">
        <v>0</v>
      </c>
      <c r="AM116" s="22"/>
      <c r="AN116" s="22">
        <v>0</v>
      </c>
      <c r="AO116" s="19"/>
      <c r="AP116" s="19">
        <v>0</v>
      </c>
      <c r="AQ116" s="19">
        <v>1</v>
      </c>
      <c r="AR116" s="19">
        <v>1</v>
      </c>
      <c r="AS116" s="19">
        <v>0</v>
      </c>
      <c r="AT116" s="14" t="s">
        <v>1265</v>
      </c>
      <c r="AU116" s="27">
        <v>41526</v>
      </c>
      <c r="AV116" s="73">
        <v>42063</v>
      </c>
      <c r="AW116" s="29" t="s">
        <v>222</v>
      </c>
      <c r="AX116" s="30">
        <v>1</v>
      </c>
      <c r="AY116" s="30" t="s">
        <v>2166</v>
      </c>
      <c r="AZ116" s="30">
        <v>32</v>
      </c>
      <c r="BA116" s="30" t="s">
        <v>2167</v>
      </c>
      <c r="BB116" s="32"/>
      <c r="BC116" s="32"/>
      <c r="BD116" s="111" t="s">
        <v>457</v>
      </c>
      <c r="BE116" s="29" t="s">
        <v>343</v>
      </c>
      <c r="BF116" s="29" t="s">
        <v>2168</v>
      </c>
      <c r="BG116" s="30" t="s">
        <v>2169</v>
      </c>
      <c r="BH116" s="32"/>
      <c r="BI116" s="30">
        <v>16</v>
      </c>
      <c r="BJ116" s="30">
        <v>20</v>
      </c>
      <c r="BK116" s="30">
        <v>24</v>
      </c>
      <c r="BL116" s="30" t="s">
        <v>244</v>
      </c>
      <c r="BM116" s="30">
        <v>24</v>
      </c>
      <c r="BN116" s="30">
        <v>0.95</v>
      </c>
      <c r="BO116" s="30">
        <v>1</v>
      </c>
      <c r="BP116" s="29" t="s">
        <v>2170</v>
      </c>
      <c r="BQ116" s="29" t="s">
        <v>2171</v>
      </c>
      <c r="BR116" s="30">
        <v>8</v>
      </c>
      <c r="BS116" s="30">
        <v>0.19700000000000001</v>
      </c>
      <c r="BT116" s="30" t="s">
        <v>249</v>
      </c>
      <c r="BU116" s="30">
        <v>2</v>
      </c>
      <c r="BV116" s="29" t="s">
        <v>1198</v>
      </c>
      <c r="BW116" s="29" t="s">
        <v>343</v>
      </c>
      <c r="BX116" s="30" t="s">
        <v>253</v>
      </c>
      <c r="BY116" s="30">
        <v>0.9</v>
      </c>
      <c r="BZ116" s="30" t="s">
        <v>2172</v>
      </c>
      <c r="CA116" s="29" t="s">
        <v>379</v>
      </c>
      <c r="CB116" s="34"/>
      <c r="CC116" s="15">
        <v>1</v>
      </c>
      <c r="CD116" s="47" t="s">
        <v>2173</v>
      </c>
      <c r="CE116" s="36" t="s">
        <v>270</v>
      </c>
      <c r="CF116" s="37">
        <v>2007</v>
      </c>
      <c r="CG116" s="36" t="s">
        <v>438</v>
      </c>
      <c r="CH116" s="36" t="s">
        <v>277</v>
      </c>
      <c r="CI116" s="36" t="s">
        <v>439</v>
      </c>
      <c r="CJ116" s="38">
        <v>2</v>
      </c>
      <c r="CK116" s="38">
        <v>2</v>
      </c>
      <c r="CL116" s="38">
        <v>21</v>
      </c>
      <c r="CM116" s="36" t="s">
        <v>282</v>
      </c>
      <c r="CN116" s="36" t="s">
        <v>408</v>
      </c>
      <c r="CO116" s="36" t="s">
        <v>284</v>
      </c>
      <c r="CP116" s="36" t="s">
        <v>2174</v>
      </c>
      <c r="CQ116" s="86" t="s">
        <v>627</v>
      </c>
      <c r="CR116" s="86" t="s">
        <v>627</v>
      </c>
      <c r="CS116" s="126" t="s">
        <v>290</v>
      </c>
      <c r="CT116" s="86" t="s">
        <v>411</v>
      </c>
      <c r="CU116" s="36" t="s">
        <v>1276</v>
      </c>
      <c r="CV116" s="38">
        <v>2</v>
      </c>
      <c r="CW116" s="36" t="s">
        <v>294</v>
      </c>
      <c r="CX116" s="36" t="s">
        <v>1116</v>
      </c>
      <c r="CY116" s="39">
        <v>32</v>
      </c>
      <c r="CZ116" s="41" t="s">
        <v>471</v>
      </c>
      <c r="DA116" s="41" t="s">
        <v>300</v>
      </c>
      <c r="DB116" s="42">
        <v>1</v>
      </c>
      <c r="DC116" s="42">
        <v>31</v>
      </c>
      <c r="DD116" s="42">
        <v>3.23</v>
      </c>
      <c r="DE116" s="41" t="s">
        <v>2034</v>
      </c>
      <c r="DF116" s="42">
        <v>0.97</v>
      </c>
      <c r="DG116" s="19">
        <v>2.9270799999999999E-3</v>
      </c>
      <c r="DH116" s="19">
        <v>2.9270799999999999E-3</v>
      </c>
      <c r="DI116" s="85">
        <f t="shared" si="2"/>
        <v>1</v>
      </c>
      <c r="DJ116" s="19">
        <v>0.50179907501858001</v>
      </c>
      <c r="DK116" s="38">
        <v>8</v>
      </c>
      <c r="DL116" s="41" t="s">
        <v>471</v>
      </c>
      <c r="DM116" s="41" t="s">
        <v>300</v>
      </c>
      <c r="DN116" s="42">
        <v>1</v>
      </c>
      <c r="DO116" s="42">
        <v>8</v>
      </c>
      <c r="DP116" s="42">
        <v>-1.4259999999999999</v>
      </c>
      <c r="DQ116" s="41" t="s">
        <v>300</v>
      </c>
      <c r="DR116" s="42">
        <v>0.19700000000000001</v>
      </c>
      <c r="DS116" s="19">
        <v>0.19170092399999999</v>
      </c>
      <c r="DT116" s="19">
        <v>0.19170092399999999</v>
      </c>
      <c r="DU116" s="85">
        <f t="shared" si="3"/>
        <v>0</v>
      </c>
      <c r="DV116" s="19">
        <v>0.45018789940530901</v>
      </c>
      <c r="DW116" s="85">
        <v>0</v>
      </c>
    </row>
    <row r="117" spans="1:127" ht="21" customHeight="1" x14ac:dyDescent="0.2">
      <c r="A117" s="12">
        <v>116</v>
      </c>
      <c r="B117" s="95" t="s">
        <v>2175</v>
      </c>
      <c r="C117" s="14" t="s">
        <v>2176</v>
      </c>
      <c r="D117" s="15" t="s">
        <v>1925</v>
      </c>
      <c r="E117" s="15">
        <v>19</v>
      </c>
      <c r="F117" s="15">
        <v>7</v>
      </c>
      <c r="G117" s="15" t="s">
        <v>2177</v>
      </c>
      <c r="H117" s="68" t="s">
        <v>2178</v>
      </c>
      <c r="I117" s="69" t="s">
        <v>2179</v>
      </c>
      <c r="J117" s="19">
        <v>2</v>
      </c>
      <c r="K117" s="19">
        <v>4</v>
      </c>
      <c r="L117" s="19" t="s">
        <v>2180</v>
      </c>
      <c r="M117" s="20">
        <v>2785</v>
      </c>
      <c r="N117" s="19" t="s">
        <v>954</v>
      </c>
      <c r="O117" s="19" t="s">
        <v>2181</v>
      </c>
      <c r="P117" s="20">
        <v>17561</v>
      </c>
      <c r="Q117" s="19" t="s">
        <v>2182</v>
      </c>
      <c r="R117" s="19" t="s">
        <v>2183</v>
      </c>
      <c r="S117" s="20">
        <v>5</v>
      </c>
      <c r="T117" s="122" t="s">
        <v>2184</v>
      </c>
      <c r="U117" s="30" t="s">
        <v>2185</v>
      </c>
      <c r="V117" s="20">
        <v>461</v>
      </c>
      <c r="W117" s="122" t="s">
        <v>2184</v>
      </c>
      <c r="X117" s="19">
        <v>122</v>
      </c>
      <c r="Y117" s="83">
        <v>6.42</v>
      </c>
      <c r="Z117" s="83">
        <v>4.08</v>
      </c>
      <c r="AA117" s="83">
        <v>2.35</v>
      </c>
      <c r="AB117" s="83">
        <v>2.35</v>
      </c>
      <c r="AC117" s="22">
        <v>1</v>
      </c>
      <c r="AD117" s="22" t="s">
        <v>193</v>
      </c>
      <c r="AE117" s="22">
        <v>1</v>
      </c>
      <c r="AF117" s="23" t="s">
        <v>195</v>
      </c>
      <c r="AG117" s="23" t="s">
        <v>328</v>
      </c>
      <c r="AH117" s="23" t="s">
        <v>200</v>
      </c>
      <c r="AI117" s="23" t="s">
        <v>481</v>
      </c>
      <c r="AJ117" s="25">
        <v>3</v>
      </c>
      <c r="AK117" s="25">
        <v>4.5</v>
      </c>
      <c r="AL117" s="22">
        <v>0</v>
      </c>
      <c r="AM117" s="22"/>
      <c r="AN117" s="22">
        <v>0</v>
      </c>
      <c r="AO117" s="19"/>
      <c r="AP117" s="19">
        <v>0</v>
      </c>
      <c r="AQ117" s="19">
        <v>1</v>
      </c>
      <c r="AR117" s="19">
        <v>1</v>
      </c>
      <c r="AS117" s="19">
        <v>0</v>
      </c>
      <c r="AT117" s="14" t="s">
        <v>2186</v>
      </c>
      <c r="AU117" s="97">
        <v>41435</v>
      </c>
      <c r="AV117" s="28">
        <v>41782</v>
      </c>
      <c r="AW117" s="29" t="s">
        <v>331</v>
      </c>
      <c r="AX117" s="30">
        <v>1</v>
      </c>
      <c r="AY117" s="30" t="s">
        <v>2187</v>
      </c>
      <c r="AZ117" s="30">
        <v>173</v>
      </c>
      <c r="BA117" s="30" t="s">
        <v>533</v>
      </c>
      <c r="BB117" s="30"/>
      <c r="BC117" s="30">
        <v>2</v>
      </c>
      <c r="BD117" s="111" t="s">
        <v>457</v>
      </c>
      <c r="BE117" s="29" t="s">
        <v>343</v>
      </c>
      <c r="BF117" s="29" t="s">
        <v>2188</v>
      </c>
      <c r="BG117" s="30" t="s">
        <v>2189</v>
      </c>
      <c r="BH117" s="32"/>
      <c r="BI117" s="30">
        <v>38</v>
      </c>
      <c r="BJ117" s="30">
        <v>50</v>
      </c>
      <c r="BK117" s="30">
        <v>61</v>
      </c>
      <c r="BL117" s="30" t="s">
        <v>244</v>
      </c>
      <c r="BM117" s="30">
        <v>48</v>
      </c>
      <c r="BN117" s="30">
        <v>0.89</v>
      </c>
      <c r="BO117" s="30">
        <v>1</v>
      </c>
      <c r="BP117" s="29" t="s">
        <v>428</v>
      </c>
      <c r="BQ117" s="29" t="s">
        <v>2190</v>
      </c>
      <c r="BR117" s="30">
        <v>140</v>
      </c>
      <c r="BS117" s="30">
        <v>1E-3</v>
      </c>
      <c r="BT117" s="30" t="s">
        <v>249</v>
      </c>
      <c r="BU117" s="30">
        <v>2</v>
      </c>
      <c r="BV117" s="29" t="s">
        <v>2191</v>
      </c>
      <c r="BW117" s="29" t="s">
        <v>343</v>
      </c>
      <c r="BX117" s="30" t="s">
        <v>462</v>
      </c>
      <c r="BY117" s="30">
        <v>0.99</v>
      </c>
      <c r="BZ117" s="30" t="s">
        <v>2192</v>
      </c>
      <c r="CA117" s="29" t="s">
        <v>2193</v>
      </c>
      <c r="CB117" s="34"/>
      <c r="CC117" s="15">
        <v>1</v>
      </c>
      <c r="CD117" s="47" t="s">
        <v>2194</v>
      </c>
      <c r="CE117" s="36" t="s">
        <v>270</v>
      </c>
      <c r="CF117" s="37">
        <v>2007</v>
      </c>
      <c r="CG117" s="36" t="s">
        <v>438</v>
      </c>
      <c r="CH117" s="36" t="s">
        <v>277</v>
      </c>
      <c r="CI117" s="36" t="s">
        <v>439</v>
      </c>
      <c r="CJ117" s="38">
        <v>37</v>
      </c>
      <c r="CK117" s="38">
        <v>13</v>
      </c>
      <c r="CL117" s="38">
        <v>450</v>
      </c>
      <c r="CM117" s="36" t="s">
        <v>282</v>
      </c>
      <c r="CN117" s="36" t="s">
        <v>408</v>
      </c>
      <c r="CO117" s="36" t="s">
        <v>349</v>
      </c>
      <c r="CP117" s="36" t="s">
        <v>2195</v>
      </c>
      <c r="CQ117" s="36" t="s">
        <v>284</v>
      </c>
      <c r="CR117" s="36" t="s">
        <v>351</v>
      </c>
      <c r="CS117" s="36" t="s">
        <v>352</v>
      </c>
      <c r="CT117" s="36" t="s">
        <v>353</v>
      </c>
      <c r="CU117" s="36" t="s">
        <v>2196</v>
      </c>
      <c r="CV117" s="38">
        <v>1</v>
      </c>
      <c r="CW117" s="36" t="s">
        <v>294</v>
      </c>
      <c r="CX117" s="36" t="s">
        <v>498</v>
      </c>
      <c r="CY117" s="39">
        <v>173</v>
      </c>
      <c r="CZ117" s="41" t="s">
        <v>471</v>
      </c>
      <c r="DA117" s="41" t="s">
        <v>300</v>
      </c>
      <c r="DB117" s="42">
        <v>1</v>
      </c>
      <c r="DC117" s="42">
        <v>172</v>
      </c>
      <c r="DD117" s="42">
        <v>3.94</v>
      </c>
      <c r="DE117" s="41" t="s">
        <v>355</v>
      </c>
      <c r="DF117" s="42">
        <v>0.01</v>
      </c>
      <c r="DG117" s="57">
        <v>1.18E-4</v>
      </c>
      <c r="DH117" s="57">
        <v>1.18E-4</v>
      </c>
      <c r="DI117" s="85">
        <f t="shared" si="2"/>
        <v>1</v>
      </c>
      <c r="DJ117" s="19">
        <v>0.28771881034198399</v>
      </c>
      <c r="DK117" s="38">
        <v>140</v>
      </c>
      <c r="DL117" s="41" t="s">
        <v>471</v>
      </c>
      <c r="DM117" s="41" t="s">
        <v>300</v>
      </c>
      <c r="DN117" s="42">
        <v>1</v>
      </c>
      <c r="DO117" s="42">
        <v>139</v>
      </c>
      <c r="DP117" s="42">
        <v>4.0199999999999996</v>
      </c>
      <c r="DQ117" s="41" t="s">
        <v>300</v>
      </c>
      <c r="DR117" s="42">
        <v>1E-3</v>
      </c>
      <c r="DS117" s="57">
        <v>9.5000000000000005E-5</v>
      </c>
      <c r="DT117" s="57">
        <v>9.5000000000000005E-5</v>
      </c>
      <c r="DU117" s="85">
        <f t="shared" si="3"/>
        <v>1</v>
      </c>
      <c r="DV117" s="19">
        <v>0.322727228083039</v>
      </c>
      <c r="DW117" s="85">
        <v>1</v>
      </c>
    </row>
    <row r="118" spans="1:127" ht="21" customHeight="1" x14ac:dyDescent="0.2">
      <c r="A118" s="12">
        <v>117</v>
      </c>
      <c r="B118" s="14" t="s">
        <v>2197</v>
      </c>
      <c r="C118" s="14" t="s">
        <v>2198</v>
      </c>
      <c r="D118" s="15" t="s">
        <v>1925</v>
      </c>
      <c r="E118" s="15">
        <v>19</v>
      </c>
      <c r="F118" s="15">
        <v>1</v>
      </c>
      <c r="G118" s="15" t="s">
        <v>2199</v>
      </c>
      <c r="H118" s="68" t="s">
        <v>2200</v>
      </c>
      <c r="I118" s="69" t="s">
        <v>2201</v>
      </c>
      <c r="J118" s="19">
        <v>3</v>
      </c>
      <c r="K118" s="19">
        <v>1</v>
      </c>
      <c r="L118" s="19" t="s">
        <v>2180</v>
      </c>
      <c r="M118" s="20">
        <v>2785</v>
      </c>
      <c r="N118" s="19" t="s">
        <v>954</v>
      </c>
      <c r="O118" s="19" t="s">
        <v>2202</v>
      </c>
      <c r="P118" s="20">
        <v>30967</v>
      </c>
      <c r="Q118" s="19" t="s">
        <v>954</v>
      </c>
      <c r="R118" s="19" t="s">
        <v>2203</v>
      </c>
      <c r="S118" s="20">
        <v>395</v>
      </c>
      <c r="T118" s="122" t="s">
        <v>650</v>
      </c>
      <c r="U118" s="19" t="s">
        <v>2203</v>
      </c>
      <c r="V118" s="20">
        <v>395</v>
      </c>
      <c r="W118" s="122" t="s">
        <v>650</v>
      </c>
      <c r="X118" s="19">
        <v>53</v>
      </c>
      <c r="Y118" s="83">
        <v>6.42</v>
      </c>
      <c r="Z118" s="83">
        <v>6.42</v>
      </c>
      <c r="AA118" s="21">
        <v>2.98</v>
      </c>
      <c r="AB118" s="21">
        <v>2.98</v>
      </c>
      <c r="AC118" s="22">
        <v>1</v>
      </c>
      <c r="AD118" s="22" t="s">
        <v>193</v>
      </c>
      <c r="AE118" s="22">
        <v>1</v>
      </c>
      <c r="AF118" s="23" t="s">
        <v>195</v>
      </c>
      <c r="AG118" s="23" t="s">
        <v>328</v>
      </c>
      <c r="AH118" s="23" t="s">
        <v>200</v>
      </c>
      <c r="AI118" s="23" t="s">
        <v>329</v>
      </c>
      <c r="AJ118" s="25">
        <v>3.33</v>
      </c>
      <c r="AK118" s="25">
        <v>2.33</v>
      </c>
      <c r="AL118" s="22">
        <v>0</v>
      </c>
      <c r="AM118" s="22"/>
      <c r="AN118" s="22">
        <v>0</v>
      </c>
      <c r="AO118" s="19"/>
      <c r="AP118" s="19">
        <v>0</v>
      </c>
      <c r="AQ118" s="19">
        <v>1</v>
      </c>
      <c r="AR118" s="19">
        <v>1</v>
      </c>
      <c r="AS118" s="19">
        <v>0</v>
      </c>
      <c r="AT118" s="14" t="s">
        <v>246</v>
      </c>
      <c r="AU118" s="27">
        <v>41001</v>
      </c>
      <c r="AV118" s="54">
        <v>41369</v>
      </c>
      <c r="AW118" s="29" t="s">
        <v>2204</v>
      </c>
      <c r="AX118" s="30">
        <v>1</v>
      </c>
      <c r="AY118" s="30" t="s">
        <v>2205</v>
      </c>
      <c r="AZ118" s="30">
        <v>12</v>
      </c>
      <c r="BA118" s="30" t="s">
        <v>2206</v>
      </c>
      <c r="BB118" s="32"/>
      <c r="BC118" s="32"/>
      <c r="BD118" s="29" t="s">
        <v>235</v>
      </c>
      <c r="BE118" s="29" t="s">
        <v>1320</v>
      </c>
      <c r="BF118" s="29" t="s">
        <v>2207</v>
      </c>
      <c r="BG118" s="30" t="s">
        <v>2208</v>
      </c>
      <c r="BH118" s="32"/>
      <c r="BI118" s="30">
        <v>4</v>
      </c>
      <c r="BJ118" s="30">
        <v>4</v>
      </c>
      <c r="BK118" s="30">
        <v>5</v>
      </c>
      <c r="BL118" s="30" t="s">
        <v>244</v>
      </c>
      <c r="BM118" s="30">
        <v>12</v>
      </c>
      <c r="BN118" s="30">
        <v>0.99</v>
      </c>
      <c r="BO118" s="30">
        <v>1</v>
      </c>
      <c r="BP118" s="29" t="s">
        <v>2209</v>
      </c>
      <c r="BQ118" s="29" t="s">
        <v>2210</v>
      </c>
      <c r="BR118" s="30">
        <v>12</v>
      </c>
      <c r="BS118" s="30">
        <v>9.9999999999999998E-13</v>
      </c>
      <c r="BT118" s="30" t="s">
        <v>249</v>
      </c>
      <c r="BU118" s="32"/>
      <c r="BV118" s="29" t="s">
        <v>235</v>
      </c>
      <c r="BW118" s="29" t="s">
        <v>1320</v>
      </c>
      <c r="BX118" s="30" t="s">
        <v>462</v>
      </c>
      <c r="BY118" s="30">
        <v>0.99</v>
      </c>
      <c r="BZ118" s="30" t="s">
        <v>2211</v>
      </c>
      <c r="CA118" s="29" t="s">
        <v>2209</v>
      </c>
      <c r="CB118" s="29" t="s">
        <v>2212</v>
      </c>
      <c r="CC118" s="15">
        <v>1</v>
      </c>
      <c r="CD118" s="29"/>
      <c r="CE118" s="36" t="s">
        <v>270</v>
      </c>
      <c r="CF118" s="37">
        <v>2009</v>
      </c>
      <c r="CG118" s="36" t="s">
        <v>438</v>
      </c>
      <c r="CH118" s="36" t="s">
        <v>348</v>
      </c>
      <c r="CI118" s="36" t="s">
        <v>348</v>
      </c>
      <c r="CJ118" s="38">
        <v>31</v>
      </c>
      <c r="CK118" s="38">
        <v>23</v>
      </c>
      <c r="CL118" s="38">
        <v>388</v>
      </c>
      <c r="CM118" s="36" t="s">
        <v>282</v>
      </c>
      <c r="CN118" s="36" t="s">
        <v>408</v>
      </c>
      <c r="CO118" s="36" t="s">
        <v>349</v>
      </c>
      <c r="CP118" s="36" t="s">
        <v>2213</v>
      </c>
      <c r="CQ118" s="36" t="s">
        <v>284</v>
      </c>
      <c r="CR118" s="36" t="s">
        <v>349</v>
      </c>
      <c r="CS118" s="36" t="s">
        <v>352</v>
      </c>
      <c r="CT118" s="36" t="s">
        <v>664</v>
      </c>
      <c r="CU118" s="36" t="s">
        <v>2214</v>
      </c>
      <c r="CV118" s="38">
        <v>1</v>
      </c>
      <c r="CW118" s="36" t="s">
        <v>294</v>
      </c>
      <c r="CX118" s="36" t="s">
        <v>470</v>
      </c>
      <c r="CY118" s="39">
        <v>12</v>
      </c>
      <c r="CZ118" s="41" t="s">
        <v>297</v>
      </c>
      <c r="DA118" s="41" t="s">
        <v>300</v>
      </c>
      <c r="DB118" s="42">
        <v>18</v>
      </c>
      <c r="DC118" s="42">
        <v>660</v>
      </c>
      <c r="DD118" s="42">
        <v>16.309999999999999</v>
      </c>
      <c r="DE118" s="41" t="s">
        <v>355</v>
      </c>
      <c r="DF118" s="67">
        <v>1.0000000000000001E-5</v>
      </c>
      <c r="DG118" s="57">
        <v>6.0600000000000004E-42</v>
      </c>
      <c r="DH118" s="57">
        <v>6.0600000000000004E-42</v>
      </c>
      <c r="DI118" s="85">
        <f t="shared" si="2"/>
        <v>1</v>
      </c>
      <c r="DJ118" s="19">
        <v>0.13078213221488499</v>
      </c>
      <c r="DK118" s="38">
        <v>12</v>
      </c>
      <c r="DL118" s="41" t="s">
        <v>297</v>
      </c>
      <c r="DM118" s="41" t="s">
        <v>300</v>
      </c>
      <c r="DN118" s="42">
        <v>18</v>
      </c>
      <c r="DO118" s="42">
        <v>660</v>
      </c>
      <c r="DP118" s="42">
        <v>12.98</v>
      </c>
      <c r="DQ118" s="41" t="s">
        <v>300</v>
      </c>
      <c r="DR118" s="67">
        <v>0</v>
      </c>
      <c r="DS118" s="57">
        <v>3.3500000000000002E-33</v>
      </c>
      <c r="DT118" s="57">
        <v>3.3500000000000002E-33</v>
      </c>
      <c r="DU118" s="85">
        <f t="shared" si="3"/>
        <v>1</v>
      </c>
      <c r="DV118" s="19">
        <v>0.120519146191466</v>
      </c>
      <c r="DW118" s="85">
        <v>1</v>
      </c>
    </row>
    <row r="119" spans="1:127" ht="21" customHeight="1" x14ac:dyDescent="0.2">
      <c r="A119" s="12">
        <v>118</v>
      </c>
      <c r="B119" s="14" t="s">
        <v>2215</v>
      </c>
      <c r="C119" s="14" t="s">
        <v>2216</v>
      </c>
      <c r="D119" s="15" t="s">
        <v>1925</v>
      </c>
      <c r="E119" s="15">
        <v>19</v>
      </c>
      <c r="F119" s="15">
        <v>3</v>
      </c>
      <c r="G119" s="15" t="s">
        <v>2217</v>
      </c>
      <c r="H119" s="68" t="s">
        <v>2218</v>
      </c>
      <c r="I119" s="69" t="s">
        <v>2219</v>
      </c>
      <c r="J119" s="19">
        <v>2</v>
      </c>
      <c r="K119" s="19">
        <v>3</v>
      </c>
      <c r="L119" s="19" t="s">
        <v>2220</v>
      </c>
      <c r="M119" s="20">
        <v>983</v>
      </c>
      <c r="N119" s="19" t="s">
        <v>1479</v>
      </c>
      <c r="O119" s="19" t="s">
        <v>1478</v>
      </c>
      <c r="P119" s="20">
        <v>84112</v>
      </c>
      <c r="Q119" s="19" t="s">
        <v>1479</v>
      </c>
      <c r="R119" s="44" t="s">
        <v>2221</v>
      </c>
      <c r="S119" s="20">
        <v>0</v>
      </c>
      <c r="T119" s="44" t="s">
        <v>505</v>
      </c>
      <c r="U119" s="19" t="s">
        <v>2222</v>
      </c>
      <c r="V119" s="20">
        <v>0</v>
      </c>
      <c r="W119" s="44" t="s">
        <v>505</v>
      </c>
      <c r="X119" s="19">
        <v>202</v>
      </c>
      <c r="Y119" s="83">
        <v>3.66</v>
      </c>
      <c r="Z119" s="83">
        <v>3.66</v>
      </c>
      <c r="AA119" s="21">
        <v>4.3600000000000003</v>
      </c>
      <c r="AB119" s="21">
        <v>4.3600000000000003</v>
      </c>
      <c r="AC119" s="22">
        <v>1</v>
      </c>
      <c r="AD119" s="22" t="s">
        <v>414</v>
      </c>
      <c r="AE119" s="22">
        <v>1</v>
      </c>
      <c r="AF119" s="23" t="s">
        <v>195</v>
      </c>
      <c r="AG119" s="23" t="s">
        <v>1289</v>
      </c>
      <c r="AH119" s="23" t="s">
        <v>368</v>
      </c>
      <c r="AI119" s="23" t="s">
        <v>1770</v>
      </c>
      <c r="AJ119" s="25">
        <v>4.83</v>
      </c>
      <c r="AK119" s="25">
        <v>4</v>
      </c>
      <c r="AL119" s="22">
        <v>0</v>
      </c>
      <c r="AM119" s="19"/>
      <c r="AN119" s="19">
        <v>0</v>
      </c>
      <c r="AO119" s="19"/>
      <c r="AP119" s="19">
        <v>0</v>
      </c>
      <c r="AQ119" s="19">
        <v>3</v>
      </c>
      <c r="AR119" s="19">
        <v>2</v>
      </c>
      <c r="AS119" s="19">
        <v>0</v>
      </c>
      <c r="AT119" s="14" t="s">
        <v>2223</v>
      </c>
      <c r="AU119" s="27">
        <v>41862</v>
      </c>
      <c r="AV119" s="73">
        <v>42083</v>
      </c>
      <c r="AW119" s="14" t="s">
        <v>331</v>
      </c>
      <c r="AX119" s="15">
        <v>1</v>
      </c>
      <c r="AY119" s="15" t="s">
        <v>2224</v>
      </c>
      <c r="AZ119" s="15">
        <v>115</v>
      </c>
      <c r="BA119" s="15" t="s">
        <v>2023</v>
      </c>
      <c r="BB119" s="48"/>
      <c r="BC119" s="48"/>
      <c r="BD119" s="14" t="s">
        <v>235</v>
      </c>
      <c r="BE119" s="14" t="s">
        <v>2225</v>
      </c>
      <c r="BF119" s="14" t="s">
        <v>2226</v>
      </c>
      <c r="BG119" s="15" t="s">
        <v>2227</v>
      </c>
      <c r="BH119" s="48"/>
      <c r="BI119" s="15">
        <v>169</v>
      </c>
      <c r="BJ119" s="15">
        <v>225</v>
      </c>
      <c r="BK119" s="15">
        <v>278</v>
      </c>
      <c r="BL119" s="15" t="s">
        <v>244</v>
      </c>
      <c r="BM119" s="15">
        <v>225</v>
      </c>
      <c r="BN119" s="15">
        <v>0.9</v>
      </c>
      <c r="BO119" s="15">
        <v>1</v>
      </c>
      <c r="BP119" s="14" t="s">
        <v>464</v>
      </c>
      <c r="BQ119" s="49" t="s">
        <v>2228</v>
      </c>
      <c r="BR119" s="30">
        <v>166</v>
      </c>
      <c r="BS119" s="30">
        <v>0.53900000000000003</v>
      </c>
      <c r="BT119" s="32"/>
      <c r="BU119" s="32"/>
      <c r="BV119" s="29" t="s">
        <v>2229</v>
      </c>
      <c r="BW119" s="29" t="s">
        <v>2230</v>
      </c>
      <c r="BX119" s="30" t="s">
        <v>253</v>
      </c>
      <c r="BY119" s="30">
        <v>0.79</v>
      </c>
      <c r="BZ119" s="50" t="s">
        <v>2231</v>
      </c>
      <c r="CA119" s="34"/>
      <c r="CB119" s="34"/>
      <c r="CC119" s="15">
        <v>0</v>
      </c>
      <c r="CD119" s="34"/>
      <c r="CE119" s="36" t="s">
        <v>494</v>
      </c>
      <c r="CF119" s="37">
        <v>2015</v>
      </c>
      <c r="CG119" s="36" t="s">
        <v>2232</v>
      </c>
      <c r="CH119" s="36" t="s">
        <v>439</v>
      </c>
      <c r="CI119" s="36" t="s">
        <v>774</v>
      </c>
      <c r="CJ119" s="38">
        <v>0</v>
      </c>
      <c r="CK119" s="38">
        <v>0</v>
      </c>
      <c r="CL119" s="38">
        <v>0</v>
      </c>
      <c r="CM119" s="36" t="s">
        <v>1207</v>
      </c>
      <c r="CN119" s="36" t="s">
        <v>408</v>
      </c>
      <c r="CO119" s="36" t="s">
        <v>349</v>
      </c>
      <c r="CP119" s="36" t="s">
        <v>2233</v>
      </c>
      <c r="CQ119" s="51"/>
      <c r="CR119" s="51"/>
      <c r="CS119" s="36" t="s">
        <v>467</v>
      </c>
      <c r="CT119" s="51"/>
      <c r="CU119" s="36" t="s">
        <v>2234</v>
      </c>
      <c r="CV119" s="38">
        <v>1</v>
      </c>
      <c r="CW119" s="36" t="s">
        <v>294</v>
      </c>
      <c r="CX119" s="36" t="s">
        <v>193</v>
      </c>
      <c r="CY119" s="52">
        <v>115</v>
      </c>
      <c r="CZ119" s="41" t="s">
        <v>297</v>
      </c>
      <c r="DA119" s="41" t="s">
        <v>300</v>
      </c>
      <c r="DB119" s="42">
        <v>1</v>
      </c>
      <c r="DC119" s="42">
        <v>111</v>
      </c>
      <c r="DD119" s="42">
        <v>5.3109999999999999</v>
      </c>
      <c r="DE119" s="41" t="s">
        <v>2034</v>
      </c>
      <c r="DF119" s="42">
        <v>0.92</v>
      </c>
      <c r="DG119" s="19">
        <v>2.3051359E-2</v>
      </c>
      <c r="DH119" s="19">
        <v>2.3051359E-2</v>
      </c>
      <c r="DI119" s="85">
        <f t="shared" si="2"/>
        <v>1</v>
      </c>
      <c r="DJ119" s="19">
        <v>0.213686829725173</v>
      </c>
      <c r="DK119" s="41">
        <v>166</v>
      </c>
      <c r="DL119" s="41" t="s">
        <v>297</v>
      </c>
      <c r="DM119" s="9" t="s">
        <v>300</v>
      </c>
      <c r="DN119" s="9">
        <v>1</v>
      </c>
      <c r="DO119" s="9">
        <v>158</v>
      </c>
      <c r="DP119" s="9">
        <v>0.379</v>
      </c>
      <c r="DQ119" s="9" t="s">
        <v>300</v>
      </c>
      <c r="DR119" s="9">
        <v>0.53900000000000003</v>
      </c>
      <c r="DS119" s="19">
        <v>0.539024693</v>
      </c>
      <c r="DT119" s="19">
        <v>0.539024693</v>
      </c>
      <c r="DU119" s="85">
        <f t="shared" si="3"/>
        <v>0</v>
      </c>
      <c r="DV119" s="19">
        <v>4.8918238119048503E-2</v>
      </c>
      <c r="DW119" s="85">
        <v>0</v>
      </c>
    </row>
    <row r="120" spans="1:127" ht="21" customHeight="1" x14ac:dyDescent="0.2">
      <c r="A120" s="12">
        <v>119</v>
      </c>
      <c r="B120" s="29" t="s">
        <v>2235</v>
      </c>
      <c r="C120" s="29" t="s">
        <v>2236</v>
      </c>
      <c r="D120" s="30" t="s">
        <v>1925</v>
      </c>
      <c r="E120" s="43">
        <v>19</v>
      </c>
      <c r="F120" s="43">
        <v>4</v>
      </c>
      <c r="G120" s="43" t="s">
        <v>2237</v>
      </c>
      <c r="H120" s="71"/>
      <c r="I120" s="71" t="s">
        <v>2238</v>
      </c>
      <c r="J120" s="44">
        <v>3</v>
      </c>
      <c r="K120" s="44"/>
      <c r="L120" s="44" t="s">
        <v>2239</v>
      </c>
      <c r="M120" s="44"/>
      <c r="N120" s="44"/>
      <c r="O120" s="44"/>
      <c r="P120" s="44"/>
      <c r="Q120" s="44"/>
      <c r="R120" s="44"/>
      <c r="S120" s="44"/>
      <c r="T120" s="44"/>
      <c r="U120" s="44"/>
      <c r="V120" s="44"/>
      <c r="W120" s="44"/>
      <c r="X120" s="44">
        <v>41</v>
      </c>
      <c r="Y120" s="44"/>
      <c r="Z120" s="44"/>
      <c r="AA120" s="44"/>
      <c r="AB120" s="44"/>
      <c r="AC120" s="44"/>
      <c r="AD120" s="44"/>
      <c r="AE120" s="44"/>
      <c r="AF120" s="44"/>
      <c r="AG120" s="44"/>
      <c r="AH120" s="44"/>
      <c r="AI120" s="44"/>
      <c r="AJ120" s="44"/>
      <c r="AK120" s="44"/>
      <c r="AL120" s="44"/>
      <c r="AM120" s="44"/>
      <c r="AN120" s="44"/>
      <c r="AO120" s="44"/>
      <c r="AP120" s="44">
        <v>0</v>
      </c>
      <c r="AQ120" s="44">
        <v>0</v>
      </c>
      <c r="AR120" s="44">
        <v>0</v>
      </c>
      <c r="AS120" s="44">
        <v>0</v>
      </c>
      <c r="AU120" s="75"/>
      <c r="AW120" s="9" t="s">
        <v>331</v>
      </c>
      <c r="AX120" s="44">
        <v>1</v>
      </c>
      <c r="AY120" s="44" t="s">
        <v>2240</v>
      </c>
      <c r="AZ120" s="44">
        <v>48</v>
      </c>
      <c r="BA120" s="44" t="s">
        <v>510</v>
      </c>
      <c r="BD120" s="9" t="s">
        <v>2241</v>
      </c>
      <c r="BE120" s="9" t="s">
        <v>343</v>
      </c>
      <c r="BF120" s="9" t="s">
        <v>2242</v>
      </c>
      <c r="BG120" s="40"/>
      <c r="BI120" s="40"/>
      <c r="BJ120" s="40"/>
      <c r="BK120" s="40"/>
      <c r="BL120" s="40"/>
      <c r="BM120" s="40"/>
      <c r="BN120" s="40"/>
      <c r="BO120" s="40"/>
      <c r="CC120" s="40"/>
      <c r="CE120" s="65"/>
      <c r="CF120" s="65"/>
      <c r="CG120" s="65"/>
      <c r="CH120" s="65"/>
      <c r="CI120" s="65"/>
      <c r="CJ120" s="66"/>
      <c r="CK120" s="66"/>
      <c r="CL120" s="66"/>
      <c r="CM120" s="65"/>
      <c r="CN120" s="65"/>
      <c r="CO120" s="65"/>
      <c r="CP120" s="65"/>
      <c r="CQ120" s="65"/>
      <c r="CR120" s="65"/>
      <c r="CS120" s="65"/>
      <c r="CT120" s="65"/>
      <c r="CU120" s="65"/>
      <c r="CV120" s="66"/>
      <c r="CW120" s="65"/>
      <c r="CX120" s="65"/>
      <c r="CY120" s="52">
        <v>48</v>
      </c>
      <c r="CZ120" s="41" t="s">
        <v>1501</v>
      </c>
      <c r="DA120" s="41" t="s">
        <v>300</v>
      </c>
      <c r="DB120" s="42">
        <v>1</v>
      </c>
      <c r="DC120" s="62"/>
      <c r="DD120" s="42">
        <v>50.89</v>
      </c>
      <c r="DE120" s="41" t="s">
        <v>355</v>
      </c>
      <c r="DF120" s="42">
        <v>1E-3</v>
      </c>
      <c r="DG120" s="101">
        <v>9.7699999999999998E-13</v>
      </c>
      <c r="DH120" s="101">
        <v>9.7699999999999998E-13</v>
      </c>
      <c r="DI120" s="85">
        <f t="shared" si="2"/>
        <v>1</v>
      </c>
      <c r="DJ120" s="44">
        <v>1.0296641847385599</v>
      </c>
      <c r="DK120" s="56"/>
      <c r="DL120" s="56"/>
      <c r="DM120" s="62"/>
      <c r="DN120" s="62"/>
      <c r="DO120" s="62"/>
      <c r="DP120" s="62"/>
      <c r="DQ120" s="62"/>
      <c r="DR120" s="62"/>
      <c r="DS120" s="44"/>
      <c r="DT120" s="44"/>
      <c r="DU120" s="85"/>
      <c r="DV120" s="44"/>
      <c r="DW120" s="85"/>
    </row>
    <row r="121" spans="1:127" ht="21" customHeight="1" x14ac:dyDescent="0.2">
      <c r="A121" s="12">
        <v>120</v>
      </c>
      <c r="B121" s="95" t="s">
        <v>2243</v>
      </c>
      <c r="C121" s="14" t="s">
        <v>2244</v>
      </c>
      <c r="D121" s="15" t="s">
        <v>1925</v>
      </c>
      <c r="E121" s="15">
        <v>19</v>
      </c>
      <c r="F121" s="15">
        <v>2</v>
      </c>
      <c r="G121" s="15" t="s">
        <v>2245</v>
      </c>
      <c r="H121" s="68" t="s">
        <v>2246</v>
      </c>
      <c r="I121" s="69" t="s">
        <v>2247</v>
      </c>
      <c r="J121" s="19">
        <v>2</v>
      </c>
      <c r="K121" s="19">
        <v>2</v>
      </c>
      <c r="L121" s="19" t="s">
        <v>2248</v>
      </c>
      <c r="M121" s="44">
        <v>8843</v>
      </c>
      <c r="N121" s="19" t="s">
        <v>2249</v>
      </c>
      <c r="O121" s="19" t="s">
        <v>2248</v>
      </c>
      <c r="P121" s="44">
        <v>8843</v>
      </c>
      <c r="Q121" s="19" t="s">
        <v>2249</v>
      </c>
      <c r="R121" s="19" t="s">
        <v>2250</v>
      </c>
      <c r="S121" s="44">
        <v>2</v>
      </c>
      <c r="T121" s="19" t="s">
        <v>2251</v>
      </c>
      <c r="U121" s="19" t="s">
        <v>2252</v>
      </c>
      <c r="V121" s="44">
        <v>235</v>
      </c>
      <c r="W121" s="19" t="s">
        <v>2251</v>
      </c>
      <c r="X121" s="19">
        <v>172</v>
      </c>
      <c r="Y121" s="83">
        <v>2.85</v>
      </c>
      <c r="Z121" s="83">
        <v>2.85</v>
      </c>
      <c r="AA121" s="83">
        <v>2.52</v>
      </c>
      <c r="AB121" s="83">
        <v>2.52</v>
      </c>
      <c r="AC121" s="15">
        <v>1</v>
      </c>
      <c r="AD121" s="22" t="s">
        <v>414</v>
      </c>
      <c r="AE121" s="22">
        <v>1</v>
      </c>
      <c r="AF121" s="23" t="s">
        <v>195</v>
      </c>
      <c r="AG121" s="23" t="s">
        <v>328</v>
      </c>
      <c r="AH121" s="23" t="s">
        <v>200</v>
      </c>
      <c r="AI121" s="23" t="s">
        <v>329</v>
      </c>
      <c r="AJ121" s="25">
        <v>2.6</v>
      </c>
      <c r="AK121" s="25">
        <v>3.6</v>
      </c>
      <c r="AL121" s="22">
        <v>1</v>
      </c>
      <c r="AM121" s="22">
        <v>1</v>
      </c>
      <c r="AN121" s="22">
        <v>0</v>
      </c>
      <c r="AO121" s="19"/>
      <c r="AP121" s="19">
        <v>0</v>
      </c>
      <c r="AQ121" s="19">
        <v>1</v>
      </c>
      <c r="AR121" s="19">
        <v>1</v>
      </c>
      <c r="AS121" s="19">
        <v>0</v>
      </c>
      <c r="AT121" s="127" t="s">
        <v>2253</v>
      </c>
      <c r="AU121" s="27">
        <v>41159</v>
      </c>
      <c r="AV121" s="28">
        <v>41424</v>
      </c>
      <c r="AW121" s="29" t="s">
        <v>483</v>
      </c>
      <c r="AX121" s="30">
        <v>1</v>
      </c>
      <c r="AY121" s="30" t="s">
        <v>2254</v>
      </c>
      <c r="AZ121" s="30">
        <v>31</v>
      </c>
      <c r="BA121" s="30" t="s">
        <v>594</v>
      </c>
      <c r="BB121" s="30"/>
      <c r="BC121" s="30">
        <v>1</v>
      </c>
      <c r="BD121" s="29" t="s">
        <v>2255</v>
      </c>
      <c r="BE121" s="29" t="s">
        <v>1033</v>
      </c>
      <c r="BF121" s="29" t="s">
        <v>2256</v>
      </c>
      <c r="BG121" s="30" t="s">
        <v>2257</v>
      </c>
      <c r="BH121" s="32"/>
      <c r="BI121" s="30">
        <v>42</v>
      </c>
      <c r="BJ121" s="30">
        <v>56</v>
      </c>
      <c r="BK121" s="30">
        <v>70</v>
      </c>
      <c r="BL121" s="30" t="s">
        <v>244</v>
      </c>
      <c r="BM121" s="30">
        <v>42</v>
      </c>
      <c r="BN121" s="30">
        <v>0.8</v>
      </c>
      <c r="BO121" s="30">
        <v>1</v>
      </c>
      <c r="BP121" s="29" t="s">
        <v>2258</v>
      </c>
      <c r="BQ121" s="29" t="s">
        <v>2259</v>
      </c>
      <c r="BR121" s="30">
        <v>43</v>
      </c>
      <c r="BS121" s="30">
        <v>0.11</v>
      </c>
      <c r="BT121" s="30" t="s">
        <v>249</v>
      </c>
      <c r="BU121" s="30">
        <v>1</v>
      </c>
      <c r="BV121" s="29" t="s">
        <v>2260</v>
      </c>
      <c r="BW121" s="29" t="s">
        <v>343</v>
      </c>
      <c r="BX121" s="30" t="s">
        <v>253</v>
      </c>
      <c r="BY121" s="30">
        <v>0.82</v>
      </c>
      <c r="BZ121" s="30" t="s">
        <v>2259</v>
      </c>
      <c r="CA121" s="45" t="s">
        <v>379</v>
      </c>
      <c r="CB121" s="34"/>
      <c r="CC121" s="15">
        <v>0</v>
      </c>
      <c r="CD121" s="47" t="s">
        <v>2261</v>
      </c>
      <c r="CE121" s="36" t="s">
        <v>270</v>
      </c>
      <c r="CF121" s="37">
        <v>2007</v>
      </c>
      <c r="CG121" s="36" t="s">
        <v>438</v>
      </c>
      <c r="CH121" s="36" t="s">
        <v>277</v>
      </c>
      <c r="CI121" s="36" t="s">
        <v>277</v>
      </c>
      <c r="CJ121" s="38">
        <v>18</v>
      </c>
      <c r="CK121" s="38">
        <v>14</v>
      </c>
      <c r="CL121" s="38">
        <v>248</v>
      </c>
      <c r="CM121" s="36" t="s">
        <v>282</v>
      </c>
      <c r="CN121" s="36" t="s">
        <v>283</v>
      </c>
      <c r="CO121" s="36" t="s">
        <v>349</v>
      </c>
      <c r="CP121" s="36" t="s">
        <v>2262</v>
      </c>
      <c r="CQ121" s="36" t="s">
        <v>627</v>
      </c>
      <c r="CR121" s="36" t="s">
        <v>349</v>
      </c>
      <c r="CS121" s="36" t="s">
        <v>352</v>
      </c>
      <c r="CT121" s="36" t="s">
        <v>468</v>
      </c>
      <c r="CU121" s="36" t="s">
        <v>2263</v>
      </c>
      <c r="CV121" s="38">
        <v>1</v>
      </c>
      <c r="CW121" s="36" t="s">
        <v>294</v>
      </c>
      <c r="CX121" s="36" t="s">
        <v>193</v>
      </c>
      <c r="CY121" s="39">
        <v>31</v>
      </c>
      <c r="CZ121" s="41" t="s">
        <v>1035</v>
      </c>
      <c r="DA121" s="41" t="s">
        <v>300</v>
      </c>
      <c r="DB121" s="62"/>
      <c r="DC121" s="62"/>
      <c r="DD121" s="42">
        <v>-0.38</v>
      </c>
      <c r="DE121" s="41" t="s">
        <v>355</v>
      </c>
      <c r="DF121" s="42">
        <v>0.05</v>
      </c>
      <c r="DG121" s="19">
        <v>3.4266919E-2</v>
      </c>
      <c r="DH121" s="141">
        <f>0.034266919/2</f>
        <v>1.71334595E-2</v>
      </c>
      <c r="DI121" s="85">
        <f t="shared" si="2"/>
        <v>1</v>
      </c>
      <c r="DJ121" s="112">
        <v>0.38</v>
      </c>
      <c r="DK121" s="38">
        <v>43</v>
      </c>
      <c r="DL121" s="41" t="s">
        <v>1035</v>
      </c>
      <c r="DM121" s="41" t="s">
        <v>300</v>
      </c>
      <c r="DN121" s="56"/>
      <c r="DO121" s="62"/>
      <c r="DP121" s="42">
        <v>-0.25</v>
      </c>
      <c r="DQ121" s="41" t="s">
        <v>300</v>
      </c>
      <c r="DR121" s="42">
        <v>0.11</v>
      </c>
      <c r="DS121" s="19">
        <v>0.106230061</v>
      </c>
      <c r="DT121" s="141">
        <f>0.106230061/2</f>
        <v>5.31150305E-2</v>
      </c>
      <c r="DU121" s="85">
        <f t="shared" si="3"/>
        <v>0</v>
      </c>
      <c r="DV121" s="112">
        <v>0.25</v>
      </c>
      <c r="DW121" s="85">
        <v>0</v>
      </c>
    </row>
    <row r="122" spans="1:127" ht="21" customHeight="1" x14ac:dyDescent="0.2">
      <c r="A122" s="12">
        <v>121</v>
      </c>
      <c r="B122" s="95" t="s">
        <v>2264</v>
      </c>
      <c r="C122" s="14" t="s">
        <v>2265</v>
      </c>
      <c r="D122" s="15" t="s">
        <v>1925</v>
      </c>
      <c r="E122" s="15">
        <v>19</v>
      </c>
      <c r="F122" s="15">
        <v>4</v>
      </c>
      <c r="G122" s="15" t="s">
        <v>2266</v>
      </c>
      <c r="H122" s="68" t="s">
        <v>2267</v>
      </c>
      <c r="I122" s="69" t="s">
        <v>2268</v>
      </c>
      <c r="J122" s="19">
        <v>3</v>
      </c>
      <c r="K122" s="19">
        <v>3</v>
      </c>
      <c r="L122" s="19" t="s">
        <v>2269</v>
      </c>
      <c r="M122" s="20">
        <v>1246</v>
      </c>
      <c r="N122" s="19" t="s">
        <v>390</v>
      </c>
      <c r="O122" s="19" t="s">
        <v>2270</v>
      </c>
      <c r="P122" s="20">
        <v>14419</v>
      </c>
      <c r="Q122" s="19" t="s">
        <v>390</v>
      </c>
      <c r="R122" s="19" t="s">
        <v>2271</v>
      </c>
      <c r="S122" s="43">
        <v>4341</v>
      </c>
      <c r="T122" s="19" t="s">
        <v>2272</v>
      </c>
      <c r="U122" s="19" t="s">
        <v>2271</v>
      </c>
      <c r="V122" s="43">
        <v>4341</v>
      </c>
      <c r="W122" s="19" t="s">
        <v>2272</v>
      </c>
      <c r="X122" s="19">
        <v>274</v>
      </c>
      <c r="Y122" s="21">
        <v>5.16</v>
      </c>
      <c r="Z122" s="21">
        <v>5.16</v>
      </c>
      <c r="AA122" s="83">
        <v>4.1500000000000004</v>
      </c>
      <c r="AB122" s="83">
        <v>4.1500000000000004</v>
      </c>
      <c r="AC122" s="22">
        <v>2</v>
      </c>
      <c r="AD122" s="22" t="s">
        <v>414</v>
      </c>
      <c r="AE122" s="22">
        <v>1</v>
      </c>
      <c r="AF122" s="23" t="s">
        <v>195</v>
      </c>
      <c r="AG122" s="23" t="s">
        <v>1289</v>
      </c>
      <c r="AH122" s="23" t="s">
        <v>200</v>
      </c>
      <c r="AI122" s="23" t="s">
        <v>614</v>
      </c>
      <c r="AJ122" s="25">
        <v>3.33</v>
      </c>
      <c r="AK122" s="25">
        <v>4</v>
      </c>
      <c r="AL122" s="22">
        <v>0</v>
      </c>
      <c r="AM122" s="22">
        <v>0</v>
      </c>
      <c r="AN122" s="22">
        <v>0</v>
      </c>
      <c r="AO122" s="19"/>
      <c r="AP122" s="19">
        <v>0</v>
      </c>
      <c r="AQ122" s="19">
        <v>1</v>
      </c>
      <c r="AR122" s="19">
        <v>1</v>
      </c>
      <c r="AS122" s="19">
        <v>0</v>
      </c>
      <c r="AT122" s="127" t="s">
        <v>2273</v>
      </c>
      <c r="AU122" s="27">
        <v>41869</v>
      </c>
      <c r="AV122" s="28">
        <v>42002</v>
      </c>
      <c r="AW122" s="29" t="s">
        <v>331</v>
      </c>
      <c r="AX122" s="30">
        <v>2</v>
      </c>
      <c r="AY122" s="30" t="s">
        <v>2274</v>
      </c>
      <c r="AZ122" s="30">
        <v>12</v>
      </c>
      <c r="BA122" s="30" t="s">
        <v>2150</v>
      </c>
      <c r="BB122" s="30"/>
      <c r="BC122" s="30">
        <v>2</v>
      </c>
      <c r="BD122" s="29" t="s">
        <v>457</v>
      </c>
      <c r="BE122" s="29" t="s">
        <v>343</v>
      </c>
      <c r="BF122" s="29" t="s">
        <v>2275</v>
      </c>
      <c r="BG122" s="30" t="s">
        <v>2276</v>
      </c>
      <c r="BH122" s="32"/>
      <c r="BI122" s="30">
        <v>6</v>
      </c>
      <c r="BJ122" s="30">
        <v>7</v>
      </c>
      <c r="BK122" s="30">
        <v>8</v>
      </c>
      <c r="BL122" s="30" t="s">
        <v>244</v>
      </c>
      <c r="BM122" s="30">
        <v>25</v>
      </c>
      <c r="BN122" s="30">
        <v>0.99</v>
      </c>
      <c r="BO122" s="30">
        <v>1</v>
      </c>
      <c r="BP122" s="29" t="s">
        <v>1234</v>
      </c>
      <c r="BQ122" s="29" t="s">
        <v>2277</v>
      </c>
      <c r="BR122" s="30">
        <v>24</v>
      </c>
      <c r="BS122" s="30" t="s">
        <v>2150</v>
      </c>
      <c r="BT122" s="30" t="s">
        <v>249</v>
      </c>
      <c r="BU122" s="31"/>
      <c r="BV122" s="29" t="s">
        <v>2278</v>
      </c>
      <c r="BW122" s="29" t="s">
        <v>343</v>
      </c>
      <c r="BX122" s="30" t="s">
        <v>462</v>
      </c>
      <c r="BY122" s="30">
        <v>0.99</v>
      </c>
      <c r="BZ122" s="30" t="s">
        <v>2279</v>
      </c>
      <c r="CA122" s="29" t="s">
        <v>432</v>
      </c>
      <c r="CB122" s="34"/>
      <c r="CC122" s="15">
        <v>0</v>
      </c>
      <c r="CD122" s="34"/>
      <c r="CE122" s="36" t="s">
        <v>270</v>
      </c>
      <c r="CF122" s="37">
        <v>2002</v>
      </c>
      <c r="CG122" s="36" t="s">
        <v>276</v>
      </c>
      <c r="CH122" s="36" t="s">
        <v>277</v>
      </c>
      <c r="CI122" s="36" t="s">
        <v>278</v>
      </c>
      <c r="CJ122" s="38">
        <v>62</v>
      </c>
      <c r="CK122" s="38">
        <v>37</v>
      </c>
      <c r="CL122" s="38">
        <v>4267</v>
      </c>
      <c r="CM122" s="36" t="s">
        <v>282</v>
      </c>
      <c r="CN122" s="36" t="s">
        <v>408</v>
      </c>
      <c r="CO122" s="36" t="s">
        <v>289</v>
      </c>
      <c r="CP122" s="36" t="s">
        <v>2280</v>
      </c>
      <c r="CQ122" s="36" t="s">
        <v>288</v>
      </c>
      <c r="CR122" s="36" t="s">
        <v>288</v>
      </c>
      <c r="CS122" s="36" t="s">
        <v>290</v>
      </c>
      <c r="CT122" s="36" t="s">
        <v>664</v>
      </c>
      <c r="CU122" s="36" t="s">
        <v>2281</v>
      </c>
      <c r="CV122" s="38">
        <v>1</v>
      </c>
      <c r="CW122" s="36" t="s">
        <v>294</v>
      </c>
      <c r="CX122" s="36" t="s">
        <v>2282</v>
      </c>
      <c r="CY122" s="39">
        <v>12</v>
      </c>
      <c r="CZ122" s="41" t="s">
        <v>471</v>
      </c>
      <c r="DA122" s="41" t="s">
        <v>300</v>
      </c>
      <c r="DB122" s="42">
        <v>1</v>
      </c>
      <c r="DC122" s="42">
        <v>11</v>
      </c>
      <c r="DD122" s="42">
        <v>5.39</v>
      </c>
      <c r="DE122" s="41" t="s">
        <v>2034</v>
      </c>
      <c r="DF122" s="42">
        <v>0.99</v>
      </c>
      <c r="DG122" s="19">
        <v>2.1997999999999999E-4</v>
      </c>
      <c r="DH122" s="19">
        <v>2.1997999999999999E-4</v>
      </c>
      <c r="DI122" s="85">
        <f t="shared" si="2"/>
        <v>1</v>
      </c>
      <c r="DJ122" s="19">
        <v>0.851679353728654</v>
      </c>
      <c r="DK122" s="38">
        <v>24</v>
      </c>
      <c r="DL122" s="41" t="s">
        <v>1056</v>
      </c>
      <c r="DM122" s="41" t="s">
        <v>300</v>
      </c>
      <c r="DN122" s="62"/>
      <c r="DO122" s="62"/>
      <c r="DP122" s="42">
        <v>4.83</v>
      </c>
      <c r="DQ122" s="41" t="s">
        <v>2034</v>
      </c>
      <c r="DR122" s="67">
        <v>0.99</v>
      </c>
      <c r="DS122" s="57">
        <v>1.37E-6</v>
      </c>
      <c r="DT122" s="57">
        <v>1.37E-6</v>
      </c>
      <c r="DU122" s="85">
        <f t="shared" si="3"/>
        <v>1</v>
      </c>
      <c r="DV122" s="19">
        <v>0.78335368411406403</v>
      </c>
      <c r="DW122" s="85">
        <v>1</v>
      </c>
    </row>
    <row r="123" spans="1:127" ht="21" customHeight="1" x14ac:dyDescent="0.2">
      <c r="A123" s="12">
        <v>122</v>
      </c>
      <c r="B123" s="14" t="s">
        <v>2283</v>
      </c>
      <c r="C123" s="14" t="s">
        <v>2284</v>
      </c>
      <c r="D123" s="15" t="s">
        <v>1925</v>
      </c>
      <c r="E123" s="15">
        <v>19</v>
      </c>
      <c r="F123" s="15">
        <v>4</v>
      </c>
      <c r="G123" s="15" t="s">
        <v>2285</v>
      </c>
      <c r="H123" s="68" t="s">
        <v>2286</v>
      </c>
      <c r="I123" s="69" t="s">
        <v>2287</v>
      </c>
      <c r="J123" s="19">
        <v>2</v>
      </c>
      <c r="K123" s="19">
        <v>2</v>
      </c>
      <c r="L123" s="19" t="s">
        <v>2288</v>
      </c>
      <c r="M123" s="20">
        <v>3554</v>
      </c>
      <c r="N123" s="19" t="s">
        <v>954</v>
      </c>
      <c r="O123" s="19" t="s">
        <v>2289</v>
      </c>
      <c r="P123" s="20">
        <v>11460</v>
      </c>
      <c r="Q123" s="19" t="s">
        <v>954</v>
      </c>
      <c r="R123" s="19" t="s">
        <v>2290</v>
      </c>
      <c r="S123" s="20">
        <v>0</v>
      </c>
      <c r="T123" s="19" t="s">
        <v>934</v>
      </c>
      <c r="U123" s="19" t="s">
        <v>2290</v>
      </c>
      <c r="V123" s="20">
        <v>0</v>
      </c>
      <c r="W123" s="19" t="s">
        <v>934</v>
      </c>
      <c r="X123" s="19">
        <v>134</v>
      </c>
      <c r="Y123" s="83">
        <v>6.42</v>
      </c>
      <c r="Z123" s="83">
        <v>6.42</v>
      </c>
      <c r="AA123" s="21">
        <v>1.65</v>
      </c>
      <c r="AB123" s="21">
        <v>1.65</v>
      </c>
      <c r="AC123" s="22">
        <v>3</v>
      </c>
      <c r="AD123" s="22" t="s">
        <v>193</v>
      </c>
      <c r="AE123" s="22">
        <v>1</v>
      </c>
      <c r="AF123" s="23" t="s">
        <v>195</v>
      </c>
      <c r="AG123" s="23" t="s">
        <v>197</v>
      </c>
      <c r="AH123" s="23" t="s">
        <v>200</v>
      </c>
      <c r="AI123" s="23" t="s">
        <v>481</v>
      </c>
      <c r="AJ123" s="25">
        <v>2.25</v>
      </c>
      <c r="AK123" s="25">
        <v>3</v>
      </c>
      <c r="AL123" s="22">
        <v>2</v>
      </c>
      <c r="AM123" s="22">
        <v>2</v>
      </c>
      <c r="AN123" s="22">
        <v>0</v>
      </c>
      <c r="AO123" s="19"/>
      <c r="AP123" s="19">
        <v>0</v>
      </c>
      <c r="AQ123" s="19">
        <v>1</v>
      </c>
      <c r="AR123" s="19">
        <v>1</v>
      </c>
      <c r="AS123" s="19">
        <v>0</v>
      </c>
      <c r="AT123" s="127" t="s">
        <v>2291</v>
      </c>
      <c r="AU123" s="27">
        <v>41837</v>
      </c>
      <c r="AV123" s="28">
        <v>42002</v>
      </c>
      <c r="AW123" s="29" t="s">
        <v>331</v>
      </c>
      <c r="AX123" s="30">
        <v>3</v>
      </c>
      <c r="AY123" s="30" t="s">
        <v>2292</v>
      </c>
      <c r="AZ123" s="30">
        <v>8</v>
      </c>
      <c r="BA123" s="30">
        <v>2.8000000000000001E-2</v>
      </c>
      <c r="BB123" s="30"/>
      <c r="BC123" s="30">
        <v>2</v>
      </c>
      <c r="BD123" s="29" t="s">
        <v>457</v>
      </c>
      <c r="BE123" s="29" t="s">
        <v>343</v>
      </c>
      <c r="BF123" s="29" t="s">
        <v>2293</v>
      </c>
      <c r="BG123" s="30" t="s">
        <v>2294</v>
      </c>
      <c r="BH123" s="32"/>
      <c r="BI123" s="30">
        <v>11</v>
      </c>
      <c r="BJ123" s="30">
        <v>14</v>
      </c>
      <c r="BK123" s="30">
        <v>16</v>
      </c>
      <c r="BL123" s="30" t="s">
        <v>514</v>
      </c>
      <c r="BM123" s="30">
        <v>16</v>
      </c>
      <c r="BN123" s="30">
        <v>0.95</v>
      </c>
      <c r="BO123" s="30">
        <v>9</v>
      </c>
      <c r="BP123" s="29" t="s">
        <v>2186</v>
      </c>
      <c r="BQ123" s="29" t="s">
        <v>2295</v>
      </c>
      <c r="BR123" s="30">
        <v>17</v>
      </c>
      <c r="BS123" s="30">
        <v>1E-4</v>
      </c>
      <c r="BT123" s="30" t="s">
        <v>249</v>
      </c>
      <c r="BU123" s="30">
        <v>2</v>
      </c>
      <c r="BV123" s="29" t="s">
        <v>489</v>
      </c>
      <c r="BW123" s="29" t="s">
        <v>343</v>
      </c>
      <c r="BX123" s="30" t="s">
        <v>462</v>
      </c>
      <c r="BY123" s="30">
        <v>0.97</v>
      </c>
      <c r="BZ123" s="30" t="s">
        <v>2296</v>
      </c>
      <c r="CA123" s="29" t="s">
        <v>464</v>
      </c>
      <c r="CB123" s="34"/>
      <c r="CC123" s="15">
        <v>1</v>
      </c>
      <c r="CD123" s="47" t="s">
        <v>2297</v>
      </c>
      <c r="CE123" s="36" t="s">
        <v>406</v>
      </c>
      <c r="CF123" s="37">
        <v>2013</v>
      </c>
      <c r="CG123" s="36" t="s">
        <v>407</v>
      </c>
      <c r="CH123" s="36" t="s">
        <v>439</v>
      </c>
      <c r="CI123" s="36" t="s">
        <v>439</v>
      </c>
      <c r="CJ123" s="38">
        <v>1</v>
      </c>
      <c r="CK123" s="38">
        <v>1</v>
      </c>
      <c r="CL123" s="38">
        <v>0</v>
      </c>
      <c r="CM123" s="36" t="s">
        <v>625</v>
      </c>
      <c r="CN123" s="36" t="s">
        <v>408</v>
      </c>
      <c r="CO123" s="36" t="s">
        <v>349</v>
      </c>
      <c r="CP123" s="36" t="s">
        <v>2298</v>
      </c>
      <c r="CQ123" s="36" t="s">
        <v>349</v>
      </c>
      <c r="CR123" s="36" t="s">
        <v>289</v>
      </c>
      <c r="CS123" s="36" t="s">
        <v>467</v>
      </c>
      <c r="CT123" s="36" t="s">
        <v>353</v>
      </c>
      <c r="CU123" s="36" t="s">
        <v>2299</v>
      </c>
      <c r="CV123" s="38">
        <v>1</v>
      </c>
      <c r="CW123" s="36" t="s">
        <v>294</v>
      </c>
      <c r="CX123" s="36" t="s">
        <v>193</v>
      </c>
      <c r="CY123" s="39">
        <v>8</v>
      </c>
      <c r="CZ123" s="41" t="s">
        <v>471</v>
      </c>
      <c r="DA123" s="41" t="s">
        <v>300</v>
      </c>
      <c r="DB123" s="42">
        <v>1</v>
      </c>
      <c r="DC123" s="42">
        <v>7</v>
      </c>
      <c r="DD123" s="42">
        <v>2.76</v>
      </c>
      <c r="DE123" s="41" t="s">
        <v>300</v>
      </c>
      <c r="DF123" s="42">
        <v>2.8000000000000001E-2</v>
      </c>
      <c r="DG123" s="19">
        <v>2.809598E-2</v>
      </c>
      <c r="DH123" s="19">
        <v>2.809598E-2</v>
      </c>
      <c r="DI123" s="85">
        <f t="shared" si="2"/>
        <v>1</v>
      </c>
      <c r="DJ123" s="19">
        <v>0.72189003242473504</v>
      </c>
      <c r="DK123" s="38">
        <v>17</v>
      </c>
      <c r="DL123" s="41" t="s">
        <v>471</v>
      </c>
      <c r="DM123" s="41" t="s">
        <v>300</v>
      </c>
      <c r="DN123" s="42">
        <v>1</v>
      </c>
      <c r="DO123" s="42">
        <v>16</v>
      </c>
      <c r="DP123" s="42">
        <v>-9.59</v>
      </c>
      <c r="DQ123" s="41" t="s">
        <v>300</v>
      </c>
      <c r="DR123" s="42">
        <v>1E-4</v>
      </c>
      <c r="DS123" s="57">
        <v>4.9000000000000002E-8</v>
      </c>
      <c r="DT123" s="57">
        <v>4.9000000000000002E-8</v>
      </c>
      <c r="DU123" s="85">
        <f t="shared" si="3"/>
        <v>1</v>
      </c>
      <c r="DV123" s="19">
        <v>0.92293449407293204</v>
      </c>
      <c r="DW123" s="85">
        <v>1</v>
      </c>
    </row>
    <row r="124" spans="1:127" ht="21" customHeight="1" x14ac:dyDescent="0.2">
      <c r="A124" s="12">
        <v>123</v>
      </c>
      <c r="B124" s="29" t="s">
        <v>2300</v>
      </c>
      <c r="C124" s="29" t="s">
        <v>2301</v>
      </c>
      <c r="D124" s="43" t="s">
        <v>1925</v>
      </c>
      <c r="E124" s="43">
        <v>19</v>
      </c>
      <c r="F124" s="43">
        <v>2</v>
      </c>
      <c r="G124" s="43" t="s">
        <v>2302</v>
      </c>
      <c r="H124" s="71"/>
      <c r="I124" s="71" t="s">
        <v>2303</v>
      </c>
      <c r="J124" s="44">
        <v>4</v>
      </c>
      <c r="K124" s="44"/>
      <c r="L124" s="44" t="s">
        <v>2304</v>
      </c>
      <c r="M124" s="20"/>
      <c r="N124" s="44"/>
      <c r="O124" s="44"/>
      <c r="P124" s="44"/>
      <c r="Q124" s="44"/>
      <c r="R124" s="44"/>
      <c r="S124" s="44"/>
      <c r="T124" s="44"/>
      <c r="U124" s="44"/>
      <c r="V124" s="44"/>
      <c r="W124" s="44"/>
      <c r="X124" s="44">
        <v>36</v>
      </c>
      <c r="Y124" s="44"/>
      <c r="Z124" s="44"/>
      <c r="AA124" s="44"/>
      <c r="AB124" s="44"/>
      <c r="AC124" s="44"/>
      <c r="AD124" s="44"/>
      <c r="AE124" s="44"/>
      <c r="AF124" s="44"/>
      <c r="AG124" s="44"/>
      <c r="AH124" s="44"/>
      <c r="AI124" s="44"/>
      <c r="AJ124" s="44"/>
      <c r="AK124" s="44"/>
      <c r="AL124" s="44"/>
      <c r="AM124" s="44"/>
      <c r="AN124" s="44"/>
      <c r="AO124" s="44"/>
      <c r="AP124" s="44">
        <v>0</v>
      </c>
      <c r="AQ124" s="44">
        <v>0</v>
      </c>
      <c r="AR124" s="44">
        <v>0</v>
      </c>
      <c r="AS124" s="44">
        <v>0</v>
      </c>
      <c r="AT124" s="128"/>
      <c r="AU124" s="72"/>
      <c r="AV124" s="118"/>
      <c r="AW124" s="29" t="s">
        <v>331</v>
      </c>
      <c r="AX124" s="30">
        <v>1</v>
      </c>
      <c r="AY124" s="30" t="s">
        <v>2305</v>
      </c>
      <c r="AZ124" s="30">
        <v>4</v>
      </c>
      <c r="BA124" s="30" t="s">
        <v>510</v>
      </c>
      <c r="BB124" s="30"/>
      <c r="BC124" s="30"/>
      <c r="BD124" s="29" t="s">
        <v>900</v>
      </c>
      <c r="BE124" s="29" t="s">
        <v>1033</v>
      </c>
      <c r="BF124" s="29" t="s">
        <v>2306</v>
      </c>
      <c r="BG124" s="30" t="s">
        <v>2307</v>
      </c>
      <c r="BH124" s="32"/>
      <c r="BI124" s="30"/>
      <c r="BJ124" s="30"/>
      <c r="BK124" s="30"/>
      <c r="BL124" s="30"/>
      <c r="BM124" s="30"/>
      <c r="BN124" s="30"/>
      <c r="BO124" s="30"/>
      <c r="BP124" s="29"/>
      <c r="BQ124" s="29"/>
      <c r="BR124" s="30"/>
      <c r="BS124" s="30"/>
      <c r="BT124" s="30"/>
      <c r="BU124" s="30"/>
      <c r="BV124" s="29"/>
      <c r="BW124" s="29"/>
      <c r="BX124" s="30"/>
      <c r="BY124" s="30"/>
      <c r="BZ124" s="30"/>
      <c r="CA124" s="76"/>
      <c r="CB124" s="76"/>
      <c r="CC124" s="32"/>
      <c r="CD124" s="76"/>
      <c r="CE124" s="51"/>
      <c r="CF124" s="51"/>
      <c r="CG124" s="51"/>
      <c r="CH124" s="51"/>
      <c r="CI124" s="51"/>
      <c r="CJ124" s="66"/>
      <c r="CK124" s="66"/>
      <c r="CL124" s="66"/>
      <c r="CM124" s="51"/>
      <c r="CN124" s="51"/>
      <c r="CO124" s="51"/>
      <c r="CP124" s="51"/>
      <c r="CQ124" s="51"/>
      <c r="CR124" s="51"/>
      <c r="CS124" s="51"/>
      <c r="CT124" s="51"/>
      <c r="CU124" s="51"/>
      <c r="CV124" s="66"/>
      <c r="CW124" s="51"/>
      <c r="CX124" s="51"/>
      <c r="CY124" s="39">
        <v>4</v>
      </c>
      <c r="CZ124" s="41" t="s">
        <v>471</v>
      </c>
      <c r="DA124" s="41" t="s">
        <v>300</v>
      </c>
      <c r="DB124" s="42">
        <v>1</v>
      </c>
      <c r="DC124" s="42">
        <v>38</v>
      </c>
      <c r="DD124" s="42">
        <v>14.47</v>
      </c>
      <c r="DE124" s="41" t="s">
        <v>355</v>
      </c>
      <c r="DF124" s="67">
        <v>1E-3</v>
      </c>
      <c r="DG124" s="101">
        <v>4.8499999999999999E-17</v>
      </c>
      <c r="DH124" s="101">
        <v>4.8499999999999999E-17</v>
      </c>
      <c r="DI124" s="85">
        <f t="shared" si="2"/>
        <v>1</v>
      </c>
      <c r="DJ124" s="44">
        <v>0.919994960758451</v>
      </c>
      <c r="DK124" s="56"/>
      <c r="DL124" s="56"/>
      <c r="DM124" s="62"/>
      <c r="DN124" s="62"/>
      <c r="DO124" s="62"/>
      <c r="DP124" s="62"/>
      <c r="DQ124" s="62"/>
      <c r="DR124" s="62"/>
      <c r="DS124" s="44"/>
      <c r="DT124" s="44"/>
      <c r="DU124" s="85"/>
      <c r="DV124" s="44"/>
      <c r="DW124" s="85"/>
    </row>
    <row r="125" spans="1:127" ht="21" customHeight="1" x14ac:dyDescent="0.2">
      <c r="A125" s="12">
        <v>124</v>
      </c>
      <c r="B125" s="14" t="s">
        <v>2308</v>
      </c>
      <c r="C125" s="14" t="s">
        <v>2309</v>
      </c>
      <c r="D125" s="15" t="s">
        <v>1925</v>
      </c>
      <c r="E125" s="15">
        <v>19</v>
      </c>
      <c r="F125" s="15">
        <v>1</v>
      </c>
      <c r="G125" s="15" t="s">
        <v>2310</v>
      </c>
      <c r="H125" s="68" t="s">
        <v>2311</v>
      </c>
      <c r="I125" s="69" t="s">
        <v>2312</v>
      </c>
      <c r="J125" s="19">
        <v>3</v>
      </c>
      <c r="K125" s="19">
        <v>1</v>
      </c>
      <c r="L125" s="19" t="s">
        <v>2313</v>
      </c>
      <c r="M125" s="20">
        <v>54</v>
      </c>
      <c r="N125" s="19" t="s">
        <v>650</v>
      </c>
      <c r="O125" s="19" t="s">
        <v>2314</v>
      </c>
      <c r="P125" s="20">
        <v>11032</v>
      </c>
      <c r="Q125" s="19" t="s">
        <v>650</v>
      </c>
      <c r="R125" s="19" t="s">
        <v>2315</v>
      </c>
      <c r="S125" s="20">
        <v>1038</v>
      </c>
      <c r="T125" s="19" t="s">
        <v>1858</v>
      </c>
      <c r="U125" s="19" t="s">
        <v>2315</v>
      </c>
      <c r="V125" s="20">
        <v>1038</v>
      </c>
      <c r="W125" s="19" t="s">
        <v>1858</v>
      </c>
      <c r="X125" s="19">
        <v>54</v>
      </c>
      <c r="Y125" s="21">
        <v>2.98</v>
      </c>
      <c r="Z125" s="21">
        <v>2.98</v>
      </c>
      <c r="AA125" s="83">
        <v>2.09</v>
      </c>
      <c r="AB125" s="83">
        <v>2.09</v>
      </c>
      <c r="AC125" s="22">
        <v>1</v>
      </c>
      <c r="AD125" s="22" t="s">
        <v>414</v>
      </c>
      <c r="AE125" s="22">
        <v>1</v>
      </c>
      <c r="AF125" s="23" t="s">
        <v>195</v>
      </c>
      <c r="AG125" s="23" t="s">
        <v>367</v>
      </c>
      <c r="AH125" s="23" t="s">
        <v>200</v>
      </c>
      <c r="AI125" s="23" t="s">
        <v>481</v>
      </c>
      <c r="AJ125" s="25">
        <v>3.5</v>
      </c>
      <c r="AK125" s="25">
        <v>3</v>
      </c>
      <c r="AL125" s="22">
        <v>0</v>
      </c>
      <c r="AM125" s="22"/>
      <c r="AN125" s="22">
        <v>0</v>
      </c>
      <c r="AO125" s="19"/>
      <c r="AP125" s="19">
        <v>0</v>
      </c>
      <c r="AQ125" s="19">
        <v>5</v>
      </c>
      <c r="AR125" s="19">
        <v>1</v>
      </c>
      <c r="AS125" s="19">
        <v>0</v>
      </c>
      <c r="AT125" s="127" t="s">
        <v>2316</v>
      </c>
      <c r="AU125" s="27">
        <v>41870</v>
      </c>
      <c r="AV125" s="28">
        <v>42009</v>
      </c>
      <c r="AW125" s="29" t="s">
        <v>331</v>
      </c>
      <c r="AX125" s="30">
        <v>1</v>
      </c>
      <c r="AY125" s="30" t="s">
        <v>2317</v>
      </c>
      <c r="AZ125" s="30">
        <v>36</v>
      </c>
      <c r="BA125" s="30" t="s">
        <v>2318</v>
      </c>
      <c r="BB125" s="31"/>
      <c r="BC125" s="31"/>
      <c r="BD125" s="29" t="s">
        <v>1484</v>
      </c>
      <c r="BE125" s="29" t="s">
        <v>236</v>
      </c>
      <c r="BF125" s="29" t="s">
        <v>2319</v>
      </c>
      <c r="BG125" s="30" t="s">
        <v>2320</v>
      </c>
      <c r="BH125" s="32"/>
      <c r="BI125" s="30">
        <v>50</v>
      </c>
      <c r="BJ125" s="30">
        <v>66</v>
      </c>
      <c r="BK125" s="30">
        <v>80</v>
      </c>
      <c r="BL125" s="30" t="s">
        <v>244</v>
      </c>
      <c r="BM125" s="30">
        <v>50</v>
      </c>
      <c r="BN125" s="30">
        <v>0.8</v>
      </c>
      <c r="BO125" s="30">
        <v>9</v>
      </c>
      <c r="BP125" s="29" t="s">
        <v>432</v>
      </c>
      <c r="BQ125" s="29" t="s">
        <v>2321</v>
      </c>
      <c r="BR125" s="30">
        <v>70</v>
      </c>
      <c r="BS125" s="30">
        <v>0.79</v>
      </c>
      <c r="BT125" s="31"/>
      <c r="BU125" s="31"/>
      <c r="BV125" s="29" t="s">
        <v>235</v>
      </c>
      <c r="BW125" s="29" t="s">
        <v>236</v>
      </c>
      <c r="BX125" s="30" t="s">
        <v>253</v>
      </c>
      <c r="BY125" s="30">
        <v>0.93</v>
      </c>
      <c r="BZ125" s="30" t="s">
        <v>1374</v>
      </c>
      <c r="CA125" s="29" t="s">
        <v>2322</v>
      </c>
      <c r="CB125" s="34"/>
      <c r="CC125" s="15">
        <v>1</v>
      </c>
      <c r="CD125" s="47" t="s">
        <v>2323</v>
      </c>
      <c r="CE125" s="36" t="s">
        <v>270</v>
      </c>
      <c r="CF125" s="36">
        <v>2006</v>
      </c>
      <c r="CG125" s="36" t="s">
        <v>438</v>
      </c>
      <c r="CH125" s="36" t="s">
        <v>348</v>
      </c>
      <c r="CI125" s="36" t="s">
        <v>277</v>
      </c>
      <c r="CJ125" s="38">
        <v>84</v>
      </c>
      <c r="CK125" s="38">
        <v>78</v>
      </c>
      <c r="CL125" s="38">
        <v>1015</v>
      </c>
      <c r="CM125" s="36" t="s">
        <v>879</v>
      </c>
      <c r="CN125" s="36" t="s">
        <v>381</v>
      </c>
      <c r="CO125" s="36" t="s">
        <v>349</v>
      </c>
      <c r="CP125" s="36" t="s">
        <v>2324</v>
      </c>
      <c r="CQ125" s="36" t="s">
        <v>410</v>
      </c>
      <c r="CR125" s="36" t="s">
        <v>410</v>
      </c>
      <c r="CS125" s="36" t="s">
        <v>352</v>
      </c>
      <c r="CT125" s="36" t="s">
        <v>664</v>
      </c>
      <c r="CU125" s="36" t="s">
        <v>2325</v>
      </c>
      <c r="CV125" s="38">
        <v>1</v>
      </c>
      <c r="CW125" s="36" t="s">
        <v>294</v>
      </c>
      <c r="CX125" s="36" t="s">
        <v>498</v>
      </c>
      <c r="CY125" s="39">
        <v>36</v>
      </c>
      <c r="CZ125" s="41" t="s">
        <v>297</v>
      </c>
      <c r="DA125" s="41" t="s">
        <v>300</v>
      </c>
      <c r="DB125" s="42">
        <v>1</v>
      </c>
      <c r="DC125" s="42">
        <v>34</v>
      </c>
      <c r="DD125" s="42">
        <v>5.89</v>
      </c>
      <c r="DE125" s="41" t="s">
        <v>2034</v>
      </c>
      <c r="DF125" s="42">
        <v>0.93</v>
      </c>
      <c r="DG125" s="19">
        <v>2.0677270000000001E-2</v>
      </c>
      <c r="DH125" s="19">
        <v>2.0677270000000001E-2</v>
      </c>
      <c r="DI125" s="85">
        <f t="shared" si="2"/>
        <v>1</v>
      </c>
      <c r="DJ125" s="19">
        <v>0.38426039888194202</v>
      </c>
      <c r="DK125" s="38">
        <v>70</v>
      </c>
      <c r="DL125" s="41" t="s">
        <v>297</v>
      </c>
      <c r="DM125" s="41" t="s">
        <v>300</v>
      </c>
      <c r="DN125" s="42">
        <v>1</v>
      </c>
      <c r="DO125" s="42">
        <v>68</v>
      </c>
      <c r="DP125" s="42">
        <v>0.08</v>
      </c>
      <c r="DQ125" s="41" t="s">
        <v>300</v>
      </c>
      <c r="DR125" s="42">
        <v>0.79</v>
      </c>
      <c r="DS125" s="19">
        <v>0.77815663199999996</v>
      </c>
      <c r="DT125" s="19">
        <v>0.77815663199999996</v>
      </c>
      <c r="DU125" s="85">
        <f t="shared" si="3"/>
        <v>0</v>
      </c>
      <c r="DV125" s="19">
        <v>3.4279558509552999E-2</v>
      </c>
      <c r="DW125" s="85">
        <v>0</v>
      </c>
    </row>
    <row r="126" spans="1:127" ht="21" customHeight="1" x14ac:dyDescent="0.2">
      <c r="A126" s="12">
        <v>125</v>
      </c>
      <c r="B126" s="14" t="s">
        <v>2308</v>
      </c>
      <c r="C126" s="29" t="s">
        <v>2309</v>
      </c>
      <c r="D126" s="30" t="s">
        <v>1925</v>
      </c>
      <c r="E126" s="43">
        <v>19</v>
      </c>
      <c r="F126" s="43">
        <v>1</v>
      </c>
      <c r="G126" s="43" t="s">
        <v>2310</v>
      </c>
      <c r="H126" s="107" t="s">
        <v>2326</v>
      </c>
      <c r="I126" s="71" t="s">
        <v>2312</v>
      </c>
      <c r="J126" s="44">
        <v>3</v>
      </c>
      <c r="K126" s="44"/>
      <c r="L126" s="44" t="s">
        <v>2313</v>
      </c>
      <c r="M126" s="20">
        <v>54</v>
      </c>
      <c r="N126" s="44" t="s">
        <v>650</v>
      </c>
      <c r="O126" s="44" t="s">
        <v>2314</v>
      </c>
      <c r="P126" s="20">
        <v>11032</v>
      </c>
      <c r="Q126" s="44" t="s">
        <v>650</v>
      </c>
      <c r="R126" s="44"/>
      <c r="S126" s="44"/>
      <c r="T126" s="129"/>
      <c r="U126" s="44"/>
      <c r="V126" s="44"/>
      <c r="W126" s="44"/>
      <c r="X126" s="44">
        <v>54</v>
      </c>
      <c r="Y126" s="21">
        <v>2.98</v>
      </c>
      <c r="Z126" s="21">
        <v>2.98</v>
      </c>
      <c r="AA126" s="44"/>
      <c r="AB126" s="44"/>
      <c r="AC126" s="44"/>
      <c r="AD126" s="44"/>
      <c r="AE126" s="44"/>
      <c r="AF126" s="44"/>
      <c r="AG126" s="44"/>
      <c r="AH126" s="44"/>
      <c r="AI126" s="44"/>
      <c r="AJ126" s="44"/>
      <c r="AK126" s="44"/>
      <c r="AL126" s="44"/>
      <c r="AM126" s="44"/>
      <c r="AN126" s="44"/>
      <c r="AO126" s="44"/>
      <c r="AP126" s="44">
        <v>0</v>
      </c>
      <c r="AQ126" s="44">
        <v>2</v>
      </c>
      <c r="AR126" s="44">
        <v>0</v>
      </c>
      <c r="AS126" s="44">
        <v>1</v>
      </c>
      <c r="AT126" s="29"/>
      <c r="AU126" s="72"/>
      <c r="AV126" s="76"/>
      <c r="AW126" s="29"/>
      <c r="AX126" s="76"/>
      <c r="AY126" s="32"/>
      <c r="AZ126" s="32"/>
      <c r="BA126" s="32"/>
      <c r="BB126" s="76"/>
      <c r="BC126" s="76"/>
      <c r="BD126" s="76"/>
      <c r="BE126" s="76"/>
      <c r="BF126" s="117"/>
      <c r="BG126" s="30"/>
      <c r="BH126" s="76"/>
      <c r="BI126" s="32"/>
      <c r="BJ126" s="32"/>
      <c r="BK126" s="32"/>
      <c r="BL126" s="30"/>
      <c r="BM126" s="32"/>
      <c r="BN126" s="32"/>
      <c r="BO126" s="32"/>
      <c r="BP126" s="76"/>
      <c r="BQ126" s="76"/>
      <c r="BR126" s="76"/>
      <c r="BS126" s="76"/>
      <c r="BT126" s="76"/>
      <c r="BU126" s="76"/>
      <c r="BV126" s="76"/>
      <c r="BW126" s="76"/>
      <c r="BX126" s="76"/>
      <c r="BY126" s="76"/>
      <c r="BZ126" s="76"/>
      <c r="CA126" s="76"/>
      <c r="CB126" s="29"/>
      <c r="CC126" s="30"/>
      <c r="CD126" s="29"/>
      <c r="CE126" s="114"/>
      <c r="CF126" s="114"/>
      <c r="CG126" s="114"/>
      <c r="CH126" s="114"/>
      <c r="CI126" s="114"/>
      <c r="CJ126" s="39"/>
      <c r="CK126" s="39"/>
      <c r="CL126" s="39"/>
      <c r="CM126" s="114"/>
      <c r="CN126" s="114"/>
      <c r="CO126" s="114"/>
      <c r="CP126" s="114"/>
      <c r="CQ126" s="114"/>
      <c r="CR126" s="114"/>
      <c r="CS126" s="114"/>
      <c r="CT126" s="114"/>
      <c r="CU126" s="114"/>
      <c r="CV126" s="39"/>
      <c r="CW126" s="114"/>
      <c r="CX126" s="114"/>
      <c r="CY126" s="56"/>
      <c r="CZ126" s="56"/>
      <c r="DA126" s="62"/>
      <c r="DB126" s="62"/>
      <c r="DC126" s="62"/>
      <c r="DD126" s="62"/>
      <c r="DE126" s="62"/>
      <c r="DF126" s="62"/>
      <c r="DG126" s="44"/>
      <c r="DH126" s="44"/>
      <c r="DI126" s="85"/>
      <c r="DJ126" s="44"/>
      <c r="DK126" s="56"/>
      <c r="DL126" s="56"/>
      <c r="DM126" s="62"/>
      <c r="DN126" s="62"/>
      <c r="DO126" s="62"/>
      <c r="DP126" s="62"/>
      <c r="DQ126" s="62"/>
      <c r="DR126" s="62"/>
      <c r="DS126" s="44"/>
      <c r="DT126" s="44"/>
      <c r="DU126" s="85"/>
      <c r="DV126" s="44"/>
      <c r="DW126" s="85"/>
    </row>
    <row r="127" spans="1:127" ht="21" customHeight="1" x14ac:dyDescent="0.2">
      <c r="A127" s="12">
        <v>126</v>
      </c>
      <c r="B127" s="29" t="s">
        <v>2327</v>
      </c>
      <c r="C127" s="29" t="s">
        <v>2328</v>
      </c>
      <c r="D127" s="30" t="s">
        <v>1925</v>
      </c>
      <c r="E127" s="43">
        <v>19</v>
      </c>
      <c r="F127" s="43">
        <v>1</v>
      </c>
      <c r="G127" s="74" t="s">
        <v>2329</v>
      </c>
      <c r="H127" s="71"/>
      <c r="I127" s="71" t="s">
        <v>2330</v>
      </c>
      <c r="J127" s="44">
        <v>3</v>
      </c>
      <c r="K127" s="44"/>
      <c r="L127" s="44" t="s">
        <v>2331</v>
      </c>
      <c r="M127" s="44"/>
      <c r="N127" s="44"/>
      <c r="O127" s="44"/>
      <c r="P127" s="44"/>
      <c r="Q127" s="44"/>
      <c r="R127" s="44"/>
      <c r="S127" s="44"/>
      <c r="T127" s="44"/>
      <c r="U127" s="44"/>
      <c r="V127" s="44"/>
      <c r="W127" s="44"/>
      <c r="X127" s="44">
        <v>84</v>
      </c>
      <c r="Y127" s="44"/>
      <c r="Z127" s="44"/>
      <c r="AA127" s="44"/>
      <c r="AB127" s="44"/>
      <c r="AC127" s="44"/>
      <c r="AD127" s="44"/>
      <c r="AE127" s="44"/>
      <c r="AF127" s="44"/>
      <c r="AG127" s="44"/>
      <c r="AH127" s="44"/>
      <c r="AI127" s="44"/>
      <c r="AJ127" s="44"/>
      <c r="AK127" s="44"/>
      <c r="AL127" s="44"/>
      <c r="AM127" s="44"/>
      <c r="AN127" s="44"/>
      <c r="AO127" s="44"/>
      <c r="AP127" s="44">
        <v>1</v>
      </c>
      <c r="AQ127" s="44">
        <v>0</v>
      </c>
      <c r="AR127" s="44">
        <v>0</v>
      </c>
      <c r="AS127" s="44">
        <v>0</v>
      </c>
      <c r="AU127" s="75"/>
      <c r="AW127" s="9" t="s">
        <v>331</v>
      </c>
      <c r="AX127" s="44">
        <v>1</v>
      </c>
      <c r="AY127" s="44" t="s">
        <v>2332</v>
      </c>
      <c r="AZ127" s="44">
        <v>3412</v>
      </c>
      <c r="BA127" s="44" t="s">
        <v>510</v>
      </c>
      <c r="BD127" s="9" t="s">
        <v>2333</v>
      </c>
      <c r="BE127" s="9" t="s">
        <v>2334</v>
      </c>
      <c r="BF127" s="9" t="s">
        <v>2335</v>
      </c>
      <c r="BG127" s="40"/>
      <c r="BI127" s="40"/>
      <c r="BJ127" s="40"/>
      <c r="BK127" s="40"/>
      <c r="BL127" s="40"/>
      <c r="BM127" s="40"/>
      <c r="BN127" s="40"/>
      <c r="BO127" s="40"/>
      <c r="CC127" s="40"/>
      <c r="CE127" s="65"/>
      <c r="CF127" s="65"/>
      <c r="CG127" s="65"/>
      <c r="CH127" s="65"/>
      <c r="CI127" s="65"/>
      <c r="CJ127" s="66"/>
      <c r="CK127" s="66"/>
      <c r="CL127" s="66"/>
      <c r="CM127" s="65"/>
      <c r="CN127" s="65"/>
      <c r="CO127" s="65"/>
      <c r="CP127" s="65"/>
      <c r="CQ127" s="65"/>
      <c r="CR127" s="65"/>
      <c r="CS127" s="65"/>
      <c r="CT127" s="65"/>
      <c r="CU127" s="65"/>
      <c r="CV127" s="66"/>
      <c r="CW127" s="65"/>
      <c r="CX127" s="65"/>
      <c r="CY127" s="52">
        <v>3412</v>
      </c>
      <c r="CZ127" s="41" t="s">
        <v>1501</v>
      </c>
      <c r="DA127" s="41" t="s">
        <v>300</v>
      </c>
      <c r="DB127" s="42">
        <v>33</v>
      </c>
      <c r="DC127" s="62"/>
      <c r="DD127" s="42">
        <v>274.39999999999998</v>
      </c>
      <c r="DE127" s="41" t="s">
        <v>355</v>
      </c>
      <c r="DF127" s="42">
        <v>1E-3</v>
      </c>
      <c r="DG127" s="101">
        <v>7.5900000000000007E-40</v>
      </c>
      <c r="DH127" s="101">
        <v>7.5900000000000007E-40</v>
      </c>
      <c r="DI127" s="85">
        <f t="shared" si="2"/>
        <v>1</v>
      </c>
      <c r="DJ127" s="44">
        <v>0.28358779920744098</v>
      </c>
      <c r="DK127" s="56"/>
      <c r="DL127" s="56"/>
      <c r="DM127" s="62"/>
      <c r="DN127" s="62"/>
      <c r="DO127" s="62"/>
      <c r="DP127" s="62"/>
      <c r="DQ127" s="62"/>
      <c r="DR127" s="62"/>
      <c r="DS127" s="44"/>
      <c r="DT127" s="44"/>
      <c r="DU127" s="85"/>
      <c r="DV127" s="44"/>
      <c r="DW127" s="85"/>
    </row>
    <row r="128" spans="1:127" ht="21" customHeight="1" x14ac:dyDescent="0.2">
      <c r="A128" s="12">
        <v>127</v>
      </c>
      <c r="B128" s="81" t="s">
        <v>2336</v>
      </c>
      <c r="C128" s="14" t="s">
        <v>2337</v>
      </c>
      <c r="D128" s="15" t="s">
        <v>1925</v>
      </c>
      <c r="E128" s="15">
        <v>19</v>
      </c>
      <c r="F128" s="15">
        <v>3</v>
      </c>
      <c r="G128" s="15" t="s">
        <v>2338</v>
      </c>
      <c r="H128" s="68" t="s">
        <v>2339</v>
      </c>
      <c r="I128" s="69" t="s">
        <v>2340</v>
      </c>
      <c r="J128" s="19">
        <v>3</v>
      </c>
      <c r="K128" s="19">
        <v>2</v>
      </c>
      <c r="L128" s="19" t="s">
        <v>2341</v>
      </c>
      <c r="M128" s="20">
        <v>2029</v>
      </c>
      <c r="N128" s="19" t="s">
        <v>1098</v>
      </c>
      <c r="O128" s="19" t="s">
        <v>2342</v>
      </c>
      <c r="P128" s="20">
        <v>5834</v>
      </c>
      <c r="Q128" s="19" t="s">
        <v>1098</v>
      </c>
      <c r="R128" s="19" t="s">
        <v>2343</v>
      </c>
      <c r="S128" s="20">
        <v>378</v>
      </c>
      <c r="T128" s="122" t="s">
        <v>2344</v>
      </c>
      <c r="U128" s="19" t="s">
        <v>2343</v>
      </c>
      <c r="V128" s="20">
        <v>378</v>
      </c>
      <c r="W128" s="122" t="s">
        <v>2344</v>
      </c>
      <c r="X128" s="19">
        <v>47</v>
      </c>
      <c r="Y128" s="21">
        <v>6.54</v>
      </c>
      <c r="Z128" s="21">
        <v>6.54</v>
      </c>
      <c r="AA128" s="83">
        <v>2.12</v>
      </c>
      <c r="AB128" s="83">
        <v>2.12</v>
      </c>
      <c r="AC128" s="22">
        <v>3</v>
      </c>
      <c r="AD128" s="22" t="s">
        <v>193</v>
      </c>
      <c r="AE128" s="22">
        <v>1</v>
      </c>
      <c r="AF128" s="23" t="s">
        <v>195</v>
      </c>
      <c r="AG128" s="23" t="s">
        <v>367</v>
      </c>
      <c r="AH128" s="23" t="s">
        <v>200</v>
      </c>
      <c r="AI128" s="23" t="s">
        <v>329</v>
      </c>
      <c r="AJ128" s="25">
        <v>2.67</v>
      </c>
      <c r="AK128" s="25">
        <v>2.33</v>
      </c>
      <c r="AL128" s="22">
        <v>0</v>
      </c>
      <c r="AM128" s="22"/>
      <c r="AN128" s="22">
        <v>0</v>
      </c>
      <c r="AO128" s="19"/>
      <c r="AP128" s="19">
        <v>0</v>
      </c>
      <c r="AQ128" s="19">
        <v>1</v>
      </c>
      <c r="AR128" s="19">
        <v>2</v>
      </c>
      <c r="AS128" s="19">
        <v>0</v>
      </c>
      <c r="AT128" s="14" t="s">
        <v>2345</v>
      </c>
      <c r="AU128" s="27">
        <v>41381</v>
      </c>
      <c r="AV128" s="48"/>
      <c r="AW128" s="29" t="s">
        <v>2346</v>
      </c>
      <c r="AX128" s="30">
        <v>3</v>
      </c>
      <c r="AY128" s="30" t="s">
        <v>2347</v>
      </c>
      <c r="AZ128" s="30">
        <v>32</v>
      </c>
      <c r="BA128" s="130">
        <v>0</v>
      </c>
      <c r="BB128" s="30"/>
      <c r="BC128" s="30">
        <v>2</v>
      </c>
      <c r="BD128" s="29" t="s">
        <v>489</v>
      </c>
      <c r="BE128" s="29" t="s">
        <v>343</v>
      </c>
      <c r="BF128" s="29" t="s">
        <v>2348</v>
      </c>
      <c r="BG128" s="30" t="s">
        <v>2349</v>
      </c>
      <c r="BH128" s="32"/>
      <c r="BI128" s="30">
        <v>12</v>
      </c>
      <c r="BJ128" s="30">
        <v>15</v>
      </c>
      <c r="BK128" s="30">
        <v>18</v>
      </c>
      <c r="BL128" s="30" t="s">
        <v>244</v>
      </c>
      <c r="BM128" s="30">
        <v>32</v>
      </c>
      <c r="BN128" s="30">
        <v>0.99</v>
      </c>
      <c r="BO128" s="30">
        <v>9</v>
      </c>
      <c r="BP128" s="29" t="s">
        <v>2350</v>
      </c>
      <c r="BQ128" s="34"/>
      <c r="BR128" s="48"/>
      <c r="BS128" s="48"/>
      <c r="BT128" s="48"/>
      <c r="BU128" s="34"/>
      <c r="BV128" s="34"/>
      <c r="BW128" s="34"/>
      <c r="BX128" s="34"/>
      <c r="BY128" s="34"/>
      <c r="BZ128" s="34"/>
      <c r="CA128" s="34"/>
      <c r="CB128" s="34"/>
      <c r="CC128" s="15">
        <v>0</v>
      </c>
      <c r="CD128" s="34"/>
      <c r="CE128" s="36" t="s">
        <v>270</v>
      </c>
      <c r="CF128" s="36">
        <v>2007</v>
      </c>
      <c r="CG128" s="36" t="s">
        <v>438</v>
      </c>
      <c r="CH128" s="36" t="s">
        <v>348</v>
      </c>
      <c r="CI128" s="36" t="s">
        <v>348</v>
      </c>
      <c r="CJ128" s="38">
        <v>15</v>
      </c>
      <c r="CK128" s="38">
        <v>12</v>
      </c>
      <c r="CL128" s="38">
        <v>373</v>
      </c>
      <c r="CM128" s="36" t="s">
        <v>282</v>
      </c>
      <c r="CN128" s="36" t="s">
        <v>408</v>
      </c>
      <c r="CO128" s="36" t="s">
        <v>349</v>
      </c>
      <c r="CP128" s="51"/>
      <c r="CQ128" s="51"/>
      <c r="CR128" s="51"/>
      <c r="CS128" s="36" t="s">
        <v>467</v>
      </c>
      <c r="CT128" s="51"/>
      <c r="CU128" s="36" t="s">
        <v>2351</v>
      </c>
      <c r="CV128" s="38">
        <v>1</v>
      </c>
      <c r="CW128" s="36" t="s">
        <v>294</v>
      </c>
      <c r="CX128" s="36" t="s">
        <v>193</v>
      </c>
      <c r="CY128" s="39">
        <v>32</v>
      </c>
      <c r="CZ128" s="41" t="s">
        <v>471</v>
      </c>
      <c r="DA128" s="41" t="s">
        <v>300</v>
      </c>
      <c r="DB128" s="42">
        <v>1</v>
      </c>
      <c r="DC128" s="42">
        <v>28</v>
      </c>
      <c r="DD128" s="42">
        <v>4.9800000000000004</v>
      </c>
      <c r="DE128" s="41" t="s">
        <v>300</v>
      </c>
      <c r="DF128" s="42">
        <v>0</v>
      </c>
      <c r="DG128" s="57">
        <v>2.9300000000000001E-5</v>
      </c>
      <c r="DH128" s="57">
        <v>2.9300000000000001E-5</v>
      </c>
      <c r="DI128" s="85">
        <f t="shared" si="2"/>
        <v>1</v>
      </c>
      <c r="DJ128" s="19">
        <v>0.68534734778339501</v>
      </c>
      <c r="DK128" s="56"/>
      <c r="DL128" s="56"/>
      <c r="DM128" s="62"/>
      <c r="DN128" s="62"/>
      <c r="DO128" s="62"/>
      <c r="DP128" s="62"/>
      <c r="DQ128" s="62"/>
      <c r="DR128" s="62"/>
      <c r="DS128" s="19"/>
      <c r="DT128" s="19"/>
      <c r="DU128" s="85"/>
      <c r="DV128" s="19"/>
      <c r="DW128" s="85"/>
    </row>
    <row r="129" spans="1:127" ht="21" customHeight="1" x14ac:dyDescent="0.2">
      <c r="A129" s="12">
        <v>128</v>
      </c>
      <c r="B129" s="14" t="s">
        <v>2352</v>
      </c>
      <c r="C129" s="14" t="s">
        <v>2353</v>
      </c>
      <c r="D129" s="15" t="s">
        <v>1925</v>
      </c>
      <c r="E129" s="15">
        <v>19</v>
      </c>
      <c r="F129" s="15">
        <v>4</v>
      </c>
      <c r="G129" s="15" t="s">
        <v>2354</v>
      </c>
      <c r="H129" s="68" t="s">
        <v>2355</v>
      </c>
      <c r="I129" s="69" t="s">
        <v>2356</v>
      </c>
      <c r="J129" s="19">
        <v>3</v>
      </c>
      <c r="K129" s="19">
        <v>1</v>
      </c>
      <c r="L129" s="19" t="s">
        <v>2357</v>
      </c>
      <c r="M129" s="20">
        <v>2041</v>
      </c>
      <c r="N129" s="19" t="s">
        <v>2358</v>
      </c>
      <c r="O129" s="19" t="s">
        <v>2359</v>
      </c>
      <c r="P129" s="20">
        <v>17796</v>
      </c>
      <c r="Q129" s="19" t="s">
        <v>2358</v>
      </c>
      <c r="R129" s="19" t="s">
        <v>2360</v>
      </c>
      <c r="S129" s="20">
        <v>215</v>
      </c>
      <c r="T129" s="19" t="s">
        <v>1316</v>
      </c>
      <c r="U129" s="19" t="s">
        <v>2360</v>
      </c>
      <c r="V129" s="20">
        <v>215</v>
      </c>
      <c r="W129" s="19" t="s">
        <v>1316</v>
      </c>
      <c r="X129" s="19">
        <v>147</v>
      </c>
      <c r="Y129" s="83">
        <v>5.47</v>
      </c>
      <c r="Z129" s="83">
        <v>5.47</v>
      </c>
      <c r="AA129" s="83">
        <v>2.91</v>
      </c>
      <c r="AB129" s="83">
        <v>2.91</v>
      </c>
      <c r="AC129" s="22">
        <v>1</v>
      </c>
      <c r="AD129" s="22" t="s">
        <v>414</v>
      </c>
      <c r="AE129" s="22">
        <v>1</v>
      </c>
      <c r="AF129" s="23" t="s">
        <v>195</v>
      </c>
      <c r="AG129" s="23" t="s">
        <v>197</v>
      </c>
      <c r="AH129" s="23" t="s">
        <v>368</v>
      </c>
      <c r="AI129" s="23" t="s">
        <v>329</v>
      </c>
      <c r="AJ129" s="25">
        <v>1.67</v>
      </c>
      <c r="AK129" s="25">
        <v>2.5</v>
      </c>
      <c r="AL129" s="22">
        <v>0</v>
      </c>
      <c r="AM129" s="22"/>
      <c r="AN129" s="22">
        <v>0</v>
      </c>
      <c r="AO129" s="19"/>
      <c r="AP129" s="19">
        <v>0</v>
      </c>
      <c r="AQ129" s="19">
        <v>1</v>
      </c>
      <c r="AR129" s="19">
        <v>0</v>
      </c>
      <c r="AS129" s="19">
        <v>0</v>
      </c>
      <c r="AT129" s="14" t="s">
        <v>2361</v>
      </c>
      <c r="AU129" s="27">
        <v>41852</v>
      </c>
      <c r="AV129" s="48"/>
      <c r="AW129" s="29" t="s">
        <v>331</v>
      </c>
      <c r="AX129" s="30">
        <v>1</v>
      </c>
      <c r="AY129" s="30" t="s">
        <v>2362</v>
      </c>
      <c r="AZ129" s="30">
        <v>33</v>
      </c>
      <c r="BA129" s="30" t="s">
        <v>1268</v>
      </c>
      <c r="BB129" s="32"/>
      <c r="BC129" s="32"/>
      <c r="BD129" s="29" t="s">
        <v>1386</v>
      </c>
      <c r="BE129" s="29" t="s">
        <v>1033</v>
      </c>
      <c r="BF129" s="29" t="s">
        <v>2363</v>
      </c>
      <c r="BG129" s="30" t="s">
        <v>428</v>
      </c>
      <c r="BH129" s="32"/>
      <c r="BI129" s="30" t="s">
        <v>428</v>
      </c>
      <c r="BJ129" s="30" t="s">
        <v>428</v>
      </c>
      <c r="BK129" s="30" t="s">
        <v>428</v>
      </c>
      <c r="BL129" s="30" t="s">
        <v>514</v>
      </c>
      <c r="BM129" s="30">
        <v>54</v>
      </c>
      <c r="BN129" s="30" t="s">
        <v>428</v>
      </c>
      <c r="BO129" s="30">
        <v>1</v>
      </c>
      <c r="BP129" s="29" t="s">
        <v>554</v>
      </c>
      <c r="BQ129" s="34"/>
      <c r="BR129" s="34"/>
      <c r="BS129" s="34"/>
      <c r="BT129" s="34"/>
      <c r="BU129" s="34"/>
      <c r="BV129" s="34"/>
      <c r="BW129" s="34"/>
      <c r="BX129" s="34"/>
      <c r="BY129" s="34"/>
      <c r="BZ129" s="34"/>
      <c r="CA129" s="34"/>
      <c r="CB129" s="34"/>
      <c r="CC129" s="15">
        <v>0</v>
      </c>
      <c r="CD129" s="34"/>
      <c r="CE129" s="36" t="s">
        <v>270</v>
      </c>
      <c r="CF129" s="37">
        <v>2012</v>
      </c>
      <c r="CG129" s="36" t="s">
        <v>438</v>
      </c>
      <c r="CH129" s="36" t="s">
        <v>277</v>
      </c>
      <c r="CI129" s="36" t="s">
        <v>277</v>
      </c>
      <c r="CJ129" s="38">
        <v>15</v>
      </c>
      <c r="CK129" s="38">
        <v>11</v>
      </c>
      <c r="CL129" s="38">
        <v>208</v>
      </c>
      <c r="CM129" s="36" t="s">
        <v>879</v>
      </c>
      <c r="CN129" s="36" t="s">
        <v>408</v>
      </c>
      <c r="CO129" s="36" t="s">
        <v>349</v>
      </c>
      <c r="CP129" s="148" t="s">
        <v>2364</v>
      </c>
      <c r="CQ129" s="149"/>
      <c r="CR129" s="65"/>
      <c r="CS129" s="36" t="s">
        <v>352</v>
      </c>
      <c r="CT129" s="65"/>
      <c r="CU129" s="36" t="s">
        <v>2365</v>
      </c>
      <c r="CV129" s="38">
        <v>1</v>
      </c>
      <c r="CW129" s="36" t="s">
        <v>294</v>
      </c>
      <c r="CX129" s="36" t="s">
        <v>414</v>
      </c>
      <c r="CY129" s="39">
        <v>33</v>
      </c>
      <c r="CZ129" s="41" t="s">
        <v>1394</v>
      </c>
      <c r="DA129" s="41" t="s">
        <v>300</v>
      </c>
      <c r="DB129" s="62"/>
      <c r="DC129" s="62"/>
      <c r="DD129" s="42">
        <v>0.14000000000000001</v>
      </c>
      <c r="DE129" s="41" t="s">
        <v>355</v>
      </c>
      <c r="DF129" s="42">
        <v>0.02</v>
      </c>
      <c r="DG129" s="19"/>
      <c r="DH129" s="19"/>
      <c r="DI129" s="85"/>
      <c r="DJ129" s="19"/>
      <c r="DK129" s="56"/>
      <c r="DL129" s="56"/>
      <c r="DM129" s="62"/>
      <c r="DN129" s="62"/>
      <c r="DO129" s="62"/>
      <c r="DP129" s="62"/>
      <c r="DQ129" s="62"/>
      <c r="DR129" s="62"/>
      <c r="DS129" s="19"/>
      <c r="DT129" s="19"/>
      <c r="DU129" s="85"/>
      <c r="DV129" s="19"/>
      <c r="DW129" s="85"/>
    </row>
    <row r="130" spans="1:127" ht="21" customHeight="1" x14ac:dyDescent="0.2">
      <c r="A130" s="12">
        <v>129</v>
      </c>
      <c r="B130" s="14" t="s">
        <v>2366</v>
      </c>
      <c r="C130" s="14" t="s">
        <v>2367</v>
      </c>
      <c r="D130" s="15" t="s">
        <v>1925</v>
      </c>
      <c r="E130" s="15">
        <v>19</v>
      </c>
      <c r="F130" s="15">
        <v>2</v>
      </c>
      <c r="G130" s="15" t="s">
        <v>2368</v>
      </c>
      <c r="H130" s="68" t="s">
        <v>2369</v>
      </c>
      <c r="I130" s="69" t="s">
        <v>2370</v>
      </c>
      <c r="J130" s="19">
        <v>2</v>
      </c>
      <c r="K130" s="19">
        <v>1</v>
      </c>
      <c r="L130" s="19" t="s">
        <v>2371</v>
      </c>
      <c r="M130" s="20">
        <v>4539</v>
      </c>
      <c r="N130" s="19" t="s">
        <v>1791</v>
      </c>
      <c r="O130" s="19" t="s">
        <v>2371</v>
      </c>
      <c r="P130" s="20">
        <v>4539</v>
      </c>
      <c r="Q130" s="19" t="s">
        <v>1791</v>
      </c>
      <c r="R130" s="19" t="s">
        <v>821</v>
      </c>
      <c r="S130" s="20">
        <v>127</v>
      </c>
      <c r="T130" s="19" t="s">
        <v>505</v>
      </c>
      <c r="U130" s="19" t="s">
        <v>821</v>
      </c>
      <c r="V130" s="20">
        <v>127</v>
      </c>
      <c r="W130" s="19" t="s">
        <v>505</v>
      </c>
      <c r="X130" s="19">
        <v>75</v>
      </c>
      <c r="Y130" s="83">
        <v>4.42</v>
      </c>
      <c r="Z130" s="83">
        <v>4.42</v>
      </c>
      <c r="AA130" s="21">
        <v>4.3600000000000003</v>
      </c>
      <c r="AB130" s="21">
        <v>4.3600000000000003</v>
      </c>
      <c r="AC130" s="22">
        <v>1</v>
      </c>
      <c r="AD130" s="22" t="s">
        <v>414</v>
      </c>
      <c r="AE130" s="22">
        <v>1</v>
      </c>
      <c r="AF130" s="23" t="s">
        <v>1159</v>
      </c>
      <c r="AG130" s="23" t="s">
        <v>367</v>
      </c>
      <c r="AH130" s="23" t="s">
        <v>368</v>
      </c>
      <c r="AI130" s="23" t="s">
        <v>481</v>
      </c>
      <c r="AJ130" s="25">
        <v>3.75</v>
      </c>
      <c r="AK130" s="25">
        <v>3.5</v>
      </c>
      <c r="AL130" s="22">
        <v>0</v>
      </c>
      <c r="AM130" s="22"/>
      <c r="AN130" s="22">
        <v>0</v>
      </c>
      <c r="AO130" s="19"/>
      <c r="AP130" s="19">
        <v>0</v>
      </c>
      <c r="AQ130" s="19">
        <v>1</v>
      </c>
      <c r="AR130" s="19">
        <v>1</v>
      </c>
      <c r="AS130" s="19">
        <v>0</v>
      </c>
      <c r="AT130" s="14" t="s">
        <v>823</v>
      </c>
      <c r="AU130" s="27">
        <v>40909</v>
      </c>
      <c r="AV130" s="54">
        <v>41501</v>
      </c>
      <c r="AW130" s="29" t="s">
        <v>824</v>
      </c>
      <c r="AX130" s="30">
        <v>1</v>
      </c>
      <c r="AY130" s="30" t="s">
        <v>2372</v>
      </c>
      <c r="AZ130" s="30">
        <v>28</v>
      </c>
      <c r="BA130" s="30" t="s">
        <v>2023</v>
      </c>
      <c r="BB130" s="32"/>
      <c r="BC130" s="32"/>
      <c r="BD130" s="29" t="s">
        <v>2373</v>
      </c>
      <c r="BE130" s="29" t="s">
        <v>236</v>
      </c>
      <c r="BF130" s="29" t="s">
        <v>2374</v>
      </c>
      <c r="BG130" s="30" t="s">
        <v>2375</v>
      </c>
      <c r="BH130" s="32"/>
      <c r="BI130" s="30">
        <v>50</v>
      </c>
      <c r="BJ130" s="30">
        <v>64</v>
      </c>
      <c r="BK130" s="30">
        <v>78</v>
      </c>
      <c r="BL130" s="30" t="s">
        <v>244</v>
      </c>
      <c r="BM130" s="30">
        <v>78</v>
      </c>
      <c r="BN130" s="30">
        <v>0.95</v>
      </c>
      <c r="BO130" s="30">
        <v>1</v>
      </c>
      <c r="BP130" s="29" t="s">
        <v>2376</v>
      </c>
      <c r="BQ130" s="29" t="s">
        <v>2377</v>
      </c>
      <c r="BR130" s="30">
        <v>66</v>
      </c>
      <c r="BS130" s="30">
        <v>0.89</v>
      </c>
      <c r="BT130" s="30" t="s">
        <v>249</v>
      </c>
      <c r="BU130" s="32"/>
      <c r="BV130" s="29" t="s">
        <v>2373</v>
      </c>
      <c r="BW130" s="29" t="s">
        <v>236</v>
      </c>
      <c r="BX130" s="30" t="s">
        <v>253</v>
      </c>
      <c r="BY130" s="30">
        <v>0.91</v>
      </c>
      <c r="BZ130" s="30" t="s">
        <v>2378</v>
      </c>
      <c r="CA130" s="29" t="s">
        <v>833</v>
      </c>
      <c r="CB130" s="29" t="s">
        <v>2379</v>
      </c>
      <c r="CC130" s="15">
        <v>1</v>
      </c>
      <c r="CD130" s="47" t="s">
        <v>2380</v>
      </c>
      <c r="CE130" s="36" t="s">
        <v>406</v>
      </c>
      <c r="CF130" s="37">
        <v>2012</v>
      </c>
      <c r="CG130" s="36" t="s">
        <v>407</v>
      </c>
      <c r="CH130" s="36" t="s">
        <v>278</v>
      </c>
      <c r="CI130" s="36" t="s">
        <v>277</v>
      </c>
      <c r="CJ130" s="38">
        <v>7</v>
      </c>
      <c r="CK130" s="38">
        <v>4</v>
      </c>
      <c r="CL130" s="38">
        <v>122</v>
      </c>
      <c r="CM130" s="36" t="s">
        <v>1207</v>
      </c>
      <c r="CN130" s="36" t="s">
        <v>381</v>
      </c>
      <c r="CO130" s="36" t="s">
        <v>349</v>
      </c>
      <c r="CP130" s="36" t="s">
        <v>2381</v>
      </c>
      <c r="CQ130" s="36" t="s">
        <v>410</v>
      </c>
      <c r="CR130" s="36" t="s">
        <v>410</v>
      </c>
      <c r="CS130" s="36" t="s">
        <v>467</v>
      </c>
      <c r="CT130" s="36" t="s">
        <v>468</v>
      </c>
      <c r="CU130" s="36" t="s">
        <v>824</v>
      </c>
      <c r="CV130" s="38">
        <v>1</v>
      </c>
      <c r="CW130" s="36" t="s">
        <v>294</v>
      </c>
      <c r="CX130" s="36" t="s">
        <v>414</v>
      </c>
      <c r="CY130" s="39">
        <v>28</v>
      </c>
      <c r="CZ130" s="41" t="s">
        <v>297</v>
      </c>
      <c r="DA130" s="41" t="s">
        <v>300</v>
      </c>
      <c r="DB130" s="42">
        <v>1</v>
      </c>
      <c r="DC130" s="42">
        <v>26</v>
      </c>
      <c r="DD130" s="42">
        <v>4.17</v>
      </c>
      <c r="DE130" s="41" t="s">
        <v>2034</v>
      </c>
      <c r="DF130" s="42">
        <v>0.92</v>
      </c>
      <c r="DG130" s="19">
        <v>5.1411614000000001E-2</v>
      </c>
      <c r="DH130" s="19">
        <v>5.1411614000000001E-2</v>
      </c>
      <c r="DI130" s="85">
        <f t="shared" si="2"/>
        <v>0</v>
      </c>
      <c r="DJ130" s="19">
        <v>0.37177516273608802</v>
      </c>
      <c r="DK130" s="38">
        <v>66</v>
      </c>
      <c r="DL130" s="41" t="s">
        <v>297</v>
      </c>
      <c r="DM130" s="41" t="s">
        <v>300</v>
      </c>
      <c r="DN130" s="42">
        <v>1</v>
      </c>
      <c r="DO130" s="42">
        <v>64</v>
      </c>
      <c r="DP130" s="42">
        <v>0.02</v>
      </c>
      <c r="DQ130" s="41" t="s">
        <v>300</v>
      </c>
      <c r="DR130" s="42">
        <v>0.89</v>
      </c>
      <c r="DS130" s="19">
        <v>0.88798130099999995</v>
      </c>
      <c r="DT130" s="19">
        <v>0.88798130099999995</v>
      </c>
      <c r="DU130" s="85">
        <f t="shared" si="3"/>
        <v>0</v>
      </c>
      <c r="DV130" s="19">
        <v>1.7674908041006701E-2</v>
      </c>
      <c r="DW130" s="85">
        <v>0</v>
      </c>
    </row>
    <row r="131" spans="1:127" ht="21" customHeight="1" x14ac:dyDescent="0.2">
      <c r="A131" s="12">
        <v>130</v>
      </c>
      <c r="B131" s="29" t="s">
        <v>2366</v>
      </c>
      <c r="C131" s="29" t="s">
        <v>2367</v>
      </c>
      <c r="D131" s="43" t="s">
        <v>1925</v>
      </c>
      <c r="E131" s="43">
        <v>19</v>
      </c>
      <c r="F131" s="43">
        <v>2</v>
      </c>
      <c r="G131" s="43" t="s">
        <v>2368</v>
      </c>
      <c r="H131" s="71"/>
      <c r="I131" s="71" t="s">
        <v>2370</v>
      </c>
      <c r="J131" s="44">
        <v>2</v>
      </c>
      <c r="K131" s="44"/>
      <c r="L131" s="44" t="s">
        <v>2371</v>
      </c>
      <c r="M131" s="44"/>
      <c r="N131" s="44"/>
      <c r="O131" s="44"/>
      <c r="P131" s="44"/>
      <c r="Q131" s="44"/>
      <c r="R131" s="44"/>
      <c r="S131" s="44"/>
      <c r="T131" s="44"/>
      <c r="U131" s="44"/>
      <c r="V131" s="44"/>
      <c r="W131" s="44"/>
      <c r="X131" s="44">
        <v>75</v>
      </c>
      <c r="Y131" s="44"/>
      <c r="Z131" s="44"/>
      <c r="AA131" s="44"/>
      <c r="AB131" s="44"/>
      <c r="AC131" s="44"/>
      <c r="AD131" s="44"/>
      <c r="AE131" s="44"/>
      <c r="AF131" s="44"/>
      <c r="AG131" s="44"/>
      <c r="AH131" s="44"/>
      <c r="AI131" s="44"/>
      <c r="AJ131" s="44"/>
      <c r="AK131" s="44"/>
      <c r="AL131" s="44"/>
      <c r="AM131" s="44"/>
      <c r="AN131" s="44"/>
      <c r="AO131" s="44"/>
      <c r="AP131" s="44">
        <v>0</v>
      </c>
      <c r="AQ131" s="44">
        <v>2</v>
      </c>
      <c r="AR131" s="44">
        <v>0</v>
      </c>
      <c r="AS131" s="44">
        <v>1</v>
      </c>
      <c r="AT131" s="29"/>
      <c r="AU131" s="72"/>
      <c r="AX131" s="40"/>
      <c r="AY131" s="40"/>
      <c r="AZ131" s="40"/>
      <c r="BA131" s="40"/>
      <c r="BG131" s="40"/>
      <c r="BI131" s="40"/>
      <c r="BJ131" s="40"/>
      <c r="BK131" s="40"/>
      <c r="BL131" s="40"/>
      <c r="BM131" s="40"/>
      <c r="BN131" s="40"/>
      <c r="BO131" s="40"/>
      <c r="CC131" s="40"/>
      <c r="CE131" s="65"/>
      <c r="CF131" s="65"/>
      <c r="CG131" s="65"/>
      <c r="CH131" s="65"/>
      <c r="CI131" s="65"/>
      <c r="CJ131" s="66"/>
      <c r="CK131" s="66"/>
      <c r="CL131" s="66"/>
      <c r="CM131" s="65"/>
      <c r="CN131" s="65"/>
      <c r="CO131" s="65"/>
      <c r="CP131" s="65"/>
      <c r="CQ131" s="65"/>
      <c r="CR131" s="65"/>
      <c r="CS131" s="65"/>
      <c r="CT131" s="65"/>
      <c r="CU131" s="65"/>
      <c r="CV131" s="66"/>
      <c r="CW131" s="65"/>
      <c r="CX131" s="65"/>
      <c r="CY131" s="56"/>
      <c r="CZ131" s="56"/>
      <c r="DA131" s="62"/>
      <c r="DB131" s="62"/>
      <c r="DC131" s="62"/>
      <c r="DD131" s="62"/>
      <c r="DE131" s="62"/>
      <c r="DF131" s="62"/>
      <c r="DG131" s="44"/>
      <c r="DH131" s="44"/>
      <c r="DI131" s="85"/>
      <c r="DJ131" s="44"/>
      <c r="DK131" s="56"/>
      <c r="DL131" s="56"/>
      <c r="DM131" s="62"/>
      <c r="DN131" s="62"/>
      <c r="DO131" s="62"/>
      <c r="DP131" s="62"/>
      <c r="DQ131" s="62"/>
      <c r="DR131" s="62"/>
      <c r="DS131" s="44"/>
      <c r="DT131" s="44"/>
      <c r="DU131" s="85"/>
      <c r="DV131" s="44"/>
      <c r="DW131" s="85"/>
    </row>
    <row r="132" spans="1:127" ht="21" customHeight="1" x14ac:dyDescent="0.2">
      <c r="A132" s="12">
        <v>131</v>
      </c>
      <c r="B132" s="29" t="s">
        <v>2382</v>
      </c>
      <c r="C132" s="29" t="s">
        <v>2383</v>
      </c>
      <c r="D132" s="43" t="s">
        <v>1925</v>
      </c>
      <c r="E132" s="43">
        <v>19</v>
      </c>
      <c r="F132" s="43">
        <v>2</v>
      </c>
      <c r="G132" s="43" t="s">
        <v>2384</v>
      </c>
      <c r="H132" s="71"/>
      <c r="I132" s="71" t="s">
        <v>2385</v>
      </c>
      <c r="J132" s="44">
        <v>4</v>
      </c>
      <c r="K132" s="44"/>
      <c r="L132" s="44" t="s">
        <v>2386</v>
      </c>
      <c r="M132" s="44"/>
      <c r="N132" s="44"/>
      <c r="O132" s="44"/>
      <c r="P132" s="44"/>
      <c r="Q132" s="44"/>
      <c r="R132" s="44"/>
      <c r="S132" s="44"/>
      <c r="T132" s="44"/>
      <c r="U132" s="44"/>
      <c r="V132" s="44"/>
      <c r="W132" s="44"/>
      <c r="X132" s="44">
        <v>108</v>
      </c>
      <c r="Y132" s="44"/>
      <c r="Z132" s="44"/>
      <c r="AA132" s="44"/>
      <c r="AB132" s="44"/>
      <c r="AC132" s="44"/>
      <c r="AD132" s="44"/>
      <c r="AE132" s="44"/>
      <c r="AF132" s="44"/>
      <c r="AG132" s="44"/>
      <c r="AH132" s="44"/>
      <c r="AI132" s="44"/>
      <c r="AJ132" s="44"/>
      <c r="AK132" s="44"/>
      <c r="AL132" s="44"/>
      <c r="AM132" s="44"/>
      <c r="AN132" s="44"/>
      <c r="AO132" s="44"/>
      <c r="AP132" s="44">
        <v>0</v>
      </c>
      <c r="AQ132" s="44">
        <v>0</v>
      </c>
      <c r="AR132" s="44">
        <v>0</v>
      </c>
      <c r="AS132" s="44">
        <v>0</v>
      </c>
      <c r="AU132" s="75"/>
      <c r="AW132" s="9" t="s">
        <v>331</v>
      </c>
      <c r="AX132" s="44">
        <v>4</v>
      </c>
      <c r="AY132" s="40"/>
      <c r="AZ132" s="40"/>
      <c r="BA132" s="40"/>
      <c r="BF132" s="9"/>
      <c r="BG132" s="40"/>
      <c r="BI132" s="40"/>
      <c r="BJ132" s="40"/>
      <c r="BK132" s="40"/>
      <c r="BL132" s="40"/>
      <c r="BM132" s="40"/>
      <c r="BN132" s="40"/>
      <c r="BO132" s="40"/>
      <c r="CC132" s="40"/>
      <c r="CE132" s="65"/>
      <c r="CF132" s="65"/>
      <c r="CG132" s="65"/>
      <c r="CH132" s="65"/>
      <c r="CI132" s="65"/>
      <c r="CJ132" s="66"/>
      <c r="CK132" s="66"/>
      <c r="CL132" s="66"/>
      <c r="CM132" s="65"/>
      <c r="CN132" s="65"/>
      <c r="CO132" s="65"/>
      <c r="CP132" s="65"/>
      <c r="CQ132" s="65"/>
      <c r="CR132" s="65"/>
      <c r="CS132" s="65"/>
      <c r="CT132" s="65"/>
      <c r="CU132" s="65"/>
      <c r="CV132" s="66"/>
      <c r="CW132" s="65"/>
      <c r="CX132" s="65"/>
      <c r="CY132" s="56"/>
      <c r="CZ132" s="56"/>
      <c r="DA132" s="62"/>
      <c r="DB132" s="62"/>
      <c r="DC132" s="62"/>
      <c r="DD132" s="62"/>
      <c r="DE132" s="62"/>
      <c r="DF132" s="56"/>
      <c r="DG132" s="44"/>
      <c r="DH132" s="44"/>
      <c r="DI132" s="85"/>
      <c r="DJ132" s="44"/>
      <c r="DK132" s="56"/>
      <c r="DL132" s="56"/>
      <c r="DM132" s="62"/>
      <c r="DN132" s="62"/>
      <c r="DO132" s="62"/>
      <c r="DP132" s="62"/>
      <c r="DQ132" s="62"/>
      <c r="DR132" s="62"/>
      <c r="DS132" s="44"/>
      <c r="DT132" s="44"/>
      <c r="DU132" s="85"/>
      <c r="DV132" s="44"/>
      <c r="DW132" s="85"/>
    </row>
    <row r="133" spans="1:127" ht="21" customHeight="1" x14ac:dyDescent="0.2">
      <c r="A133" s="12">
        <v>132</v>
      </c>
      <c r="B133" s="14" t="s">
        <v>2387</v>
      </c>
      <c r="C133" s="14" t="s">
        <v>2388</v>
      </c>
      <c r="D133" s="15" t="s">
        <v>1925</v>
      </c>
      <c r="E133" s="15">
        <v>19</v>
      </c>
      <c r="F133" s="15">
        <v>3</v>
      </c>
      <c r="G133" s="15" t="s">
        <v>2389</v>
      </c>
      <c r="H133" s="68" t="s">
        <v>2390</v>
      </c>
      <c r="I133" s="69" t="s">
        <v>2391</v>
      </c>
      <c r="J133" s="19">
        <v>3</v>
      </c>
      <c r="K133" s="19">
        <v>2</v>
      </c>
      <c r="L133" s="19" t="s">
        <v>2392</v>
      </c>
      <c r="M133" s="20">
        <v>331</v>
      </c>
      <c r="N133" s="19" t="s">
        <v>2393</v>
      </c>
      <c r="O133" s="19" t="s">
        <v>2394</v>
      </c>
      <c r="P133" s="20">
        <v>2496</v>
      </c>
      <c r="Q133" s="19" t="s">
        <v>478</v>
      </c>
      <c r="R133" s="19" t="s">
        <v>2395</v>
      </c>
      <c r="S133" s="20">
        <v>309</v>
      </c>
      <c r="T133" s="19" t="s">
        <v>2396</v>
      </c>
      <c r="U133" s="19" t="s">
        <v>2397</v>
      </c>
      <c r="V133" s="20">
        <v>361</v>
      </c>
      <c r="W133" s="19" t="s">
        <v>480</v>
      </c>
      <c r="X133" s="19">
        <v>36</v>
      </c>
      <c r="Y133" s="83">
        <v>1.49</v>
      </c>
      <c r="Z133" s="21">
        <v>2.2200000000000002</v>
      </c>
      <c r="AA133" s="83">
        <v>1.77</v>
      </c>
      <c r="AB133" s="21">
        <v>3.43</v>
      </c>
      <c r="AC133" s="22">
        <v>1</v>
      </c>
      <c r="AD133" s="22" t="s">
        <v>414</v>
      </c>
      <c r="AE133" s="22">
        <v>1</v>
      </c>
      <c r="AF133" s="23" t="s">
        <v>195</v>
      </c>
      <c r="AG133" s="23" t="s">
        <v>1289</v>
      </c>
      <c r="AH133" s="23" t="s">
        <v>200</v>
      </c>
      <c r="AI133" s="23" t="s">
        <v>1770</v>
      </c>
      <c r="AJ133" s="25">
        <v>3</v>
      </c>
      <c r="AK133" s="25">
        <v>2.75</v>
      </c>
      <c r="AL133" s="22">
        <v>0</v>
      </c>
      <c r="AM133" s="22"/>
      <c r="AN133" s="22">
        <v>0</v>
      </c>
      <c r="AO133" s="19"/>
      <c r="AP133" s="19">
        <v>0</v>
      </c>
      <c r="AQ133" s="19">
        <v>3</v>
      </c>
      <c r="AR133" s="19">
        <v>1</v>
      </c>
      <c r="AS133" s="19">
        <v>0</v>
      </c>
      <c r="AT133" s="14" t="s">
        <v>2398</v>
      </c>
      <c r="AU133" s="27">
        <v>41831</v>
      </c>
      <c r="AV133" s="120">
        <v>42078</v>
      </c>
      <c r="AW133" s="29" t="s">
        <v>331</v>
      </c>
      <c r="AX133" s="30">
        <v>1</v>
      </c>
      <c r="AY133" s="30" t="s">
        <v>2399</v>
      </c>
      <c r="AZ133" s="30">
        <v>25</v>
      </c>
      <c r="BA133" s="30" t="s">
        <v>2400</v>
      </c>
      <c r="BB133" s="31"/>
      <c r="BC133" s="31"/>
      <c r="BD133" s="29" t="s">
        <v>2401</v>
      </c>
      <c r="BE133" s="29" t="s">
        <v>236</v>
      </c>
      <c r="BF133" s="29" t="s">
        <v>2402</v>
      </c>
      <c r="BG133" s="30" t="s">
        <v>2403</v>
      </c>
      <c r="BH133" s="32"/>
      <c r="BI133" s="30">
        <v>26</v>
      </c>
      <c r="BJ133" s="30">
        <v>32</v>
      </c>
      <c r="BK133" s="30">
        <v>38</v>
      </c>
      <c r="BL133" s="30" t="s">
        <v>244</v>
      </c>
      <c r="BM133" s="30">
        <v>32</v>
      </c>
      <c r="BN133" s="30">
        <v>0.9</v>
      </c>
      <c r="BO133" s="30">
        <v>4</v>
      </c>
      <c r="BP133" s="29" t="s">
        <v>812</v>
      </c>
      <c r="BQ133" s="29" t="s">
        <v>2404</v>
      </c>
      <c r="BR133" s="30">
        <v>30</v>
      </c>
      <c r="BS133" s="30">
        <v>0.254</v>
      </c>
      <c r="BT133" s="30" t="s">
        <v>249</v>
      </c>
      <c r="BU133" s="32"/>
      <c r="BV133" s="29" t="s">
        <v>2405</v>
      </c>
      <c r="BW133" s="29" t="s">
        <v>236</v>
      </c>
      <c r="BX133" s="30" t="s">
        <v>253</v>
      </c>
      <c r="BY133" s="30">
        <v>0.82</v>
      </c>
      <c r="BZ133" s="30" t="s">
        <v>2406</v>
      </c>
      <c r="CA133" s="14" t="s">
        <v>2407</v>
      </c>
      <c r="CB133" s="34"/>
      <c r="CC133" s="15">
        <v>1</v>
      </c>
      <c r="CD133" s="34"/>
      <c r="CE133" s="36" t="s">
        <v>270</v>
      </c>
      <c r="CF133" s="37">
        <v>2002</v>
      </c>
      <c r="CG133" s="36" t="s">
        <v>438</v>
      </c>
      <c r="CH133" s="36" t="s">
        <v>278</v>
      </c>
      <c r="CI133" s="36" t="s">
        <v>278</v>
      </c>
      <c r="CJ133" s="38">
        <v>47</v>
      </c>
      <c r="CK133" s="38">
        <v>35</v>
      </c>
      <c r="CL133" s="38">
        <v>607</v>
      </c>
      <c r="CM133" s="36" t="s">
        <v>625</v>
      </c>
      <c r="CN133" s="36" t="s">
        <v>408</v>
      </c>
      <c r="CO133" s="36" t="s">
        <v>284</v>
      </c>
      <c r="CP133" s="36" t="s">
        <v>2408</v>
      </c>
      <c r="CQ133" s="36" t="s">
        <v>289</v>
      </c>
      <c r="CR133" s="36" t="s">
        <v>289</v>
      </c>
      <c r="CS133" s="36" t="s">
        <v>580</v>
      </c>
      <c r="CT133" s="36" t="s">
        <v>664</v>
      </c>
      <c r="CU133" s="36" t="s">
        <v>2409</v>
      </c>
      <c r="CV133" s="38">
        <v>1</v>
      </c>
      <c r="CW133" s="36" t="s">
        <v>294</v>
      </c>
      <c r="CX133" s="36" t="s">
        <v>414</v>
      </c>
      <c r="CY133" s="39">
        <v>25</v>
      </c>
      <c r="CZ133" s="41" t="s">
        <v>297</v>
      </c>
      <c r="DA133" s="41" t="s">
        <v>300</v>
      </c>
      <c r="DB133" s="42">
        <v>3</v>
      </c>
      <c r="DC133" s="42">
        <v>69</v>
      </c>
      <c r="DD133" s="42">
        <v>5.15</v>
      </c>
      <c r="DE133" s="41" t="s">
        <v>355</v>
      </c>
      <c r="DF133" s="42">
        <v>5.0000000000000001E-3</v>
      </c>
      <c r="DG133" s="19">
        <v>2.8506909999999998E-3</v>
      </c>
      <c r="DH133" s="19">
        <v>2.8506909999999998E-3</v>
      </c>
      <c r="DI133" s="85">
        <f t="shared" ref="DI133:DI168" si="4">IF(DH133&lt;=0.05000001, 1, 0)</f>
        <v>1</v>
      </c>
      <c r="DJ133" s="19">
        <v>0.246947018765096</v>
      </c>
      <c r="DK133" s="38">
        <v>30</v>
      </c>
      <c r="DL133" s="41" t="s">
        <v>297</v>
      </c>
      <c r="DM133" s="41" t="s">
        <v>300</v>
      </c>
      <c r="DN133" s="42">
        <v>1.48</v>
      </c>
      <c r="DO133" s="42">
        <v>41.457999999999998</v>
      </c>
      <c r="DP133" s="42">
        <v>1.401</v>
      </c>
      <c r="DQ133" s="41" t="s">
        <v>300</v>
      </c>
      <c r="DR133" s="42">
        <v>0.254</v>
      </c>
      <c r="DS133" s="19">
        <v>0.25417014500000001</v>
      </c>
      <c r="DT133" s="19">
        <v>0.25417014500000001</v>
      </c>
      <c r="DU133" s="85">
        <f t="shared" ref="DU133:DU168" si="5">IF(DT133&lt;=0.0500001, 1, 0)</f>
        <v>0</v>
      </c>
      <c r="DV133" s="19">
        <v>0.17939789847971299</v>
      </c>
      <c r="DW133" s="85">
        <v>0</v>
      </c>
    </row>
    <row r="134" spans="1:127" ht="21" customHeight="1" x14ac:dyDescent="0.2">
      <c r="A134" s="12">
        <v>133</v>
      </c>
      <c r="B134" s="14" t="s">
        <v>2410</v>
      </c>
      <c r="C134" s="14" t="s">
        <v>2411</v>
      </c>
      <c r="D134" s="15" t="s">
        <v>1925</v>
      </c>
      <c r="E134" s="15">
        <v>19</v>
      </c>
      <c r="F134" s="15">
        <v>2</v>
      </c>
      <c r="G134" s="15" t="s">
        <v>2412</v>
      </c>
      <c r="H134" s="68" t="s">
        <v>2413</v>
      </c>
      <c r="I134" s="69" t="s">
        <v>2414</v>
      </c>
      <c r="J134" s="19">
        <v>3</v>
      </c>
      <c r="K134" s="19">
        <v>2</v>
      </c>
      <c r="L134" s="19" t="s">
        <v>2415</v>
      </c>
      <c r="M134" s="20">
        <v>4482</v>
      </c>
      <c r="N134" s="19" t="s">
        <v>1570</v>
      </c>
      <c r="O134" s="19" t="s">
        <v>2415</v>
      </c>
      <c r="P134" s="20">
        <v>4482</v>
      </c>
      <c r="Q134" s="19" t="s">
        <v>1570</v>
      </c>
      <c r="R134" s="19" t="s">
        <v>933</v>
      </c>
      <c r="S134" s="20">
        <v>65</v>
      </c>
      <c r="T134" s="122" t="s">
        <v>934</v>
      </c>
      <c r="U134" s="19" t="s">
        <v>935</v>
      </c>
      <c r="V134" s="20">
        <v>520</v>
      </c>
      <c r="W134" s="122" t="s">
        <v>934</v>
      </c>
      <c r="X134" s="19">
        <v>191</v>
      </c>
      <c r="Y134" s="83">
        <v>4.43</v>
      </c>
      <c r="Z134" s="83">
        <v>4.43</v>
      </c>
      <c r="AA134" s="21">
        <v>1.65</v>
      </c>
      <c r="AB134" s="21">
        <v>1.65</v>
      </c>
      <c r="AC134" s="22">
        <v>2</v>
      </c>
      <c r="AD134" s="22" t="s">
        <v>193</v>
      </c>
      <c r="AE134" s="22">
        <v>1</v>
      </c>
      <c r="AF134" s="23" t="s">
        <v>195</v>
      </c>
      <c r="AG134" s="23" t="s">
        <v>367</v>
      </c>
      <c r="AH134" s="23" t="s">
        <v>200</v>
      </c>
      <c r="AI134" s="23" t="s">
        <v>329</v>
      </c>
      <c r="AJ134" s="25">
        <v>2.5</v>
      </c>
      <c r="AK134" s="25">
        <v>3.25</v>
      </c>
      <c r="AL134" s="22">
        <v>1</v>
      </c>
      <c r="AM134" s="22">
        <v>1</v>
      </c>
      <c r="AN134" s="22">
        <v>0</v>
      </c>
      <c r="AO134" s="19"/>
      <c r="AP134" s="19">
        <v>0</v>
      </c>
      <c r="AQ134" s="19">
        <v>1</v>
      </c>
      <c r="AR134" s="19">
        <v>1</v>
      </c>
      <c r="AS134" s="19">
        <v>0</v>
      </c>
      <c r="AT134" s="14" t="s">
        <v>936</v>
      </c>
      <c r="AU134" s="27">
        <v>40909</v>
      </c>
      <c r="AV134" s="54">
        <v>41230</v>
      </c>
      <c r="AW134" s="29" t="s">
        <v>740</v>
      </c>
      <c r="AX134" s="30">
        <v>2</v>
      </c>
      <c r="AY134" s="30" t="s">
        <v>2416</v>
      </c>
      <c r="AZ134" s="30">
        <v>24</v>
      </c>
      <c r="BA134" s="30" t="s">
        <v>2417</v>
      </c>
      <c r="BB134" s="32"/>
      <c r="BC134" s="32"/>
      <c r="BD134" s="29" t="s">
        <v>2418</v>
      </c>
      <c r="BE134" s="29" t="s">
        <v>343</v>
      </c>
      <c r="BF134" s="29" t="s">
        <v>2419</v>
      </c>
      <c r="BG134" s="30" t="s">
        <v>2420</v>
      </c>
      <c r="BH134" s="32"/>
      <c r="BI134" s="30">
        <v>10</v>
      </c>
      <c r="BJ134" s="30">
        <v>13</v>
      </c>
      <c r="BK134" s="30">
        <v>16</v>
      </c>
      <c r="BL134" s="30" t="s">
        <v>244</v>
      </c>
      <c r="BM134" s="30">
        <v>24</v>
      </c>
      <c r="BN134" s="30">
        <v>0.99</v>
      </c>
      <c r="BO134" s="30">
        <v>1</v>
      </c>
      <c r="BP134" s="29" t="s">
        <v>736</v>
      </c>
      <c r="BQ134" s="29" t="s">
        <v>2421</v>
      </c>
      <c r="BR134" s="30">
        <v>38</v>
      </c>
      <c r="BS134" s="30">
        <v>7.0000000000000001E-3</v>
      </c>
      <c r="BT134" s="30" t="s">
        <v>249</v>
      </c>
      <c r="BU134" s="32"/>
      <c r="BV134" s="29" t="s">
        <v>235</v>
      </c>
      <c r="BW134" s="29" t="s">
        <v>343</v>
      </c>
      <c r="BX134" s="30" t="s">
        <v>462</v>
      </c>
      <c r="BY134" s="30">
        <v>0.99</v>
      </c>
      <c r="BZ134" s="30" t="s">
        <v>2403</v>
      </c>
      <c r="CA134" s="29" t="s">
        <v>941</v>
      </c>
      <c r="CB134" s="29" t="s">
        <v>944</v>
      </c>
      <c r="CC134" s="15">
        <v>0</v>
      </c>
      <c r="CD134" s="47" t="s">
        <v>2422</v>
      </c>
      <c r="CE134" s="36" t="s">
        <v>270</v>
      </c>
      <c r="CF134" s="37">
        <v>2004</v>
      </c>
      <c r="CG134" s="36" t="s">
        <v>276</v>
      </c>
      <c r="CH134" s="36" t="s">
        <v>348</v>
      </c>
      <c r="CI134" s="36" t="s">
        <v>348</v>
      </c>
      <c r="CJ134" s="38">
        <v>11</v>
      </c>
      <c r="CK134" s="38">
        <v>25</v>
      </c>
      <c r="CL134" s="38">
        <v>609</v>
      </c>
      <c r="CM134" s="36" t="s">
        <v>282</v>
      </c>
      <c r="CN134" s="36" t="s">
        <v>283</v>
      </c>
      <c r="CO134" s="36" t="s">
        <v>284</v>
      </c>
      <c r="CP134" s="121"/>
      <c r="CQ134" s="36" t="s">
        <v>284</v>
      </c>
      <c r="CR134" s="36" t="s">
        <v>284</v>
      </c>
      <c r="CS134" s="36" t="s">
        <v>290</v>
      </c>
      <c r="CT134" s="36" t="s">
        <v>468</v>
      </c>
      <c r="CU134" s="36" t="s">
        <v>740</v>
      </c>
      <c r="CV134" s="38">
        <v>1</v>
      </c>
      <c r="CW134" s="36" t="s">
        <v>294</v>
      </c>
      <c r="CX134" s="36" t="s">
        <v>193</v>
      </c>
      <c r="CY134" s="39">
        <v>24</v>
      </c>
      <c r="CZ134" s="41" t="s">
        <v>297</v>
      </c>
      <c r="DA134" s="41" t="s">
        <v>300</v>
      </c>
      <c r="DB134" s="42">
        <v>1</v>
      </c>
      <c r="DC134" s="42">
        <v>23</v>
      </c>
      <c r="DD134" s="42">
        <v>5.7</v>
      </c>
      <c r="DE134" s="38" t="s">
        <v>2423</v>
      </c>
      <c r="DF134" s="56"/>
      <c r="DG134" s="19">
        <v>2.5570455999999998E-2</v>
      </c>
      <c r="DH134" s="19">
        <v>2.5570455999999998E-2</v>
      </c>
      <c r="DI134" s="85">
        <f t="shared" si="4"/>
        <v>1</v>
      </c>
      <c r="DJ134" s="19">
        <v>0.44565263577926201</v>
      </c>
      <c r="DK134" s="38">
        <v>38</v>
      </c>
      <c r="DL134" s="41" t="s">
        <v>297</v>
      </c>
      <c r="DM134" s="41" t="s">
        <v>300</v>
      </c>
      <c r="DN134" s="42">
        <v>1</v>
      </c>
      <c r="DO134" s="42">
        <v>37</v>
      </c>
      <c r="DP134" s="42">
        <v>8.08</v>
      </c>
      <c r="DQ134" s="41" t="s">
        <v>300</v>
      </c>
      <c r="DR134" s="42">
        <v>7.0000000000000001E-3</v>
      </c>
      <c r="DS134" s="19">
        <v>7.2425479999999997E-3</v>
      </c>
      <c r="DT134" s="19">
        <v>7.2425479999999997E-3</v>
      </c>
      <c r="DU134" s="85">
        <f t="shared" si="5"/>
        <v>1</v>
      </c>
      <c r="DV134" s="19">
        <v>0.42336380591185002</v>
      </c>
      <c r="DW134" s="85">
        <v>1</v>
      </c>
    </row>
    <row r="135" spans="1:127" ht="21" customHeight="1" x14ac:dyDescent="0.2">
      <c r="A135" s="12">
        <v>134</v>
      </c>
      <c r="B135" s="14" t="s">
        <v>2424</v>
      </c>
      <c r="C135" s="14" t="s">
        <v>2425</v>
      </c>
      <c r="D135" s="15" t="s">
        <v>1925</v>
      </c>
      <c r="E135" s="15">
        <v>19</v>
      </c>
      <c r="F135" s="15">
        <v>4</v>
      </c>
      <c r="G135" s="15" t="s">
        <v>2426</v>
      </c>
      <c r="H135" s="68" t="s">
        <v>2427</v>
      </c>
      <c r="I135" s="69" t="s">
        <v>2428</v>
      </c>
      <c r="J135" s="19">
        <v>2</v>
      </c>
      <c r="K135" s="19">
        <v>6</v>
      </c>
      <c r="L135" s="19" t="s">
        <v>2429</v>
      </c>
      <c r="M135" s="20">
        <v>5016</v>
      </c>
      <c r="N135" s="19" t="s">
        <v>2430</v>
      </c>
      <c r="O135" s="19" t="s">
        <v>2429</v>
      </c>
      <c r="P135" s="20">
        <v>5016</v>
      </c>
      <c r="Q135" s="19" t="s">
        <v>2430</v>
      </c>
      <c r="R135" s="19" t="s">
        <v>2431</v>
      </c>
      <c r="S135" s="20">
        <v>0</v>
      </c>
      <c r="T135" s="19" t="s">
        <v>2432</v>
      </c>
      <c r="U135" s="19" t="s">
        <v>2431</v>
      </c>
      <c r="V135" s="20">
        <v>0</v>
      </c>
      <c r="W135" s="19" t="s">
        <v>2432</v>
      </c>
      <c r="X135" s="19">
        <v>22</v>
      </c>
      <c r="Y135" s="83">
        <v>2.88</v>
      </c>
      <c r="Z135" s="83">
        <v>2.88</v>
      </c>
      <c r="AA135" s="83">
        <v>2.39</v>
      </c>
      <c r="AB135" s="83">
        <v>2.39</v>
      </c>
      <c r="AC135" s="15">
        <v>2</v>
      </c>
      <c r="AD135" s="22" t="s">
        <v>414</v>
      </c>
      <c r="AE135" s="22">
        <v>1</v>
      </c>
      <c r="AF135" s="23" t="s">
        <v>195</v>
      </c>
      <c r="AG135" s="23" t="s">
        <v>328</v>
      </c>
      <c r="AH135" s="23" t="s">
        <v>368</v>
      </c>
      <c r="AI135" s="23" t="s">
        <v>329</v>
      </c>
      <c r="AJ135" s="25">
        <v>2.67</v>
      </c>
      <c r="AK135" s="25">
        <v>4</v>
      </c>
      <c r="AL135" s="22">
        <v>1</v>
      </c>
      <c r="AM135" s="22">
        <v>1</v>
      </c>
      <c r="AN135" s="22">
        <v>0</v>
      </c>
      <c r="AO135" s="19"/>
      <c r="AP135" s="19">
        <v>0</v>
      </c>
      <c r="AQ135" s="19">
        <v>1</v>
      </c>
      <c r="AR135" s="19">
        <v>1</v>
      </c>
      <c r="AS135" s="19">
        <v>0</v>
      </c>
      <c r="AT135" s="14" t="s">
        <v>2433</v>
      </c>
      <c r="AU135" s="27">
        <v>41699</v>
      </c>
      <c r="AV135" s="28">
        <v>41993</v>
      </c>
      <c r="AW135" s="29" t="s">
        <v>331</v>
      </c>
      <c r="AX135" s="30">
        <v>2</v>
      </c>
      <c r="AY135" s="30" t="s">
        <v>2434</v>
      </c>
      <c r="AZ135" s="30">
        <v>119</v>
      </c>
      <c r="BA135" s="30" t="s">
        <v>2023</v>
      </c>
      <c r="BB135" s="32"/>
      <c r="BC135" s="32"/>
      <c r="BD135" s="29" t="s">
        <v>2435</v>
      </c>
      <c r="BE135" s="29" t="s">
        <v>1033</v>
      </c>
      <c r="BF135" s="29" t="s">
        <v>2436</v>
      </c>
      <c r="BG135" s="30" t="s">
        <v>2434</v>
      </c>
      <c r="BH135" s="32"/>
      <c r="BI135" s="30">
        <v>175</v>
      </c>
      <c r="BJ135" s="30">
        <v>234</v>
      </c>
      <c r="BK135" s="30">
        <v>289</v>
      </c>
      <c r="BL135" s="30" t="s">
        <v>244</v>
      </c>
      <c r="BM135" s="30">
        <v>175</v>
      </c>
      <c r="BN135" s="30">
        <v>0.8</v>
      </c>
      <c r="BO135" s="30">
        <v>1</v>
      </c>
      <c r="BP135" s="29" t="s">
        <v>1774</v>
      </c>
      <c r="BQ135" s="29" t="s">
        <v>2437</v>
      </c>
      <c r="BR135" s="30">
        <v>238</v>
      </c>
      <c r="BS135" s="30">
        <v>1E-3</v>
      </c>
      <c r="BT135" s="30" t="s">
        <v>249</v>
      </c>
      <c r="BU135" s="30">
        <v>2</v>
      </c>
      <c r="BV135" s="29" t="s">
        <v>2438</v>
      </c>
      <c r="BW135" s="29" t="s">
        <v>343</v>
      </c>
      <c r="BX135" s="30" t="s">
        <v>462</v>
      </c>
      <c r="BY135" s="30">
        <v>0.9</v>
      </c>
      <c r="BZ135" s="30" t="s">
        <v>2437</v>
      </c>
      <c r="CA135" s="29" t="s">
        <v>2439</v>
      </c>
      <c r="CB135" s="34"/>
      <c r="CC135" s="15">
        <v>1</v>
      </c>
      <c r="CD135" s="47" t="s">
        <v>2440</v>
      </c>
      <c r="CE135" s="36" t="s">
        <v>406</v>
      </c>
      <c r="CF135" s="37">
        <v>2013</v>
      </c>
      <c r="CG135" s="36" t="s">
        <v>495</v>
      </c>
      <c r="CH135" s="36" t="s">
        <v>348</v>
      </c>
      <c r="CI135" s="36" t="s">
        <v>348</v>
      </c>
      <c r="CJ135" s="38">
        <v>0</v>
      </c>
      <c r="CK135" s="38">
        <v>0</v>
      </c>
      <c r="CL135" s="38">
        <v>0</v>
      </c>
      <c r="CM135" s="36" t="s">
        <v>282</v>
      </c>
      <c r="CN135" s="36" t="s">
        <v>408</v>
      </c>
      <c r="CO135" s="36" t="s">
        <v>349</v>
      </c>
      <c r="CP135" s="36" t="s">
        <v>2441</v>
      </c>
      <c r="CQ135" s="36" t="s">
        <v>349</v>
      </c>
      <c r="CR135" s="36" t="s">
        <v>351</v>
      </c>
      <c r="CS135" s="36" t="s">
        <v>580</v>
      </c>
      <c r="CT135" s="36" t="s">
        <v>664</v>
      </c>
      <c r="CU135" s="36" t="s">
        <v>2442</v>
      </c>
      <c r="CV135" s="38">
        <v>1</v>
      </c>
      <c r="CW135" s="36" t="s">
        <v>294</v>
      </c>
      <c r="CX135" s="36" t="s">
        <v>2443</v>
      </c>
      <c r="CY135" s="39">
        <v>119</v>
      </c>
      <c r="CZ135" s="131" t="s">
        <v>471</v>
      </c>
      <c r="DA135" s="131" t="s">
        <v>300</v>
      </c>
      <c r="DB135" s="132">
        <v>1</v>
      </c>
      <c r="DC135" s="132">
        <v>115</v>
      </c>
      <c r="DD135" s="131">
        <v>2.3029999999999999</v>
      </c>
      <c r="DE135" s="131" t="s">
        <v>2034</v>
      </c>
      <c r="DF135" s="96">
        <v>2.3E-2</v>
      </c>
      <c r="DG135" s="112" t="s">
        <v>519</v>
      </c>
      <c r="DH135" s="112">
        <v>2.3E-2</v>
      </c>
      <c r="DI135" s="85">
        <f t="shared" si="4"/>
        <v>1</v>
      </c>
      <c r="DJ135" s="19">
        <v>0.20996854994299799</v>
      </c>
      <c r="DK135" s="38">
        <v>238</v>
      </c>
      <c r="DL135" s="131" t="s">
        <v>471</v>
      </c>
      <c r="DM135" s="131" t="s">
        <v>300</v>
      </c>
      <c r="DN135" s="132">
        <v>1</v>
      </c>
      <c r="DO135" s="132">
        <v>234</v>
      </c>
      <c r="DP135" s="96">
        <v>8.8360000000000003</v>
      </c>
      <c r="DQ135" s="131" t="s">
        <v>300</v>
      </c>
      <c r="DR135" s="96">
        <v>9.9999999999999995E-7</v>
      </c>
      <c r="DS135" s="112" t="s">
        <v>519</v>
      </c>
      <c r="DT135" s="112">
        <v>9.9999999999999995E-7</v>
      </c>
      <c r="DU135" s="85">
        <f t="shared" si="5"/>
        <v>1</v>
      </c>
      <c r="DV135" s="19">
        <v>0.50017996286681399</v>
      </c>
      <c r="DW135" s="85">
        <v>1</v>
      </c>
    </row>
    <row r="136" spans="1:127" ht="21" customHeight="1" x14ac:dyDescent="0.2">
      <c r="A136" s="12">
        <v>135</v>
      </c>
      <c r="B136" s="14" t="s">
        <v>2444</v>
      </c>
      <c r="C136" s="14" t="s">
        <v>2445</v>
      </c>
      <c r="D136" s="15" t="s">
        <v>1925</v>
      </c>
      <c r="E136" s="15">
        <v>19</v>
      </c>
      <c r="F136" s="15">
        <v>3</v>
      </c>
      <c r="G136" s="15" t="s">
        <v>2446</v>
      </c>
      <c r="H136" s="68" t="s">
        <v>2447</v>
      </c>
      <c r="I136" s="69" t="s">
        <v>2448</v>
      </c>
      <c r="J136" s="19">
        <v>2</v>
      </c>
      <c r="K136" s="19">
        <v>1</v>
      </c>
      <c r="L136" s="19" t="s">
        <v>2449</v>
      </c>
      <c r="M136" s="44">
        <v>800</v>
      </c>
      <c r="N136" s="19" t="s">
        <v>505</v>
      </c>
      <c r="O136" s="19" t="s">
        <v>2450</v>
      </c>
      <c r="P136" s="44">
        <v>16030</v>
      </c>
      <c r="Q136" s="19" t="s">
        <v>505</v>
      </c>
      <c r="R136" s="19" t="s">
        <v>2451</v>
      </c>
      <c r="S136" s="44">
        <v>1875</v>
      </c>
      <c r="T136" s="122" t="s">
        <v>2452</v>
      </c>
      <c r="U136" s="19" t="s">
        <v>2451</v>
      </c>
      <c r="V136" s="44">
        <v>1875</v>
      </c>
      <c r="W136" s="122" t="s">
        <v>2452</v>
      </c>
      <c r="X136" s="19">
        <v>65</v>
      </c>
      <c r="Y136" s="21">
        <v>4.3600000000000003</v>
      </c>
      <c r="Z136" s="21">
        <v>4.3600000000000003</v>
      </c>
      <c r="AA136" s="83">
        <v>3.81</v>
      </c>
      <c r="AB136" s="83">
        <v>3.81</v>
      </c>
      <c r="AC136" s="22">
        <v>1</v>
      </c>
      <c r="AD136" s="22" t="s">
        <v>414</v>
      </c>
      <c r="AE136" s="22">
        <v>1</v>
      </c>
      <c r="AF136" s="23" t="s">
        <v>195</v>
      </c>
      <c r="AG136" s="23" t="s">
        <v>197</v>
      </c>
      <c r="AH136" s="23" t="s">
        <v>368</v>
      </c>
      <c r="AI136" s="23" t="s">
        <v>329</v>
      </c>
      <c r="AJ136" s="25">
        <v>3.25</v>
      </c>
      <c r="AK136" s="25">
        <v>4.5</v>
      </c>
      <c r="AL136" s="22">
        <v>0</v>
      </c>
      <c r="AM136" s="22"/>
      <c r="AN136" s="22">
        <v>0</v>
      </c>
      <c r="AO136" s="19"/>
      <c r="AP136" s="19">
        <v>0</v>
      </c>
      <c r="AQ136" s="19">
        <v>1</v>
      </c>
      <c r="AR136" s="19">
        <v>1</v>
      </c>
      <c r="AS136" s="19">
        <v>0</v>
      </c>
      <c r="AT136" s="14" t="s">
        <v>483</v>
      </c>
      <c r="AU136" s="27">
        <v>41227</v>
      </c>
      <c r="AV136" s="28">
        <v>42012</v>
      </c>
      <c r="AW136" s="29" t="s">
        <v>331</v>
      </c>
      <c r="AX136" s="30">
        <v>1</v>
      </c>
      <c r="AY136" s="30" t="s">
        <v>2453</v>
      </c>
      <c r="AZ136" s="30">
        <v>684</v>
      </c>
      <c r="BA136" s="30" t="s">
        <v>2454</v>
      </c>
      <c r="BB136" s="32"/>
      <c r="BC136" s="32"/>
      <c r="BD136" s="29" t="s">
        <v>900</v>
      </c>
      <c r="BE136" s="29" t="s">
        <v>343</v>
      </c>
      <c r="BF136" s="29" t="s">
        <v>2455</v>
      </c>
      <c r="BG136" s="30" t="s">
        <v>2456</v>
      </c>
      <c r="BH136" s="32"/>
      <c r="BI136" s="30">
        <v>1644</v>
      </c>
      <c r="BJ136" s="30">
        <v>2203</v>
      </c>
      <c r="BK136" s="30">
        <v>2722</v>
      </c>
      <c r="BL136" s="30" t="s">
        <v>244</v>
      </c>
      <c r="BM136" s="30">
        <v>2722</v>
      </c>
      <c r="BN136" s="30">
        <v>0.95</v>
      </c>
      <c r="BO136" s="30">
        <v>1</v>
      </c>
      <c r="BP136" s="29" t="s">
        <v>2457</v>
      </c>
      <c r="BQ136" s="29" t="s">
        <v>2458</v>
      </c>
      <c r="BR136" s="30">
        <v>3597</v>
      </c>
      <c r="BS136" s="130">
        <v>0</v>
      </c>
      <c r="BT136" s="30" t="s">
        <v>249</v>
      </c>
      <c r="BU136" s="30">
        <v>2</v>
      </c>
      <c r="BV136" s="29" t="s">
        <v>2459</v>
      </c>
      <c r="BW136" s="29" t="s">
        <v>343</v>
      </c>
      <c r="BX136" s="30" t="s">
        <v>253</v>
      </c>
      <c r="BY136" s="30">
        <v>0.99</v>
      </c>
      <c r="BZ136" s="30" t="s">
        <v>2460</v>
      </c>
      <c r="CA136" s="29" t="s">
        <v>262</v>
      </c>
      <c r="CB136" s="14" t="s">
        <v>2461</v>
      </c>
      <c r="CC136" s="15">
        <v>1</v>
      </c>
      <c r="CD136" s="47" t="s">
        <v>2462</v>
      </c>
      <c r="CE136" s="36" t="s">
        <v>270</v>
      </c>
      <c r="CF136" s="37">
        <v>2008</v>
      </c>
      <c r="CG136" s="36" t="s">
        <v>347</v>
      </c>
      <c r="CH136" s="36" t="s">
        <v>439</v>
      </c>
      <c r="CI136" s="36" t="s">
        <v>348</v>
      </c>
      <c r="CJ136" s="38">
        <v>13</v>
      </c>
      <c r="CK136" s="38">
        <v>5</v>
      </c>
      <c r="CL136" s="38">
        <v>1875</v>
      </c>
      <c r="CM136" s="36" t="s">
        <v>282</v>
      </c>
      <c r="CN136" s="36" t="s">
        <v>1641</v>
      </c>
      <c r="CO136" s="36" t="s">
        <v>349</v>
      </c>
      <c r="CP136" s="36" t="s">
        <v>2463</v>
      </c>
      <c r="CQ136" s="36" t="s">
        <v>289</v>
      </c>
      <c r="CR136" s="36" t="s">
        <v>289</v>
      </c>
      <c r="CS136" s="36" t="s">
        <v>694</v>
      </c>
      <c r="CT136" s="36" t="s">
        <v>353</v>
      </c>
      <c r="CU136" s="36" t="s">
        <v>1682</v>
      </c>
      <c r="CV136" s="38">
        <v>1</v>
      </c>
      <c r="CW136" s="36" t="s">
        <v>294</v>
      </c>
      <c r="CX136" s="36" t="s">
        <v>414</v>
      </c>
      <c r="CY136" s="39">
        <v>684</v>
      </c>
      <c r="CZ136" s="41" t="s">
        <v>471</v>
      </c>
      <c r="DA136" s="41" t="s">
        <v>300</v>
      </c>
      <c r="DB136" s="42">
        <v>1</v>
      </c>
      <c r="DC136" s="42">
        <v>562</v>
      </c>
      <c r="DD136" s="42">
        <v>-0.11</v>
      </c>
      <c r="DE136" s="41" t="s">
        <v>2034</v>
      </c>
      <c r="DF136" s="42">
        <v>0.18</v>
      </c>
      <c r="DG136" s="19">
        <v>0.91244864299999995</v>
      </c>
      <c r="DH136" s="19">
        <v>0.91244864299999995</v>
      </c>
      <c r="DI136" s="85">
        <f t="shared" si="4"/>
        <v>0</v>
      </c>
      <c r="DJ136" s="19">
        <v>4.6400199965812303E-3</v>
      </c>
      <c r="DK136" s="38">
        <v>3597</v>
      </c>
      <c r="DL136" s="41" t="s">
        <v>471</v>
      </c>
      <c r="DM136" s="41" t="s">
        <v>300</v>
      </c>
      <c r="DN136" s="41">
        <v>1</v>
      </c>
      <c r="DO136" s="41">
        <v>3511.1</v>
      </c>
      <c r="DP136" s="41">
        <v>-6.31</v>
      </c>
      <c r="DQ136" s="41" t="s">
        <v>300</v>
      </c>
      <c r="DR136" s="133">
        <v>0</v>
      </c>
      <c r="DS136" s="57">
        <v>3.14E-10</v>
      </c>
      <c r="DT136" s="57">
        <v>3.14E-10</v>
      </c>
      <c r="DU136" s="85">
        <f t="shared" si="5"/>
        <v>1</v>
      </c>
      <c r="DV136" s="19">
        <v>0.10589102537326101</v>
      </c>
      <c r="DW136" s="85">
        <v>1</v>
      </c>
    </row>
    <row r="137" spans="1:127" ht="21" customHeight="1" x14ac:dyDescent="0.2">
      <c r="A137" s="12">
        <v>136</v>
      </c>
      <c r="B137" s="14" t="s">
        <v>2464</v>
      </c>
      <c r="C137" s="14" t="s">
        <v>2465</v>
      </c>
      <c r="D137" s="15" t="s">
        <v>1925</v>
      </c>
      <c r="E137" s="15">
        <v>19</v>
      </c>
      <c r="F137" s="15">
        <v>1</v>
      </c>
      <c r="G137" s="15" t="s">
        <v>2466</v>
      </c>
      <c r="H137" s="68" t="s">
        <v>2467</v>
      </c>
      <c r="I137" s="69" t="s">
        <v>2468</v>
      </c>
      <c r="J137" s="19">
        <v>2</v>
      </c>
      <c r="K137" s="19">
        <v>3</v>
      </c>
      <c r="L137" s="19" t="s">
        <v>2469</v>
      </c>
      <c r="M137" s="20">
        <v>19845</v>
      </c>
      <c r="N137" s="19" t="s">
        <v>2470</v>
      </c>
      <c r="O137" s="19" t="s">
        <v>2469</v>
      </c>
      <c r="P137" s="20">
        <v>19845</v>
      </c>
      <c r="Q137" s="19" t="s">
        <v>2470</v>
      </c>
      <c r="R137" s="19" t="s">
        <v>2471</v>
      </c>
      <c r="S137" s="20">
        <v>0</v>
      </c>
      <c r="T137" s="122" t="s">
        <v>1073</v>
      </c>
      <c r="U137" s="19" t="s">
        <v>2472</v>
      </c>
      <c r="V137" s="20">
        <v>2052</v>
      </c>
      <c r="W137" s="122" t="s">
        <v>1073</v>
      </c>
      <c r="X137" s="19">
        <v>341</v>
      </c>
      <c r="Y137" s="83">
        <v>3.64</v>
      </c>
      <c r="Z137" s="83">
        <v>3.64</v>
      </c>
      <c r="AA137" s="21">
        <v>2.61</v>
      </c>
      <c r="AB137" s="21">
        <v>2.61</v>
      </c>
      <c r="AC137" s="22">
        <v>2</v>
      </c>
      <c r="AD137" s="22" t="s">
        <v>414</v>
      </c>
      <c r="AE137" s="22">
        <v>1</v>
      </c>
      <c r="AF137" s="23" t="s">
        <v>195</v>
      </c>
      <c r="AG137" s="23" t="s">
        <v>367</v>
      </c>
      <c r="AH137" s="23" t="s">
        <v>394</v>
      </c>
      <c r="AI137" s="23" t="s">
        <v>614</v>
      </c>
      <c r="AJ137" s="25">
        <v>3.4</v>
      </c>
      <c r="AK137" s="25">
        <v>3.8</v>
      </c>
      <c r="AL137" s="22">
        <v>1</v>
      </c>
      <c r="AM137" s="22">
        <v>1</v>
      </c>
      <c r="AN137" s="22">
        <v>0</v>
      </c>
      <c r="AO137" s="19"/>
      <c r="AP137" s="19">
        <v>0</v>
      </c>
      <c r="AQ137" s="19">
        <v>1</v>
      </c>
      <c r="AR137" s="19">
        <v>1</v>
      </c>
      <c r="AS137" s="19">
        <v>0</v>
      </c>
      <c r="AT137" s="14" t="s">
        <v>2473</v>
      </c>
      <c r="AU137" s="27">
        <v>40909</v>
      </c>
      <c r="AV137" s="54">
        <v>41320</v>
      </c>
      <c r="AW137" s="29" t="s">
        <v>2474</v>
      </c>
      <c r="AX137" s="30">
        <v>1</v>
      </c>
      <c r="AY137" s="30" t="s">
        <v>2475</v>
      </c>
      <c r="AZ137" s="30">
        <v>30</v>
      </c>
      <c r="BA137" s="30" t="s">
        <v>533</v>
      </c>
      <c r="BB137" s="32"/>
      <c r="BC137" s="32"/>
      <c r="BD137" s="29" t="s">
        <v>1198</v>
      </c>
      <c r="BE137" s="29" t="s">
        <v>343</v>
      </c>
      <c r="BF137" s="29" t="s">
        <v>2476</v>
      </c>
      <c r="BG137" s="30" t="s">
        <v>2477</v>
      </c>
      <c r="BH137" s="32"/>
      <c r="BI137" s="30">
        <v>44</v>
      </c>
      <c r="BJ137" s="30">
        <v>58</v>
      </c>
      <c r="BK137" s="30">
        <v>70</v>
      </c>
      <c r="BL137" s="30" t="s">
        <v>244</v>
      </c>
      <c r="BM137" s="30">
        <v>58</v>
      </c>
      <c r="BN137" s="30">
        <v>0.9</v>
      </c>
      <c r="BO137" s="30">
        <v>2</v>
      </c>
      <c r="BP137" s="29" t="s">
        <v>1602</v>
      </c>
      <c r="BQ137" s="29" t="s">
        <v>2478</v>
      </c>
      <c r="BR137" s="30">
        <v>58</v>
      </c>
      <c r="BS137" s="30">
        <v>0.44</v>
      </c>
      <c r="BT137" s="30" t="s">
        <v>249</v>
      </c>
      <c r="BU137" s="32"/>
      <c r="BV137" s="29" t="s">
        <v>900</v>
      </c>
      <c r="BW137" s="29" t="s">
        <v>343</v>
      </c>
      <c r="BX137" s="30" t="s">
        <v>253</v>
      </c>
      <c r="BY137" s="30">
        <v>0.91</v>
      </c>
      <c r="BZ137" s="30" t="s">
        <v>2479</v>
      </c>
      <c r="CA137" s="29" t="s">
        <v>1602</v>
      </c>
      <c r="CB137" s="14" t="s">
        <v>2480</v>
      </c>
      <c r="CC137" s="15">
        <v>1</v>
      </c>
      <c r="CD137" s="47" t="s">
        <v>2481</v>
      </c>
      <c r="CE137" s="36" t="s">
        <v>270</v>
      </c>
      <c r="CF137" s="37">
        <v>1996</v>
      </c>
      <c r="CG137" s="36" t="s">
        <v>380</v>
      </c>
      <c r="CH137" s="36" t="s">
        <v>278</v>
      </c>
      <c r="CI137" s="36" t="s">
        <v>278</v>
      </c>
      <c r="CJ137" s="38">
        <v>44</v>
      </c>
      <c r="CK137" s="38">
        <v>33</v>
      </c>
      <c r="CL137" s="39"/>
      <c r="CM137" s="36" t="s">
        <v>879</v>
      </c>
      <c r="CN137" s="36" t="s">
        <v>283</v>
      </c>
      <c r="CO137" s="36" t="s">
        <v>351</v>
      </c>
      <c r="CP137" s="148" t="s">
        <v>2482</v>
      </c>
      <c r="CQ137" s="149"/>
      <c r="CR137" s="36" t="s">
        <v>410</v>
      </c>
      <c r="CS137" s="36" t="s">
        <v>467</v>
      </c>
      <c r="CT137" s="36" t="s">
        <v>468</v>
      </c>
      <c r="CU137" s="36" t="s">
        <v>2472</v>
      </c>
      <c r="CV137" s="38">
        <v>1</v>
      </c>
      <c r="CW137" s="36" t="s">
        <v>294</v>
      </c>
      <c r="CX137" s="36" t="s">
        <v>414</v>
      </c>
      <c r="CY137" s="39">
        <v>30</v>
      </c>
      <c r="CZ137" s="41" t="s">
        <v>471</v>
      </c>
      <c r="DA137" s="41" t="s">
        <v>300</v>
      </c>
      <c r="DB137" s="42">
        <v>1</v>
      </c>
      <c r="DC137" s="42">
        <v>28</v>
      </c>
      <c r="DD137" s="42">
        <v>3.04</v>
      </c>
      <c r="DE137" s="41" t="s">
        <v>355</v>
      </c>
      <c r="DF137" s="42">
        <v>0.01</v>
      </c>
      <c r="DG137" s="19">
        <v>5.0869039999999997E-3</v>
      </c>
      <c r="DH137" s="19">
        <v>5.0869039999999997E-3</v>
      </c>
      <c r="DI137" s="85">
        <f t="shared" si="4"/>
        <v>1</v>
      </c>
      <c r="DJ137" s="19">
        <v>0.49814917799804398</v>
      </c>
      <c r="DK137" s="38">
        <v>58</v>
      </c>
      <c r="DL137" s="41" t="s">
        <v>471</v>
      </c>
      <c r="DM137" s="41" t="s">
        <v>300</v>
      </c>
      <c r="DN137" s="42">
        <v>1</v>
      </c>
      <c r="DO137" s="42">
        <v>56</v>
      </c>
      <c r="DP137" s="42">
        <v>-0.77</v>
      </c>
      <c r="DQ137" s="41" t="s">
        <v>300</v>
      </c>
      <c r="DR137" s="42">
        <v>0.44</v>
      </c>
      <c r="DS137" s="19">
        <v>0.44453603600000002</v>
      </c>
      <c r="DT137" s="19">
        <v>0.44453603600000002</v>
      </c>
      <c r="DU137" s="85">
        <f t="shared" si="5"/>
        <v>0</v>
      </c>
      <c r="DV137" s="19">
        <v>0.102355162144048</v>
      </c>
      <c r="DW137" s="85">
        <v>0</v>
      </c>
    </row>
    <row r="138" spans="1:127" ht="21" customHeight="1" x14ac:dyDescent="0.2">
      <c r="A138" s="12">
        <v>137</v>
      </c>
      <c r="B138" s="29" t="s">
        <v>2483</v>
      </c>
      <c r="C138" s="29" t="s">
        <v>2484</v>
      </c>
      <c r="D138" s="43" t="s">
        <v>1925</v>
      </c>
      <c r="E138" s="43">
        <v>19</v>
      </c>
      <c r="F138" s="43">
        <v>2</v>
      </c>
      <c r="G138" s="43" t="s">
        <v>2485</v>
      </c>
      <c r="H138" s="71"/>
      <c r="I138" s="71" t="s">
        <v>2486</v>
      </c>
      <c r="J138" s="44">
        <v>3</v>
      </c>
      <c r="K138" s="44"/>
      <c r="L138" s="44" t="s">
        <v>2487</v>
      </c>
      <c r="M138" s="44"/>
      <c r="N138" s="44"/>
      <c r="O138" s="44"/>
      <c r="P138" s="44"/>
      <c r="Q138" s="44"/>
      <c r="R138" s="44"/>
      <c r="S138" s="44"/>
      <c r="T138" s="44"/>
      <c r="U138" s="44"/>
      <c r="V138" s="44"/>
      <c r="W138" s="44"/>
      <c r="X138" s="44">
        <v>105</v>
      </c>
      <c r="Y138" s="44"/>
      <c r="Z138" s="44"/>
      <c r="AA138" s="44"/>
      <c r="AB138" s="44"/>
      <c r="AC138" s="44"/>
      <c r="AD138" s="44"/>
      <c r="AE138" s="44"/>
      <c r="AF138" s="44"/>
      <c r="AG138" s="44"/>
      <c r="AH138" s="44"/>
      <c r="AI138" s="44"/>
      <c r="AJ138" s="44"/>
      <c r="AK138" s="44"/>
      <c r="AL138" s="44"/>
      <c r="AM138" s="44"/>
      <c r="AN138" s="44"/>
      <c r="AO138" s="44"/>
      <c r="AP138" s="44">
        <v>1</v>
      </c>
      <c r="AQ138" s="44">
        <v>0</v>
      </c>
      <c r="AR138" s="44">
        <v>0</v>
      </c>
      <c r="AS138" s="44">
        <v>0</v>
      </c>
      <c r="AU138" s="75"/>
      <c r="AW138" s="9" t="s">
        <v>331</v>
      </c>
      <c r="AX138" s="44">
        <v>1</v>
      </c>
      <c r="AY138" s="44" t="s">
        <v>428</v>
      </c>
      <c r="AZ138" s="44">
        <v>26867</v>
      </c>
      <c r="BA138" s="44" t="s">
        <v>428</v>
      </c>
      <c r="BD138" s="9" t="s">
        <v>2488</v>
      </c>
      <c r="BE138" s="9" t="s">
        <v>2489</v>
      </c>
      <c r="BF138" s="9" t="s">
        <v>2490</v>
      </c>
      <c r="BG138" s="44" t="s">
        <v>2491</v>
      </c>
      <c r="BI138" s="40"/>
      <c r="BJ138" s="40"/>
      <c r="BK138" s="40"/>
      <c r="BL138" s="40"/>
      <c r="BM138" s="40"/>
      <c r="BN138" s="40"/>
      <c r="BO138" s="40"/>
      <c r="CC138" s="40"/>
      <c r="CE138" s="65"/>
      <c r="CF138" s="65"/>
      <c r="CG138" s="65"/>
      <c r="CH138" s="65"/>
      <c r="CI138" s="65"/>
      <c r="CJ138" s="66"/>
      <c r="CK138" s="66"/>
      <c r="CL138" s="66"/>
      <c r="CM138" s="65"/>
      <c r="CN138" s="65"/>
      <c r="CO138" s="65"/>
      <c r="CP138" s="65"/>
      <c r="CQ138" s="65"/>
      <c r="CR138" s="65"/>
      <c r="CS138" s="65"/>
      <c r="CT138" s="65"/>
      <c r="CU138" s="65"/>
      <c r="CV138" s="66"/>
      <c r="CW138" s="65"/>
      <c r="CX138" s="65"/>
      <c r="CY138" s="52">
        <v>26867</v>
      </c>
      <c r="CZ138" s="56"/>
      <c r="DA138" s="62"/>
      <c r="DB138" s="62"/>
      <c r="DC138" s="62"/>
      <c r="DD138" s="62"/>
      <c r="DE138" s="62"/>
      <c r="DF138" s="62"/>
      <c r="DG138" s="44"/>
      <c r="DH138" s="44"/>
      <c r="DI138" s="85"/>
      <c r="DJ138" s="44"/>
      <c r="DK138" s="56"/>
      <c r="DL138" s="56"/>
      <c r="DM138" s="62"/>
      <c r="DN138" s="62"/>
      <c r="DO138" s="62"/>
      <c r="DP138" s="62"/>
      <c r="DQ138" s="62"/>
      <c r="DR138" s="62"/>
      <c r="DS138" s="44"/>
      <c r="DT138" s="44"/>
      <c r="DU138" s="85"/>
      <c r="DV138" s="44"/>
      <c r="DW138" s="85"/>
    </row>
    <row r="139" spans="1:127" ht="21" customHeight="1" x14ac:dyDescent="0.2">
      <c r="A139" s="12">
        <v>138</v>
      </c>
      <c r="B139" s="116" t="s">
        <v>2492</v>
      </c>
      <c r="C139" s="116" t="s">
        <v>2493</v>
      </c>
      <c r="D139" s="43" t="s">
        <v>1925</v>
      </c>
      <c r="E139" s="43">
        <v>19</v>
      </c>
      <c r="F139" s="43">
        <v>4</v>
      </c>
      <c r="G139" s="43" t="s">
        <v>2494</v>
      </c>
      <c r="H139" s="71"/>
      <c r="I139" s="71" t="s">
        <v>2495</v>
      </c>
      <c r="J139" s="44">
        <v>2</v>
      </c>
      <c r="K139" s="44"/>
      <c r="L139" s="44" t="s">
        <v>2496</v>
      </c>
      <c r="M139" s="44"/>
      <c r="N139" s="44"/>
      <c r="O139" s="44"/>
      <c r="P139" s="44"/>
      <c r="Q139" s="44"/>
      <c r="R139" s="44"/>
      <c r="S139" s="44"/>
      <c r="T139" s="44"/>
      <c r="U139" s="44"/>
      <c r="V139" s="44"/>
      <c r="W139" s="44"/>
      <c r="X139" s="44">
        <v>65</v>
      </c>
      <c r="Y139" s="44"/>
      <c r="Z139" s="44"/>
      <c r="AA139" s="44"/>
      <c r="AB139" s="44"/>
      <c r="AC139" s="44"/>
      <c r="AD139" s="44"/>
      <c r="AE139" s="44"/>
      <c r="AF139" s="44"/>
      <c r="AG139" s="44"/>
      <c r="AH139" s="44"/>
      <c r="AI139" s="44"/>
      <c r="AJ139" s="44"/>
      <c r="AK139" s="44"/>
      <c r="AL139" s="44"/>
      <c r="AM139" s="44"/>
      <c r="AN139" s="44"/>
      <c r="AO139" s="44"/>
      <c r="AP139" s="44">
        <v>1</v>
      </c>
      <c r="AQ139" s="44">
        <v>0</v>
      </c>
      <c r="AR139" s="44">
        <v>0</v>
      </c>
      <c r="AS139" s="44">
        <v>0</v>
      </c>
      <c r="AU139" s="75"/>
      <c r="AW139" s="9" t="s">
        <v>331</v>
      </c>
      <c r="AX139" s="44">
        <v>2</v>
      </c>
      <c r="AY139" s="44" t="s">
        <v>2497</v>
      </c>
      <c r="AZ139" s="44">
        <v>90</v>
      </c>
      <c r="BA139" s="44" t="s">
        <v>2498</v>
      </c>
      <c r="BD139" s="9" t="s">
        <v>235</v>
      </c>
      <c r="BE139" s="9" t="s">
        <v>236</v>
      </c>
      <c r="BF139" s="9" t="s">
        <v>2499</v>
      </c>
      <c r="BG139" s="44" t="s">
        <v>2500</v>
      </c>
      <c r="BI139" s="40"/>
      <c r="BJ139" s="40"/>
      <c r="BK139" s="40"/>
      <c r="BL139" s="40"/>
      <c r="BM139" s="40"/>
      <c r="BN139" s="40"/>
      <c r="BO139" s="40"/>
      <c r="BQ139" s="134"/>
      <c r="BZ139" s="135"/>
      <c r="CC139" s="40"/>
      <c r="CE139" s="65"/>
      <c r="CF139" s="65"/>
      <c r="CG139" s="65"/>
      <c r="CH139" s="65"/>
      <c r="CI139" s="65"/>
      <c r="CJ139" s="66"/>
      <c r="CK139" s="66"/>
      <c r="CL139" s="66"/>
      <c r="CM139" s="65"/>
      <c r="CN139" s="65"/>
      <c r="CO139" s="65"/>
      <c r="CP139" s="65"/>
      <c r="CQ139" s="65"/>
      <c r="CR139" s="65"/>
      <c r="CS139" s="65"/>
      <c r="CT139" s="65"/>
      <c r="CU139" s="65"/>
      <c r="CV139" s="66"/>
      <c r="CW139" s="65"/>
      <c r="CX139" s="65"/>
      <c r="CY139" s="52">
        <v>90</v>
      </c>
      <c r="CZ139" s="41" t="s">
        <v>297</v>
      </c>
      <c r="DA139" s="41" t="s">
        <v>300</v>
      </c>
      <c r="DB139" s="42">
        <v>2</v>
      </c>
      <c r="DC139" s="42">
        <v>84</v>
      </c>
      <c r="DD139" s="42">
        <v>11.1</v>
      </c>
      <c r="DE139" s="41" t="s">
        <v>2034</v>
      </c>
      <c r="DF139" s="42">
        <v>1</v>
      </c>
      <c r="DG139" s="101">
        <v>5.2800000000000003E-5</v>
      </c>
      <c r="DH139" s="101">
        <v>5.2800000000000003E-5</v>
      </c>
      <c r="DI139" s="85">
        <f t="shared" si="4"/>
        <v>1</v>
      </c>
      <c r="DJ139" s="44">
        <v>0.32329518092804799</v>
      </c>
      <c r="DK139" s="56"/>
      <c r="DL139" s="56"/>
      <c r="DM139" s="62"/>
      <c r="DN139" s="62"/>
      <c r="DO139" s="62"/>
      <c r="DP139" s="62"/>
      <c r="DQ139" s="62"/>
      <c r="DR139" s="62"/>
      <c r="DS139" s="44"/>
      <c r="DT139" s="44"/>
      <c r="DU139" s="85"/>
      <c r="DV139" s="44"/>
      <c r="DW139" s="85"/>
    </row>
    <row r="140" spans="1:127" ht="21" customHeight="1" x14ac:dyDescent="0.2">
      <c r="A140" s="12">
        <v>139</v>
      </c>
      <c r="B140" s="14" t="s">
        <v>2501</v>
      </c>
      <c r="C140" s="14" t="s">
        <v>2502</v>
      </c>
      <c r="D140" s="15" t="s">
        <v>1925</v>
      </c>
      <c r="E140" s="15">
        <v>19</v>
      </c>
      <c r="F140" s="15">
        <v>1</v>
      </c>
      <c r="G140" s="15" t="s">
        <v>2503</v>
      </c>
      <c r="H140" s="68" t="s">
        <v>2504</v>
      </c>
      <c r="I140" s="69" t="s">
        <v>2505</v>
      </c>
      <c r="J140" s="19">
        <v>4</v>
      </c>
      <c r="K140" s="19">
        <v>2</v>
      </c>
      <c r="L140" s="19" t="s">
        <v>2506</v>
      </c>
      <c r="M140" s="20">
        <v>1611</v>
      </c>
      <c r="N140" s="19" t="s">
        <v>2507</v>
      </c>
      <c r="O140" s="19" t="s">
        <v>2506</v>
      </c>
      <c r="P140" s="20">
        <v>1611</v>
      </c>
      <c r="Q140" s="19" t="s">
        <v>2507</v>
      </c>
      <c r="R140" s="19" t="s">
        <v>2508</v>
      </c>
      <c r="S140" s="20">
        <v>1339</v>
      </c>
      <c r="T140" s="19" t="s">
        <v>2509</v>
      </c>
      <c r="U140" s="19" t="s">
        <v>2508</v>
      </c>
      <c r="V140" s="20">
        <v>1339</v>
      </c>
      <c r="W140" s="19" t="s">
        <v>2509</v>
      </c>
      <c r="X140" s="19">
        <v>27</v>
      </c>
      <c r="Y140" s="83">
        <v>1.98</v>
      </c>
      <c r="Z140" s="83">
        <v>1.98</v>
      </c>
      <c r="AA140" s="83">
        <v>2.4700000000000002</v>
      </c>
      <c r="AB140" s="83">
        <v>2.4700000000000002</v>
      </c>
      <c r="AC140" s="22">
        <v>5</v>
      </c>
      <c r="AD140" s="22" t="s">
        <v>193</v>
      </c>
      <c r="AE140" s="22">
        <v>1</v>
      </c>
      <c r="AF140" s="23" t="s">
        <v>195</v>
      </c>
      <c r="AG140" s="23" t="s">
        <v>822</v>
      </c>
      <c r="AH140" s="23" t="s">
        <v>368</v>
      </c>
      <c r="AI140" s="23" t="s">
        <v>329</v>
      </c>
      <c r="AJ140" s="25">
        <v>3.4</v>
      </c>
      <c r="AK140" s="25">
        <v>3</v>
      </c>
      <c r="AL140" s="22">
        <v>3</v>
      </c>
      <c r="AM140" s="22">
        <v>3</v>
      </c>
      <c r="AN140" s="22">
        <v>0</v>
      </c>
      <c r="AO140" s="19"/>
      <c r="AP140" s="19">
        <v>0</v>
      </c>
      <c r="AQ140" s="19">
        <v>1</v>
      </c>
      <c r="AR140" s="19">
        <v>1</v>
      </c>
      <c r="AS140" s="19">
        <v>0</v>
      </c>
      <c r="AT140" s="14" t="s">
        <v>2510</v>
      </c>
      <c r="AU140" s="27">
        <v>41842</v>
      </c>
      <c r="AV140" s="28">
        <v>42036</v>
      </c>
      <c r="AW140" s="29" t="s">
        <v>222</v>
      </c>
      <c r="AX140" s="30">
        <v>5</v>
      </c>
      <c r="AY140" s="30" t="s">
        <v>2511</v>
      </c>
      <c r="AZ140" s="30">
        <v>4</v>
      </c>
      <c r="BA140" s="30">
        <v>5.0000000000000001E-3</v>
      </c>
      <c r="BB140" s="32"/>
      <c r="BC140" s="32"/>
      <c r="BD140" s="29" t="s">
        <v>235</v>
      </c>
      <c r="BE140" s="29" t="s">
        <v>343</v>
      </c>
      <c r="BF140" s="29" t="s">
        <v>2512</v>
      </c>
      <c r="BG140" s="30" t="s">
        <v>2513</v>
      </c>
      <c r="BH140" s="32"/>
      <c r="BI140" s="30">
        <v>3</v>
      </c>
      <c r="BJ140" s="30">
        <v>3</v>
      </c>
      <c r="BK140" s="30">
        <v>5</v>
      </c>
      <c r="BL140" s="30" t="s">
        <v>244</v>
      </c>
      <c r="BM140" s="30">
        <v>5</v>
      </c>
      <c r="BN140" s="30">
        <v>0.99</v>
      </c>
      <c r="BO140" s="30">
        <v>1</v>
      </c>
      <c r="BP140" s="29" t="s">
        <v>2514</v>
      </c>
      <c r="BQ140" s="29" t="s">
        <v>2515</v>
      </c>
      <c r="BR140" s="30">
        <v>5</v>
      </c>
      <c r="BS140" s="30">
        <v>0</v>
      </c>
      <c r="BT140" s="30" t="s">
        <v>249</v>
      </c>
      <c r="BU140" s="30">
        <v>1</v>
      </c>
      <c r="BV140" s="29" t="s">
        <v>2516</v>
      </c>
      <c r="BW140" s="29" t="s">
        <v>343</v>
      </c>
      <c r="BX140" s="30" t="s">
        <v>462</v>
      </c>
      <c r="BY140" s="30">
        <v>0.95</v>
      </c>
      <c r="BZ140" s="30" t="s">
        <v>2517</v>
      </c>
      <c r="CA140" s="29" t="s">
        <v>2518</v>
      </c>
      <c r="CB140" s="34"/>
      <c r="CC140" s="15">
        <v>1</v>
      </c>
      <c r="CD140" s="34"/>
      <c r="CE140" s="36" t="s">
        <v>270</v>
      </c>
      <c r="CF140" s="37">
        <v>2003</v>
      </c>
      <c r="CG140" s="36" t="s">
        <v>276</v>
      </c>
      <c r="CH140" s="36" t="s">
        <v>278</v>
      </c>
      <c r="CI140" s="36" t="s">
        <v>278</v>
      </c>
      <c r="CJ140" s="38">
        <v>40</v>
      </c>
      <c r="CK140" s="38">
        <v>36</v>
      </c>
      <c r="CL140" s="38">
        <v>1322</v>
      </c>
      <c r="CM140" s="36" t="s">
        <v>282</v>
      </c>
      <c r="CN140" s="36" t="s">
        <v>408</v>
      </c>
      <c r="CO140" s="36" t="s">
        <v>349</v>
      </c>
      <c r="CP140" s="36" t="s">
        <v>2519</v>
      </c>
      <c r="CQ140" s="36" t="s">
        <v>349</v>
      </c>
      <c r="CR140" s="36" t="s">
        <v>349</v>
      </c>
      <c r="CS140" s="36" t="s">
        <v>352</v>
      </c>
      <c r="CT140" s="36" t="s">
        <v>468</v>
      </c>
      <c r="CU140" s="36" t="s">
        <v>2520</v>
      </c>
      <c r="CV140" s="38">
        <v>1</v>
      </c>
      <c r="CW140" s="36" t="s">
        <v>294</v>
      </c>
      <c r="CX140" s="36" t="s">
        <v>193</v>
      </c>
      <c r="CY140" s="39">
        <v>4</v>
      </c>
      <c r="CZ140" s="41" t="s">
        <v>297</v>
      </c>
      <c r="DA140" s="41" t="s">
        <v>300</v>
      </c>
      <c r="DB140" s="42">
        <v>3</v>
      </c>
      <c r="DC140" s="42">
        <v>9</v>
      </c>
      <c r="DD140" s="42">
        <v>8.5</v>
      </c>
      <c r="DE140" s="41" t="s">
        <v>300</v>
      </c>
      <c r="DF140" s="42">
        <v>5.0000000000000001E-3</v>
      </c>
      <c r="DG140" s="19">
        <v>5.4252270000000003E-3</v>
      </c>
      <c r="DH140" s="141">
        <f>0.005425227/2</f>
        <v>2.7126135000000002E-3</v>
      </c>
      <c r="DI140" s="85">
        <f t="shared" si="4"/>
        <v>1</v>
      </c>
      <c r="DJ140" s="19">
        <v>0.49636358810271602</v>
      </c>
      <c r="DK140" s="38">
        <v>5</v>
      </c>
      <c r="DL140" s="41" t="s">
        <v>297</v>
      </c>
      <c r="DM140" s="41" t="s">
        <v>300</v>
      </c>
      <c r="DN140" s="42">
        <v>3</v>
      </c>
      <c r="DO140" s="42">
        <v>12</v>
      </c>
      <c r="DP140" s="42">
        <v>13.06</v>
      </c>
      <c r="DQ140" s="41" t="s">
        <v>300</v>
      </c>
      <c r="DR140" s="42">
        <v>0</v>
      </c>
      <c r="DS140" s="19">
        <v>4.3546399999999999E-4</v>
      </c>
      <c r="DT140" s="141">
        <f>0.000435464/2</f>
        <v>2.1773199999999999E-4</v>
      </c>
      <c r="DU140" s="85">
        <f t="shared" si="5"/>
        <v>1</v>
      </c>
      <c r="DV140" s="19">
        <v>0.50515126826488399</v>
      </c>
      <c r="DW140" s="85">
        <v>1</v>
      </c>
    </row>
    <row r="141" spans="1:127" ht="21" customHeight="1" x14ac:dyDescent="0.2">
      <c r="A141" s="12">
        <v>140</v>
      </c>
      <c r="B141" s="14" t="s">
        <v>2521</v>
      </c>
      <c r="C141" s="14" t="s">
        <v>2522</v>
      </c>
      <c r="D141" s="15" t="s">
        <v>1925</v>
      </c>
      <c r="E141" s="15">
        <v>19</v>
      </c>
      <c r="F141" s="15">
        <v>3</v>
      </c>
      <c r="G141" s="15" t="s">
        <v>2523</v>
      </c>
      <c r="H141" s="68" t="s">
        <v>2524</v>
      </c>
      <c r="I141" s="69" t="s">
        <v>2525</v>
      </c>
      <c r="J141" s="19">
        <v>2</v>
      </c>
      <c r="K141" s="19">
        <v>3</v>
      </c>
      <c r="L141" s="19" t="s">
        <v>2526</v>
      </c>
      <c r="M141" s="20">
        <v>1465</v>
      </c>
      <c r="N141" s="19" t="s">
        <v>888</v>
      </c>
      <c r="O141" s="19" t="s">
        <v>2527</v>
      </c>
      <c r="P141" s="20">
        <v>45986</v>
      </c>
      <c r="Q141" s="19" t="s">
        <v>888</v>
      </c>
      <c r="R141" s="19" t="s">
        <v>2528</v>
      </c>
      <c r="S141" s="20">
        <v>255</v>
      </c>
      <c r="T141" s="122" t="s">
        <v>568</v>
      </c>
      <c r="U141" s="19" t="s">
        <v>2528</v>
      </c>
      <c r="V141" s="20">
        <v>255</v>
      </c>
      <c r="W141" s="122" t="s">
        <v>568</v>
      </c>
      <c r="X141" s="19">
        <v>219</v>
      </c>
      <c r="Y141" s="21">
        <v>6.56</v>
      </c>
      <c r="Z141" s="21">
        <v>6.56</v>
      </c>
      <c r="AA141" s="21">
        <v>2.38</v>
      </c>
      <c r="AB141" s="21">
        <v>2.38</v>
      </c>
      <c r="AC141" s="22">
        <v>4</v>
      </c>
      <c r="AD141" s="22" t="s">
        <v>414</v>
      </c>
      <c r="AE141" s="22">
        <v>1</v>
      </c>
      <c r="AF141" s="23" t="s">
        <v>195</v>
      </c>
      <c r="AG141" s="23" t="s">
        <v>367</v>
      </c>
      <c r="AH141" s="23" t="s">
        <v>368</v>
      </c>
      <c r="AI141" s="23" t="s">
        <v>329</v>
      </c>
      <c r="AJ141" s="25">
        <v>4.17</v>
      </c>
      <c r="AK141" s="25">
        <v>4</v>
      </c>
      <c r="AL141" s="22">
        <v>3</v>
      </c>
      <c r="AM141" s="22">
        <v>3</v>
      </c>
      <c r="AN141" s="22">
        <v>0</v>
      </c>
      <c r="AO141" s="19"/>
      <c r="AP141" s="19">
        <v>0</v>
      </c>
      <c r="AQ141" s="19">
        <v>1</v>
      </c>
      <c r="AR141" s="19">
        <v>1</v>
      </c>
      <c r="AS141" s="19">
        <v>0</v>
      </c>
      <c r="AT141" s="14" t="s">
        <v>2529</v>
      </c>
      <c r="AU141" s="27">
        <v>40909</v>
      </c>
      <c r="AV141" s="54">
        <v>41075</v>
      </c>
      <c r="AW141" s="29" t="s">
        <v>2530</v>
      </c>
      <c r="AX141" s="30">
        <v>4</v>
      </c>
      <c r="AY141" s="30" t="s">
        <v>2531</v>
      </c>
      <c r="AZ141" s="30">
        <v>84</v>
      </c>
      <c r="BA141" s="30" t="s">
        <v>2532</v>
      </c>
      <c r="BB141" s="32"/>
      <c r="BC141" s="32"/>
      <c r="BD141" s="29" t="s">
        <v>235</v>
      </c>
      <c r="BE141" s="29" t="s">
        <v>343</v>
      </c>
      <c r="BF141" s="29" t="s">
        <v>2533</v>
      </c>
      <c r="BG141" s="30" t="s">
        <v>2534</v>
      </c>
      <c r="BH141" s="32"/>
      <c r="BI141" s="30">
        <v>84</v>
      </c>
      <c r="BJ141" s="30">
        <v>108</v>
      </c>
      <c r="BK141" s="30">
        <v>129</v>
      </c>
      <c r="BL141" s="30" t="s">
        <v>244</v>
      </c>
      <c r="BM141" s="30">
        <v>129</v>
      </c>
      <c r="BN141" s="30">
        <v>0.95</v>
      </c>
      <c r="BO141" s="30" t="s">
        <v>2535</v>
      </c>
      <c r="BP141" s="29" t="s">
        <v>2536</v>
      </c>
      <c r="BQ141" s="29" t="s">
        <v>2537</v>
      </c>
      <c r="BR141" s="30">
        <v>125</v>
      </c>
      <c r="BS141" s="30">
        <v>0.78700000000000003</v>
      </c>
      <c r="BT141" s="30" t="s">
        <v>249</v>
      </c>
      <c r="BU141" s="31"/>
      <c r="BV141" s="29" t="s">
        <v>235</v>
      </c>
      <c r="BW141" s="29" t="s">
        <v>343</v>
      </c>
      <c r="BX141" s="30" t="s">
        <v>253</v>
      </c>
      <c r="BY141" s="30">
        <v>0.95</v>
      </c>
      <c r="BZ141" s="30" t="s">
        <v>2538</v>
      </c>
      <c r="CA141" s="29" t="s">
        <v>2539</v>
      </c>
      <c r="CB141" s="29" t="s">
        <v>2540</v>
      </c>
      <c r="CC141" s="15">
        <v>1</v>
      </c>
      <c r="CD141" s="47" t="s">
        <v>2541</v>
      </c>
      <c r="CE141" s="36" t="s">
        <v>270</v>
      </c>
      <c r="CF141" s="37">
        <v>2011</v>
      </c>
      <c r="CG141" s="36" t="s">
        <v>438</v>
      </c>
      <c r="CH141" s="36" t="s">
        <v>439</v>
      </c>
      <c r="CI141" s="36" t="s">
        <v>348</v>
      </c>
      <c r="CJ141" s="38">
        <v>12</v>
      </c>
      <c r="CK141" s="38">
        <v>8</v>
      </c>
      <c r="CL141" s="38">
        <v>247</v>
      </c>
      <c r="CM141" s="36" t="s">
        <v>282</v>
      </c>
      <c r="CN141" s="36" t="s">
        <v>408</v>
      </c>
      <c r="CO141" s="36" t="s">
        <v>284</v>
      </c>
      <c r="CP141" s="121"/>
      <c r="CQ141" s="36" t="s">
        <v>288</v>
      </c>
      <c r="CR141" s="36" t="s">
        <v>288</v>
      </c>
      <c r="CS141" s="36" t="s">
        <v>580</v>
      </c>
      <c r="CT141" s="36" t="s">
        <v>664</v>
      </c>
      <c r="CU141" s="36" t="s">
        <v>2376</v>
      </c>
      <c r="CV141" s="38">
        <v>1</v>
      </c>
      <c r="CW141" s="36" t="s">
        <v>294</v>
      </c>
      <c r="CX141" s="36" t="s">
        <v>414</v>
      </c>
      <c r="CY141" s="39">
        <v>84</v>
      </c>
      <c r="CZ141" s="41" t="s">
        <v>297</v>
      </c>
      <c r="DA141" s="41" t="s">
        <v>300</v>
      </c>
      <c r="DB141" s="42">
        <v>2</v>
      </c>
      <c r="DC141" s="42">
        <v>81</v>
      </c>
      <c r="DD141" s="42">
        <v>4.97</v>
      </c>
      <c r="DE141" s="41" t="s">
        <v>2034</v>
      </c>
      <c r="DF141" s="42">
        <v>0.95</v>
      </c>
      <c r="DG141" s="19">
        <v>9.2059329999999995E-3</v>
      </c>
      <c r="DH141" s="19">
        <v>9.2059329999999995E-3</v>
      </c>
      <c r="DI141" s="85">
        <f t="shared" si="4"/>
        <v>1</v>
      </c>
      <c r="DJ141" s="19">
        <v>0.23377642849035099</v>
      </c>
      <c r="DK141" s="38">
        <v>125</v>
      </c>
      <c r="DL141" s="41" t="s">
        <v>297</v>
      </c>
      <c r="DM141" s="41" t="s">
        <v>300</v>
      </c>
      <c r="DN141" s="42">
        <v>2</v>
      </c>
      <c r="DO141" s="42">
        <v>122</v>
      </c>
      <c r="DP141" s="42">
        <v>0.24</v>
      </c>
      <c r="DQ141" s="41" t="s">
        <v>300</v>
      </c>
      <c r="DR141" s="42">
        <v>0.78700000000000003</v>
      </c>
      <c r="DS141" s="19">
        <v>0.78699836899999998</v>
      </c>
      <c r="DT141" s="19">
        <v>0.78699836899999998</v>
      </c>
      <c r="DU141" s="85">
        <f t="shared" si="5"/>
        <v>0</v>
      </c>
      <c r="DV141" s="19">
        <v>4.4266280535225203E-2</v>
      </c>
      <c r="DW141" s="85">
        <v>0</v>
      </c>
    </row>
    <row r="142" spans="1:127" ht="21" customHeight="1" x14ac:dyDescent="0.2">
      <c r="A142" s="12">
        <v>141</v>
      </c>
      <c r="B142" s="14" t="s">
        <v>2542</v>
      </c>
      <c r="C142" s="14" t="s">
        <v>2543</v>
      </c>
      <c r="D142" s="15" t="s">
        <v>1925</v>
      </c>
      <c r="E142" s="15">
        <v>19</v>
      </c>
      <c r="F142" s="15">
        <v>3</v>
      </c>
      <c r="G142" s="15" t="s">
        <v>2544</v>
      </c>
      <c r="H142" s="68" t="s">
        <v>2545</v>
      </c>
      <c r="I142" s="69" t="s">
        <v>2546</v>
      </c>
      <c r="J142" s="19">
        <v>4</v>
      </c>
      <c r="K142" s="19">
        <v>1</v>
      </c>
      <c r="L142" s="19" t="s">
        <v>2547</v>
      </c>
      <c r="M142" s="20">
        <v>217</v>
      </c>
      <c r="N142" s="19" t="s">
        <v>1526</v>
      </c>
      <c r="O142" s="19" t="s">
        <v>2548</v>
      </c>
      <c r="P142" s="20">
        <v>10143</v>
      </c>
      <c r="Q142" s="19" t="s">
        <v>1526</v>
      </c>
      <c r="R142" s="19" t="s">
        <v>2549</v>
      </c>
      <c r="S142" s="20">
        <v>210</v>
      </c>
      <c r="T142" s="19" t="s">
        <v>362</v>
      </c>
      <c r="U142" s="19" t="s">
        <v>2549</v>
      </c>
      <c r="V142" s="20">
        <v>210</v>
      </c>
      <c r="W142" s="19" t="s">
        <v>362</v>
      </c>
      <c r="X142" s="19">
        <v>103</v>
      </c>
      <c r="Y142" s="83">
        <v>3.67</v>
      </c>
      <c r="Z142" s="83">
        <v>3.67</v>
      </c>
      <c r="AA142" s="21">
        <v>2.57</v>
      </c>
      <c r="AB142" s="21">
        <v>2.57</v>
      </c>
      <c r="AC142" s="22">
        <v>1</v>
      </c>
      <c r="AD142" s="22" t="s">
        <v>193</v>
      </c>
      <c r="AE142" s="22">
        <v>1</v>
      </c>
      <c r="AF142" s="23" t="s">
        <v>195</v>
      </c>
      <c r="AG142" s="23" t="s">
        <v>822</v>
      </c>
      <c r="AH142" s="23" t="s">
        <v>394</v>
      </c>
      <c r="AI142" s="23" t="s">
        <v>201</v>
      </c>
      <c r="AJ142" s="25">
        <v>2.75</v>
      </c>
      <c r="AK142" s="25">
        <v>3.25</v>
      </c>
      <c r="AL142" s="22">
        <v>0</v>
      </c>
      <c r="AM142" s="19"/>
      <c r="AN142" s="19">
        <v>0</v>
      </c>
      <c r="AO142" s="19"/>
      <c r="AP142" s="19">
        <v>0</v>
      </c>
      <c r="AQ142" s="19">
        <v>1</v>
      </c>
      <c r="AR142" s="19">
        <v>0</v>
      </c>
      <c r="AS142" s="19">
        <v>0</v>
      </c>
      <c r="AT142" s="84" t="s">
        <v>2550</v>
      </c>
      <c r="AU142" s="27">
        <v>41887</v>
      </c>
      <c r="AV142" s="48"/>
      <c r="AW142" s="14" t="s">
        <v>222</v>
      </c>
      <c r="AX142" s="15">
        <v>1</v>
      </c>
      <c r="AY142" s="15" t="s">
        <v>2551</v>
      </c>
      <c r="AZ142" s="15">
        <v>100</v>
      </c>
      <c r="BA142" s="15" t="s">
        <v>594</v>
      </c>
      <c r="BB142" s="15"/>
      <c r="BC142" s="15"/>
      <c r="BD142" s="14" t="s">
        <v>235</v>
      </c>
      <c r="BE142" s="14" t="s">
        <v>236</v>
      </c>
      <c r="BF142" s="14" t="s">
        <v>2552</v>
      </c>
      <c r="BG142" s="15" t="s">
        <v>2553</v>
      </c>
      <c r="BH142" s="48"/>
      <c r="BI142" s="15">
        <v>180</v>
      </c>
      <c r="BJ142" s="15">
        <v>240</v>
      </c>
      <c r="BK142" s="15">
        <v>295</v>
      </c>
      <c r="BL142" s="15" t="s">
        <v>244</v>
      </c>
      <c r="BM142" s="15">
        <v>180</v>
      </c>
      <c r="BN142" s="15">
        <v>0.8</v>
      </c>
      <c r="BO142" s="136"/>
      <c r="BP142" s="14" t="s">
        <v>508</v>
      </c>
      <c r="BQ142" s="34"/>
      <c r="BR142" s="34"/>
      <c r="BS142" s="34"/>
      <c r="BT142" s="34"/>
      <c r="BU142" s="34"/>
      <c r="BV142" s="34"/>
      <c r="BW142" s="34"/>
      <c r="BX142" s="34"/>
      <c r="BY142" s="34"/>
      <c r="BZ142" s="34"/>
      <c r="CA142" s="34"/>
      <c r="CB142" s="34"/>
      <c r="CC142" s="15">
        <v>0</v>
      </c>
      <c r="CD142" s="34"/>
      <c r="CE142" s="51"/>
      <c r="CF142" s="51"/>
      <c r="CG142" s="51"/>
      <c r="CH142" s="51"/>
      <c r="CI142" s="51"/>
      <c r="CJ142" s="66"/>
      <c r="CK142" s="66"/>
      <c r="CL142" s="66"/>
      <c r="CM142" s="51"/>
      <c r="CN142" s="51"/>
      <c r="CO142" s="51"/>
      <c r="CP142" s="51"/>
      <c r="CQ142" s="51"/>
      <c r="CR142" s="51"/>
      <c r="CS142" s="51"/>
      <c r="CT142" s="51"/>
      <c r="CU142" s="51"/>
      <c r="CV142" s="66"/>
      <c r="CW142" s="51"/>
      <c r="CX142" s="51"/>
      <c r="CY142" s="52">
        <v>100</v>
      </c>
      <c r="CZ142" s="41" t="s">
        <v>297</v>
      </c>
      <c r="DA142" s="41" t="s">
        <v>300</v>
      </c>
      <c r="DB142" s="42">
        <v>1</v>
      </c>
      <c r="DC142" s="42">
        <v>91</v>
      </c>
      <c r="DD142" s="42">
        <v>4.05</v>
      </c>
      <c r="DE142" s="41" t="s">
        <v>355</v>
      </c>
      <c r="DF142" s="42">
        <v>0.05</v>
      </c>
      <c r="DG142" s="19">
        <v>4.7127477000000001E-2</v>
      </c>
      <c r="DH142" s="19">
        <v>4.7127477000000001E-2</v>
      </c>
      <c r="DI142" s="85">
        <f t="shared" si="4"/>
        <v>1</v>
      </c>
      <c r="DJ142" s="19">
        <v>0.206419846616859</v>
      </c>
      <c r="DK142" s="56"/>
      <c r="DL142" s="56"/>
      <c r="DM142" s="62"/>
      <c r="DN142" s="62"/>
      <c r="DO142" s="62"/>
      <c r="DP142" s="62"/>
      <c r="DQ142" s="62"/>
      <c r="DR142" s="62"/>
      <c r="DS142" s="19"/>
      <c r="DT142" s="19"/>
      <c r="DU142" s="85"/>
      <c r="DV142" s="19"/>
      <c r="DW142" s="85"/>
    </row>
    <row r="143" spans="1:127" ht="21" customHeight="1" x14ac:dyDescent="0.2">
      <c r="A143" s="12">
        <v>142</v>
      </c>
      <c r="B143" s="14" t="s">
        <v>2554</v>
      </c>
      <c r="C143" s="14" t="s">
        <v>2555</v>
      </c>
      <c r="D143" s="15" t="s">
        <v>1925</v>
      </c>
      <c r="E143" s="15">
        <v>19</v>
      </c>
      <c r="F143" s="15">
        <v>4</v>
      </c>
      <c r="G143" s="15" t="s">
        <v>2556</v>
      </c>
      <c r="H143" s="68" t="s">
        <v>2557</v>
      </c>
      <c r="I143" s="69" t="s">
        <v>2558</v>
      </c>
      <c r="J143" s="19">
        <v>3</v>
      </c>
      <c r="K143" s="19">
        <v>1</v>
      </c>
      <c r="L143" s="19" t="s">
        <v>2559</v>
      </c>
      <c r="M143" s="20">
        <v>2114</v>
      </c>
      <c r="N143" s="19" t="s">
        <v>2560</v>
      </c>
      <c r="O143" s="19" t="s">
        <v>2561</v>
      </c>
      <c r="P143" s="20">
        <v>45085</v>
      </c>
      <c r="Q143" s="19" t="s">
        <v>1098</v>
      </c>
      <c r="R143" s="19" t="s">
        <v>2220</v>
      </c>
      <c r="S143" s="20">
        <v>983</v>
      </c>
      <c r="T143" s="19" t="s">
        <v>2562</v>
      </c>
      <c r="U143" s="19" t="s">
        <v>2220</v>
      </c>
      <c r="V143" s="20">
        <v>983</v>
      </c>
      <c r="W143" s="19" t="s">
        <v>2562</v>
      </c>
      <c r="X143" s="19">
        <v>138</v>
      </c>
      <c r="Y143" s="83">
        <v>3.98</v>
      </c>
      <c r="Z143" s="21">
        <v>6.54</v>
      </c>
      <c r="AA143" s="83">
        <v>3.08</v>
      </c>
      <c r="AB143" s="83">
        <v>3.08</v>
      </c>
      <c r="AC143" s="22">
        <v>1</v>
      </c>
      <c r="AD143" s="22" t="s">
        <v>414</v>
      </c>
      <c r="AE143" s="22">
        <v>1</v>
      </c>
      <c r="AF143" s="23" t="s">
        <v>195</v>
      </c>
      <c r="AG143" s="23" t="s">
        <v>367</v>
      </c>
      <c r="AH143" s="23" t="s">
        <v>200</v>
      </c>
      <c r="AI143" s="23" t="s">
        <v>329</v>
      </c>
      <c r="AJ143" s="25">
        <v>1.4</v>
      </c>
      <c r="AK143" s="25">
        <v>2.4</v>
      </c>
      <c r="AL143" s="22">
        <v>0</v>
      </c>
      <c r="AM143" s="22"/>
      <c r="AN143" s="22">
        <v>0</v>
      </c>
      <c r="AO143" s="19"/>
      <c r="AP143" s="19">
        <v>0</v>
      </c>
      <c r="AQ143" s="19">
        <v>3</v>
      </c>
      <c r="AR143" s="19">
        <v>1</v>
      </c>
      <c r="AS143" s="19">
        <v>0</v>
      </c>
      <c r="AT143" s="14" t="s">
        <v>2563</v>
      </c>
      <c r="AU143" s="27">
        <v>41837</v>
      </c>
      <c r="AV143" s="118">
        <v>42066</v>
      </c>
      <c r="AW143" s="29" t="s">
        <v>222</v>
      </c>
      <c r="AX143" s="30">
        <v>1</v>
      </c>
      <c r="AY143" s="30" t="s">
        <v>2564</v>
      </c>
      <c r="AZ143" s="30">
        <v>82</v>
      </c>
      <c r="BA143" s="30" t="s">
        <v>510</v>
      </c>
      <c r="BB143" s="31"/>
      <c r="BC143" s="31"/>
      <c r="BD143" s="29" t="s">
        <v>334</v>
      </c>
      <c r="BE143" s="29" t="s">
        <v>236</v>
      </c>
      <c r="BF143" s="29" t="s">
        <v>2565</v>
      </c>
      <c r="BG143" s="30" t="s">
        <v>428</v>
      </c>
      <c r="BH143" s="32"/>
      <c r="BI143" s="30" t="s">
        <v>428</v>
      </c>
      <c r="BJ143" s="30" t="s">
        <v>428</v>
      </c>
      <c r="BK143" s="30">
        <v>7</v>
      </c>
      <c r="BL143" s="30" t="s">
        <v>244</v>
      </c>
      <c r="BM143" s="30">
        <v>82</v>
      </c>
      <c r="BN143" s="30">
        <v>0.99</v>
      </c>
      <c r="BO143" s="30">
        <v>1</v>
      </c>
      <c r="BP143" s="29" t="s">
        <v>597</v>
      </c>
      <c r="BQ143" s="29" t="s">
        <v>2566</v>
      </c>
      <c r="BR143" s="30">
        <v>88</v>
      </c>
      <c r="BS143" s="30" t="s">
        <v>2567</v>
      </c>
      <c r="BT143" s="30" t="s">
        <v>249</v>
      </c>
      <c r="BU143" s="32"/>
      <c r="BV143" s="29" t="s">
        <v>250</v>
      </c>
      <c r="BW143" s="29" t="s">
        <v>2568</v>
      </c>
      <c r="BX143" s="30" t="s">
        <v>462</v>
      </c>
      <c r="BY143" s="30">
        <v>0.99</v>
      </c>
      <c r="BZ143" s="30" t="s">
        <v>2569</v>
      </c>
      <c r="CA143" s="29" t="s">
        <v>404</v>
      </c>
      <c r="CB143" s="34"/>
      <c r="CC143" s="15">
        <v>1</v>
      </c>
      <c r="CD143" s="35" t="s">
        <v>2570</v>
      </c>
      <c r="CE143" s="36" t="s">
        <v>270</v>
      </c>
      <c r="CF143" s="37">
        <v>2010</v>
      </c>
      <c r="CG143" s="36" t="s">
        <v>438</v>
      </c>
      <c r="CH143" s="36" t="s">
        <v>278</v>
      </c>
      <c r="CI143" s="36" t="s">
        <v>439</v>
      </c>
      <c r="CJ143" s="38">
        <v>28</v>
      </c>
      <c r="CK143" s="38">
        <v>16</v>
      </c>
      <c r="CL143" s="38">
        <v>976</v>
      </c>
      <c r="CM143" s="36" t="s">
        <v>282</v>
      </c>
      <c r="CN143" s="36" t="s">
        <v>408</v>
      </c>
      <c r="CO143" s="36" t="s">
        <v>284</v>
      </c>
      <c r="CP143" s="36" t="s">
        <v>2571</v>
      </c>
      <c r="CQ143" s="36" t="s">
        <v>349</v>
      </c>
      <c r="CR143" s="36" t="s">
        <v>349</v>
      </c>
      <c r="CS143" s="36" t="s">
        <v>290</v>
      </c>
      <c r="CT143" s="36" t="s">
        <v>664</v>
      </c>
      <c r="CU143" s="36" t="s">
        <v>2572</v>
      </c>
      <c r="CV143" s="38">
        <v>1</v>
      </c>
      <c r="CW143" s="36" t="s">
        <v>294</v>
      </c>
      <c r="CX143" s="36" t="s">
        <v>414</v>
      </c>
      <c r="CY143" s="39">
        <v>82</v>
      </c>
      <c r="CZ143" s="41" t="s">
        <v>297</v>
      </c>
      <c r="DA143" s="41" t="s">
        <v>300</v>
      </c>
      <c r="DB143" s="42">
        <v>2</v>
      </c>
      <c r="DC143" s="42">
        <v>162</v>
      </c>
      <c r="DD143" s="42">
        <v>192.89</v>
      </c>
      <c r="DE143" s="41" t="s">
        <v>355</v>
      </c>
      <c r="DF143" s="42">
        <v>1E-3</v>
      </c>
      <c r="DG143" s="57">
        <v>1.39E-43</v>
      </c>
      <c r="DH143" s="57">
        <v>1.39E-43</v>
      </c>
      <c r="DI143" s="85">
        <f t="shared" si="4"/>
        <v>1</v>
      </c>
      <c r="DJ143" s="19">
        <v>0.59340577796380001</v>
      </c>
      <c r="DK143" s="38">
        <v>88</v>
      </c>
      <c r="DL143" s="41" t="s">
        <v>297</v>
      </c>
      <c r="DM143" s="41" t="s">
        <v>300</v>
      </c>
      <c r="DN143" s="42">
        <v>2</v>
      </c>
      <c r="DO143" s="42">
        <v>174</v>
      </c>
      <c r="DP143" s="42">
        <v>252.83</v>
      </c>
      <c r="DQ143" s="41" t="s">
        <v>355</v>
      </c>
      <c r="DR143" s="42">
        <v>1E-4</v>
      </c>
      <c r="DS143" s="57">
        <v>3.3E-52</v>
      </c>
      <c r="DT143" s="57">
        <v>3.3E-52</v>
      </c>
      <c r="DU143" s="85">
        <f t="shared" si="5"/>
        <v>1</v>
      </c>
      <c r="DV143" s="19">
        <v>0.60991378156251097</v>
      </c>
      <c r="DW143" s="85">
        <v>1</v>
      </c>
    </row>
    <row r="144" spans="1:127" ht="21" customHeight="1" x14ac:dyDescent="0.2">
      <c r="A144" s="12">
        <v>143</v>
      </c>
      <c r="B144" s="14" t="s">
        <v>2573</v>
      </c>
      <c r="C144" s="14" t="s">
        <v>2574</v>
      </c>
      <c r="D144" s="15" t="s">
        <v>1925</v>
      </c>
      <c r="E144" s="15">
        <v>19</v>
      </c>
      <c r="F144" s="15">
        <v>2</v>
      </c>
      <c r="G144" s="15" t="s">
        <v>2575</v>
      </c>
      <c r="H144" s="68" t="s">
        <v>2576</v>
      </c>
      <c r="I144" s="69" t="s">
        <v>2577</v>
      </c>
      <c r="J144" s="19">
        <v>4</v>
      </c>
      <c r="K144" s="19">
        <v>2</v>
      </c>
      <c r="L144" s="19" t="s">
        <v>2578</v>
      </c>
      <c r="M144" s="20">
        <v>5920</v>
      </c>
      <c r="N144" s="19" t="s">
        <v>1438</v>
      </c>
      <c r="O144" s="19" t="s">
        <v>2579</v>
      </c>
      <c r="P144" s="44">
        <v>86172</v>
      </c>
      <c r="Q144" s="19" t="s">
        <v>1438</v>
      </c>
      <c r="R144" s="19" t="s">
        <v>2580</v>
      </c>
      <c r="S144" s="44">
        <v>98</v>
      </c>
      <c r="T144" s="122" t="s">
        <v>2581</v>
      </c>
      <c r="U144" s="19" t="s">
        <v>2582</v>
      </c>
      <c r="V144" s="19">
        <v>2531</v>
      </c>
      <c r="W144" s="122" t="s">
        <v>1526</v>
      </c>
      <c r="X144" s="19">
        <v>185</v>
      </c>
      <c r="Y144" s="83">
        <v>4.71</v>
      </c>
      <c r="Z144" s="83">
        <v>4.71</v>
      </c>
      <c r="AA144" s="83">
        <v>5.73</v>
      </c>
      <c r="AB144" s="83">
        <v>3.67</v>
      </c>
      <c r="AC144" s="22">
        <v>3</v>
      </c>
      <c r="AD144" s="22" t="s">
        <v>414</v>
      </c>
      <c r="AE144" s="22">
        <v>1</v>
      </c>
      <c r="AF144" s="23" t="s">
        <v>195</v>
      </c>
      <c r="AG144" s="23" t="s">
        <v>197</v>
      </c>
      <c r="AH144" s="23" t="s">
        <v>394</v>
      </c>
      <c r="AI144" s="23" t="s">
        <v>329</v>
      </c>
      <c r="AJ144" s="25">
        <v>3.5</v>
      </c>
      <c r="AK144" s="25">
        <v>3.75</v>
      </c>
      <c r="AL144" s="22">
        <v>1</v>
      </c>
      <c r="AM144" s="22">
        <v>1</v>
      </c>
      <c r="AN144" s="22">
        <v>0</v>
      </c>
      <c r="AO144" s="19"/>
      <c r="AP144" s="19">
        <v>0</v>
      </c>
      <c r="AQ144" s="19">
        <v>1</v>
      </c>
      <c r="AR144" s="19">
        <v>1</v>
      </c>
      <c r="AS144" s="19">
        <v>0</v>
      </c>
      <c r="AT144" s="137" t="s">
        <v>2583</v>
      </c>
      <c r="AU144" s="27">
        <v>40909</v>
      </c>
      <c r="AV144" s="54">
        <v>41118</v>
      </c>
      <c r="AW144" s="137" t="s">
        <v>2583</v>
      </c>
      <c r="AX144" s="30">
        <v>3</v>
      </c>
      <c r="AY144" s="30" t="s">
        <v>2584</v>
      </c>
      <c r="AZ144" s="30">
        <v>57</v>
      </c>
      <c r="BA144" s="30">
        <v>0.01</v>
      </c>
      <c r="BB144" s="32"/>
      <c r="BC144" s="32"/>
      <c r="BD144" s="29" t="s">
        <v>2585</v>
      </c>
      <c r="BE144" s="29" t="s">
        <v>236</v>
      </c>
      <c r="BF144" s="29" t="s">
        <v>2586</v>
      </c>
      <c r="BG144" s="30" t="s">
        <v>2587</v>
      </c>
      <c r="BH144" s="32"/>
      <c r="BI144" s="30">
        <v>51</v>
      </c>
      <c r="BJ144" s="30">
        <v>66</v>
      </c>
      <c r="BK144" s="30">
        <v>81</v>
      </c>
      <c r="BL144" s="30" t="s">
        <v>244</v>
      </c>
      <c r="BM144" s="30">
        <v>81</v>
      </c>
      <c r="BN144" s="30">
        <v>0.95</v>
      </c>
      <c r="BO144" s="30">
        <v>1</v>
      </c>
      <c r="BP144" s="29" t="s">
        <v>2588</v>
      </c>
      <c r="BQ144" s="29" t="s">
        <v>2589</v>
      </c>
      <c r="BR144" s="30">
        <v>78</v>
      </c>
      <c r="BS144" s="30">
        <v>0.68</v>
      </c>
      <c r="BT144" s="30" t="s">
        <v>249</v>
      </c>
      <c r="BU144" s="32"/>
      <c r="BV144" s="29" t="s">
        <v>2590</v>
      </c>
      <c r="BW144" s="29" t="s">
        <v>236</v>
      </c>
      <c r="BX144" s="30" t="s">
        <v>253</v>
      </c>
      <c r="BY144" s="30">
        <v>0.95</v>
      </c>
      <c r="BZ144" s="30" t="s">
        <v>261</v>
      </c>
      <c r="CA144" s="29" t="s">
        <v>2591</v>
      </c>
      <c r="CB144" s="29" t="s">
        <v>2094</v>
      </c>
      <c r="CC144" s="15">
        <v>1</v>
      </c>
      <c r="CD144" s="47" t="s">
        <v>2592</v>
      </c>
      <c r="CE144" s="36" t="s">
        <v>270</v>
      </c>
      <c r="CF144" s="37">
        <v>2004</v>
      </c>
      <c r="CG144" s="36" t="s">
        <v>276</v>
      </c>
      <c r="CH144" s="36" t="s">
        <v>278</v>
      </c>
      <c r="CI144" s="36" t="s">
        <v>278</v>
      </c>
      <c r="CJ144" s="38">
        <v>61</v>
      </c>
      <c r="CK144" s="38">
        <v>41</v>
      </c>
      <c r="CL144" s="39"/>
      <c r="CM144" s="36" t="s">
        <v>282</v>
      </c>
      <c r="CN144" s="36" t="s">
        <v>408</v>
      </c>
      <c r="CO144" s="36" t="s">
        <v>349</v>
      </c>
      <c r="CP144" s="36" t="s">
        <v>2593</v>
      </c>
      <c r="CQ144" s="36" t="s">
        <v>627</v>
      </c>
      <c r="CR144" s="36" t="s">
        <v>288</v>
      </c>
      <c r="CS144" s="36" t="s">
        <v>580</v>
      </c>
      <c r="CT144" s="36" t="s">
        <v>291</v>
      </c>
      <c r="CU144" s="36" t="s">
        <v>2594</v>
      </c>
      <c r="CV144" s="38">
        <v>1</v>
      </c>
      <c r="CW144" s="36" t="s">
        <v>294</v>
      </c>
      <c r="CX144" s="36" t="s">
        <v>414</v>
      </c>
      <c r="CY144" s="39">
        <v>57</v>
      </c>
      <c r="CZ144" s="41" t="s">
        <v>297</v>
      </c>
      <c r="DA144" s="41" t="s">
        <v>300</v>
      </c>
      <c r="DB144" s="42">
        <v>4</v>
      </c>
      <c r="DC144" s="42">
        <v>108</v>
      </c>
      <c r="DD144" s="42">
        <v>3.67</v>
      </c>
      <c r="DE144" s="41" t="s">
        <v>300</v>
      </c>
      <c r="DF144" s="42">
        <v>0.01</v>
      </c>
      <c r="DG144" s="19">
        <v>7.6548470000000002E-3</v>
      </c>
      <c r="DH144" s="19">
        <v>7.6548470000000002E-3</v>
      </c>
      <c r="DI144" s="85">
        <f t="shared" si="4"/>
        <v>1</v>
      </c>
      <c r="DJ144" s="19">
        <v>0.172960187921393</v>
      </c>
      <c r="DK144" s="38">
        <v>78</v>
      </c>
      <c r="DL144" s="41" t="s">
        <v>297</v>
      </c>
      <c r="DM144" s="41" t="s">
        <v>300</v>
      </c>
      <c r="DN144" s="42">
        <v>4</v>
      </c>
      <c r="DO144" s="42">
        <v>150</v>
      </c>
      <c r="DP144" s="42">
        <v>0.57999999999999996</v>
      </c>
      <c r="DQ144" s="41" t="s">
        <v>300</v>
      </c>
      <c r="DR144" s="42">
        <v>0.68</v>
      </c>
      <c r="DS144" s="19">
        <v>0.67758122300000001</v>
      </c>
      <c r="DT144" s="19">
        <v>0.67758122300000001</v>
      </c>
      <c r="DU144" s="85">
        <f t="shared" si="5"/>
        <v>0</v>
      </c>
      <c r="DV144" s="19">
        <v>6.1707156061867698E-2</v>
      </c>
      <c r="DW144" s="85">
        <v>0</v>
      </c>
    </row>
    <row r="145" spans="1:127" ht="21" customHeight="1" x14ac:dyDescent="0.2">
      <c r="A145" s="12">
        <v>144</v>
      </c>
      <c r="B145" s="29" t="s">
        <v>2595</v>
      </c>
      <c r="C145" s="29" t="s">
        <v>2574</v>
      </c>
      <c r="D145" s="43" t="s">
        <v>1925</v>
      </c>
      <c r="E145" s="43">
        <v>19</v>
      </c>
      <c r="F145" s="43">
        <v>2</v>
      </c>
      <c r="G145" s="43" t="s">
        <v>2575</v>
      </c>
      <c r="H145" s="71"/>
      <c r="I145" s="71" t="s">
        <v>2577</v>
      </c>
      <c r="J145" s="44">
        <v>4</v>
      </c>
      <c r="K145" s="44"/>
      <c r="L145" s="44" t="s">
        <v>2578</v>
      </c>
      <c r="M145" s="20">
        <v>5920</v>
      </c>
      <c r="N145" s="44"/>
      <c r="O145" s="44"/>
      <c r="P145" s="44"/>
      <c r="Q145" s="44"/>
      <c r="R145" s="44"/>
      <c r="S145" s="44"/>
      <c r="T145" s="44"/>
      <c r="U145" s="44"/>
      <c r="V145" s="44"/>
      <c r="W145" s="44"/>
      <c r="X145" s="44">
        <v>185</v>
      </c>
      <c r="Y145" s="44"/>
      <c r="Z145" s="44"/>
      <c r="AA145" s="44"/>
      <c r="AB145" s="44"/>
      <c r="AC145" s="44"/>
      <c r="AD145" s="44"/>
      <c r="AE145" s="44"/>
      <c r="AF145" s="44"/>
      <c r="AG145" s="44"/>
      <c r="AH145" s="44"/>
      <c r="AI145" s="44"/>
      <c r="AJ145" s="44"/>
      <c r="AK145" s="44"/>
      <c r="AL145" s="44"/>
      <c r="AM145" s="44"/>
      <c r="AN145" s="44"/>
      <c r="AO145" s="44"/>
      <c r="AP145" s="44">
        <v>0</v>
      </c>
      <c r="AQ145" s="44">
        <v>2</v>
      </c>
      <c r="AR145" s="44">
        <v>0</v>
      </c>
      <c r="AS145" s="44">
        <v>1</v>
      </c>
      <c r="AT145" s="29"/>
      <c r="AU145" s="72"/>
      <c r="AW145" s="76"/>
      <c r="AX145" s="40"/>
      <c r="AY145" s="40"/>
      <c r="AZ145" s="40"/>
      <c r="BA145" s="40"/>
      <c r="BG145" s="40"/>
      <c r="BI145" s="40"/>
      <c r="BJ145" s="40"/>
      <c r="BK145" s="40"/>
      <c r="BL145" s="40"/>
      <c r="BM145" s="40"/>
      <c r="BN145" s="40"/>
      <c r="BO145" s="40"/>
      <c r="CC145" s="40"/>
      <c r="CE145" s="65"/>
      <c r="CF145" s="65"/>
      <c r="CG145" s="65"/>
      <c r="CH145" s="65"/>
      <c r="CI145" s="65"/>
      <c r="CJ145" s="66"/>
      <c r="CK145" s="66"/>
      <c r="CL145" s="66"/>
      <c r="CM145" s="65"/>
      <c r="CN145" s="65"/>
      <c r="CO145" s="65"/>
      <c r="CP145" s="65"/>
      <c r="CQ145" s="65"/>
      <c r="CR145" s="65"/>
      <c r="CS145" s="65"/>
      <c r="CT145" s="65"/>
      <c r="CU145" s="65"/>
      <c r="CV145" s="66"/>
      <c r="CW145" s="65"/>
      <c r="CX145" s="65"/>
      <c r="CY145" s="56"/>
      <c r="CZ145" s="56"/>
      <c r="DA145" s="62"/>
      <c r="DB145" s="62"/>
      <c r="DC145" s="62"/>
      <c r="DD145" s="62"/>
      <c r="DE145" s="62"/>
      <c r="DF145" s="62"/>
      <c r="DG145" s="44"/>
      <c r="DH145" s="44"/>
      <c r="DI145" s="85"/>
      <c r="DJ145" s="44"/>
      <c r="DK145" s="56"/>
      <c r="DL145" s="56"/>
      <c r="DM145" s="62"/>
      <c r="DN145" s="62"/>
      <c r="DO145" s="62"/>
      <c r="DP145" s="62"/>
      <c r="DQ145" s="62"/>
      <c r="DR145" s="62"/>
      <c r="DS145" s="44"/>
      <c r="DT145" s="44"/>
      <c r="DU145" s="85"/>
      <c r="DV145" s="44"/>
      <c r="DW145" s="85"/>
    </row>
    <row r="146" spans="1:127" ht="21" customHeight="1" x14ac:dyDescent="0.2">
      <c r="A146" s="12">
        <v>145</v>
      </c>
      <c r="B146" s="14" t="s">
        <v>2596</v>
      </c>
      <c r="C146" s="14" t="s">
        <v>2597</v>
      </c>
      <c r="D146" s="15" t="s">
        <v>1925</v>
      </c>
      <c r="E146" s="15">
        <v>19</v>
      </c>
      <c r="F146" s="15">
        <v>4</v>
      </c>
      <c r="G146" s="15" t="s">
        <v>2598</v>
      </c>
      <c r="H146" s="68" t="s">
        <v>2599</v>
      </c>
      <c r="I146" s="69" t="s">
        <v>2600</v>
      </c>
      <c r="J146" s="19">
        <v>3</v>
      </c>
      <c r="K146" s="19">
        <v>3</v>
      </c>
      <c r="L146" s="19" t="s">
        <v>2601</v>
      </c>
      <c r="M146" s="20">
        <v>783</v>
      </c>
      <c r="N146" s="19" t="s">
        <v>2015</v>
      </c>
      <c r="O146" s="19" t="s">
        <v>2602</v>
      </c>
      <c r="P146" s="20">
        <v>4290</v>
      </c>
      <c r="Q146" s="19" t="s">
        <v>2015</v>
      </c>
      <c r="R146" s="19" t="s">
        <v>2603</v>
      </c>
      <c r="S146" s="20">
        <v>44</v>
      </c>
      <c r="T146" s="122" t="s">
        <v>2604</v>
      </c>
      <c r="U146" s="19" t="s">
        <v>2603</v>
      </c>
      <c r="V146" s="20">
        <v>44</v>
      </c>
      <c r="W146" s="122" t="s">
        <v>2604</v>
      </c>
      <c r="X146" s="19">
        <v>126</v>
      </c>
      <c r="Y146" s="83">
        <v>2.48</v>
      </c>
      <c r="Z146" s="83">
        <v>2.48</v>
      </c>
      <c r="AA146" s="83">
        <v>2.04</v>
      </c>
      <c r="AB146" s="83">
        <v>2.04</v>
      </c>
      <c r="AC146" s="22">
        <v>1</v>
      </c>
      <c r="AD146" s="22" t="s">
        <v>414</v>
      </c>
      <c r="AE146" s="22">
        <v>1</v>
      </c>
      <c r="AF146" s="23" t="s">
        <v>195</v>
      </c>
      <c r="AG146" s="23" t="s">
        <v>822</v>
      </c>
      <c r="AH146" s="23" t="s">
        <v>394</v>
      </c>
      <c r="AI146" s="23" t="s">
        <v>201</v>
      </c>
      <c r="AJ146" s="25">
        <v>3</v>
      </c>
      <c r="AK146" s="25">
        <v>4</v>
      </c>
      <c r="AL146" s="22">
        <v>0</v>
      </c>
      <c r="AM146" s="22"/>
      <c r="AN146" s="22">
        <v>0</v>
      </c>
      <c r="AO146" s="19"/>
      <c r="AP146" s="19">
        <v>0</v>
      </c>
      <c r="AQ146" s="19">
        <v>1</v>
      </c>
      <c r="AR146" s="19">
        <v>1</v>
      </c>
      <c r="AS146" s="19">
        <v>0</v>
      </c>
      <c r="AT146" s="14" t="s">
        <v>2605</v>
      </c>
      <c r="AU146" s="27">
        <v>41835</v>
      </c>
      <c r="AV146" s="28">
        <v>41984</v>
      </c>
      <c r="AW146" s="29" t="s">
        <v>222</v>
      </c>
      <c r="AX146" s="30">
        <v>1</v>
      </c>
      <c r="AY146" s="30" t="s">
        <v>2606</v>
      </c>
      <c r="AZ146" s="30">
        <v>240</v>
      </c>
      <c r="BA146" s="130">
        <v>0</v>
      </c>
      <c r="BB146" s="30"/>
      <c r="BC146" s="30">
        <v>2</v>
      </c>
      <c r="BD146" s="29" t="s">
        <v>900</v>
      </c>
      <c r="BE146" s="29" t="s">
        <v>343</v>
      </c>
      <c r="BF146" s="29" t="s">
        <v>2607</v>
      </c>
      <c r="BG146" s="30" t="s">
        <v>2608</v>
      </c>
      <c r="BH146" s="32"/>
      <c r="BI146" s="30">
        <v>24</v>
      </c>
      <c r="BJ146" s="30">
        <v>30</v>
      </c>
      <c r="BK146" s="30">
        <v>36</v>
      </c>
      <c r="BL146" s="30" t="s">
        <v>244</v>
      </c>
      <c r="BM146" s="30">
        <v>44</v>
      </c>
      <c r="BN146" s="30">
        <v>0.99</v>
      </c>
      <c r="BO146" s="30">
        <v>1</v>
      </c>
      <c r="BP146" s="29" t="s">
        <v>2609</v>
      </c>
      <c r="BQ146" s="29" t="s">
        <v>2610</v>
      </c>
      <c r="BR146" s="30">
        <v>120</v>
      </c>
      <c r="BS146" s="30">
        <v>1E-4</v>
      </c>
      <c r="BT146" s="30" t="s">
        <v>249</v>
      </c>
      <c r="BU146" s="30">
        <v>2</v>
      </c>
      <c r="BV146" s="29" t="s">
        <v>2611</v>
      </c>
      <c r="BW146" s="29" t="s">
        <v>343</v>
      </c>
      <c r="BX146" s="30" t="s">
        <v>462</v>
      </c>
      <c r="BY146" s="30">
        <v>0.99</v>
      </c>
      <c r="BZ146" s="30" t="s">
        <v>2612</v>
      </c>
      <c r="CA146" s="29" t="s">
        <v>1558</v>
      </c>
      <c r="CB146" s="34"/>
      <c r="CC146" s="15">
        <v>1</v>
      </c>
      <c r="CD146" s="47" t="s">
        <v>2613</v>
      </c>
      <c r="CE146" s="36" t="s">
        <v>270</v>
      </c>
      <c r="CF146" s="37">
        <v>2011</v>
      </c>
      <c r="CG146" s="36" t="s">
        <v>438</v>
      </c>
      <c r="CH146" s="36" t="s">
        <v>277</v>
      </c>
      <c r="CI146" s="36" t="s">
        <v>277</v>
      </c>
      <c r="CJ146" s="38">
        <v>10</v>
      </c>
      <c r="CK146" s="38">
        <v>10</v>
      </c>
      <c r="CL146" s="38">
        <v>48</v>
      </c>
      <c r="CM146" s="36" t="s">
        <v>1207</v>
      </c>
      <c r="CN146" s="36" t="s">
        <v>408</v>
      </c>
      <c r="CO146" s="36" t="s">
        <v>351</v>
      </c>
      <c r="CP146" s="36" t="s">
        <v>2614</v>
      </c>
      <c r="CQ146" s="36" t="s">
        <v>349</v>
      </c>
      <c r="CR146" s="36" t="s">
        <v>351</v>
      </c>
      <c r="CS146" s="36" t="s">
        <v>694</v>
      </c>
      <c r="CT146" s="36" t="s">
        <v>468</v>
      </c>
      <c r="CU146" s="36" t="s">
        <v>2615</v>
      </c>
      <c r="CV146" s="38">
        <v>1</v>
      </c>
      <c r="CW146" s="36" t="s">
        <v>294</v>
      </c>
      <c r="CX146" s="36" t="s">
        <v>414</v>
      </c>
      <c r="CY146" s="39">
        <v>80</v>
      </c>
      <c r="CZ146" s="41" t="s">
        <v>297</v>
      </c>
      <c r="DA146" s="41" t="s">
        <v>300</v>
      </c>
      <c r="DB146" s="42">
        <v>1</v>
      </c>
      <c r="DC146" s="42">
        <v>76</v>
      </c>
      <c r="DD146" s="42">
        <v>109.74</v>
      </c>
      <c r="DE146" s="41" t="s">
        <v>300</v>
      </c>
      <c r="DF146" s="67">
        <v>0</v>
      </c>
      <c r="DG146" s="57">
        <v>2.1000000000000001E-16</v>
      </c>
      <c r="DH146" s="57">
        <v>2.1000000000000001E-16</v>
      </c>
      <c r="DI146" s="85">
        <f t="shared" si="4"/>
        <v>1</v>
      </c>
      <c r="DJ146" s="19">
        <v>0.76865199254708405</v>
      </c>
      <c r="DK146" s="38">
        <v>40</v>
      </c>
      <c r="DL146" s="41" t="s">
        <v>297</v>
      </c>
      <c r="DM146" s="41" t="s">
        <v>300</v>
      </c>
      <c r="DN146" s="42">
        <v>1</v>
      </c>
      <c r="DO146" s="42">
        <v>36</v>
      </c>
      <c r="DP146" s="42">
        <v>26.76</v>
      </c>
      <c r="DQ146" s="41" t="s">
        <v>300</v>
      </c>
      <c r="DR146" s="42">
        <v>1E-4</v>
      </c>
      <c r="DS146" s="57">
        <v>8.85E-6</v>
      </c>
      <c r="DT146" s="57">
        <v>8.85E-6</v>
      </c>
      <c r="DU146" s="85">
        <f t="shared" si="5"/>
        <v>1</v>
      </c>
      <c r="DV146" s="19">
        <v>0.652982567355055</v>
      </c>
      <c r="DW146" s="85">
        <v>1</v>
      </c>
    </row>
    <row r="147" spans="1:127" ht="21" customHeight="1" x14ac:dyDescent="0.2">
      <c r="A147" s="12">
        <v>146</v>
      </c>
      <c r="B147" s="14" t="s">
        <v>2616</v>
      </c>
      <c r="C147" s="14" t="s">
        <v>2617</v>
      </c>
      <c r="D147" s="15" t="s">
        <v>1925</v>
      </c>
      <c r="E147" s="15">
        <v>19</v>
      </c>
      <c r="F147" s="15">
        <v>3</v>
      </c>
      <c r="G147" s="15" t="s">
        <v>2618</v>
      </c>
      <c r="H147" s="68" t="s">
        <v>2619</v>
      </c>
      <c r="I147" s="69" t="s">
        <v>2620</v>
      </c>
      <c r="J147" s="19">
        <v>3</v>
      </c>
      <c r="K147" s="19">
        <v>1</v>
      </c>
      <c r="L147" s="19" t="s">
        <v>865</v>
      </c>
      <c r="M147" s="20">
        <v>569</v>
      </c>
      <c r="N147" s="19" t="s">
        <v>2621</v>
      </c>
      <c r="O147" s="19" t="s">
        <v>867</v>
      </c>
      <c r="P147" s="20">
        <v>33703</v>
      </c>
      <c r="Q147" s="19" t="s">
        <v>866</v>
      </c>
      <c r="R147" s="19" t="s">
        <v>2622</v>
      </c>
      <c r="S147" s="20">
        <v>773</v>
      </c>
      <c r="T147" s="122" t="s">
        <v>2623</v>
      </c>
      <c r="U147" s="19" t="s">
        <v>2622</v>
      </c>
      <c r="V147" s="20">
        <v>773</v>
      </c>
      <c r="W147" s="122" t="s">
        <v>2623</v>
      </c>
      <c r="X147" s="19">
        <v>15</v>
      </c>
      <c r="Y147" s="21">
        <v>1.9</v>
      </c>
      <c r="Z147" s="21">
        <v>6.74</v>
      </c>
      <c r="AA147" s="83">
        <v>1.83</v>
      </c>
      <c r="AB147" s="83">
        <v>1.83</v>
      </c>
      <c r="AC147" s="22">
        <v>2</v>
      </c>
      <c r="AD147" s="22" t="s">
        <v>2624</v>
      </c>
      <c r="AE147" s="22">
        <v>1</v>
      </c>
      <c r="AF147" s="23" t="s">
        <v>195</v>
      </c>
      <c r="AG147" s="23" t="s">
        <v>197</v>
      </c>
      <c r="AH147" s="23" t="s">
        <v>200</v>
      </c>
      <c r="AI147" s="23" t="s">
        <v>481</v>
      </c>
      <c r="AJ147" s="25">
        <v>4.8</v>
      </c>
      <c r="AK147" s="25">
        <v>4</v>
      </c>
      <c r="AL147" s="22">
        <v>1</v>
      </c>
      <c r="AM147" s="22">
        <v>1</v>
      </c>
      <c r="AN147" s="22">
        <v>0</v>
      </c>
      <c r="AO147" s="22"/>
      <c r="AP147" s="22">
        <v>0</v>
      </c>
      <c r="AQ147" s="19">
        <v>1</v>
      </c>
      <c r="AR147" s="19">
        <v>1</v>
      </c>
      <c r="AS147" s="19">
        <v>0</v>
      </c>
      <c r="AT147" s="14" t="s">
        <v>2625</v>
      </c>
      <c r="AU147" s="27">
        <v>41849</v>
      </c>
      <c r="AV147" s="28">
        <v>41963</v>
      </c>
      <c r="AW147" s="29" t="s">
        <v>222</v>
      </c>
      <c r="AX147" s="30">
        <v>2</v>
      </c>
      <c r="AY147" s="30" t="s">
        <v>2626</v>
      </c>
      <c r="AZ147" s="30">
        <v>30</v>
      </c>
      <c r="BA147" s="30" t="s">
        <v>2627</v>
      </c>
      <c r="BB147" s="30"/>
      <c r="BC147" s="30">
        <v>2</v>
      </c>
      <c r="BD147" s="29" t="s">
        <v>900</v>
      </c>
      <c r="BE147" s="29" t="s">
        <v>343</v>
      </c>
      <c r="BF147" s="29" t="s">
        <v>2628</v>
      </c>
      <c r="BG147" s="30" t="s">
        <v>2629</v>
      </c>
      <c r="BH147" s="32"/>
      <c r="BI147" s="30">
        <v>12</v>
      </c>
      <c r="BJ147" s="30">
        <v>18</v>
      </c>
      <c r="BK147" s="30">
        <v>21</v>
      </c>
      <c r="BL147" s="30" t="s">
        <v>244</v>
      </c>
      <c r="BM147" s="30">
        <v>21</v>
      </c>
      <c r="BN147" s="30">
        <v>0.95</v>
      </c>
      <c r="BO147" s="30">
        <v>1</v>
      </c>
      <c r="BP147" s="29" t="s">
        <v>339</v>
      </c>
      <c r="BQ147" s="29" t="s">
        <v>2630</v>
      </c>
      <c r="BR147" s="30">
        <v>24</v>
      </c>
      <c r="BS147" s="30">
        <v>0.09</v>
      </c>
      <c r="BT147" s="30" t="s">
        <v>249</v>
      </c>
      <c r="BU147" s="30">
        <v>2</v>
      </c>
      <c r="BV147" s="29" t="s">
        <v>489</v>
      </c>
      <c r="BW147" s="29" t="s">
        <v>343</v>
      </c>
      <c r="BX147" s="30" t="s">
        <v>253</v>
      </c>
      <c r="BY147" s="30">
        <v>0.97</v>
      </c>
      <c r="BZ147" s="30" t="s">
        <v>2631</v>
      </c>
      <c r="CA147" s="116" t="s">
        <v>2632</v>
      </c>
      <c r="CB147" s="29" t="s">
        <v>2633</v>
      </c>
      <c r="CC147" s="15">
        <v>1</v>
      </c>
      <c r="CD147" s="47" t="s">
        <v>2634</v>
      </c>
      <c r="CE147" s="36" t="s">
        <v>270</v>
      </c>
      <c r="CF147" s="37">
        <v>2001</v>
      </c>
      <c r="CG147" s="36" t="s">
        <v>276</v>
      </c>
      <c r="CH147" s="36" t="s">
        <v>277</v>
      </c>
      <c r="CI147" s="36" t="s">
        <v>278</v>
      </c>
      <c r="CJ147" s="38">
        <v>40</v>
      </c>
      <c r="CK147" s="38">
        <v>37</v>
      </c>
      <c r="CL147" s="38">
        <v>766</v>
      </c>
      <c r="CM147" s="36" t="s">
        <v>282</v>
      </c>
      <c r="CN147" s="36" t="s">
        <v>904</v>
      </c>
      <c r="CO147" s="36" t="s">
        <v>284</v>
      </c>
      <c r="CP147" s="36" t="s">
        <v>2635</v>
      </c>
      <c r="CQ147" s="36" t="s">
        <v>410</v>
      </c>
      <c r="CR147" s="36" t="s">
        <v>627</v>
      </c>
      <c r="CS147" s="36" t="s">
        <v>580</v>
      </c>
      <c r="CT147" s="36" t="s">
        <v>353</v>
      </c>
      <c r="CU147" s="36" t="s">
        <v>2636</v>
      </c>
      <c r="CV147" s="38">
        <v>1</v>
      </c>
      <c r="CW147" s="36" t="s">
        <v>294</v>
      </c>
      <c r="CX147" s="36" t="s">
        <v>193</v>
      </c>
      <c r="CY147" s="39">
        <v>30</v>
      </c>
      <c r="CZ147" s="41" t="s">
        <v>471</v>
      </c>
      <c r="DA147" s="41" t="s">
        <v>300</v>
      </c>
      <c r="DB147" s="42">
        <v>1</v>
      </c>
      <c r="DC147" s="42">
        <v>14</v>
      </c>
      <c r="DD147" s="42">
        <v>3.2</v>
      </c>
      <c r="DE147" s="41" t="s">
        <v>355</v>
      </c>
      <c r="DF147" s="42">
        <v>7.0000000000000001E-3</v>
      </c>
      <c r="DG147" s="19">
        <v>6.4205410000000001E-3</v>
      </c>
      <c r="DH147" s="19">
        <v>6.4205410000000001E-3</v>
      </c>
      <c r="DI147" s="85">
        <f t="shared" si="4"/>
        <v>1</v>
      </c>
      <c r="DJ147" s="19">
        <v>0.64995557096191003</v>
      </c>
      <c r="DK147" s="38">
        <v>24</v>
      </c>
      <c r="DL147" s="41" t="s">
        <v>471</v>
      </c>
      <c r="DM147" s="41" t="s">
        <v>300</v>
      </c>
      <c r="DN147" s="42">
        <v>1</v>
      </c>
      <c r="DO147" s="42">
        <v>11</v>
      </c>
      <c r="DP147" s="42">
        <v>1.9</v>
      </c>
      <c r="DQ147" s="41" t="s">
        <v>300</v>
      </c>
      <c r="DR147" s="42">
        <v>0.09</v>
      </c>
      <c r="DS147" s="19">
        <v>8.3950437000000003E-2</v>
      </c>
      <c r="DT147" s="19">
        <v>8.3950437000000003E-2</v>
      </c>
      <c r="DU147" s="85">
        <f t="shared" si="5"/>
        <v>0</v>
      </c>
      <c r="DV147" s="19">
        <v>0.49708252185997498</v>
      </c>
      <c r="DW147" s="85">
        <v>0</v>
      </c>
    </row>
    <row r="148" spans="1:127" ht="21" customHeight="1" x14ac:dyDescent="0.2">
      <c r="A148" s="12">
        <v>147</v>
      </c>
      <c r="B148" s="14" t="s">
        <v>2637</v>
      </c>
      <c r="C148" s="14" t="s">
        <v>2638</v>
      </c>
      <c r="D148" s="15" t="s">
        <v>1925</v>
      </c>
      <c r="E148" s="15">
        <v>19</v>
      </c>
      <c r="F148" s="15">
        <v>3</v>
      </c>
      <c r="G148" s="15" t="s">
        <v>2639</v>
      </c>
      <c r="H148" s="69"/>
      <c r="I148" s="69" t="s">
        <v>2640</v>
      </c>
      <c r="J148" s="19">
        <v>2</v>
      </c>
      <c r="K148" s="19">
        <v>2</v>
      </c>
      <c r="L148" s="19" t="s">
        <v>2641</v>
      </c>
      <c r="M148" s="19">
        <v>4743</v>
      </c>
      <c r="N148" s="19" t="s">
        <v>2642</v>
      </c>
      <c r="O148" s="19" t="s">
        <v>2641</v>
      </c>
      <c r="P148" s="19">
        <v>4743</v>
      </c>
      <c r="Q148" s="19" t="s">
        <v>2642</v>
      </c>
      <c r="R148" s="19" t="s">
        <v>2643</v>
      </c>
      <c r="S148" s="30">
        <v>0</v>
      </c>
      <c r="T148" s="19" t="s">
        <v>1352</v>
      </c>
      <c r="U148" s="19" t="s">
        <v>1353</v>
      </c>
      <c r="V148" s="30">
        <v>0</v>
      </c>
      <c r="W148" s="19" t="s">
        <v>1352</v>
      </c>
      <c r="X148" s="19">
        <v>86</v>
      </c>
      <c r="Y148" s="83">
        <v>5.61</v>
      </c>
      <c r="Z148" s="83">
        <v>5.61</v>
      </c>
      <c r="AA148" s="19"/>
      <c r="AB148" s="19"/>
      <c r="AC148" s="22">
        <v>1</v>
      </c>
      <c r="AD148" s="22" t="s">
        <v>414</v>
      </c>
      <c r="AE148" s="22">
        <v>1</v>
      </c>
      <c r="AF148" s="23" t="s">
        <v>195</v>
      </c>
      <c r="AG148" s="23" t="s">
        <v>197</v>
      </c>
      <c r="AH148" s="23" t="s">
        <v>200</v>
      </c>
      <c r="AI148" s="23" t="s">
        <v>201</v>
      </c>
      <c r="AJ148" s="23" t="s">
        <v>2644</v>
      </c>
      <c r="AK148" s="23" t="s">
        <v>2645</v>
      </c>
      <c r="AL148" s="22">
        <v>0</v>
      </c>
      <c r="AM148" s="19"/>
      <c r="AN148" s="19">
        <v>0</v>
      </c>
      <c r="AO148" s="19"/>
      <c r="AP148" s="19">
        <v>0</v>
      </c>
      <c r="AQ148" s="19">
        <v>1</v>
      </c>
      <c r="AR148" s="19">
        <v>0</v>
      </c>
      <c r="AS148" s="19">
        <v>0</v>
      </c>
      <c r="AT148" s="14" t="s">
        <v>2646</v>
      </c>
      <c r="AU148" s="27">
        <v>41670</v>
      </c>
      <c r="AV148" s="48"/>
      <c r="AW148" s="14" t="s">
        <v>331</v>
      </c>
      <c r="AX148" s="15">
        <v>1</v>
      </c>
      <c r="AY148" s="15" t="s">
        <v>2647</v>
      </c>
      <c r="AZ148" s="15">
        <v>37</v>
      </c>
      <c r="BA148" s="15" t="s">
        <v>533</v>
      </c>
      <c r="BB148" s="48"/>
      <c r="BC148" s="48"/>
      <c r="BD148" s="14" t="s">
        <v>1429</v>
      </c>
      <c r="BE148" s="14" t="s">
        <v>236</v>
      </c>
      <c r="BF148" s="14" t="s">
        <v>2648</v>
      </c>
      <c r="BG148" s="48"/>
      <c r="BH148" s="48"/>
      <c r="BI148" s="15">
        <v>78</v>
      </c>
      <c r="BJ148" s="15">
        <v>120</v>
      </c>
      <c r="BK148" s="15">
        <v>126</v>
      </c>
      <c r="BL148" s="48"/>
      <c r="BM148" s="48"/>
      <c r="BN148" s="48"/>
      <c r="BO148" s="48"/>
      <c r="BP148" s="34"/>
      <c r="BQ148" s="34"/>
      <c r="BR148" s="34"/>
      <c r="BS148" s="34"/>
      <c r="BT148" s="34"/>
      <c r="BU148" s="34"/>
      <c r="BV148" s="34"/>
      <c r="BW148" s="34"/>
      <c r="BX148" s="34"/>
      <c r="BY148" s="34"/>
      <c r="BZ148" s="34"/>
      <c r="CA148" s="34"/>
      <c r="CB148" s="34"/>
      <c r="CC148" s="15">
        <v>0</v>
      </c>
      <c r="CD148" s="34"/>
      <c r="CE148" s="51"/>
      <c r="CF148" s="51"/>
      <c r="CG148" s="51"/>
      <c r="CH148" s="51"/>
      <c r="CI148" s="51"/>
      <c r="CJ148" s="66"/>
      <c r="CK148" s="66"/>
      <c r="CL148" s="66"/>
      <c r="CM148" s="51"/>
      <c r="CN148" s="51"/>
      <c r="CO148" s="51"/>
      <c r="CP148" s="51"/>
      <c r="CQ148" s="51"/>
      <c r="CR148" s="51"/>
      <c r="CS148" s="51"/>
      <c r="CT148" s="51"/>
      <c r="CU148" s="51"/>
      <c r="CV148" s="66"/>
      <c r="CW148" s="51"/>
      <c r="CX148" s="51"/>
      <c r="CY148" s="52">
        <v>37</v>
      </c>
      <c r="CZ148" s="41" t="s">
        <v>297</v>
      </c>
      <c r="DA148" s="41" t="s">
        <v>300</v>
      </c>
      <c r="DB148" s="42">
        <v>1</v>
      </c>
      <c r="DC148" s="42">
        <v>69</v>
      </c>
      <c r="DD148" s="42">
        <v>6.98</v>
      </c>
      <c r="DE148" s="41" t="s">
        <v>355</v>
      </c>
      <c r="DF148" s="42">
        <v>0.01</v>
      </c>
      <c r="DG148" s="19">
        <v>1.0189448E-2</v>
      </c>
      <c r="DH148" s="19">
        <v>1.0189448E-2</v>
      </c>
      <c r="DI148" s="85">
        <f t="shared" si="4"/>
        <v>1</v>
      </c>
      <c r="DJ148" s="19">
        <v>0.30309450770371599</v>
      </c>
      <c r="DK148" s="56"/>
      <c r="DL148" s="56"/>
      <c r="DM148" s="62"/>
      <c r="DN148" s="62"/>
      <c r="DO148" s="62"/>
      <c r="DP148" s="62"/>
      <c r="DQ148" s="62"/>
      <c r="DR148" s="62"/>
      <c r="DS148" s="19"/>
      <c r="DT148" s="19"/>
      <c r="DU148" s="85"/>
      <c r="DV148" s="19"/>
      <c r="DW148" s="85"/>
    </row>
    <row r="149" spans="1:127" ht="21" customHeight="1" x14ac:dyDescent="0.2">
      <c r="A149" s="12">
        <v>148</v>
      </c>
      <c r="B149" s="95" t="s">
        <v>2649</v>
      </c>
      <c r="C149" s="14" t="s">
        <v>2650</v>
      </c>
      <c r="D149" s="15" t="s">
        <v>1925</v>
      </c>
      <c r="E149" s="15">
        <v>19</v>
      </c>
      <c r="F149" s="15">
        <v>2</v>
      </c>
      <c r="G149" s="15" t="s">
        <v>2651</v>
      </c>
      <c r="H149" s="68" t="s">
        <v>2652</v>
      </c>
      <c r="I149" s="69" t="s">
        <v>2653</v>
      </c>
      <c r="J149" s="19">
        <v>2</v>
      </c>
      <c r="K149" s="19">
        <v>2</v>
      </c>
      <c r="L149" s="19" t="s">
        <v>2654</v>
      </c>
      <c r="M149" s="20">
        <v>1999</v>
      </c>
      <c r="N149" s="19" t="s">
        <v>1125</v>
      </c>
      <c r="O149" s="19" t="s">
        <v>2654</v>
      </c>
      <c r="P149" s="20">
        <v>1999</v>
      </c>
      <c r="Q149" s="19" t="s">
        <v>1125</v>
      </c>
      <c r="R149" s="19" t="s">
        <v>2655</v>
      </c>
      <c r="S149" s="20">
        <v>258</v>
      </c>
      <c r="T149" s="19" t="s">
        <v>505</v>
      </c>
      <c r="U149" s="19" t="s">
        <v>2655</v>
      </c>
      <c r="V149" s="20">
        <v>258</v>
      </c>
      <c r="W149" s="19" t="s">
        <v>505</v>
      </c>
      <c r="X149" s="19">
        <v>20</v>
      </c>
      <c r="Y149" s="21">
        <v>1.97</v>
      </c>
      <c r="Z149" s="21">
        <v>1.97</v>
      </c>
      <c r="AA149" s="21">
        <v>4.3600000000000003</v>
      </c>
      <c r="AB149" s="21">
        <v>4.3600000000000003</v>
      </c>
      <c r="AC149" s="22">
        <v>2</v>
      </c>
      <c r="AD149" s="22" t="s">
        <v>414</v>
      </c>
      <c r="AE149" s="22">
        <v>1</v>
      </c>
      <c r="AF149" s="23" t="s">
        <v>195</v>
      </c>
      <c r="AG149" s="23" t="s">
        <v>367</v>
      </c>
      <c r="AH149" s="23" t="s">
        <v>368</v>
      </c>
      <c r="AI149" s="23" t="s">
        <v>329</v>
      </c>
      <c r="AJ149" s="25">
        <v>3.5</v>
      </c>
      <c r="AK149" s="25">
        <v>3.6</v>
      </c>
      <c r="AL149" s="22">
        <v>0</v>
      </c>
      <c r="AM149" s="19"/>
      <c r="AN149" s="19">
        <v>0</v>
      </c>
      <c r="AO149" s="19"/>
      <c r="AP149" s="19">
        <v>0</v>
      </c>
      <c r="AQ149" s="19">
        <v>1</v>
      </c>
      <c r="AR149" s="19">
        <v>1</v>
      </c>
      <c r="AS149" s="19">
        <v>0</v>
      </c>
      <c r="AT149" s="14" t="s">
        <v>2656</v>
      </c>
      <c r="AU149" s="27">
        <v>40909</v>
      </c>
      <c r="AV149" s="28">
        <v>42002</v>
      </c>
      <c r="AW149" s="29" t="s">
        <v>2656</v>
      </c>
      <c r="AX149" s="30">
        <v>2</v>
      </c>
      <c r="AY149" s="30" t="s">
        <v>2657</v>
      </c>
      <c r="AZ149" s="30">
        <v>208</v>
      </c>
      <c r="BA149" s="30">
        <v>8.0000000000000002E-3</v>
      </c>
      <c r="BB149" s="32"/>
      <c r="BC149" s="32"/>
      <c r="BD149" s="29" t="s">
        <v>717</v>
      </c>
      <c r="BE149" s="29" t="s">
        <v>2658</v>
      </c>
      <c r="BF149" s="29" t="s">
        <v>2659</v>
      </c>
      <c r="BG149" s="30" t="s">
        <v>2660</v>
      </c>
      <c r="BH149" s="32"/>
      <c r="BI149" s="30">
        <v>64</v>
      </c>
      <c r="BJ149" s="30">
        <v>80</v>
      </c>
      <c r="BK149" s="30">
        <v>96</v>
      </c>
      <c r="BL149" s="30" t="s">
        <v>244</v>
      </c>
      <c r="BM149" s="30">
        <v>132</v>
      </c>
      <c r="BN149" s="30">
        <v>0.99</v>
      </c>
      <c r="BO149" s="30">
        <v>1</v>
      </c>
      <c r="BP149" s="29" t="s">
        <v>874</v>
      </c>
      <c r="BQ149" s="29" t="s">
        <v>2661</v>
      </c>
      <c r="BR149" s="30">
        <v>263</v>
      </c>
      <c r="BS149" s="30">
        <v>0.628</v>
      </c>
      <c r="BT149" s="30" t="s">
        <v>249</v>
      </c>
      <c r="BU149" s="31"/>
      <c r="BV149" s="29" t="s">
        <v>2662</v>
      </c>
      <c r="BW149" s="29" t="s">
        <v>251</v>
      </c>
      <c r="BX149" s="30" t="s">
        <v>253</v>
      </c>
      <c r="BY149" s="30">
        <v>0.99</v>
      </c>
      <c r="BZ149" s="30" t="s">
        <v>2663</v>
      </c>
      <c r="CA149" s="29" t="s">
        <v>1254</v>
      </c>
      <c r="CB149" s="34"/>
      <c r="CC149" s="15">
        <v>1</v>
      </c>
      <c r="CD149" s="47" t="s">
        <v>2664</v>
      </c>
      <c r="CE149" s="36" t="s">
        <v>270</v>
      </c>
      <c r="CF149" s="37">
        <v>2015</v>
      </c>
      <c r="CG149" s="36" t="s">
        <v>347</v>
      </c>
      <c r="CH149" s="36" t="s">
        <v>348</v>
      </c>
      <c r="CI149" s="36" t="s">
        <v>348</v>
      </c>
      <c r="CJ149" s="38">
        <v>8</v>
      </c>
      <c r="CK149" s="38">
        <v>5</v>
      </c>
      <c r="CL149" s="38">
        <v>258</v>
      </c>
      <c r="CM149" s="36" t="s">
        <v>625</v>
      </c>
      <c r="CN149" s="36" t="s">
        <v>381</v>
      </c>
      <c r="CO149" s="36" t="s">
        <v>284</v>
      </c>
      <c r="CP149" s="36" t="s">
        <v>2665</v>
      </c>
      <c r="CQ149" s="36" t="s">
        <v>410</v>
      </c>
      <c r="CR149" s="36" t="s">
        <v>627</v>
      </c>
      <c r="CS149" s="36" t="s">
        <v>352</v>
      </c>
      <c r="CT149" s="36" t="s">
        <v>411</v>
      </c>
      <c r="CU149" s="36" t="s">
        <v>2666</v>
      </c>
      <c r="CV149" s="38">
        <v>1</v>
      </c>
      <c r="CW149" s="36" t="s">
        <v>294</v>
      </c>
      <c r="CX149" s="36" t="s">
        <v>414</v>
      </c>
      <c r="CY149" s="39">
        <v>208</v>
      </c>
      <c r="CZ149" s="41" t="s">
        <v>297</v>
      </c>
      <c r="DA149" s="41" t="s">
        <v>300</v>
      </c>
      <c r="DB149" s="42">
        <v>1</v>
      </c>
      <c r="DC149" s="42">
        <v>194</v>
      </c>
      <c r="DD149" s="42">
        <v>7.16</v>
      </c>
      <c r="DE149" s="41" t="s">
        <v>300</v>
      </c>
      <c r="DF149" s="42">
        <v>8.0000000000000002E-3</v>
      </c>
      <c r="DG149" s="19">
        <v>8.0920309999999995E-3</v>
      </c>
      <c r="DH149" s="19">
        <v>8.0920309999999995E-3</v>
      </c>
      <c r="DI149" s="85">
        <f t="shared" si="4"/>
        <v>1</v>
      </c>
      <c r="DJ149" s="19">
        <v>0.18866254892603801</v>
      </c>
      <c r="DK149" s="38">
        <v>263</v>
      </c>
      <c r="DL149" s="41" t="s">
        <v>297</v>
      </c>
      <c r="DM149" s="41" t="s">
        <v>300</v>
      </c>
      <c r="DN149" s="42">
        <v>1</v>
      </c>
      <c r="DO149" s="42">
        <v>259</v>
      </c>
      <c r="DP149" s="42">
        <v>0.23599999999999999</v>
      </c>
      <c r="DQ149" s="41" t="s">
        <v>300</v>
      </c>
      <c r="DR149" s="42">
        <v>0.628</v>
      </c>
      <c r="DS149" s="19">
        <v>0.62752089600000005</v>
      </c>
      <c r="DT149" s="19">
        <v>0.62752089600000005</v>
      </c>
      <c r="DU149" s="85">
        <f t="shared" si="5"/>
        <v>0</v>
      </c>
      <c r="DV149" s="19">
        <v>3.0172295027816501E-2</v>
      </c>
      <c r="DW149" s="85">
        <v>0</v>
      </c>
    </row>
    <row r="150" spans="1:127" ht="21" customHeight="1" x14ac:dyDescent="0.2">
      <c r="A150" s="12">
        <v>149</v>
      </c>
      <c r="B150" s="95" t="s">
        <v>2649</v>
      </c>
      <c r="C150" s="14" t="s">
        <v>2650</v>
      </c>
      <c r="D150" s="15" t="s">
        <v>1925</v>
      </c>
      <c r="E150" s="15">
        <v>19</v>
      </c>
      <c r="F150" s="15">
        <v>2</v>
      </c>
      <c r="G150" s="15" t="s">
        <v>2651</v>
      </c>
      <c r="H150" s="68" t="s">
        <v>2652</v>
      </c>
      <c r="I150" s="69" t="s">
        <v>2653</v>
      </c>
      <c r="J150" s="19">
        <v>2</v>
      </c>
      <c r="K150" s="19">
        <v>2</v>
      </c>
      <c r="L150" s="19" t="s">
        <v>2654</v>
      </c>
      <c r="M150" s="20">
        <v>1999</v>
      </c>
      <c r="N150" s="19" t="s">
        <v>1125</v>
      </c>
      <c r="O150" s="19" t="s">
        <v>2654</v>
      </c>
      <c r="P150" s="20">
        <v>1999</v>
      </c>
      <c r="Q150" s="19" t="s">
        <v>1125</v>
      </c>
      <c r="R150" s="19" t="s">
        <v>2655</v>
      </c>
      <c r="S150" s="20">
        <v>258</v>
      </c>
      <c r="T150" s="19" t="s">
        <v>505</v>
      </c>
      <c r="U150" s="19" t="s">
        <v>2655</v>
      </c>
      <c r="V150" s="20">
        <v>258</v>
      </c>
      <c r="W150" s="19" t="s">
        <v>505</v>
      </c>
      <c r="X150" s="19">
        <v>20</v>
      </c>
      <c r="Y150" s="21">
        <v>1.97</v>
      </c>
      <c r="Z150" s="21">
        <v>1.97</v>
      </c>
      <c r="AA150" s="21">
        <v>4.3600000000000003</v>
      </c>
      <c r="AB150" s="21">
        <v>4.3600000000000003</v>
      </c>
      <c r="AC150" s="22">
        <v>2</v>
      </c>
      <c r="AD150" s="22" t="s">
        <v>414</v>
      </c>
      <c r="AE150" s="22">
        <v>1</v>
      </c>
      <c r="AF150" s="23" t="s">
        <v>195</v>
      </c>
      <c r="AG150" s="23" t="s">
        <v>367</v>
      </c>
      <c r="AH150" s="23" t="s">
        <v>368</v>
      </c>
      <c r="AI150" s="23" t="s">
        <v>329</v>
      </c>
      <c r="AJ150" s="25">
        <v>3.5</v>
      </c>
      <c r="AK150" s="25">
        <v>3.6</v>
      </c>
      <c r="AL150" s="22">
        <v>0</v>
      </c>
      <c r="AM150" s="19"/>
      <c r="AN150" s="19">
        <v>0</v>
      </c>
      <c r="AO150" s="19"/>
      <c r="AP150" s="19">
        <v>0</v>
      </c>
      <c r="AQ150" s="19">
        <v>1</v>
      </c>
      <c r="AR150" s="19">
        <v>1</v>
      </c>
      <c r="AS150" s="19">
        <v>1</v>
      </c>
      <c r="AT150" s="14" t="s">
        <v>2656</v>
      </c>
      <c r="AU150" s="27">
        <v>40909</v>
      </c>
      <c r="AV150" s="28">
        <v>42002</v>
      </c>
      <c r="AW150" s="29" t="s">
        <v>2656</v>
      </c>
      <c r="AX150" s="30">
        <v>2</v>
      </c>
      <c r="AY150" s="30" t="s">
        <v>2657</v>
      </c>
      <c r="AZ150" s="30">
        <v>208</v>
      </c>
      <c r="BA150" s="30">
        <v>8.0000000000000002E-3</v>
      </c>
      <c r="BB150" s="32"/>
      <c r="BC150" s="32"/>
      <c r="BD150" s="29" t="s">
        <v>717</v>
      </c>
      <c r="BE150" s="29" t="s">
        <v>2658</v>
      </c>
      <c r="BF150" s="29" t="s">
        <v>2659</v>
      </c>
      <c r="BG150" s="30" t="s">
        <v>2660</v>
      </c>
      <c r="BH150" s="32"/>
      <c r="BI150" s="30">
        <v>64</v>
      </c>
      <c r="BJ150" s="30">
        <v>80</v>
      </c>
      <c r="BK150" s="30">
        <v>96</v>
      </c>
      <c r="BL150" s="30" t="s">
        <v>244</v>
      </c>
      <c r="BM150" s="30">
        <v>132</v>
      </c>
      <c r="BN150" s="30">
        <v>0.99</v>
      </c>
      <c r="BO150" s="30">
        <v>1</v>
      </c>
      <c r="BP150" s="29" t="s">
        <v>874</v>
      </c>
      <c r="BQ150" s="29" t="s">
        <v>2667</v>
      </c>
      <c r="BR150" s="30">
        <v>318</v>
      </c>
      <c r="BS150" s="30">
        <v>0.746</v>
      </c>
      <c r="BT150" s="30" t="s">
        <v>249</v>
      </c>
      <c r="BU150" s="31"/>
      <c r="BV150" s="29" t="s">
        <v>2668</v>
      </c>
      <c r="BW150" s="29" t="s">
        <v>251</v>
      </c>
      <c r="BX150" s="30" t="s">
        <v>1109</v>
      </c>
      <c r="BY150" s="30">
        <v>0.99</v>
      </c>
      <c r="BZ150" s="30" t="s">
        <v>2669</v>
      </c>
      <c r="CA150" s="14" t="s">
        <v>1254</v>
      </c>
      <c r="CB150" s="34"/>
      <c r="CC150" s="15">
        <v>1</v>
      </c>
      <c r="CD150" s="47" t="s">
        <v>2670</v>
      </c>
      <c r="CE150" s="36" t="s">
        <v>270</v>
      </c>
      <c r="CF150" s="37">
        <v>2015</v>
      </c>
      <c r="CG150" s="36" t="s">
        <v>347</v>
      </c>
      <c r="CH150" s="36" t="s">
        <v>348</v>
      </c>
      <c r="CI150" s="36" t="s">
        <v>348</v>
      </c>
      <c r="CJ150" s="38">
        <v>8</v>
      </c>
      <c r="CK150" s="38">
        <v>5</v>
      </c>
      <c r="CL150" s="38">
        <v>258</v>
      </c>
      <c r="CM150" s="36" t="s">
        <v>625</v>
      </c>
      <c r="CN150" s="36" t="s">
        <v>381</v>
      </c>
      <c r="CO150" s="36" t="s">
        <v>284</v>
      </c>
      <c r="CP150" s="36" t="s">
        <v>2665</v>
      </c>
      <c r="CQ150" s="36" t="s">
        <v>410</v>
      </c>
      <c r="CR150" s="36" t="s">
        <v>627</v>
      </c>
      <c r="CS150" s="36" t="s">
        <v>352</v>
      </c>
      <c r="CT150" s="36" t="s">
        <v>411</v>
      </c>
      <c r="CU150" s="36" t="s">
        <v>2666</v>
      </c>
      <c r="CV150" s="38">
        <v>1</v>
      </c>
      <c r="CW150" s="36" t="s">
        <v>294</v>
      </c>
      <c r="CX150" s="36" t="s">
        <v>414</v>
      </c>
      <c r="CY150" s="39">
        <v>208</v>
      </c>
      <c r="CZ150" s="41" t="s">
        <v>297</v>
      </c>
      <c r="DA150" s="41" t="s">
        <v>300</v>
      </c>
      <c r="DB150" s="42">
        <v>1</v>
      </c>
      <c r="DC150" s="42">
        <v>194</v>
      </c>
      <c r="DD150" s="42">
        <v>7.16</v>
      </c>
      <c r="DE150" s="41" t="s">
        <v>300</v>
      </c>
      <c r="DF150" s="42">
        <v>8.0000000000000002E-3</v>
      </c>
      <c r="DG150" s="19">
        <v>8.0920309999999995E-3</v>
      </c>
      <c r="DH150" s="19">
        <v>8.0920309999999995E-3</v>
      </c>
      <c r="DI150" s="85">
        <f t="shared" si="4"/>
        <v>1</v>
      </c>
      <c r="DJ150" s="19">
        <v>0.18866254892603801</v>
      </c>
      <c r="DK150" s="38">
        <v>318</v>
      </c>
      <c r="DL150" s="41" t="s">
        <v>297</v>
      </c>
      <c r="DM150" s="41" t="s">
        <v>300</v>
      </c>
      <c r="DN150" s="42">
        <v>1</v>
      </c>
      <c r="DO150" s="42">
        <v>314</v>
      </c>
      <c r="DP150" s="42">
        <v>0.105</v>
      </c>
      <c r="DQ150" s="41" t="s">
        <v>300</v>
      </c>
      <c r="DR150" s="42">
        <v>0.746</v>
      </c>
      <c r="DS150" s="19">
        <v>0.74612573000000004</v>
      </c>
      <c r="DT150" s="19">
        <v>0.74612573000000004</v>
      </c>
      <c r="DU150" s="85">
        <f t="shared" si="5"/>
        <v>0</v>
      </c>
      <c r="DV150" s="19">
        <v>1.8283411111879401E-2</v>
      </c>
      <c r="DW150" s="85">
        <v>0</v>
      </c>
    </row>
    <row r="151" spans="1:127" ht="21" customHeight="1" x14ac:dyDescent="0.2">
      <c r="A151" s="12">
        <v>150</v>
      </c>
      <c r="B151" s="14" t="s">
        <v>2671</v>
      </c>
      <c r="C151" s="14" t="s">
        <v>2672</v>
      </c>
      <c r="D151" s="15" t="s">
        <v>1925</v>
      </c>
      <c r="E151" s="15">
        <v>19</v>
      </c>
      <c r="F151" s="15">
        <v>1</v>
      </c>
      <c r="G151" s="15" t="s">
        <v>2673</v>
      </c>
      <c r="H151" s="68" t="s">
        <v>2674</v>
      </c>
      <c r="I151" s="69" t="s">
        <v>2675</v>
      </c>
      <c r="J151" s="19">
        <v>2</v>
      </c>
      <c r="K151" s="19">
        <v>2</v>
      </c>
      <c r="L151" s="19" t="s">
        <v>2676</v>
      </c>
      <c r="M151" s="20">
        <v>134</v>
      </c>
      <c r="N151" s="19" t="s">
        <v>2677</v>
      </c>
      <c r="O151" s="20" t="s">
        <v>2678</v>
      </c>
      <c r="P151" s="20">
        <v>11039</v>
      </c>
      <c r="Q151" s="19" t="s">
        <v>2679</v>
      </c>
      <c r="R151" s="19" t="s">
        <v>2680</v>
      </c>
      <c r="S151" s="20">
        <v>0</v>
      </c>
      <c r="T151" s="19" t="s">
        <v>683</v>
      </c>
      <c r="U151" s="19" t="s">
        <v>680</v>
      </c>
      <c r="V151" s="20">
        <v>0</v>
      </c>
      <c r="W151" s="19" t="s">
        <v>734</v>
      </c>
      <c r="X151" s="19">
        <v>7</v>
      </c>
      <c r="Y151" s="83">
        <v>2.7</v>
      </c>
      <c r="Z151" s="83">
        <v>1.37</v>
      </c>
      <c r="AA151" s="83">
        <v>2.08</v>
      </c>
      <c r="AB151" s="21">
        <v>3.02</v>
      </c>
      <c r="AC151" s="22">
        <v>1</v>
      </c>
      <c r="AD151" s="22" t="s">
        <v>193</v>
      </c>
      <c r="AE151" s="22">
        <v>1</v>
      </c>
      <c r="AF151" s="23" t="s">
        <v>195</v>
      </c>
      <c r="AG151" s="23" t="s">
        <v>822</v>
      </c>
      <c r="AH151" s="23" t="s">
        <v>200</v>
      </c>
      <c r="AI151" s="23" t="s">
        <v>481</v>
      </c>
      <c r="AJ151" s="25">
        <v>2.8</v>
      </c>
      <c r="AK151" s="25">
        <v>2.6</v>
      </c>
      <c r="AL151" s="22">
        <v>0</v>
      </c>
      <c r="AM151" s="22"/>
      <c r="AN151" s="22">
        <v>0</v>
      </c>
      <c r="AO151" s="19"/>
      <c r="AP151" s="19">
        <v>0</v>
      </c>
      <c r="AQ151" s="19">
        <v>1</v>
      </c>
      <c r="AR151" s="19">
        <v>1</v>
      </c>
      <c r="AS151" s="19">
        <v>0</v>
      </c>
      <c r="AT151" s="14" t="s">
        <v>2681</v>
      </c>
      <c r="AU151" s="27">
        <v>41856</v>
      </c>
      <c r="AV151" s="54">
        <v>42023</v>
      </c>
      <c r="AW151" s="29" t="s">
        <v>331</v>
      </c>
      <c r="AX151" s="30">
        <v>1</v>
      </c>
      <c r="AY151" s="30" t="s">
        <v>2682</v>
      </c>
      <c r="AZ151" s="30">
        <v>14</v>
      </c>
      <c r="BA151" s="30" t="s">
        <v>2150</v>
      </c>
      <c r="BB151" s="32"/>
      <c r="BC151" s="32"/>
      <c r="BD151" s="29" t="s">
        <v>2683</v>
      </c>
      <c r="BE151" s="29" t="s">
        <v>236</v>
      </c>
      <c r="BF151" s="29" t="s">
        <v>2684</v>
      </c>
      <c r="BG151" s="30" t="s">
        <v>2685</v>
      </c>
      <c r="BH151" s="32"/>
      <c r="BI151" s="30">
        <v>11</v>
      </c>
      <c r="BJ151" s="30">
        <v>13</v>
      </c>
      <c r="BK151" s="30">
        <v>15</v>
      </c>
      <c r="BL151" s="30" t="s">
        <v>514</v>
      </c>
      <c r="BM151" s="30">
        <v>15</v>
      </c>
      <c r="BN151" s="30">
        <v>0.95</v>
      </c>
      <c r="BO151" s="30">
        <v>9</v>
      </c>
      <c r="BP151" s="29" t="s">
        <v>246</v>
      </c>
      <c r="BQ151" s="29" t="s">
        <v>2686</v>
      </c>
      <c r="BR151" s="30">
        <v>19</v>
      </c>
      <c r="BS151" s="30">
        <v>0.36899999999999999</v>
      </c>
      <c r="BT151" s="30" t="s">
        <v>249</v>
      </c>
      <c r="BU151" s="31"/>
      <c r="BV151" s="29" t="s">
        <v>2687</v>
      </c>
      <c r="BW151" s="29" t="s">
        <v>236</v>
      </c>
      <c r="BX151" s="30" t="s">
        <v>253</v>
      </c>
      <c r="BY151" s="30">
        <v>0.98</v>
      </c>
      <c r="BZ151" s="30" t="s">
        <v>2688</v>
      </c>
      <c r="CA151" s="29" t="s">
        <v>661</v>
      </c>
      <c r="CB151" s="34"/>
      <c r="CC151" s="15">
        <v>1</v>
      </c>
      <c r="CD151" s="47" t="s">
        <v>2689</v>
      </c>
      <c r="CE151" s="36" t="s">
        <v>270</v>
      </c>
      <c r="CF151" s="37">
        <v>2013</v>
      </c>
      <c r="CG151" s="36" t="s">
        <v>438</v>
      </c>
      <c r="CH151" s="36" t="s">
        <v>774</v>
      </c>
      <c r="CI151" s="36" t="s">
        <v>278</v>
      </c>
      <c r="CJ151" s="38">
        <v>12</v>
      </c>
      <c r="CK151" s="38">
        <v>9</v>
      </c>
      <c r="CL151" s="38">
        <v>292</v>
      </c>
      <c r="CM151" s="36" t="s">
        <v>282</v>
      </c>
      <c r="CN151" s="36" t="s">
        <v>408</v>
      </c>
      <c r="CO151" s="36" t="s">
        <v>351</v>
      </c>
      <c r="CP151" s="36" t="s">
        <v>2690</v>
      </c>
      <c r="CQ151" s="36" t="s">
        <v>627</v>
      </c>
      <c r="CR151" s="36" t="s">
        <v>288</v>
      </c>
      <c r="CS151" s="36" t="s">
        <v>580</v>
      </c>
      <c r="CT151" s="36" t="s">
        <v>664</v>
      </c>
      <c r="CU151" s="36" t="s">
        <v>736</v>
      </c>
      <c r="CV151" s="38">
        <v>1</v>
      </c>
      <c r="CW151" s="36" t="s">
        <v>294</v>
      </c>
      <c r="CX151" s="36" t="s">
        <v>193</v>
      </c>
      <c r="CY151" s="39">
        <v>14</v>
      </c>
      <c r="CZ151" s="41" t="s">
        <v>297</v>
      </c>
      <c r="DA151" s="41" t="s">
        <v>300</v>
      </c>
      <c r="DB151" s="42">
        <v>1</v>
      </c>
      <c r="DC151" s="42">
        <v>13</v>
      </c>
      <c r="DD151" s="42">
        <v>14.2</v>
      </c>
      <c r="DE151" s="41" t="s">
        <v>2034</v>
      </c>
      <c r="DF151" s="42">
        <v>0.99</v>
      </c>
      <c r="DG151" s="19">
        <v>2.3444690000000001E-3</v>
      </c>
      <c r="DH151" s="19">
        <v>2.3444690000000001E-3</v>
      </c>
      <c r="DI151" s="85">
        <f t="shared" si="4"/>
        <v>1</v>
      </c>
      <c r="DJ151" s="19">
        <v>0.72253638214930904</v>
      </c>
      <c r="DK151" s="38">
        <v>19</v>
      </c>
      <c r="DL151" s="41" t="s">
        <v>297</v>
      </c>
      <c r="DM151" s="41" t="s">
        <v>300</v>
      </c>
      <c r="DN151" s="42">
        <v>1</v>
      </c>
      <c r="DO151" s="42">
        <v>18</v>
      </c>
      <c r="DP151" s="42">
        <v>0.81</v>
      </c>
      <c r="DQ151" s="41" t="s">
        <v>300</v>
      </c>
      <c r="DR151" s="42">
        <v>0.36899999999999999</v>
      </c>
      <c r="DS151" s="19">
        <v>0.380003702</v>
      </c>
      <c r="DT151" s="19">
        <v>0.380003702</v>
      </c>
      <c r="DU151" s="85">
        <f t="shared" si="5"/>
        <v>0</v>
      </c>
      <c r="DV151" s="19">
        <v>0.20751433915982201</v>
      </c>
      <c r="DW151" s="85">
        <v>0</v>
      </c>
    </row>
    <row r="152" spans="1:127" ht="21" customHeight="1" x14ac:dyDescent="0.2">
      <c r="A152" s="12">
        <v>151</v>
      </c>
      <c r="B152" s="14" t="s">
        <v>2691</v>
      </c>
      <c r="C152" s="14" t="s">
        <v>2692</v>
      </c>
      <c r="D152" s="15" t="s">
        <v>1925</v>
      </c>
      <c r="E152" s="15">
        <v>19</v>
      </c>
      <c r="F152" s="15">
        <v>12</v>
      </c>
      <c r="G152" s="15" t="s">
        <v>2693</v>
      </c>
      <c r="H152" s="68" t="s">
        <v>2694</v>
      </c>
      <c r="I152" s="69" t="s">
        <v>2695</v>
      </c>
      <c r="J152" s="19">
        <v>3</v>
      </c>
      <c r="K152" s="19">
        <v>3</v>
      </c>
      <c r="L152" s="19" t="s">
        <v>2696</v>
      </c>
      <c r="M152" s="20">
        <v>1700</v>
      </c>
      <c r="N152" s="19" t="s">
        <v>2697</v>
      </c>
      <c r="O152" s="19" t="s">
        <v>2696</v>
      </c>
      <c r="P152" s="20">
        <v>1700</v>
      </c>
      <c r="Q152" s="19" t="s">
        <v>2697</v>
      </c>
      <c r="R152" s="19" t="s">
        <v>1286</v>
      </c>
      <c r="S152" s="20">
        <v>11</v>
      </c>
      <c r="T152" s="122" t="s">
        <v>2698</v>
      </c>
      <c r="U152" s="19" t="s">
        <v>2699</v>
      </c>
      <c r="V152" s="20">
        <v>5924</v>
      </c>
      <c r="W152" s="122" t="s">
        <v>2700</v>
      </c>
      <c r="X152" s="19">
        <v>246</v>
      </c>
      <c r="Y152" s="83">
        <v>2.0299999999999998</v>
      </c>
      <c r="Z152" s="83">
        <v>2.0299999999999998</v>
      </c>
      <c r="AA152" s="83">
        <v>3.95</v>
      </c>
      <c r="AB152" s="83">
        <v>3.45</v>
      </c>
      <c r="AC152" s="22">
        <v>2</v>
      </c>
      <c r="AD152" s="22" t="s">
        <v>414</v>
      </c>
      <c r="AE152" s="22">
        <v>1</v>
      </c>
      <c r="AF152" s="23" t="s">
        <v>195</v>
      </c>
      <c r="AG152" s="23" t="s">
        <v>822</v>
      </c>
      <c r="AH152" s="23" t="s">
        <v>394</v>
      </c>
      <c r="AI152" s="23" t="s">
        <v>1770</v>
      </c>
      <c r="AJ152" s="25">
        <v>5</v>
      </c>
      <c r="AK152" s="25">
        <v>4.25</v>
      </c>
      <c r="AL152" s="22">
        <v>1</v>
      </c>
      <c r="AM152" s="22">
        <v>1</v>
      </c>
      <c r="AN152" s="22">
        <v>0</v>
      </c>
      <c r="AO152" s="19"/>
      <c r="AP152" s="19">
        <v>0</v>
      </c>
      <c r="AQ152" s="19">
        <v>1</v>
      </c>
      <c r="AR152" s="19">
        <v>1</v>
      </c>
      <c r="AS152" s="19">
        <v>0</v>
      </c>
      <c r="AT152" s="14" t="s">
        <v>2701</v>
      </c>
      <c r="AU152" s="27">
        <v>41352</v>
      </c>
      <c r="AV152" s="54">
        <v>41548</v>
      </c>
      <c r="AW152" s="29" t="s">
        <v>1234</v>
      </c>
      <c r="AX152" s="30">
        <v>2</v>
      </c>
      <c r="AY152" s="30" t="s">
        <v>2702</v>
      </c>
      <c r="AZ152" s="30">
        <v>43</v>
      </c>
      <c r="BA152" s="30" t="s">
        <v>2167</v>
      </c>
      <c r="BB152" s="31"/>
      <c r="BC152" s="31"/>
      <c r="BD152" s="29" t="s">
        <v>1752</v>
      </c>
      <c r="BE152" s="29" t="s">
        <v>343</v>
      </c>
      <c r="BF152" s="29" t="s">
        <v>2703</v>
      </c>
      <c r="BG152" s="30" t="s">
        <v>1294</v>
      </c>
      <c r="BH152" s="32"/>
      <c r="BI152" s="30">
        <v>44</v>
      </c>
      <c r="BJ152" s="30">
        <v>58</v>
      </c>
      <c r="BK152" s="30">
        <v>72</v>
      </c>
      <c r="BL152" s="30" t="s">
        <v>244</v>
      </c>
      <c r="BM152" s="30">
        <v>100</v>
      </c>
      <c r="BN152" s="30">
        <v>0.99</v>
      </c>
      <c r="BO152" s="30">
        <v>1</v>
      </c>
      <c r="BP152" s="29" t="s">
        <v>441</v>
      </c>
      <c r="BQ152" s="29" t="s">
        <v>2704</v>
      </c>
      <c r="BR152" s="30">
        <v>126</v>
      </c>
      <c r="BS152" s="30">
        <v>0.97</v>
      </c>
      <c r="BT152" s="30" t="s">
        <v>249</v>
      </c>
      <c r="BU152" s="32"/>
      <c r="BV152" s="29" t="s">
        <v>1752</v>
      </c>
      <c r="BW152" s="29" t="s">
        <v>343</v>
      </c>
      <c r="BX152" s="30" t="s">
        <v>253</v>
      </c>
      <c r="BY152" s="30">
        <v>0.99</v>
      </c>
      <c r="BZ152" s="30" t="s">
        <v>2705</v>
      </c>
      <c r="CA152" s="29" t="s">
        <v>1533</v>
      </c>
      <c r="CB152" s="29" t="s">
        <v>2706</v>
      </c>
      <c r="CC152" s="15">
        <v>1</v>
      </c>
      <c r="CD152" s="47" t="s">
        <v>2707</v>
      </c>
      <c r="CE152" s="36" t="s">
        <v>270</v>
      </c>
      <c r="CF152" s="37">
        <v>2001</v>
      </c>
      <c r="CG152" s="36" t="s">
        <v>380</v>
      </c>
      <c r="CH152" s="36" t="s">
        <v>348</v>
      </c>
      <c r="CI152" s="36" t="s">
        <v>439</v>
      </c>
      <c r="CJ152" s="38">
        <v>154</v>
      </c>
      <c r="CK152" s="38">
        <v>130</v>
      </c>
      <c r="CL152" s="38">
        <v>5800</v>
      </c>
      <c r="CM152" s="36" t="s">
        <v>556</v>
      </c>
      <c r="CN152" s="36" t="s">
        <v>557</v>
      </c>
      <c r="CO152" s="36" t="s">
        <v>349</v>
      </c>
      <c r="CP152" s="114"/>
      <c r="CQ152" s="36" t="s">
        <v>349</v>
      </c>
      <c r="CR152" s="36" t="s">
        <v>410</v>
      </c>
      <c r="CS152" s="36" t="s">
        <v>352</v>
      </c>
      <c r="CT152" s="36" t="s">
        <v>353</v>
      </c>
      <c r="CU152" s="36" t="s">
        <v>2708</v>
      </c>
      <c r="CV152" s="36">
        <v>1</v>
      </c>
      <c r="CW152" s="36" t="s">
        <v>294</v>
      </c>
      <c r="CX152" s="36" t="s">
        <v>414</v>
      </c>
      <c r="CY152" s="39">
        <v>43</v>
      </c>
      <c r="CZ152" s="41" t="s">
        <v>297</v>
      </c>
      <c r="DA152" s="41" t="s">
        <v>300</v>
      </c>
      <c r="DB152" s="42">
        <v>1</v>
      </c>
      <c r="DC152" s="42">
        <v>41</v>
      </c>
      <c r="DD152" s="42">
        <v>7.81</v>
      </c>
      <c r="DE152" s="41" t="s">
        <v>2034</v>
      </c>
      <c r="DF152" s="42">
        <v>0.97</v>
      </c>
      <c r="DG152" s="19">
        <v>7.8669670000000008E-3</v>
      </c>
      <c r="DH152" s="19">
        <v>7.8669670000000008E-3</v>
      </c>
      <c r="DI152" s="85">
        <f t="shared" si="4"/>
        <v>1</v>
      </c>
      <c r="DJ152" s="19">
        <v>0.40001024367133298</v>
      </c>
      <c r="DK152" s="38">
        <v>126</v>
      </c>
      <c r="DL152" s="41" t="s">
        <v>297</v>
      </c>
      <c r="DM152" s="41" t="s">
        <v>300</v>
      </c>
      <c r="DN152" s="42">
        <v>1</v>
      </c>
      <c r="DO152" s="42">
        <v>124</v>
      </c>
      <c r="DP152" s="42">
        <v>1E-3</v>
      </c>
      <c r="DQ152" s="41" t="s">
        <v>300</v>
      </c>
      <c r="DR152" s="42">
        <v>0.97</v>
      </c>
      <c r="DS152" s="19">
        <v>0.97482372299999998</v>
      </c>
      <c r="DT152" s="19">
        <v>0.97482372299999998</v>
      </c>
      <c r="DU152" s="85">
        <f t="shared" si="5"/>
        <v>0</v>
      </c>
      <c r="DV152" s="19">
        <v>2.8397977204611502E-3</v>
      </c>
      <c r="DW152" s="85">
        <v>0</v>
      </c>
    </row>
    <row r="153" spans="1:127" ht="21" customHeight="1" x14ac:dyDescent="0.2">
      <c r="A153" s="12">
        <v>152</v>
      </c>
      <c r="B153" s="29" t="s">
        <v>2709</v>
      </c>
      <c r="C153" s="29" t="s">
        <v>2710</v>
      </c>
      <c r="D153" s="43" t="s">
        <v>1925</v>
      </c>
      <c r="E153" s="43">
        <v>19</v>
      </c>
      <c r="F153" s="43">
        <v>2</v>
      </c>
      <c r="G153" s="43" t="s">
        <v>2711</v>
      </c>
      <c r="H153" s="71"/>
      <c r="I153" s="71" t="s">
        <v>2712</v>
      </c>
      <c r="J153" s="44">
        <v>1</v>
      </c>
      <c r="K153" s="44"/>
      <c r="L153" s="44" t="s">
        <v>2713</v>
      </c>
      <c r="M153" s="44"/>
      <c r="N153" s="44"/>
      <c r="O153" s="44"/>
      <c r="P153" s="44"/>
      <c r="Q153" s="44"/>
      <c r="R153" s="44"/>
      <c r="S153" s="44"/>
      <c r="T153" s="44"/>
      <c r="U153" s="44"/>
      <c r="V153" s="44"/>
      <c r="W153" s="44"/>
      <c r="X153" s="44">
        <v>29</v>
      </c>
      <c r="Y153" s="44"/>
      <c r="Z153" s="44"/>
      <c r="AA153" s="44"/>
      <c r="AB153" s="44"/>
      <c r="AC153" s="44"/>
      <c r="AD153" s="44"/>
      <c r="AE153" s="44"/>
      <c r="AF153" s="44"/>
      <c r="AG153" s="44"/>
      <c r="AH153" s="44"/>
      <c r="AI153" s="44"/>
      <c r="AJ153" s="44"/>
      <c r="AK153" s="44"/>
      <c r="AL153" s="44"/>
      <c r="AM153" s="44"/>
      <c r="AN153" s="44"/>
      <c r="AO153" s="44"/>
      <c r="AP153" s="44">
        <v>0</v>
      </c>
      <c r="AQ153" s="44">
        <v>0</v>
      </c>
      <c r="AR153" s="44">
        <v>0</v>
      </c>
      <c r="AS153" s="44">
        <v>0</v>
      </c>
      <c r="AU153" s="75"/>
      <c r="AW153" s="9" t="s">
        <v>331</v>
      </c>
      <c r="AX153" s="44">
        <v>1</v>
      </c>
      <c r="AY153" s="44" t="s">
        <v>2714</v>
      </c>
      <c r="AZ153" s="44">
        <v>127</v>
      </c>
      <c r="BA153" s="44" t="s">
        <v>594</v>
      </c>
      <c r="BD153" s="9" t="s">
        <v>1033</v>
      </c>
      <c r="BE153" s="9" t="s">
        <v>1033</v>
      </c>
      <c r="BF153" s="9" t="s">
        <v>2715</v>
      </c>
      <c r="BG153" s="44" t="s">
        <v>2714</v>
      </c>
      <c r="BI153" s="40"/>
      <c r="BJ153" s="40"/>
      <c r="BK153" s="40"/>
      <c r="BL153" s="40"/>
      <c r="BM153" s="40"/>
      <c r="BN153" s="40"/>
      <c r="BO153" s="40"/>
      <c r="CC153" s="40"/>
      <c r="CE153" s="65"/>
      <c r="CF153" s="65"/>
      <c r="CG153" s="65"/>
      <c r="CH153" s="65"/>
      <c r="CI153" s="65"/>
      <c r="CJ153" s="66"/>
      <c r="CK153" s="66"/>
      <c r="CL153" s="66"/>
      <c r="CM153" s="65"/>
      <c r="CN153" s="65"/>
      <c r="CO153" s="65"/>
      <c r="CP153" s="65"/>
      <c r="CQ153" s="65"/>
      <c r="CR153" s="65"/>
      <c r="CS153" s="65"/>
      <c r="CT153" s="65"/>
      <c r="CU153" s="65"/>
      <c r="CV153" s="66"/>
      <c r="CW153" s="65"/>
      <c r="CX153" s="65"/>
      <c r="CY153" s="52">
        <v>127</v>
      </c>
      <c r="CZ153" s="41" t="s">
        <v>1035</v>
      </c>
      <c r="DA153" s="41" t="s">
        <v>300</v>
      </c>
      <c r="DB153" s="62"/>
      <c r="DC153" s="62"/>
      <c r="DD153" s="42">
        <v>0.2</v>
      </c>
      <c r="DE153" s="41" t="s">
        <v>355</v>
      </c>
      <c r="DF153" s="42">
        <v>0.05</v>
      </c>
      <c r="DG153" s="44">
        <v>2.3974716E-2</v>
      </c>
      <c r="DH153" s="44">
        <v>2.3974716E-2</v>
      </c>
      <c r="DI153" s="85">
        <f t="shared" si="4"/>
        <v>1</v>
      </c>
      <c r="DJ153" s="44">
        <v>0.2</v>
      </c>
      <c r="DK153" s="56"/>
      <c r="DL153" s="56"/>
      <c r="DM153" s="62"/>
      <c r="DN153" s="62"/>
      <c r="DO153" s="62"/>
      <c r="DP153" s="62"/>
      <c r="DQ153" s="62"/>
      <c r="DR153" s="62"/>
      <c r="DS153" s="44"/>
      <c r="DT153" s="44"/>
      <c r="DU153" s="85"/>
      <c r="DV153" s="44"/>
      <c r="DW153" s="85"/>
    </row>
    <row r="154" spans="1:127" ht="21" customHeight="1" x14ac:dyDescent="0.2">
      <c r="A154" s="12">
        <v>153</v>
      </c>
      <c r="B154" s="14" t="s">
        <v>2716</v>
      </c>
      <c r="C154" s="14" t="s">
        <v>2717</v>
      </c>
      <c r="D154" s="15" t="s">
        <v>1925</v>
      </c>
      <c r="E154" s="15">
        <v>19</v>
      </c>
      <c r="F154" s="15">
        <v>1</v>
      </c>
      <c r="G154" s="15" t="s">
        <v>2718</v>
      </c>
      <c r="H154" s="68" t="s">
        <v>2719</v>
      </c>
      <c r="I154" s="69" t="s">
        <v>2720</v>
      </c>
      <c r="J154" s="19">
        <v>2</v>
      </c>
      <c r="K154" s="19">
        <v>3</v>
      </c>
      <c r="L154" s="19" t="s">
        <v>2721</v>
      </c>
      <c r="M154" s="19">
        <v>10291</v>
      </c>
      <c r="N154" s="19" t="s">
        <v>2642</v>
      </c>
      <c r="O154" s="19" t="s">
        <v>2721</v>
      </c>
      <c r="P154" s="44">
        <v>10291</v>
      </c>
      <c r="Q154" s="19" t="s">
        <v>2642</v>
      </c>
      <c r="R154" s="19" t="s">
        <v>2722</v>
      </c>
      <c r="S154" s="44">
        <v>0</v>
      </c>
      <c r="T154" s="19" t="s">
        <v>954</v>
      </c>
      <c r="U154" s="19" t="s">
        <v>955</v>
      </c>
      <c r="V154" s="70">
        <v>8175</v>
      </c>
      <c r="W154" s="19" t="s">
        <v>954</v>
      </c>
      <c r="X154" s="19">
        <v>38</v>
      </c>
      <c r="Y154" s="83">
        <v>5.61</v>
      </c>
      <c r="Z154" s="83">
        <v>5.61</v>
      </c>
      <c r="AA154" s="83">
        <v>6.42</v>
      </c>
      <c r="AB154" s="83">
        <v>6.42</v>
      </c>
      <c r="AC154" s="22">
        <v>2</v>
      </c>
      <c r="AD154" s="22" t="s">
        <v>193</v>
      </c>
      <c r="AE154" s="22">
        <v>1</v>
      </c>
      <c r="AF154" s="23" t="s">
        <v>195</v>
      </c>
      <c r="AG154" s="23" t="s">
        <v>822</v>
      </c>
      <c r="AH154" s="23" t="s">
        <v>368</v>
      </c>
      <c r="AI154" s="23" t="s">
        <v>201</v>
      </c>
      <c r="AJ154" s="25">
        <v>2.75</v>
      </c>
      <c r="AK154" s="25">
        <v>2.75</v>
      </c>
      <c r="AL154" s="22">
        <v>0</v>
      </c>
      <c r="AM154" s="22"/>
      <c r="AN154" s="22">
        <v>0</v>
      </c>
      <c r="AO154" s="19"/>
      <c r="AP154" s="19">
        <v>0</v>
      </c>
      <c r="AQ154" s="19">
        <v>1</v>
      </c>
      <c r="AR154" s="19">
        <v>1</v>
      </c>
      <c r="AS154" s="19">
        <v>0</v>
      </c>
      <c r="AT154" s="14" t="s">
        <v>2723</v>
      </c>
      <c r="AU154" s="27">
        <v>40909</v>
      </c>
      <c r="AV154" s="54">
        <v>41058</v>
      </c>
      <c r="AW154" s="29" t="s">
        <v>2724</v>
      </c>
      <c r="AX154" s="30">
        <v>2</v>
      </c>
      <c r="AY154" s="30" t="s">
        <v>2725</v>
      </c>
      <c r="AZ154" s="30">
        <v>8</v>
      </c>
      <c r="BA154" s="30" t="s">
        <v>510</v>
      </c>
      <c r="BB154" s="32"/>
      <c r="BC154" s="32"/>
      <c r="BD154" s="29" t="s">
        <v>457</v>
      </c>
      <c r="BE154" s="29" t="s">
        <v>2052</v>
      </c>
      <c r="BF154" s="29" t="s">
        <v>2726</v>
      </c>
      <c r="BG154" s="30" t="s">
        <v>2727</v>
      </c>
      <c r="BH154" s="32"/>
      <c r="BI154" s="30">
        <v>6</v>
      </c>
      <c r="BJ154" s="30">
        <v>8</v>
      </c>
      <c r="BK154" s="30">
        <v>9</v>
      </c>
      <c r="BL154" s="30" t="s">
        <v>244</v>
      </c>
      <c r="BM154" s="30">
        <v>9</v>
      </c>
      <c r="BN154" s="30">
        <v>0.95</v>
      </c>
      <c r="BO154" s="30">
        <v>1</v>
      </c>
      <c r="BP154" s="29" t="s">
        <v>1533</v>
      </c>
      <c r="BQ154" s="29" t="s">
        <v>2728</v>
      </c>
      <c r="BR154" s="30">
        <v>8</v>
      </c>
      <c r="BS154" s="30">
        <v>0.76</v>
      </c>
      <c r="BT154" s="30" t="s">
        <v>249</v>
      </c>
      <c r="BU154" s="32"/>
      <c r="BV154" s="29" t="s">
        <v>489</v>
      </c>
      <c r="BW154" s="29" t="s">
        <v>343</v>
      </c>
      <c r="BX154" s="30" t="s">
        <v>253</v>
      </c>
      <c r="BY154" s="30">
        <v>0.9</v>
      </c>
      <c r="BZ154" s="30" t="s">
        <v>2729</v>
      </c>
      <c r="CA154" s="29" t="s">
        <v>2730</v>
      </c>
      <c r="CB154" s="29" t="s">
        <v>2731</v>
      </c>
      <c r="CC154" s="15">
        <v>1</v>
      </c>
      <c r="CD154" s="47" t="s">
        <v>2732</v>
      </c>
      <c r="CE154" s="36" t="s">
        <v>270</v>
      </c>
      <c r="CF154" s="37">
        <v>2003</v>
      </c>
      <c r="CG154" s="36" t="s">
        <v>276</v>
      </c>
      <c r="CH154" s="36" t="s">
        <v>348</v>
      </c>
      <c r="CI154" s="36" t="s">
        <v>277</v>
      </c>
      <c r="CJ154" s="38">
        <v>110</v>
      </c>
      <c r="CK154" s="38">
        <v>76</v>
      </c>
      <c r="CL154" s="38">
        <v>8089</v>
      </c>
      <c r="CM154" s="36" t="s">
        <v>282</v>
      </c>
      <c r="CN154" s="36" t="s">
        <v>1641</v>
      </c>
      <c r="CO154" s="36" t="s">
        <v>289</v>
      </c>
      <c r="CP154" s="36" t="s">
        <v>2733</v>
      </c>
      <c r="CQ154" s="36" t="s">
        <v>289</v>
      </c>
      <c r="CR154" s="36" t="s">
        <v>289</v>
      </c>
      <c r="CS154" s="36" t="s">
        <v>352</v>
      </c>
      <c r="CT154" s="36" t="s">
        <v>353</v>
      </c>
      <c r="CU154" s="36" t="s">
        <v>965</v>
      </c>
      <c r="CV154" s="38">
        <v>1</v>
      </c>
      <c r="CW154" s="36" t="s">
        <v>294</v>
      </c>
      <c r="CX154" s="36" t="s">
        <v>966</v>
      </c>
      <c r="CY154" s="39">
        <v>8</v>
      </c>
      <c r="CZ154" s="41" t="s">
        <v>471</v>
      </c>
      <c r="DA154" s="41" t="s">
        <v>300</v>
      </c>
      <c r="DB154" s="42">
        <v>1</v>
      </c>
      <c r="DC154" s="42">
        <v>7</v>
      </c>
      <c r="DD154" s="42">
        <v>4.45</v>
      </c>
      <c r="DE154" s="41" t="s">
        <v>355</v>
      </c>
      <c r="DF154" s="42">
        <v>1E-3</v>
      </c>
      <c r="DG154" s="19">
        <v>2.9716410000000001E-3</v>
      </c>
      <c r="DH154" s="19">
        <v>2.9716410000000001E-3</v>
      </c>
      <c r="DI154" s="85">
        <f t="shared" si="4"/>
        <v>1</v>
      </c>
      <c r="DJ154" s="19">
        <v>0.85955240270231703</v>
      </c>
      <c r="DK154" s="38">
        <v>8</v>
      </c>
      <c r="DL154" s="41" t="s">
        <v>471</v>
      </c>
      <c r="DM154" s="41" t="s">
        <v>300</v>
      </c>
      <c r="DN154" s="42">
        <v>1</v>
      </c>
      <c r="DO154" s="42">
        <v>7</v>
      </c>
      <c r="DP154" s="42">
        <v>0.32</v>
      </c>
      <c r="DQ154" s="41" t="s">
        <v>300</v>
      </c>
      <c r="DR154" s="42">
        <v>0.76</v>
      </c>
      <c r="DS154" s="19">
        <v>0.75830804399999996</v>
      </c>
      <c r="DT154" s="19">
        <v>0.75830804399999996</v>
      </c>
      <c r="DU154" s="85">
        <f t="shared" si="5"/>
        <v>0</v>
      </c>
      <c r="DV154" s="19">
        <v>0.120073567597134</v>
      </c>
      <c r="DW154" s="85">
        <v>0</v>
      </c>
    </row>
    <row r="155" spans="1:127" ht="21" customHeight="1" x14ac:dyDescent="0.2">
      <c r="A155" s="12">
        <v>154</v>
      </c>
      <c r="B155" s="14" t="s">
        <v>2734</v>
      </c>
      <c r="C155" s="14" t="s">
        <v>2735</v>
      </c>
      <c r="D155" s="15" t="s">
        <v>1925</v>
      </c>
      <c r="E155" s="15">
        <v>19</v>
      </c>
      <c r="F155" s="15">
        <v>4</v>
      </c>
      <c r="G155" s="15" t="s">
        <v>2736</v>
      </c>
      <c r="H155" s="68" t="s">
        <v>2737</v>
      </c>
      <c r="I155" s="69" t="s">
        <v>2738</v>
      </c>
      <c r="J155" s="19">
        <v>3</v>
      </c>
      <c r="K155" s="19">
        <v>2</v>
      </c>
      <c r="L155" s="19" t="s">
        <v>2739</v>
      </c>
      <c r="M155" s="20">
        <v>12531</v>
      </c>
      <c r="N155" s="19" t="s">
        <v>1526</v>
      </c>
      <c r="O155" s="19" t="s">
        <v>2739</v>
      </c>
      <c r="P155" s="20">
        <v>12531</v>
      </c>
      <c r="Q155" s="19" t="s">
        <v>1526</v>
      </c>
      <c r="R155" s="19" t="s">
        <v>2740</v>
      </c>
      <c r="S155" s="20">
        <v>3</v>
      </c>
      <c r="T155" s="19" t="s">
        <v>2741</v>
      </c>
      <c r="U155" s="19" t="s">
        <v>2742</v>
      </c>
      <c r="V155" s="20">
        <v>1071</v>
      </c>
      <c r="W155" s="19" t="s">
        <v>2741</v>
      </c>
      <c r="X155" s="19">
        <v>105</v>
      </c>
      <c r="Y155" s="83">
        <v>3.67</v>
      </c>
      <c r="Z155" s="83">
        <v>3.67</v>
      </c>
      <c r="AA155" s="83">
        <v>1.72</v>
      </c>
      <c r="AB155" s="83">
        <v>1.72</v>
      </c>
      <c r="AC155" s="22">
        <v>1</v>
      </c>
      <c r="AD155" s="22" t="s">
        <v>1377</v>
      </c>
      <c r="AE155" s="22">
        <v>31</v>
      </c>
      <c r="AF155" s="23" t="s">
        <v>2743</v>
      </c>
      <c r="AG155" s="23" t="s">
        <v>822</v>
      </c>
      <c r="AH155" s="23" t="s">
        <v>368</v>
      </c>
      <c r="AI155" s="23" t="s">
        <v>614</v>
      </c>
      <c r="AJ155" s="25">
        <v>4</v>
      </c>
      <c r="AK155" s="25">
        <v>4.25</v>
      </c>
      <c r="AL155" s="22">
        <v>0</v>
      </c>
      <c r="AM155" s="22"/>
      <c r="AN155" s="22">
        <v>0</v>
      </c>
      <c r="AO155" s="19"/>
      <c r="AP155" s="19">
        <v>1</v>
      </c>
      <c r="AQ155" s="19">
        <v>1</v>
      </c>
      <c r="AR155" s="19">
        <v>1</v>
      </c>
      <c r="AS155" s="19">
        <v>0</v>
      </c>
      <c r="AT155" s="14" t="s">
        <v>2744</v>
      </c>
      <c r="AU155" s="27">
        <v>41871</v>
      </c>
      <c r="AV155" s="54">
        <v>41944</v>
      </c>
      <c r="AW155" s="29" t="s">
        <v>222</v>
      </c>
      <c r="AX155" s="30">
        <v>1</v>
      </c>
      <c r="AY155" s="30" t="s">
        <v>2745</v>
      </c>
      <c r="AZ155" s="30">
        <v>70</v>
      </c>
      <c r="BA155" s="30" t="s">
        <v>428</v>
      </c>
      <c r="BB155" s="30"/>
      <c r="BC155" s="30">
        <v>2</v>
      </c>
      <c r="BD155" s="29" t="s">
        <v>1033</v>
      </c>
      <c r="BE155" s="29" t="s">
        <v>2052</v>
      </c>
      <c r="BF155" s="29" t="s">
        <v>2746</v>
      </c>
      <c r="BG155" s="30" t="s">
        <v>2745</v>
      </c>
      <c r="BH155" s="32"/>
      <c r="BI155" s="30" t="s">
        <v>428</v>
      </c>
      <c r="BJ155" s="30" t="s">
        <v>428</v>
      </c>
      <c r="BK155" s="30" t="s">
        <v>428</v>
      </c>
      <c r="BL155" s="30" t="s">
        <v>244</v>
      </c>
      <c r="BM155" s="30">
        <v>10</v>
      </c>
      <c r="BN155" s="30" t="s">
        <v>428</v>
      </c>
      <c r="BO155" s="30">
        <v>1</v>
      </c>
      <c r="BP155" s="29" t="s">
        <v>597</v>
      </c>
      <c r="BQ155" s="29" t="s">
        <v>2747</v>
      </c>
      <c r="BR155" s="30">
        <v>16</v>
      </c>
      <c r="BS155" s="30" t="s">
        <v>428</v>
      </c>
      <c r="BT155" s="30" t="s">
        <v>249</v>
      </c>
      <c r="BU155" s="30">
        <v>2</v>
      </c>
      <c r="BV155" s="29" t="s">
        <v>2748</v>
      </c>
      <c r="BW155" s="29" t="s">
        <v>2052</v>
      </c>
      <c r="BX155" s="30" t="s">
        <v>462</v>
      </c>
      <c r="BY155" s="30" t="s">
        <v>428</v>
      </c>
      <c r="BZ155" s="30" t="s">
        <v>2747</v>
      </c>
      <c r="CA155" s="29" t="s">
        <v>2029</v>
      </c>
      <c r="CB155" s="14" t="s">
        <v>2749</v>
      </c>
      <c r="CC155" s="15">
        <v>0</v>
      </c>
      <c r="CD155" s="47" t="s">
        <v>2750</v>
      </c>
      <c r="CE155" s="36" t="s">
        <v>270</v>
      </c>
      <c r="CF155" s="37">
        <v>2001</v>
      </c>
      <c r="CG155" s="36" t="s">
        <v>380</v>
      </c>
      <c r="CH155" s="36" t="s">
        <v>278</v>
      </c>
      <c r="CI155" s="36" t="s">
        <v>278</v>
      </c>
      <c r="CJ155" s="38">
        <v>100</v>
      </c>
      <c r="CK155" s="38">
        <v>95</v>
      </c>
      <c r="CL155" s="38">
        <v>1062</v>
      </c>
      <c r="CM155" s="36" t="s">
        <v>282</v>
      </c>
      <c r="CN155" s="36" t="s">
        <v>408</v>
      </c>
      <c r="CO155" s="36" t="s">
        <v>284</v>
      </c>
      <c r="CP155" s="36" t="s">
        <v>2751</v>
      </c>
      <c r="CQ155" s="36" t="s">
        <v>351</v>
      </c>
      <c r="CR155" s="36" t="s">
        <v>351</v>
      </c>
      <c r="CS155" s="36" t="s">
        <v>467</v>
      </c>
      <c r="CT155" s="36" t="s">
        <v>468</v>
      </c>
      <c r="CU155" s="36" t="s">
        <v>2752</v>
      </c>
      <c r="CV155" s="38">
        <v>1</v>
      </c>
      <c r="CW155" s="36" t="s">
        <v>413</v>
      </c>
      <c r="CX155" s="36" t="s">
        <v>1377</v>
      </c>
      <c r="CY155" s="39">
        <v>70</v>
      </c>
      <c r="CZ155" s="41" t="s">
        <v>1035</v>
      </c>
      <c r="DA155" s="41" t="s">
        <v>300</v>
      </c>
      <c r="DB155" s="62"/>
      <c r="DC155" s="62"/>
      <c r="DD155" s="42">
        <v>-0.43</v>
      </c>
      <c r="DE155" s="56"/>
      <c r="DF155" s="56"/>
      <c r="DG155" s="19">
        <v>1.6693799999999999E-4</v>
      </c>
      <c r="DH155" s="19">
        <v>1.6693799999999999E-4</v>
      </c>
      <c r="DI155" s="85">
        <f t="shared" si="4"/>
        <v>1</v>
      </c>
      <c r="DJ155" s="112">
        <v>0.43</v>
      </c>
      <c r="DK155" s="38">
        <v>16</v>
      </c>
      <c r="DL155" s="41" t="s">
        <v>1035</v>
      </c>
      <c r="DM155" s="41" t="s">
        <v>300</v>
      </c>
      <c r="DN155" s="62"/>
      <c r="DO155" s="62"/>
      <c r="DP155" s="42">
        <v>-0.11</v>
      </c>
      <c r="DQ155" s="62"/>
      <c r="DR155" s="56"/>
      <c r="DS155" s="19">
        <v>0.69046653700000005</v>
      </c>
      <c r="DT155" s="19">
        <v>0.69046653700000005</v>
      </c>
      <c r="DU155" s="85">
        <f t="shared" si="5"/>
        <v>0</v>
      </c>
      <c r="DV155" s="112">
        <v>0.11</v>
      </c>
      <c r="DW155" s="85">
        <v>0</v>
      </c>
    </row>
    <row r="156" spans="1:127" ht="21" customHeight="1" x14ac:dyDescent="0.2">
      <c r="A156" s="12">
        <v>155</v>
      </c>
      <c r="B156" s="14" t="s">
        <v>2753</v>
      </c>
      <c r="C156" s="14" t="s">
        <v>2754</v>
      </c>
      <c r="D156" s="15" t="s">
        <v>1925</v>
      </c>
      <c r="E156" s="15">
        <v>19</v>
      </c>
      <c r="F156" s="15">
        <v>4</v>
      </c>
      <c r="G156" s="15" t="s">
        <v>2755</v>
      </c>
      <c r="H156" s="68" t="s">
        <v>2756</v>
      </c>
      <c r="I156" s="69" t="s">
        <v>2757</v>
      </c>
      <c r="J156" s="19">
        <v>3</v>
      </c>
      <c r="K156" s="19">
        <v>2</v>
      </c>
      <c r="L156" s="19" t="s">
        <v>2758</v>
      </c>
      <c r="M156" s="44">
        <v>230</v>
      </c>
      <c r="N156" s="19" t="s">
        <v>2759</v>
      </c>
      <c r="O156" s="19" t="s">
        <v>2760</v>
      </c>
      <c r="P156" s="44">
        <v>6629</v>
      </c>
      <c r="Q156" s="19" t="s">
        <v>2759</v>
      </c>
      <c r="R156" s="19" t="s">
        <v>2343</v>
      </c>
      <c r="S156" s="44">
        <v>378</v>
      </c>
      <c r="T156" s="122" t="s">
        <v>2344</v>
      </c>
      <c r="U156" s="19" t="s">
        <v>2343</v>
      </c>
      <c r="V156" s="44">
        <v>378</v>
      </c>
      <c r="W156" s="122" t="s">
        <v>2344</v>
      </c>
      <c r="X156" s="19">
        <v>33</v>
      </c>
      <c r="Y156" s="83">
        <v>2.34</v>
      </c>
      <c r="Z156" s="83">
        <v>2.34</v>
      </c>
      <c r="AA156" s="83">
        <v>2.12</v>
      </c>
      <c r="AB156" s="83">
        <v>2.12</v>
      </c>
      <c r="AC156" s="22">
        <v>2</v>
      </c>
      <c r="AD156" s="22" t="s">
        <v>414</v>
      </c>
      <c r="AE156" s="22">
        <v>1</v>
      </c>
      <c r="AF156" s="23" t="s">
        <v>195</v>
      </c>
      <c r="AG156" s="23" t="s">
        <v>367</v>
      </c>
      <c r="AH156" s="23" t="s">
        <v>394</v>
      </c>
      <c r="AI156" s="23" t="s">
        <v>329</v>
      </c>
      <c r="AJ156" s="25">
        <v>4.2</v>
      </c>
      <c r="AK156" s="25">
        <v>2.4</v>
      </c>
      <c r="AL156" s="22">
        <v>1</v>
      </c>
      <c r="AM156" s="22">
        <v>1</v>
      </c>
      <c r="AN156" s="22">
        <v>0</v>
      </c>
      <c r="AO156" s="19"/>
      <c r="AP156" s="19">
        <v>0</v>
      </c>
      <c r="AQ156" s="19">
        <v>1</v>
      </c>
      <c r="AR156" s="19">
        <v>1</v>
      </c>
      <c r="AS156" s="19">
        <v>0</v>
      </c>
      <c r="AT156" s="14" t="s">
        <v>2345</v>
      </c>
      <c r="AU156" s="27">
        <v>41498</v>
      </c>
      <c r="AV156" s="28">
        <v>42009</v>
      </c>
      <c r="AW156" s="29" t="s">
        <v>2761</v>
      </c>
      <c r="AX156" s="30">
        <v>2</v>
      </c>
      <c r="AY156" s="30" t="s">
        <v>2762</v>
      </c>
      <c r="AZ156" s="30">
        <v>53</v>
      </c>
      <c r="BA156" s="30" t="s">
        <v>594</v>
      </c>
      <c r="BB156" s="32"/>
      <c r="BC156" s="32"/>
      <c r="BD156" s="29" t="s">
        <v>1033</v>
      </c>
      <c r="BE156" s="29" t="s">
        <v>1033</v>
      </c>
      <c r="BF156" s="29" t="s">
        <v>2763</v>
      </c>
      <c r="BG156" s="30" t="s">
        <v>2762</v>
      </c>
      <c r="BH156" s="32"/>
      <c r="BI156" s="30">
        <v>79</v>
      </c>
      <c r="BJ156" s="30">
        <v>105</v>
      </c>
      <c r="BK156" s="30">
        <v>129</v>
      </c>
      <c r="BL156" s="30" t="s">
        <v>244</v>
      </c>
      <c r="BM156" s="30">
        <v>72</v>
      </c>
      <c r="BN156" s="30">
        <v>0.76</v>
      </c>
      <c r="BO156" s="30">
        <v>1</v>
      </c>
      <c r="BP156" s="29" t="s">
        <v>2764</v>
      </c>
      <c r="BQ156" s="29" t="s">
        <v>2765</v>
      </c>
      <c r="BR156" s="30">
        <v>72</v>
      </c>
      <c r="BS156" s="30">
        <v>0.78</v>
      </c>
      <c r="BT156" s="30" t="s">
        <v>377</v>
      </c>
      <c r="BU156" s="30">
        <v>2</v>
      </c>
      <c r="BV156" s="29" t="s">
        <v>1033</v>
      </c>
      <c r="BW156" s="29" t="s">
        <v>1033</v>
      </c>
      <c r="BX156" s="30" t="s">
        <v>253</v>
      </c>
      <c r="BY156" s="30">
        <v>0.76</v>
      </c>
      <c r="BZ156" s="30" t="s">
        <v>2765</v>
      </c>
      <c r="CA156" s="29" t="s">
        <v>436</v>
      </c>
      <c r="CB156" s="34"/>
      <c r="CC156" s="15">
        <v>0</v>
      </c>
      <c r="CD156" s="34"/>
      <c r="CE156" s="36" t="s">
        <v>270</v>
      </c>
      <c r="CF156" s="37">
        <v>2007</v>
      </c>
      <c r="CG156" s="36" t="s">
        <v>438</v>
      </c>
      <c r="CH156" s="36" t="s">
        <v>439</v>
      </c>
      <c r="CI156" s="36" t="s">
        <v>348</v>
      </c>
      <c r="CJ156" s="38">
        <v>19</v>
      </c>
      <c r="CK156" s="38">
        <v>12</v>
      </c>
      <c r="CL156" s="38">
        <v>373</v>
      </c>
      <c r="CM156" s="36" t="s">
        <v>282</v>
      </c>
      <c r="CN156" s="36" t="s">
        <v>408</v>
      </c>
      <c r="CO156" s="36" t="s">
        <v>351</v>
      </c>
      <c r="CP156" s="36" t="s">
        <v>2766</v>
      </c>
      <c r="CQ156" s="36" t="s">
        <v>410</v>
      </c>
      <c r="CR156" s="36" t="s">
        <v>410</v>
      </c>
      <c r="CS156" s="36" t="s">
        <v>467</v>
      </c>
      <c r="CT156" s="36" t="s">
        <v>353</v>
      </c>
      <c r="CU156" s="36" t="s">
        <v>2351</v>
      </c>
      <c r="CV156" s="38">
        <v>1</v>
      </c>
      <c r="CW156" s="36" t="s">
        <v>294</v>
      </c>
      <c r="CX156" s="36" t="s">
        <v>193</v>
      </c>
      <c r="CY156" s="39">
        <v>53</v>
      </c>
      <c r="CZ156" s="41" t="s">
        <v>1035</v>
      </c>
      <c r="DA156" s="41" t="s">
        <v>300</v>
      </c>
      <c r="DB156" s="62"/>
      <c r="DC156" s="62"/>
      <c r="DD156" s="42">
        <v>-0.31</v>
      </c>
      <c r="DE156" s="41" t="s">
        <v>355</v>
      </c>
      <c r="DF156" s="42">
        <v>0.05</v>
      </c>
      <c r="DG156" s="19">
        <v>2.3414773999999999E-2</v>
      </c>
      <c r="DH156" s="19">
        <v>2.3414773999999999E-2</v>
      </c>
      <c r="DI156" s="85">
        <f t="shared" si="4"/>
        <v>1</v>
      </c>
      <c r="DJ156" s="112">
        <v>0.31</v>
      </c>
      <c r="DK156" s="38">
        <v>72</v>
      </c>
      <c r="DL156" s="41" t="s">
        <v>1035</v>
      </c>
      <c r="DM156" s="41" t="s">
        <v>300</v>
      </c>
      <c r="DN156" s="62"/>
      <c r="DO156" s="56"/>
      <c r="DP156" s="42">
        <v>3.4000000000000002E-2</v>
      </c>
      <c r="DQ156" s="41" t="s">
        <v>300</v>
      </c>
      <c r="DR156" s="42">
        <v>0.78</v>
      </c>
      <c r="DS156" s="19">
        <v>0.77753399199999995</v>
      </c>
      <c r="DT156" s="19">
        <v>0.77753399199999995</v>
      </c>
      <c r="DU156" s="85">
        <f t="shared" si="5"/>
        <v>0</v>
      </c>
      <c r="DV156" s="144">
        <v>-3.4000000000000002E-2</v>
      </c>
      <c r="DW156" s="85">
        <v>1</v>
      </c>
    </row>
    <row r="157" spans="1:127" ht="21" customHeight="1" x14ac:dyDescent="0.2">
      <c r="A157" s="12">
        <v>156</v>
      </c>
      <c r="B157" s="29" t="s">
        <v>2767</v>
      </c>
      <c r="C157" s="29" t="s">
        <v>2768</v>
      </c>
      <c r="D157" s="43" t="s">
        <v>1925</v>
      </c>
      <c r="E157" s="43">
        <v>19</v>
      </c>
      <c r="F157" s="43">
        <v>4</v>
      </c>
      <c r="G157" s="43" t="s">
        <v>2769</v>
      </c>
      <c r="H157" s="71"/>
      <c r="I157" s="71" t="s">
        <v>2770</v>
      </c>
      <c r="J157" s="44">
        <v>4</v>
      </c>
      <c r="K157" s="44"/>
      <c r="L157" s="44" t="s">
        <v>2771</v>
      </c>
      <c r="M157" s="44"/>
      <c r="N157" s="44"/>
      <c r="O157" s="44"/>
      <c r="P157" s="44"/>
      <c r="Q157" s="44"/>
      <c r="R157" s="44"/>
      <c r="S157" s="44"/>
      <c r="T157" s="44"/>
      <c r="U157" s="44"/>
      <c r="V157" s="44"/>
      <c r="W157" s="44"/>
      <c r="X157" s="44">
        <v>153</v>
      </c>
      <c r="Y157" s="44"/>
      <c r="Z157" s="44"/>
      <c r="AA157" s="44"/>
      <c r="AB157" s="44"/>
      <c r="AC157" s="44"/>
      <c r="AD157" s="44"/>
      <c r="AE157" s="44"/>
      <c r="AF157" s="44"/>
      <c r="AG157" s="44"/>
      <c r="AH157" s="44"/>
      <c r="AI157" s="44"/>
      <c r="AJ157" s="44"/>
      <c r="AK157" s="44"/>
      <c r="AL157" s="44"/>
      <c r="AM157" s="44"/>
      <c r="AN157" s="44"/>
      <c r="AO157" s="44"/>
      <c r="AP157" s="44">
        <v>0</v>
      </c>
      <c r="AQ157" s="44">
        <v>0</v>
      </c>
      <c r="AR157" s="44">
        <v>0</v>
      </c>
      <c r="AS157" s="44">
        <v>0</v>
      </c>
      <c r="AU157" s="75"/>
      <c r="AW157" s="9" t="s">
        <v>331</v>
      </c>
      <c r="AX157" s="44">
        <v>1</v>
      </c>
      <c r="AY157" s="44" t="s">
        <v>2772</v>
      </c>
      <c r="AZ157" s="44">
        <v>20</v>
      </c>
      <c r="BA157" s="44">
        <v>0.93</v>
      </c>
      <c r="BD157" s="9" t="s">
        <v>1484</v>
      </c>
      <c r="BE157" s="9" t="s">
        <v>236</v>
      </c>
      <c r="BF157" s="9" t="s">
        <v>2773</v>
      </c>
      <c r="BG157" s="40"/>
      <c r="BI157" s="40"/>
      <c r="BJ157" s="40"/>
      <c r="BK157" s="40"/>
      <c r="BL157" s="40"/>
      <c r="BM157" s="40"/>
      <c r="BN157" s="40"/>
      <c r="BO157" s="40"/>
      <c r="CC157" s="40"/>
      <c r="CE157" s="65"/>
      <c r="CF157" s="65"/>
      <c r="CG157" s="65"/>
      <c r="CH157" s="65"/>
      <c r="CI157" s="65"/>
      <c r="CJ157" s="66"/>
      <c r="CK157" s="66"/>
      <c r="CL157" s="66"/>
      <c r="CM157" s="65"/>
      <c r="CN157" s="65"/>
      <c r="CO157" s="65"/>
      <c r="CP157" s="65"/>
      <c r="CQ157" s="65"/>
      <c r="CR157" s="65"/>
      <c r="CS157" s="65"/>
      <c r="CT157" s="65"/>
      <c r="CU157" s="65"/>
      <c r="CV157" s="66"/>
      <c r="CW157" s="65"/>
      <c r="CX157" s="65"/>
      <c r="CY157" s="52">
        <v>20</v>
      </c>
      <c r="CZ157" s="41" t="s">
        <v>297</v>
      </c>
      <c r="DA157" s="41" t="s">
        <v>300</v>
      </c>
      <c r="DB157" s="42">
        <v>1</v>
      </c>
      <c r="DC157" s="42">
        <v>18</v>
      </c>
      <c r="DD157" s="42">
        <v>2.5979999999999999</v>
      </c>
      <c r="DE157" s="41" t="s">
        <v>300</v>
      </c>
      <c r="DF157" s="42">
        <v>0.93</v>
      </c>
      <c r="DG157" s="44">
        <v>0.124393963</v>
      </c>
      <c r="DH157" s="44">
        <v>0.93780301799999999</v>
      </c>
      <c r="DI157" s="85">
        <f t="shared" si="4"/>
        <v>0</v>
      </c>
      <c r="DJ157" s="44">
        <v>0.35514609721086998</v>
      </c>
      <c r="DK157" s="56"/>
      <c r="DL157" s="56"/>
      <c r="DM157" s="62"/>
      <c r="DN157" s="62"/>
      <c r="DO157" s="62"/>
      <c r="DP157" s="62"/>
      <c r="DQ157" s="62"/>
      <c r="DR157" s="62"/>
      <c r="DS157" s="44"/>
      <c r="DT157" s="44"/>
      <c r="DU157" s="85"/>
      <c r="DV157" s="44"/>
      <c r="DW157" s="85"/>
    </row>
    <row r="158" spans="1:127" ht="21" customHeight="1" x14ac:dyDescent="0.2">
      <c r="A158" s="12">
        <v>157</v>
      </c>
      <c r="B158" s="29" t="s">
        <v>2774</v>
      </c>
      <c r="C158" s="29" t="s">
        <v>2775</v>
      </c>
      <c r="D158" s="43" t="s">
        <v>1925</v>
      </c>
      <c r="E158" s="43">
        <v>19</v>
      </c>
      <c r="F158" s="43">
        <v>3</v>
      </c>
      <c r="G158" s="43" t="s">
        <v>2776</v>
      </c>
      <c r="H158" s="71"/>
      <c r="I158" s="71" t="s">
        <v>2777</v>
      </c>
      <c r="J158" s="44">
        <v>3</v>
      </c>
      <c r="K158" s="44"/>
      <c r="L158" s="44" t="s">
        <v>2778</v>
      </c>
      <c r="M158" s="44"/>
      <c r="N158" s="44"/>
      <c r="O158" s="44"/>
      <c r="P158" s="44"/>
      <c r="Q158" s="44"/>
      <c r="R158" s="44"/>
      <c r="S158" s="44"/>
      <c r="T158" s="44"/>
      <c r="U158" s="44"/>
      <c r="V158" s="44"/>
      <c r="W158" s="44"/>
      <c r="X158" s="44">
        <v>61</v>
      </c>
      <c r="Y158" s="44"/>
      <c r="Z158" s="44"/>
      <c r="AA158" s="44"/>
      <c r="AB158" s="44"/>
      <c r="AC158" s="44"/>
      <c r="AD158" s="44"/>
      <c r="AE158" s="44"/>
      <c r="AF158" s="44"/>
      <c r="AG158" s="44"/>
      <c r="AH158" s="44"/>
      <c r="AI158" s="44"/>
      <c r="AJ158" s="44"/>
      <c r="AK158" s="44"/>
      <c r="AL158" s="44"/>
      <c r="AM158" s="44"/>
      <c r="AN158" s="44"/>
      <c r="AO158" s="44"/>
      <c r="AP158" s="44">
        <v>0</v>
      </c>
      <c r="AQ158" s="44">
        <v>2</v>
      </c>
      <c r="AR158" s="44">
        <v>0</v>
      </c>
      <c r="AS158" s="44">
        <v>0</v>
      </c>
      <c r="AU158" s="75"/>
      <c r="AW158" s="9" t="s">
        <v>331</v>
      </c>
      <c r="AX158" s="44">
        <v>1</v>
      </c>
      <c r="AY158" s="44" t="s">
        <v>2779</v>
      </c>
      <c r="AZ158" s="44">
        <v>27</v>
      </c>
      <c r="BA158" s="44" t="s">
        <v>2023</v>
      </c>
      <c r="BD158" s="9" t="s">
        <v>900</v>
      </c>
      <c r="BE158" s="9" t="s">
        <v>343</v>
      </c>
      <c r="BF158" s="9" t="s">
        <v>2780</v>
      </c>
      <c r="BG158" s="40"/>
      <c r="BI158" s="40"/>
      <c r="BJ158" s="40"/>
      <c r="BK158" s="40"/>
      <c r="BL158" s="40"/>
      <c r="BM158" s="40"/>
      <c r="BN158" s="40"/>
      <c r="BO158" s="40"/>
      <c r="CC158" s="40"/>
      <c r="CE158" s="65"/>
      <c r="CF158" s="65"/>
      <c r="CG158" s="65"/>
      <c r="CH158" s="65"/>
      <c r="CI158" s="65"/>
      <c r="CJ158" s="66"/>
      <c r="CK158" s="66"/>
      <c r="CL158" s="66"/>
      <c r="CM158" s="65"/>
      <c r="CN158" s="65"/>
      <c r="CO158" s="65"/>
      <c r="CP158" s="65"/>
      <c r="CQ158" s="65"/>
      <c r="CR158" s="65"/>
      <c r="CS158" s="65"/>
      <c r="CT158" s="65"/>
      <c r="CU158" s="65"/>
      <c r="CV158" s="66"/>
      <c r="CW158" s="65"/>
      <c r="CX158" s="65"/>
      <c r="CY158" s="52">
        <v>27</v>
      </c>
      <c r="CZ158" s="41" t="s">
        <v>471</v>
      </c>
      <c r="DA158" s="41" t="s">
        <v>300</v>
      </c>
      <c r="DB158" s="42">
        <v>1</v>
      </c>
      <c r="DC158" s="42">
        <v>13</v>
      </c>
      <c r="DD158" s="42">
        <v>2.63</v>
      </c>
      <c r="DE158" s="41" t="s">
        <v>2034</v>
      </c>
      <c r="DF158" s="42">
        <v>0.92</v>
      </c>
      <c r="DG158" s="44">
        <v>2.0787407000000001E-2</v>
      </c>
      <c r="DH158" s="44">
        <v>2.0787407000000001E-2</v>
      </c>
      <c r="DI158" s="85">
        <f t="shared" si="4"/>
        <v>1</v>
      </c>
      <c r="DJ158" s="44">
        <v>0.58931144699844096</v>
      </c>
      <c r="DK158" s="56"/>
      <c r="DL158" s="56"/>
      <c r="DM158" s="62"/>
      <c r="DN158" s="62"/>
      <c r="DO158" s="62"/>
      <c r="DP158" s="62"/>
      <c r="DQ158" s="62"/>
      <c r="DR158" s="62"/>
      <c r="DS158" s="44"/>
      <c r="DT158" s="44"/>
      <c r="DU158" s="85"/>
      <c r="DV158" s="44"/>
      <c r="DW158" s="85"/>
    </row>
    <row r="159" spans="1:127" ht="21" customHeight="1" x14ac:dyDescent="0.2">
      <c r="A159" s="12">
        <v>158</v>
      </c>
      <c r="B159" s="14" t="s">
        <v>2781</v>
      </c>
      <c r="C159" s="14" t="s">
        <v>2782</v>
      </c>
      <c r="D159" s="15" t="s">
        <v>1925</v>
      </c>
      <c r="E159" s="15">
        <v>19</v>
      </c>
      <c r="F159" s="15">
        <v>1</v>
      </c>
      <c r="G159" s="15" t="s">
        <v>2783</v>
      </c>
      <c r="H159" s="68" t="s">
        <v>2784</v>
      </c>
      <c r="I159" s="69" t="s">
        <v>2785</v>
      </c>
      <c r="J159" s="19">
        <v>2</v>
      </c>
      <c r="K159" s="19">
        <v>2</v>
      </c>
      <c r="L159" s="19" t="s">
        <v>2786</v>
      </c>
      <c r="M159" s="44">
        <v>4017</v>
      </c>
      <c r="N159" s="19" t="s">
        <v>365</v>
      </c>
      <c r="O159" s="19" t="s">
        <v>2786</v>
      </c>
      <c r="P159" s="44">
        <v>4017</v>
      </c>
      <c r="Q159" s="19" t="s">
        <v>365</v>
      </c>
      <c r="R159" s="19" t="s">
        <v>2787</v>
      </c>
      <c r="S159" s="44">
        <v>5313</v>
      </c>
      <c r="T159" s="122" t="s">
        <v>2788</v>
      </c>
      <c r="U159" s="19" t="s">
        <v>2787</v>
      </c>
      <c r="V159" s="44">
        <v>5313</v>
      </c>
      <c r="W159" s="122" t="s">
        <v>2788</v>
      </c>
      <c r="X159" s="19">
        <v>45</v>
      </c>
      <c r="Y159" s="83">
        <v>2.09</v>
      </c>
      <c r="Z159" s="83">
        <v>2.09</v>
      </c>
      <c r="AA159" s="83">
        <v>1.8</v>
      </c>
      <c r="AB159" s="83">
        <v>1.8</v>
      </c>
      <c r="AC159" s="22">
        <v>1</v>
      </c>
      <c r="AD159" s="22" t="s">
        <v>414</v>
      </c>
      <c r="AE159" s="22">
        <v>1</v>
      </c>
      <c r="AF159" s="23" t="s">
        <v>195</v>
      </c>
      <c r="AG159" s="23" t="s">
        <v>328</v>
      </c>
      <c r="AH159" s="23" t="s">
        <v>200</v>
      </c>
      <c r="AI159" s="23" t="s">
        <v>329</v>
      </c>
      <c r="AJ159" s="25">
        <v>3.2</v>
      </c>
      <c r="AK159" s="25">
        <v>3.2</v>
      </c>
      <c r="AL159" s="22">
        <v>0</v>
      </c>
      <c r="AM159" s="22"/>
      <c r="AN159" s="22">
        <v>0</v>
      </c>
      <c r="AO159" s="19"/>
      <c r="AP159" s="19">
        <v>0</v>
      </c>
      <c r="AQ159" s="19">
        <v>1</v>
      </c>
      <c r="AR159" s="19">
        <v>1</v>
      </c>
      <c r="AS159" s="19">
        <v>0</v>
      </c>
      <c r="AT159" s="14" t="s">
        <v>2789</v>
      </c>
      <c r="AU159" s="27">
        <v>40909</v>
      </c>
      <c r="AV159" s="54">
        <v>41097</v>
      </c>
      <c r="AW159" s="29" t="s">
        <v>2789</v>
      </c>
      <c r="AX159" s="30">
        <v>1</v>
      </c>
      <c r="AY159" s="30" t="s">
        <v>2790</v>
      </c>
      <c r="AZ159" s="30">
        <v>40</v>
      </c>
      <c r="BA159" s="30" t="s">
        <v>2791</v>
      </c>
      <c r="BB159" s="32"/>
      <c r="BC159" s="32"/>
      <c r="BD159" s="29" t="s">
        <v>235</v>
      </c>
      <c r="BE159" s="29" t="s">
        <v>236</v>
      </c>
      <c r="BF159" s="29" t="s">
        <v>2792</v>
      </c>
      <c r="BG159" s="30" t="s">
        <v>2793</v>
      </c>
      <c r="BH159" s="32"/>
      <c r="BI159" s="30">
        <v>69</v>
      </c>
      <c r="BJ159" s="30">
        <v>89</v>
      </c>
      <c r="BK159" s="30">
        <v>107</v>
      </c>
      <c r="BL159" s="30" t="s">
        <v>244</v>
      </c>
      <c r="BM159" s="30">
        <v>90</v>
      </c>
      <c r="BN159" s="30">
        <v>0.9</v>
      </c>
      <c r="BO159" s="30">
        <v>1</v>
      </c>
      <c r="BP159" s="29" t="s">
        <v>2794</v>
      </c>
      <c r="BQ159" s="29" t="s">
        <v>2795</v>
      </c>
      <c r="BR159" s="30">
        <v>95</v>
      </c>
      <c r="BS159" s="30">
        <v>3.4999999999999997E-5</v>
      </c>
      <c r="BT159" s="30" t="s">
        <v>249</v>
      </c>
      <c r="BU159" s="32"/>
      <c r="BV159" s="29" t="s">
        <v>235</v>
      </c>
      <c r="BW159" s="29" t="s">
        <v>236</v>
      </c>
      <c r="BX159" s="30" t="s">
        <v>462</v>
      </c>
      <c r="BY159" s="30">
        <v>0.9</v>
      </c>
      <c r="BZ159" s="30" t="s">
        <v>2796</v>
      </c>
      <c r="CA159" s="29" t="s">
        <v>1447</v>
      </c>
      <c r="CB159" s="34"/>
      <c r="CC159" s="15">
        <v>0</v>
      </c>
      <c r="CD159" s="47" t="s">
        <v>2797</v>
      </c>
      <c r="CE159" s="36" t="s">
        <v>270</v>
      </c>
      <c r="CF159" s="37">
        <v>1993</v>
      </c>
      <c r="CG159" s="36" t="s">
        <v>380</v>
      </c>
      <c r="CH159" s="36" t="s">
        <v>439</v>
      </c>
      <c r="CI159" s="36" t="s">
        <v>348</v>
      </c>
      <c r="CJ159" s="38">
        <v>123</v>
      </c>
      <c r="CK159" s="38">
        <v>100</v>
      </c>
      <c r="CL159" s="38">
        <v>5240</v>
      </c>
      <c r="CM159" s="36" t="s">
        <v>1207</v>
      </c>
      <c r="CN159" s="36" t="s">
        <v>283</v>
      </c>
      <c r="CO159" s="36" t="s">
        <v>289</v>
      </c>
      <c r="CP159" s="36" t="s">
        <v>2798</v>
      </c>
      <c r="CQ159" s="36" t="s">
        <v>349</v>
      </c>
      <c r="CR159" s="36" t="s">
        <v>288</v>
      </c>
      <c r="CS159" s="36" t="s">
        <v>694</v>
      </c>
      <c r="CT159" s="36" t="s">
        <v>468</v>
      </c>
      <c r="CU159" s="36" t="s">
        <v>2799</v>
      </c>
      <c r="CV159" s="38">
        <v>1</v>
      </c>
      <c r="CW159" s="36" t="s">
        <v>294</v>
      </c>
      <c r="CX159" s="36" t="s">
        <v>498</v>
      </c>
      <c r="CY159" s="39">
        <v>40</v>
      </c>
      <c r="CZ159" s="41" t="s">
        <v>297</v>
      </c>
      <c r="DA159" s="41" t="s">
        <v>300</v>
      </c>
      <c r="DB159" s="42">
        <v>1</v>
      </c>
      <c r="DC159" s="42">
        <v>38</v>
      </c>
      <c r="DD159" s="42">
        <v>6.21</v>
      </c>
      <c r="DE159" s="41" t="s">
        <v>2034</v>
      </c>
      <c r="DF159" s="42">
        <v>0.92700000000000005</v>
      </c>
      <c r="DG159" s="19">
        <v>1.7182464000000001E-2</v>
      </c>
      <c r="DH159" s="19">
        <v>1.7182464000000001E-2</v>
      </c>
      <c r="DI159" s="85">
        <f t="shared" si="4"/>
        <v>1</v>
      </c>
      <c r="DJ159" s="19">
        <v>0.37478788391311502</v>
      </c>
      <c r="DK159" s="38">
        <v>95</v>
      </c>
      <c r="DL159" s="41" t="s">
        <v>297</v>
      </c>
      <c r="DM159" s="41" t="s">
        <v>300</v>
      </c>
      <c r="DN159" s="42">
        <v>1</v>
      </c>
      <c r="DO159" s="42">
        <v>93</v>
      </c>
      <c r="DP159" s="42">
        <v>18.940000000000001</v>
      </c>
      <c r="DQ159" s="41" t="s">
        <v>300</v>
      </c>
      <c r="DR159" s="42">
        <v>3.4999999999999997E-5</v>
      </c>
      <c r="DS159" s="57">
        <v>3.4600000000000001E-5</v>
      </c>
      <c r="DT159" s="57">
        <v>3.4600000000000001E-5</v>
      </c>
      <c r="DU159" s="85">
        <f t="shared" si="5"/>
        <v>1</v>
      </c>
      <c r="DV159" s="19">
        <v>0.41133658301617798</v>
      </c>
      <c r="DW159" s="85">
        <v>1</v>
      </c>
    </row>
    <row r="160" spans="1:127" ht="21" customHeight="1" x14ac:dyDescent="0.2">
      <c r="A160" s="12">
        <v>159</v>
      </c>
      <c r="B160" s="29" t="s">
        <v>2800</v>
      </c>
      <c r="C160" s="29" t="s">
        <v>2801</v>
      </c>
      <c r="D160" s="43" t="s">
        <v>1925</v>
      </c>
      <c r="E160" s="43">
        <v>19</v>
      </c>
      <c r="F160" s="43">
        <v>1</v>
      </c>
      <c r="G160" s="74" t="s">
        <v>2802</v>
      </c>
      <c r="H160" s="71"/>
      <c r="I160" s="71" t="s">
        <v>2803</v>
      </c>
      <c r="J160" s="44">
        <v>5</v>
      </c>
      <c r="K160" s="44"/>
      <c r="L160" s="44" t="s">
        <v>2804</v>
      </c>
      <c r="M160" s="44"/>
      <c r="N160" s="44"/>
      <c r="O160" s="44"/>
      <c r="P160" s="44"/>
      <c r="Q160" s="44"/>
      <c r="R160" s="44"/>
      <c r="S160" s="44"/>
      <c r="T160" s="44"/>
      <c r="U160" s="44"/>
      <c r="V160" s="44"/>
      <c r="W160" s="44"/>
      <c r="X160" s="44">
        <v>214</v>
      </c>
      <c r="Y160" s="44"/>
      <c r="Z160" s="44"/>
      <c r="AA160" s="44"/>
      <c r="AB160" s="44"/>
      <c r="AC160" s="44"/>
      <c r="AD160" s="44"/>
      <c r="AE160" s="44"/>
      <c r="AF160" s="44"/>
      <c r="AG160" s="44"/>
      <c r="AH160" s="44"/>
      <c r="AI160" s="44"/>
      <c r="AJ160" s="44"/>
      <c r="AK160" s="44"/>
      <c r="AL160" s="44"/>
      <c r="AM160" s="44"/>
      <c r="AN160" s="44"/>
      <c r="AO160" s="44"/>
      <c r="AP160" s="44">
        <v>0</v>
      </c>
      <c r="AQ160" s="44">
        <v>0</v>
      </c>
      <c r="AR160" s="44">
        <v>0</v>
      </c>
      <c r="AS160" s="44">
        <v>0</v>
      </c>
      <c r="AU160" s="75"/>
      <c r="AW160" s="9" t="s">
        <v>331</v>
      </c>
      <c r="AX160" s="44">
        <v>1</v>
      </c>
      <c r="AY160" s="44" t="s">
        <v>2805</v>
      </c>
      <c r="AZ160" s="44">
        <v>20</v>
      </c>
      <c r="BA160" s="44" t="s">
        <v>510</v>
      </c>
      <c r="BD160" s="9" t="s">
        <v>1484</v>
      </c>
      <c r="BE160" s="9" t="s">
        <v>236</v>
      </c>
      <c r="BF160" s="9" t="s">
        <v>2806</v>
      </c>
      <c r="BG160" s="40"/>
      <c r="BI160" s="40"/>
      <c r="BJ160" s="40"/>
      <c r="BK160" s="40"/>
      <c r="BL160" s="40"/>
      <c r="BM160" s="40"/>
      <c r="BN160" s="40"/>
      <c r="BO160" s="40"/>
      <c r="CC160" s="40"/>
      <c r="CE160" s="65"/>
      <c r="CF160" s="65"/>
      <c r="CG160" s="65"/>
      <c r="CH160" s="65"/>
      <c r="CI160" s="65"/>
      <c r="CJ160" s="66"/>
      <c r="CK160" s="66"/>
      <c r="CL160" s="66"/>
      <c r="CM160" s="65"/>
      <c r="CN160" s="65"/>
      <c r="CO160" s="65"/>
      <c r="CP160" s="65"/>
      <c r="CQ160" s="65"/>
      <c r="CR160" s="65"/>
      <c r="CS160" s="65"/>
      <c r="CT160" s="65"/>
      <c r="CU160" s="65"/>
      <c r="CV160" s="66"/>
      <c r="CW160" s="65"/>
      <c r="CX160" s="65"/>
      <c r="CY160" s="52">
        <v>20</v>
      </c>
      <c r="CZ160" s="41" t="s">
        <v>297</v>
      </c>
      <c r="DA160" s="41" t="s">
        <v>300</v>
      </c>
      <c r="DB160" s="42">
        <v>1</v>
      </c>
      <c r="DC160" s="42">
        <v>18</v>
      </c>
      <c r="DD160" s="42">
        <v>26.19</v>
      </c>
      <c r="DE160" s="41" t="s">
        <v>355</v>
      </c>
      <c r="DF160" s="42">
        <v>1E-3</v>
      </c>
      <c r="DG160" s="101">
        <v>7.2000000000000002E-5</v>
      </c>
      <c r="DH160" s="101">
        <v>7.2000000000000002E-5</v>
      </c>
      <c r="DI160" s="85">
        <f t="shared" si="4"/>
        <v>1</v>
      </c>
      <c r="DJ160" s="44">
        <v>0.76984935178248903</v>
      </c>
      <c r="DK160" s="56"/>
      <c r="DL160" s="56"/>
      <c r="DM160" s="62"/>
      <c r="DN160" s="62"/>
      <c r="DO160" s="62"/>
      <c r="DP160" s="62"/>
      <c r="DQ160" s="62"/>
      <c r="DR160" s="62"/>
      <c r="DS160" s="44"/>
      <c r="DT160" s="44"/>
      <c r="DU160" s="85"/>
      <c r="DV160" s="44"/>
      <c r="DW160" s="85"/>
    </row>
    <row r="161" spans="1:127" ht="21" customHeight="1" x14ac:dyDescent="0.2">
      <c r="A161" s="12">
        <v>160</v>
      </c>
      <c r="B161" s="14" t="s">
        <v>2807</v>
      </c>
      <c r="C161" s="14" t="s">
        <v>2808</v>
      </c>
      <c r="D161" s="15" t="s">
        <v>1925</v>
      </c>
      <c r="E161" s="15">
        <v>19</v>
      </c>
      <c r="F161" s="15">
        <v>4</v>
      </c>
      <c r="G161" s="15" t="s">
        <v>2809</v>
      </c>
      <c r="H161" s="68" t="s">
        <v>2810</v>
      </c>
      <c r="I161" s="69" t="s">
        <v>2811</v>
      </c>
      <c r="J161" s="19">
        <v>3</v>
      </c>
      <c r="K161" s="19">
        <v>1</v>
      </c>
      <c r="L161" s="19" t="s">
        <v>2812</v>
      </c>
      <c r="M161" s="44">
        <v>921</v>
      </c>
      <c r="N161" s="19" t="s">
        <v>2182</v>
      </c>
      <c r="O161" s="43" t="s">
        <v>2813</v>
      </c>
      <c r="P161" s="44">
        <v>9846</v>
      </c>
      <c r="Q161" s="19" t="s">
        <v>2249</v>
      </c>
      <c r="R161" s="19" t="s">
        <v>2814</v>
      </c>
      <c r="S161" s="44">
        <v>486</v>
      </c>
      <c r="T161" s="19" t="s">
        <v>1526</v>
      </c>
      <c r="U161" s="19" t="s">
        <v>2814</v>
      </c>
      <c r="V161" s="44">
        <v>486</v>
      </c>
      <c r="W161" s="19" t="s">
        <v>1526</v>
      </c>
      <c r="X161" s="19">
        <v>117</v>
      </c>
      <c r="Y161" s="83">
        <v>4.08</v>
      </c>
      <c r="Z161" s="83">
        <v>2.85</v>
      </c>
      <c r="AA161" s="83">
        <v>3.67</v>
      </c>
      <c r="AB161" s="83">
        <v>3.67</v>
      </c>
      <c r="AC161" s="22">
        <v>1</v>
      </c>
      <c r="AD161" s="22" t="s">
        <v>193</v>
      </c>
      <c r="AE161" s="22">
        <v>2</v>
      </c>
      <c r="AF161" s="23" t="s">
        <v>195</v>
      </c>
      <c r="AG161" s="23" t="s">
        <v>197</v>
      </c>
      <c r="AH161" s="23" t="s">
        <v>394</v>
      </c>
      <c r="AI161" s="23" t="s">
        <v>329</v>
      </c>
      <c r="AJ161" s="25">
        <v>2</v>
      </c>
      <c r="AK161" s="25">
        <v>2.5</v>
      </c>
      <c r="AL161" s="22">
        <v>0</v>
      </c>
      <c r="AM161" s="22"/>
      <c r="AN161" s="22">
        <v>0</v>
      </c>
      <c r="AO161" s="19"/>
      <c r="AP161" s="19">
        <v>0</v>
      </c>
      <c r="AQ161" s="19">
        <v>1</v>
      </c>
      <c r="AR161" s="19">
        <v>0</v>
      </c>
      <c r="AS161" s="19">
        <v>0</v>
      </c>
      <c r="AT161" s="14" t="s">
        <v>2815</v>
      </c>
      <c r="AU161" s="27">
        <v>41837</v>
      </c>
      <c r="AV161" s="48"/>
      <c r="AW161" s="14" t="s">
        <v>222</v>
      </c>
      <c r="AX161" s="15">
        <v>1</v>
      </c>
      <c r="AY161" s="15" t="s">
        <v>2816</v>
      </c>
      <c r="AZ161" s="15">
        <v>268</v>
      </c>
      <c r="BA161" s="15" t="s">
        <v>2318</v>
      </c>
      <c r="BB161" s="15"/>
      <c r="BC161" s="15">
        <v>2</v>
      </c>
      <c r="BD161" s="14" t="s">
        <v>235</v>
      </c>
      <c r="BE161" s="14" t="s">
        <v>2817</v>
      </c>
      <c r="BF161" s="14" t="s">
        <v>2818</v>
      </c>
      <c r="BG161" s="15" t="s">
        <v>2819</v>
      </c>
      <c r="BH161" s="48"/>
      <c r="BI161" s="15">
        <v>404</v>
      </c>
      <c r="BJ161" s="15">
        <v>540</v>
      </c>
      <c r="BK161" s="15">
        <v>668</v>
      </c>
      <c r="BL161" s="15" t="s">
        <v>244</v>
      </c>
      <c r="BM161" s="15">
        <v>404</v>
      </c>
      <c r="BN161" s="15">
        <v>0.8</v>
      </c>
      <c r="BO161" s="15">
        <v>1</v>
      </c>
      <c r="BP161" s="14" t="s">
        <v>2514</v>
      </c>
      <c r="BQ161" s="34"/>
      <c r="BR161" s="34"/>
      <c r="BS161" s="34"/>
      <c r="BT161" s="34"/>
      <c r="BU161" s="34"/>
      <c r="BV161" s="34"/>
      <c r="BW161" s="34"/>
      <c r="BX161" s="34"/>
      <c r="BY161" s="34"/>
      <c r="BZ161" s="34"/>
      <c r="CA161" s="34"/>
      <c r="CB161" s="34"/>
      <c r="CC161" s="15">
        <v>0</v>
      </c>
      <c r="CD161" s="34"/>
      <c r="CE161" s="36" t="s">
        <v>270</v>
      </c>
      <c r="CF161" s="37">
        <v>2009</v>
      </c>
      <c r="CG161" s="36" t="s">
        <v>438</v>
      </c>
      <c r="CH161" s="36" t="s">
        <v>348</v>
      </c>
      <c r="CI161" s="36" t="s">
        <v>348</v>
      </c>
      <c r="CJ161" s="38">
        <v>36</v>
      </c>
      <c r="CK161" s="38">
        <v>20</v>
      </c>
      <c r="CL161" s="38">
        <v>475</v>
      </c>
      <c r="CM161" s="36" t="s">
        <v>625</v>
      </c>
      <c r="CN161" s="36" t="s">
        <v>408</v>
      </c>
      <c r="CO161" s="36" t="s">
        <v>284</v>
      </c>
      <c r="CP161" s="148" t="s">
        <v>2820</v>
      </c>
      <c r="CQ161" s="149"/>
      <c r="CR161" s="149"/>
      <c r="CS161" s="36" t="s">
        <v>290</v>
      </c>
      <c r="CT161" s="65"/>
      <c r="CU161" s="36" t="s">
        <v>2821</v>
      </c>
      <c r="CV161" s="38">
        <v>1</v>
      </c>
      <c r="CW161" s="36" t="s">
        <v>294</v>
      </c>
      <c r="CX161" s="36" t="s">
        <v>2822</v>
      </c>
      <c r="CY161" s="52">
        <v>268</v>
      </c>
      <c r="CZ161" s="41" t="s">
        <v>297</v>
      </c>
      <c r="DA161" s="41" t="s">
        <v>300</v>
      </c>
      <c r="DB161" s="42">
        <v>1</v>
      </c>
      <c r="DC161" s="42">
        <v>62</v>
      </c>
      <c r="DD161" s="42">
        <v>5.93</v>
      </c>
      <c r="DE161" s="41" t="s">
        <v>2034</v>
      </c>
      <c r="DF161" s="42">
        <v>0.93</v>
      </c>
      <c r="DG161" s="19">
        <v>1.7775393E-2</v>
      </c>
      <c r="DH161" s="19">
        <v>1.7775393E-2</v>
      </c>
      <c r="DI161" s="85">
        <f t="shared" si="4"/>
        <v>1</v>
      </c>
      <c r="DJ161" s="19">
        <v>0.29545853451963699</v>
      </c>
      <c r="DK161" s="56"/>
      <c r="DL161" s="56"/>
      <c r="DM161" s="62"/>
      <c r="DN161" s="62"/>
      <c r="DO161" s="62"/>
      <c r="DP161" s="62"/>
      <c r="DQ161" s="62"/>
      <c r="DR161" s="62"/>
      <c r="DS161" s="19"/>
      <c r="DT161" s="19"/>
      <c r="DU161" s="85"/>
      <c r="DV161" s="19"/>
      <c r="DW161" s="85"/>
    </row>
    <row r="162" spans="1:127" ht="21" customHeight="1" x14ac:dyDescent="0.2">
      <c r="A162" s="12">
        <v>161</v>
      </c>
      <c r="B162" s="14" t="s">
        <v>2823</v>
      </c>
      <c r="C162" s="14" t="s">
        <v>2824</v>
      </c>
      <c r="D162" s="15" t="s">
        <v>1925</v>
      </c>
      <c r="E162" s="15">
        <v>19</v>
      </c>
      <c r="F162" s="15">
        <v>3</v>
      </c>
      <c r="G162" s="15" t="s">
        <v>2825</v>
      </c>
      <c r="H162" s="68" t="s">
        <v>2826</v>
      </c>
      <c r="I162" s="69" t="s">
        <v>2827</v>
      </c>
      <c r="J162" s="19">
        <v>2</v>
      </c>
      <c r="K162" s="19">
        <v>5</v>
      </c>
      <c r="L162" s="19" t="s">
        <v>2828</v>
      </c>
      <c r="M162" s="20">
        <v>563</v>
      </c>
      <c r="N162" s="19" t="s">
        <v>505</v>
      </c>
      <c r="O162" s="19" t="s">
        <v>2829</v>
      </c>
      <c r="P162" s="20">
        <v>8201</v>
      </c>
      <c r="Q162" s="19" t="s">
        <v>505</v>
      </c>
      <c r="R162" s="19" t="s">
        <v>2830</v>
      </c>
      <c r="S162" s="20">
        <v>6</v>
      </c>
      <c r="T162" s="122" t="s">
        <v>1769</v>
      </c>
      <c r="U162" s="19" t="s">
        <v>2830</v>
      </c>
      <c r="V162" s="20">
        <v>6</v>
      </c>
      <c r="W162" s="122" t="s">
        <v>1769</v>
      </c>
      <c r="X162" s="19">
        <v>143</v>
      </c>
      <c r="Y162" s="83">
        <v>4.3600000000000003</v>
      </c>
      <c r="Z162" s="83">
        <v>4.3600000000000003</v>
      </c>
      <c r="AA162" s="83">
        <v>1.4</v>
      </c>
      <c r="AB162" s="83">
        <v>1.4</v>
      </c>
      <c r="AC162" s="22">
        <v>3</v>
      </c>
      <c r="AD162" s="22" t="s">
        <v>1116</v>
      </c>
      <c r="AE162" s="22">
        <v>1</v>
      </c>
      <c r="AF162" s="23" t="s">
        <v>195</v>
      </c>
      <c r="AG162" s="23" t="s">
        <v>367</v>
      </c>
      <c r="AH162" s="23" t="s">
        <v>368</v>
      </c>
      <c r="AI162" s="23" t="s">
        <v>329</v>
      </c>
      <c r="AJ162" s="25">
        <v>2.5</v>
      </c>
      <c r="AK162" s="25">
        <v>3</v>
      </c>
      <c r="AL162" s="22">
        <v>2</v>
      </c>
      <c r="AM162" s="22">
        <v>0</v>
      </c>
      <c r="AN162" s="22">
        <v>0</v>
      </c>
      <c r="AO162" s="19"/>
      <c r="AP162" s="19">
        <v>0</v>
      </c>
      <c r="AQ162" s="19">
        <v>1</v>
      </c>
      <c r="AR162" s="19">
        <v>1</v>
      </c>
      <c r="AS162" s="19">
        <v>0</v>
      </c>
      <c r="AT162" s="14" t="s">
        <v>2072</v>
      </c>
      <c r="AU162" s="27">
        <v>41291</v>
      </c>
      <c r="AV162" s="28">
        <v>41962</v>
      </c>
      <c r="AW162" s="29" t="s">
        <v>856</v>
      </c>
      <c r="AX162" s="30">
        <v>3</v>
      </c>
      <c r="AY162" s="30" t="s">
        <v>2831</v>
      </c>
      <c r="AZ162" s="30">
        <v>48</v>
      </c>
      <c r="BA162" s="30" t="s">
        <v>533</v>
      </c>
      <c r="BB162" s="32"/>
      <c r="BC162" s="32"/>
      <c r="BD162" s="29" t="s">
        <v>2229</v>
      </c>
      <c r="BE162" s="29" t="s">
        <v>236</v>
      </c>
      <c r="BF162" s="29" t="s">
        <v>2832</v>
      </c>
      <c r="BG162" s="30" t="s">
        <v>2833</v>
      </c>
      <c r="BH162" s="32"/>
      <c r="BI162" s="30">
        <v>33</v>
      </c>
      <c r="BJ162" s="30">
        <v>40</v>
      </c>
      <c r="BK162" s="30">
        <v>50</v>
      </c>
      <c r="BL162" s="30" t="s">
        <v>244</v>
      </c>
      <c r="BM162" s="30">
        <v>35</v>
      </c>
      <c r="BN162" s="30">
        <v>0.85</v>
      </c>
      <c r="BO162" s="30">
        <v>2</v>
      </c>
      <c r="BP162" s="29" t="s">
        <v>464</v>
      </c>
      <c r="BQ162" s="29" t="s">
        <v>2834</v>
      </c>
      <c r="BR162" s="30">
        <v>48</v>
      </c>
      <c r="BS162" s="30">
        <v>0.23699999999999999</v>
      </c>
      <c r="BT162" s="30" t="s">
        <v>249</v>
      </c>
      <c r="BU162" s="30">
        <v>2</v>
      </c>
      <c r="BV162" s="29" t="s">
        <v>2835</v>
      </c>
      <c r="BW162" s="29" t="s">
        <v>343</v>
      </c>
      <c r="BX162" s="30" t="s">
        <v>253</v>
      </c>
      <c r="BY162" s="30">
        <v>0.9</v>
      </c>
      <c r="BZ162" s="30" t="s">
        <v>2836</v>
      </c>
      <c r="CA162" s="29" t="s">
        <v>554</v>
      </c>
      <c r="CB162" s="29" t="s">
        <v>2837</v>
      </c>
      <c r="CC162" s="15">
        <v>1</v>
      </c>
      <c r="CD162" s="35" t="s">
        <v>2838</v>
      </c>
      <c r="CE162" s="36" t="s">
        <v>270</v>
      </c>
      <c r="CF162" s="37">
        <v>2005</v>
      </c>
      <c r="CG162" s="36" t="s">
        <v>380</v>
      </c>
      <c r="CH162" s="36" t="s">
        <v>348</v>
      </c>
      <c r="CI162" s="36" t="s">
        <v>348</v>
      </c>
      <c r="CJ162" s="38">
        <v>4</v>
      </c>
      <c r="CK162" s="38">
        <v>2</v>
      </c>
      <c r="CL162" s="38">
        <v>2</v>
      </c>
      <c r="CM162" s="36" t="s">
        <v>282</v>
      </c>
      <c r="CN162" s="36" t="s">
        <v>408</v>
      </c>
      <c r="CO162" s="36" t="s">
        <v>349</v>
      </c>
      <c r="CP162" s="36" t="s">
        <v>2839</v>
      </c>
      <c r="CQ162" s="36" t="s">
        <v>351</v>
      </c>
      <c r="CR162" s="36" t="s">
        <v>351</v>
      </c>
      <c r="CS162" s="36" t="s">
        <v>467</v>
      </c>
      <c r="CT162" s="36" t="s">
        <v>468</v>
      </c>
      <c r="CU162" s="36" t="s">
        <v>2518</v>
      </c>
      <c r="CV162" s="38">
        <v>3</v>
      </c>
      <c r="CW162" s="36" t="s">
        <v>294</v>
      </c>
      <c r="CX162" s="36" t="s">
        <v>2840</v>
      </c>
      <c r="CY162" s="39">
        <v>48</v>
      </c>
      <c r="CZ162" s="41" t="s">
        <v>297</v>
      </c>
      <c r="DA162" s="41" t="s">
        <v>300</v>
      </c>
      <c r="DB162" s="42">
        <v>1</v>
      </c>
      <c r="DC162" s="42">
        <v>44</v>
      </c>
      <c r="DD162" s="42">
        <v>13.42</v>
      </c>
      <c r="DE162" s="41" t="s">
        <v>355</v>
      </c>
      <c r="DF162" s="42">
        <v>0.01</v>
      </c>
      <c r="DG162" s="19">
        <v>6.6537900000000001E-4</v>
      </c>
      <c r="DH162" s="19">
        <v>6.6537900000000001E-4</v>
      </c>
      <c r="DI162" s="85">
        <f t="shared" si="4"/>
        <v>1</v>
      </c>
      <c r="DJ162" s="19">
        <v>0.48344231827156497</v>
      </c>
      <c r="DK162" s="38">
        <v>48</v>
      </c>
      <c r="DL162" s="41" t="s">
        <v>297</v>
      </c>
      <c r="DM162" s="41" t="s">
        <v>300</v>
      </c>
      <c r="DN162" s="42">
        <v>1</v>
      </c>
      <c r="DO162" s="42">
        <v>44</v>
      </c>
      <c r="DP162" s="42">
        <v>1.4370000000000001</v>
      </c>
      <c r="DQ162" s="41" t="s">
        <v>300</v>
      </c>
      <c r="DR162" s="42">
        <v>0.23699999999999999</v>
      </c>
      <c r="DS162" s="19">
        <v>0.23704196199999999</v>
      </c>
      <c r="DT162" s="19">
        <v>0.23704196199999999</v>
      </c>
      <c r="DU162" s="85">
        <f t="shared" si="5"/>
        <v>0</v>
      </c>
      <c r="DV162" s="19">
        <v>0.17783758802958</v>
      </c>
      <c r="DW162" s="85">
        <v>0</v>
      </c>
    </row>
    <row r="163" spans="1:127" ht="21" customHeight="1" x14ac:dyDescent="0.2">
      <c r="A163" s="12">
        <v>162</v>
      </c>
      <c r="B163" s="29" t="s">
        <v>2841</v>
      </c>
      <c r="C163" s="29" t="s">
        <v>2842</v>
      </c>
      <c r="D163" s="43" t="s">
        <v>1925</v>
      </c>
      <c r="E163" s="43">
        <v>19</v>
      </c>
      <c r="F163" s="43">
        <v>3</v>
      </c>
      <c r="G163" s="43" t="s">
        <v>2843</v>
      </c>
      <c r="H163" s="71"/>
      <c r="I163" s="71" t="s">
        <v>2844</v>
      </c>
      <c r="J163" s="44">
        <v>2</v>
      </c>
      <c r="K163" s="44"/>
      <c r="L163" s="44" t="s">
        <v>2845</v>
      </c>
      <c r="M163" s="44"/>
      <c r="N163" s="44"/>
      <c r="O163" s="44"/>
      <c r="P163" s="44"/>
      <c r="Q163" s="44"/>
      <c r="R163" s="44"/>
      <c r="S163" s="44"/>
      <c r="T163" s="44"/>
      <c r="U163" s="44"/>
      <c r="V163" s="44"/>
      <c r="W163" s="44"/>
      <c r="X163" s="44">
        <v>139</v>
      </c>
      <c r="Y163" s="44"/>
      <c r="Z163" s="44"/>
      <c r="AA163" s="44"/>
      <c r="AB163" s="44"/>
      <c r="AC163" s="44"/>
      <c r="AD163" s="44"/>
      <c r="AE163" s="44"/>
      <c r="AF163" s="44"/>
      <c r="AG163" s="44"/>
      <c r="AH163" s="44"/>
      <c r="AI163" s="44"/>
      <c r="AJ163" s="44"/>
      <c r="AK163" s="44"/>
      <c r="AL163" s="44"/>
      <c r="AM163" s="44"/>
      <c r="AN163" s="44"/>
      <c r="AO163" s="44"/>
      <c r="AP163" s="44">
        <v>0</v>
      </c>
      <c r="AQ163" s="44">
        <v>0</v>
      </c>
      <c r="AR163" s="44">
        <v>0</v>
      </c>
      <c r="AS163" s="44">
        <v>0</v>
      </c>
      <c r="AU163" s="75"/>
      <c r="AW163" s="9" t="s">
        <v>222</v>
      </c>
      <c r="AX163" s="44">
        <v>3</v>
      </c>
      <c r="AY163" s="44" t="s">
        <v>2846</v>
      </c>
      <c r="AZ163" s="44">
        <v>133</v>
      </c>
      <c r="BA163" s="44" t="s">
        <v>2847</v>
      </c>
      <c r="BD163" s="9" t="s">
        <v>900</v>
      </c>
      <c r="BE163" s="9" t="s">
        <v>343</v>
      </c>
      <c r="BF163" s="9" t="s">
        <v>2848</v>
      </c>
      <c r="BG163" s="40"/>
      <c r="BI163" s="40"/>
      <c r="BJ163" s="40"/>
      <c r="BK163" s="40"/>
      <c r="BL163" s="40"/>
      <c r="BM163" s="40"/>
      <c r="BN163" s="40"/>
      <c r="BO163" s="40"/>
      <c r="CC163" s="40"/>
      <c r="CE163" s="65"/>
      <c r="CF163" s="65"/>
      <c r="CG163" s="65"/>
      <c r="CH163" s="65"/>
      <c r="CI163" s="65"/>
      <c r="CJ163" s="66"/>
      <c r="CK163" s="66"/>
      <c r="CL163" s="66"/>
      <c r="CM163" s="65"/>
      <c r="CN163" s="65"/>
      <c r="CO163" s="65"/>
      <c r="CP163" s="65"/>
      <c r="CQ163" s="65"/>
      <c r="CR163" s="65"/>
      <c r="CS163" s="65"/>
      <c r="CT163" s="65"/>
      <c r="CU163" s="65"/>
      <c r="CV163" s="66"/>
      <c r="CW163" s="65"/>
      <c r="CX163" s="65"/>
      <c r="CY163" s="52">
        <v>133</v>
      </c>
      <c r="CZ163" s="41" t="s">
        <v>471</v>
      </c>
      <c r="DA163" s="41" t="s">
        <v>300</v>
      </c>
      <c r="DB163" s="42">
        <v>1</v>
      </c>
      <c r="DC163" s="42">
        <v>44</v>
      </c>
      <c r="DD163" s="42">
        <v>3.53</v>
      </c>
      <c r="DE163" s="41" t="s">
        <v>2034</v>
      </c>
      <c r="DF163" s="42">
        <v>0.98599999999999999</v>
      </c>
      <c r="DG163" s="44">
        <v>9.8773900000000006E-4</v>
      </c>
      <c r="DH163" s="44">
        <v>9.8773900000000006E-4</v>
      </c>
      <c r="DI163" s="85">
        <f t="shared" si="4"/>
        <v>1</v>
      </c>
      <c r="DJ163" s="44">
        <v>0.46978679697751902</v>
      </c>
      <c r="DK163" s="56"/>
      <c r="DL163" s="56"/>
      <c r="DM163" s="62"/>
      <c r="DN163" s="62"/>
      <c r="DO163" s="62"/>
      <c r="DP163" s="62"/>
      <c r="DQ163" s="62"/>
      <c r="DR163" s="62"/>
      <c r="DS163" s="44"/>
      <c r="DT163" s="44"/>
      <c r="DU163" s="85"/>
      <c r="DV163" s="44"/>
      <c r="DW163" s="85"/>
    </row>
    <row r="164" spans="1:127" ht="21" customHeight="1" x14ac:dyDescent="0.2">
      <c r="A164" s="12">
        <v>163</v>
      </c>
      <c r="B164" s="29" t="s">
        <v>2849</v>
      </c>
      <c r="C164" s="29" t="s">
        <v>2850</v>
      </c>
      <c r="D164" s="43" t="s">
        <v>1925</v>
      </c>
      <c r="E164" s="43">
        <v>19</v>
      </c>
      <c r="F164" s="43">
        <v>1</v>
      </c>
      <c r="G164" s="74" t="s">
        <v>2851</v>
      </c>
      <c r="H164" s="71"/>
      <c r="I164" s="71" t="s">
        <v>2852</v>
      </c>
      <c r="J164" s="44">
        <v>3</v>
      </c>
      <c r="K164" s="44"/>
      <c r="L164" s="44" t="s">
        <v>2853</v>
      </c>
      <c r="M164" s="44"/>
      <c r="N164" s="44"/>
      <c r="O164" s="44"/>
      <c r="P164" s="44"/>
      <c r="Q164" s="44"/>
      <c r="R164" s="44"/>
      <c r="S164" s="44"/>
      <c r="T164" s="44"/>
      <c r="U164" s="44"/>
      <c r="V164" s="44"/>
      <c r="W164" s="44"/>
      <c r="X164" s="44">
        <v>53</v>
      </c>
      <c r="Y164" s="44"/>
      <c r="Z164" s="44"/>
      <c r="AA164" s="44"/>
      <c r="AB164" s="44"/>
      <c r="AC164" s="44"/>
      <c r="AD164" s="44"/>
      <c r="AE164" s="44"/>
      <c r="AF164" s="44"/>
      <c r="AG164" s="44"/>
      <c r="AH164" s="44"/>
      <c r="AI164" s="44"/>
      <c r="AJ164" s="44"/>
      <c r="AK164" s="44"/>
      <c r="AL164" s="44"/>
      <c r="AM164" s="44"/>
      <c r="AN164" s="44"/>
      <c r="AO164" s="44"/>
      <c r="AP164" s="44">
        <v>0</v>
      </c>
      <c r="AQ164" s="44">
        <v>0</v>
      </c>
      <c r="AR164" s="44">
        <v>0</v>
      </c>
      <c r="AS164" s="44">
        <v>0</v>
      </c>
      <c r="AU164" s="75"/>
      <c r="AW164" s="9" t="s">
        <v>222</v>
      </c>
      <c r="AX164" s="44">
        <v>1</v>
      </c>
      <c r="AY164" s="44" t="s">
        <v>2854</v>
      </c>
      <c r="AZ164" s="44">
        <v>44</v>
      </c>
      <c r="BA164" s="44" t="s">
        <v>2417</v>
      </c>
      <c r="BD164" s="9" t="s">
        <v>2855</v>
      </c>
      <c r="BE164" s="9" t="s">
        <v>1180</v>
      </c>
      <c r="BF164" s="9" t="s">
        <v>2856</v>
      </c>
      <c r="BG164" s="40"/>
      <c r="BI164" s="40"/>
      <c r="BJ164" s="40"/>
      <c r="BK164" s="40"/>
      <c r="BL164" s="40"/>
      <c r="BM164" s="40"/>
      <c r="BN164" s="40"/>
      <c r="BO164" s="40"/>
      <c r="CC164" s="40"/>
      <c r="CE164" s="65"/>
      <c r="CF164" s="65"/>
      <c r="CG164" s="65"/>
      <c r="CH164" s="65"/>
      <c r="CI164" s="65"/>
      <c r="CJ164" s="66"/>
      <c r="CK164" s="66"/>
      <c r="CL164" s="66"/>
      <c r="CM164" s="65"/>
      <c r="CN164" s="65"/>
      <c r="CO164" s="65"/>
      <c r="CP164" s="65"/>
      <c r="CQ164" s="65"/>
      <c r="CR164" s="65"/>
      <c r="CS164" s="65"/>
      <c r="CT164" s="65"/>
      <c r="CU164" s="65"/>
      <c r="CV164" s="66"/>
      <c r="CW164" s="65"/>
      <c r="CX164" s="65"/>
      <c r="CY164" s="52">
        <v>44</v>
      </c>
      <c r="CZ164" s="56"/>
      <c r="DA164" s="41" t="s">
        <v>300</v>
      </c>
      <c r="DB164" s="62"/>
      <c r="DC164" s="62"/>
      <c r="DD164" s="42">
        <v>0.17499999999999999</v>
      </c>
      <c r="DE164" s="53" t="s">
        <v>2423</v>
      </c>
      <c r="DF164" s="56"/>
      <c r="DG164" s="44"/>
      <c r="DH164" s="44"/>
      <c r="DI164" s="85"/>
      <c r="DJ164" s="44"/>
      <c r="DK164" s="56"/>
      <c r="DL164" s="56"/>
      <c r="DM164" s="62"/>
      <c r="DN164" s="62"/>
      <c r="DO164" s="62"/>
      <c r="DP164" s="62"/>
      <c r="DQ164" s="62"/>
      <c r="DR164" s="62"/>
      <c r="DS164" s="44"/>
      <c r="DT164" s="44"/>
      <c r="DU164" s="85"/>
      <c r="DV164" s="44"/>
      <c r="DW164" s="85"/>
    </row>
    <row r="165" spans="1:127" ht="21" customHeight="1" x14ac:dyDescent="0.2">
      <c r="A165" s="12">
        <v>164</v>
      </c>
      <c r="B165" s="14" t="s">
        <v>2857</v>
      </c>
      <c r="C165" s="14" t="s">
        <v>2858</v>
      </c>
      <c r="D165" s="15" t="s">
        <v>1925</v>
      </c>
      <c r="E165" s="15">
        <v>19</v>
      </c>
      <c r="F165" s="15">
        <v>2</v>
      </c>
      <c r="G165" s="15" t="s">
        <v>2859</v>
      </c>
      <c r="H165" s="68" t="s">
        <v>2860</v>
      </c>
      <c r="I165" s="69" t="s">
        <v>2861</v>
      </c>
      <c r="J165" s="19">
        <v>3</v>
      </c>
      <c r="K165" s="19">
        <v>2</v>
      </c>
      <c r="L165" s="19" t="s">
        <v>2862</v>
      </c>
      <c r="M165" s="20">
        <v>7492</v>
      </c>
      <c r="N165" s="19" t="s">
        <v>2863</v>
      </c>
      <c r="O165" s="19" t="s">
        <v>2862</v>
      </c>
      <c r="P165" s="20">
        <v>7492</v>
      </c>
      <c r="Q165" s="19" t="s">
        <v>2863</v>
      </c>
      <c r="R165" s="19" t="s">
        <v>2864</v>
      </c>
      <c r="S165" s="20">
        <v>2355</v>
      </c>
      <c r="T165" s="19" t="s">
        <v>2865</v>
      </c>
      <c r="U165" s="19" t="s">
        <v>2864</v>
      </c>
      <c r="V165" s="20">
        <v>2355</v>
      </c>
      <c r="W165" s="19" t="s">
        <v>2865</v>
      </c>
      <c r="X165" s="19">
        <v>160</v>
      </c>
      <c r="Y165" s="83">
        <v>4.18</v>
      </c>
      <c r="Z165" s="83">
        <v>4.18</v>
      </c>
      <c r="AA165" s="83">
        <v>2.61</v>
      </c>
      <c r="AB165" s="83">
        <v>2.61</v>
      </c>
      <c r="AC165" s="22">
        <v>1</v>
      </c>
      <c r="AD165" s="22" t="s">
        <v>414</v>
      </c>
      <c r="AE165" s="22">
        <v>1</v>
      </c>
      <c r="AF165" s="23" t="s">
        <v>195</v>
      </c>
      <c r="AG165" s="23" t="s">
        <v>822</v>
      </c>
      <c r="AH165" s="23" t="s">
        <v>200</v>
      </c>
      <c r="AI165" s="23" t="s">
        <v>201</v>
      </c>
      <c r="AJ165" s="25">
        <v>3</v>
      </c>
      <c r="AK165" s="25">
        <v>3.33</v>
      </c>
      <c r="AL165" s="22">
        <v>0</v>
      </c>
      <c r="AM165" s="22"/>
      <c r="AN165" s="22">
        <v>0</v>
      </c>
      <c r="AO165" s="19"/>
      <c r="AP165" s="19">
        <v>0</v>
      </c>
      <c r="AQ165" s="19">
        <v>1</v>
      </c>
      <c r="AR165" s="19">
        <v>0</v>
      </c>
      <c r="AS165" s="19">
        <v>0</v>
      </c>
      <c r="AT165" s="14" t="s">
        <v>2866</v>
      </c>
      <c r="AU165" s="27">
        <v>41849</v>
      </c>
      <c r="AV165" s="48"/>
      <c r="AW165" s="14" t="s">
        <v>331</v>
      </c>
      <c r="AX165" s="15">
        <v>1</v>
      </c>
      <c r="AY165" s="15" t="s">
        <v>2867</v>
      </c>
      <c r="AZ165" s="15">
        <v>12</v>
      </c>
      <c r="BA165" s="15" t="s">
        <v>533</v>
      </c>
      <c r="BB165" s="15"/>
      <c r="BC165" s="15">
        <v>2</v>
      </c>
      <c r="BD165" s="14" t="s">
        <v>334</v>
      </c>
      <c r="BE165" s="14" t="s">
        <v>236</v>
      </c>
      <c r="BF165" s="14" t="s">
        <v>2868</v>
      </c>
      <c r="BG165" s="15" t="s">
        <v>2869</v>
      </c>
      <c r="BH165" s="48"/>
      <c r="BI165" s="15">
        <v>12</v>
      </c>
      <c r="BJ165" s="15">
        <v>15</v>
      </c>
      <c r="BK165" s="15">
        <v>18</v>
      </c>
      <c r="BL165" s="15" t="s">
        <v>244</v>
      </c>
      <c r="BM165" s="15">
        <v>35</v>
      </c>
      <c r="BN165" s="15">
        <v>0.99</v>
      </c>
      <c r="BO165" s="15">
        <v>1</v>
      </c>
      <c r="BP165" s="14" t="s">
        <v>2870</v>
      </c>
      <c r="BQ165" s="34"/>
      <c r="BR165" s="34"/>
      <c r="BS165" s="34"/>
      <c r="BT165" s="34"/>
      <c r="BU165" s="34"/>
      <c r="BV165" s="34"/>
      <c r="BW165" s="34"/>
      <c r="BX165" s="34"/>
      <c r="BY165" s="34"/>
      <c r="BZ165" s="34"/>
      <c r="CA165" s="34"/>
      <c r="CB165" s="34"/>
      <c r="CC165" s="15">
        <v>0</v>
      </c>
      <c r="CD165" s="34"/>
      <c r="CE165" s="36" t="s">
        <v>270</v>
      </c>
      <c r="CF165" s="37">
        <v>2007</v>
      </c>
      <c r="CG165" s="36" t="s">
        <v>438</v>
      </c>
      <c r="CH165" s="36" t="s">
        <v>277</v>
      </c>
      <c r="CI165" s="36" t="s">
        <v>278</v>
      </c>
      <c r="CJ165" s="38">
        <v>34</v>
      </c>
      <c r="CK165" s="38">
        <v>28</v>
      </c>
      <c r="CL165" s="38">
        <v>2303</v>
      </c>
      <c r="CM165" s="36" t="s">
        <v>625</v>
      </c>
      <c r="CN165" s="36" t="s">
        <v>381</v>
      </c>
      <c r="CO165" s="36" t="s">
        <v>351</v>
      </c>
      <c r="CP165" s="148" t="s">
        <v>2871</v>
      </c>
      <c r="CQ165" s="149"/>
      <c r="CR165" s="149"/>
      <c r="CS165" s="36" t="s">
        <v>694</v>
      </c>
      <c r="CT165" s="65"/>
      <c r="CU165" s="36" t="s">
        <v>2872</v>
      </c>
      <c r="CV165" s="38">
        <v>1</v>
      </c>
      <c r="CW165" s="36" t="s">
        <v>294</v>
      </c>
      <c r="CX165" s="36" t="s">
        <v>2873</v>
      </c>
      <c r="CY165" s="52">
        <v>12</v>
      </c>
      <c r="CZ165" s="41" t="s">
        <v>297</v>
      </c>
      <c r="DA165" s="41" t="s">
        <v>300</v>
      </c>
      <c r="DB165" s="42">
        <v>1</v>
      </c>
      <c r="DC165" s="42">
        <v>11</v>
      </c>
      <c r="DD165" s="42">
        <v>9.67</v>
      </c>
      <c r="DE165" s="41" t="s">
        <v>355</v>
      </c>
      <c r="DF165" s="42">
        <v>0.01</v>
      </c>
      <c r="DG165" s="19">
        <v>9.9314469999999995E-3</v>
      </c>
      <c r="DH165" s="19">
        <v>9.9314469999999995E-3</v>
      </c>
      <c r="DI165" s="85">
        <f t="shared" si="4"/>
        <v>1</v>
      </c>
      <c r="DJ165" s="19">
        <v>0.68397936351513</v>
      </c>
      <c r="DK165" s="56"/>
      <c r="DL165" s="56"/>
      <c r="DM165" s="62"/>
      <c r="DN165" s="62"/>
      <c r="DO165" s="62"/>
      <c r="DP165" s="62"/>
      <c r="DQ165" s="62"/>
      <c r="DR165" s="62"/>
      <c r="DS165" s="19"/>
      <c r="DT165" s="19"/>
      <c r="DU165" s="85"/>
      <c r="DV165" s="19"/>
      <c r="DW165" s="85"/>
    </row>
    <row r="166" spans="1:127" ht="21" customHeight="1" x14ac:dyDescent="0.2">
      <c r="A166" s="12">
        <v>165</v>
      </c>
      <c r="B166" s="14" t="s">
        <v>2874</v>
      </c>
      <c r="C166" s="14" t="s">
        <v>2875</v>
      </c>
      <c r="D166" s="15" t="s">
        <v>1925</v>
      </c>
      <c r="E166" s="15">
        <v>19</v>
      </c>
      <c r="F166" s="15">
        <v>1</v>
      </c>
      <c r="G166" s="15" t="s">
        <v>2876</v>
      </c>
      <c r="H166" s="68" t="s">
        <v>2877</v>
      </c>
      <c r="I166" s="69" t="s">
        <v>2878</v>
      </c>
      <c r="J166" s="19">
        <v>3</v>
      </c>
      <c r="K166" s="19">
        <v>3</v>
      </c>
      <c r="L166" s="19" t="s">
        <v>2879</v>
      </c>
      <c r="M166" s="20">
        <v>75</v>
      </c>
      <c r="N166" s="19" t="s">
        <v>2880</v>
      </c>
      <c r="O166" s="19" t="s">
        <v>2881</v>
      </c>
      <c r="P166" s="20">
        <v>1773</v>
      </c>
      <c r="Q166" s="19" t="s">
        <v>2880</v>
      </c>
      <c r="R166" s="19" t="s">
        <v>2882</v>
      </c>
      <c r="S166" s="20">
        <v>138</v>
      </c>
      <c r="T166" s="122" t="s">
        <v>2883</v>
      </c>
      <c r="U166" s="19" t="s">
        <v>2882</v>
      </c>
      <c r="V166" s="20">
        <v>138</v>
      </c>
      <c r="W166" s="122" t="s">
        <v>2883</v>
      </c>
      <c r="X166" s="19">
        <v>28</v>
      </c>
      <c r="Y166" s="83">
        <v>2.0499999999999998</v>
      </c>
      <c r="Z166" s="83">
        <v>2.0499999999999998</v>
      </c>
      <c r="AA166" s="83">
        <v>2.89</v>
      </c>
      <c r="AB166" s="21">
        <v>1.65</v>
      </c>
      <c r="AC166" s="22">
        <v>3</v>
      </c>
      <c r="AD166" s="22" t="s">
        <v>414</v>
      </c>
      <c r="AE166" s="22">
        <v>1</v>
      </c>
      <c r="AF166" s="23" t="s">
        <v>195</v>
      </c>
      <c r="AG166" s="23" t="s">
        <v>328</v>
      </c>
      <c r="AH166" s="23" t="s">
        <v>368</v>
      </c>
      <c r="AI166" s="23" t="s">
        <v>614</v>
      </c>
      <c r="AJ166" s="25">
        <v>2.4</v>
      </c>
      <c r="AK166" s="25">
        <v>2.8</v>
      </c>
      <c r="AL166" s="22">
        <v>2</v>
      </c>
      <c r="AM166" s="22" t="s">
        <v>2884</v>
      </c>
      <c r="AN166" s="22">
        <v>0</v>
      </c>
      <c r="AO166" s="19"/>
      <c r="AP166" s="19">
        <v>0</v>
      </c>
      <c r="AQ166" s="19">
        <v>1</v>
      </c>
      <c r="AR166" s="19">
        <v>1</v>
      </c>
      <c r="AS166" s="19">
        <v>0</v>
      </c>
      <c r="AT166" s="14" t="s">
        <v>812</v>
      </c>
      <c r="AU166" s="27">
        <v>40909</v>
      </c>
      <c r="AV166" s="54">
        <v>41106</v>
      </c>
      <c r="AW166" s="29" t="s">
        <v>2885</v>
      </c>
      <c r="AX166" s="30">
        <v>1</v>
      </c>
      <c r="AY166" s="30" t="s">
        <v>2886</v>
      </c>
      <c r="AZ166" s="30">
        <v>56</v>
      </c>
      <c r="BA166" s="30">
        <v>3.6999999999999998E-2</v>
      </c>
      <c r="BB166" s="32"/>
      <c r="BC166" s="32"/>
      <c r="BD166" s="111" t="s">
        <v>1499</v>
      </c>
      <c r="BE166" s="29" t="s">
        <v>343</v>
      </c>
      <c r="BF166" s="29" t="s">
        <v>2887</v>
      </c>
      <c r="BG166" s="30" t="s">
        <v>2888</v>
      </c>
      <c r="BH166" s="32"/>
      <c r="BI166" s="30">
        <v>64</v>
      </c>
      <c r="BJ166" s="30">
        <v>85</v>
      </c>
      <c r="BK166" s="30">
        <v>105</v>
      </c>
      <c r="BL166" s="30" t="s">
        <v>244</v>
      </c>
      <c r="BM166" s="30">
        <v>64</v>
      </c>
      <c r="BN166" s="30">
        <v>0.8</v>
      </c>
      <c r="BO166" s="30">
        <v>1</v>
      </c>
      <c r="BP166" s="29" t="s">
        <v>736</v>
      </c>
      <c r="BQ166" s="29" t="s">
        <v>2889</v>
      </c>
      <c r="BR166" s="30">
        <v>51</v>
      </c>
      <c r="BS166" s="30">
        <v>0.21</v>
      </c>
      <c r="BT166" s="30" t="s">
        <v>377</v>
      </c>
      <c r="BU166" s="32"/>
      <c r="BV166" s="29" t="s">
        <v>2890</v>
      </c>
      <c r="BW166" s="29" t="s">
        <v>343</v>
      </c>
      <c r="BX166" s="30" t="s">
        <v>253</v>
      </c>
      <c r="BY166" s="30">
        <v>0.68</v>
      </c>
      <c r="BZ166" s="30" t="s">
        <v>2891</v>
      </c>
      <c r="CA166" s="29" t="s">
        <v>2892</v>
      </c>
      <c r="CB166" s="29" t="s">
        <v>2094</v>
      </c>
      <c r="CC166" s="15">
        <v>1</v>
      </c>
      <c r="CD166" s="47" t="s">
        <v>2893</v>
      </c>
      <c r="CE166" s="36" t="s">
        <v>270</v>
      </c>
      <c r="CF166" s="36">
        <v>2013</v>
      </c>
      <c r="CG166" s="36" t="s">
        <v>347</v>
      </c>
      <c r="CH166" s="36" t="s">
        <v>439</v>
      </c>
      <c r="CI166" s="36" t="s">
        <v>348</v>
      </c>
      <c r="CJ166" s="38">
        <v>4</v>
      </c>
      <c r="CK166" s="38">
        <v>4</v>
      </c>
      <c r="CL166" s="38">
        <v>138</v>
      </c>
      <c r="CM166" s="36" t="s">
        <v>282</v>
      </c>
      <c r="CN166" s="36" t="s">
        <v>408</v>
      </c>
      <c r="CO166" s="36" t="s">
        <v>349</v>
      </c>
      <c r="CP166" s="36" t="s">
        <v>2894</v>
      </c>
      <c r="CQ166" s="36" t="s">
        <v>410</v>
      </c>
      <c r="CR166" s="36" t="s">
        <v>410</v>
      </c>
      <c r="CS166" s="36" t="s">
        <v>580</v>
      </c>
      <c r="CT166" s="36" t="s">
        <v>468</v>
      </c>
      <c r="CU166" s="36" t="s">
        <v>2885</v>
      </c>
      <c r="CV166" s="38">
        <v>1</v>
      </c>
      <c r="CW166" s="36" t="s">
        <v>294</v>
      </c>
      <c r="CX166" s="36" t="s">
        <v>2895</v>
      </c>
      <c r="CY166" s="39">
        <v>56</v>
      </c>
      <c r="CZ166" s="41" t="s">
        <v>1501</v>
      </c>
      <c r="DA166" s="41" t="s">
        <v>300</v>
      </c>
      <c r="DB166" s="42">
        <v>1</v>
      </c>
      <c r="DC166" s="62"/>
      <c r="DD166" s="42">
        <v>4.51</v>
      </c>
      <c r="DE166" s="41" t="s">
        <v>300</v>
      </c>
      <c r="DF166" s="42">
        <v>3.6999999999999998E-2</v>
      </c>
      <c r="DG166" s="19">
        <v>3.3697241000000003E-2</v>
      </c>
      <c r="DH166" s="19">
        <v>3.3697241000000003E-2</v>
      </c>
      <c r="DI166" s="85">
        <f t="shared" si="4"/>
        <v>1</v>
      </c>
      <c r="DJ166" s="19">
        <v>0.28378815036169902</v>
      </c>
      <c r="DK166" s="38">
        <v>51</v>
      </c>
      <c r="DL166" s="41" t="s">
        <v>1501</v>
      </c>
      <c r="DM166" s="41" t="s">
        <v>300</v>
      </c>
      <c r="DN166" s="42">
        <v>1</v>
      </c>
      <c r="DO166" s="62"/>
      <c r="DP166" s="42">
        <v>1.57</v>
      </c>
      <c r="DQ166" s="41" t="s">
        <v>300</v>
      </c>
      <c r="DR166" s="42">
        <v>0.21</v>
      </c>
      <c r="DS166" s="19">
        <v>0.210207014</v>
      </c>
      <c r="DT166" s="19">
        <v>0.210207014</v>
      </c>
      <c r="DU166" s="85">
        <f t="shared" si="5"/>
        <v>0</v>
      </c>
      <c r="DV166" s="142">
        <f>-0.175454591634104</f>
        <v>-0.17545459163410401</v>
      </c>
      <c r="DW166" s="85">
        <v>1</v>
      </c>
    </row>
    <row r="167" spans="1:127" ht="21" customHeight="1" x14ac:dyDescent="0.2">
      <c r="A167" s="12">
        <v>166</v>
      </c>
      <c r="B167" s="29" t="s">
        <v>2896</v>
      </c>
      <c r="C167" s="29" t="s">
        <v>2897</v>
      </c>
      <c r="D167" s="43" t="s">
        <v>1925</v>
      </c>
      <c r="E167" s="43">
        <v>19</v>
      </c>
      <c r="F167" s="43">
        <v>2</v>
      </c>
      <c r="G167" s="43" t="s">
        <v>2898</v>
      </c>
      <c r="H167" s="71"/>
      <c r="I167" s="71" t="s">
        <v>2899</v>
      </c>
      <c r="J167" s="44">
        <v>3</v>
      </c>
      <c r="K167" s="44"/>
      <c r="L167" s="44" t="s">
        <v>2900</v>
      </c>
      <c r="M167" s="44"/>
      <c r="N167" s="44"/>
      <c r="O167" s="44"/>
      <c r="P167" s="44"/>
      <c r="Q167" s="44"/>
      <c r="R167" s="44"/>
      <c r="S167" s="44"/>
      <c r="T167" s="44"/>
      <c r="U167" s="44"/>
      <c r="V167" s="44"/>
      <c r="W167" s="44"/>
      <c r="X167" s="44">
        <v>74</v>
      </c>
      <c r="Y167" s="44"/>
      <c r="Z167" s="44"/>
      <c r="AA167" s="44"/>
      <c r="AB167" s="44"/>
      <c r="AC167" s="44"/>
      <c r="AD167" s="44"/>
      <c r="AE167" s="44"/>
      <c r="AF167" s="44"/>
      <c r="AG167" s="44"/>
      <c r="AH167" s="44"/>
      <c r="AI167" s="44"/>
      <c r="AJ167" s="44"/>
      <c r="AK167" s="44"/>
      <c r="AL167" s="44"/>
      <c r="AM167" s="44"/>
      <c r="AN167" s="44"/>
      <c r="AO167" s="44"/>
      <c r="AP167" s="44">
        <v>0</v>
      </c>
      <c r="AQ167" s="44">
        <v>0</v>
      </c>
      <c r="AR167" s="44">
        <v>0</v>
      </c>
      <c r="AS167" s="44">
        <v>0</v>
      </c>
      <c r="AU167" s="75"/>
      <c r="AW167" s="9" t="s">
        <v>331</v>
      </c>
      <c r="AX167" s="44">
        <v>1</v>
      </c>
      <c r="AY167" s="44" t="s">
        <v>428</v>
      </c>
      <c r="AZ167" s="44" t="s">
        <v>428</v>
      </c>
      <c r="BA167" s="44" t="s">
        <v>428</v>
      </c>
      <c r="BD167" s="111" t="s">
        <v>1499</v>
      </c>
      <c r="BE167" s="9" t="s">
        <v>343</v>
      </c>
      <c r="BF167" s="9" t="s">
        <v>2901</v>
      </c>
      <c r="BG167" s="44" t="s">
        <v>428</v>
      </c>
      <c r="BI167" s="40"/>
      <c r="BJ167" s="40"/>
      <c r="BK167" s="40"/>
      <c r="BL167" s="40"/>
      <c r="BM167" s="40"/>
      <c r="BN167" s="40"/>
      <c r="BO167" s="40"/>
      <c r="CC167" s="40"/>
      <c r="CE167" s="65"/>
      <c r="CF167" s="65"/>
      <c r="CG167" s="65"/>
      <c r="CH167" s="65"/>
      <c r="CI167" s="65"/>
      <c r="CJ167" s="66"/>
      <c r="CK167" s="66"/>
      <c r="CL167" s="66"/>
      <c r="CM167" s="65"/>
      <c r="CN167" s="65"/>
      <c r="CO167" s="65"/>
      <c r="CP167" s="65"/>
      <c r="CQ167" s="65"/>
      <c r="CR167" s="65"/>
      <c r="CS167" s="65"/>
      <c r="CT167" s="65"/>
      <c r="CU167" s="65"/>
      <c r="CV167" s="66"/>
      <c r="CW167" s="65"/>
      <c r="CX167" s="65"/>
      <c r="CY167" s="56"/>
      <c r="CZ167" s="56"/>
      <c r="DA167" s="62"/>
      <c r="DB167" s="62"/>
      <c r="DC167" s="62"/>
      <c r="DD167" s="62"/>
      <c r="DE167" s="62"/>
      <c r="DF167" s="62"/>
      <c r="DG167" s="44"/>
      <c r="DH167" s="44"/>
      <c r="DI167" s="85"/>
      <c r="DJ167" s="44"/>
      <c r="DK167" s="56"/>
      <c r="DL167" s="56"/>
      <c r="DM167" s="62"/>
      <c r="DN167" s="62"/>
      <c r="DO167" s="62"/>
      <c r="DP167" s="62"/>
      <c r="DQ167" s="62"/>
      <c r="DR167" s="62"/>
      <c r="DS167" s="44"/>
      <c r="DT167" s="44"/>
      <c r="DU167" s="85"/>
      <c r="DV167" s="44"/>
      <c r="DW167" s="85"/>
    </row>
    <row r="168" spans="1:127" ht="21" customHeight="1" x14ac:dyDescent="0.2">
      <c r="A168" s="12">
        <v>167</v>
      </c>
      <c r="B168" s="14" t="s">
        <v>2902</v>
      </c>
      <c r="C168" s="14" t="s">
        <v>2903</v>
      </c>
      <c r="D168" s="15" t="s">
        <v>1925</v>
      </c>
      <c r="E168" s="15">
        <v>19</v>
      </c>
      <c r="F168" s="15">
        <v>2</v>
      </c>
      <c r="G168" s="15" t="s">
        <v>2904</v>
      </c>
      <c r="H168" s="68" t="s">
        <v>2905</v>
      </c>
      <c r="I168" s="69" t="s">
        <v>2906</v>
      </c>
      <c r="J168" s="19">
        <v>3</v>
      </c>
      <c r="K168" s="19">
        <v>2</v>
      </c>
      <c r="L168" s="19" t="s">
        <v>2907</v>
      </c>
      <c r="M168" s="20">
        <v>1188</v>
      </c>
      <c r="N168" s="19" t="s">
        <v>2908</v>
      </c>
      <c r="O168" s="19" t="s">
        <v>2909</v>
      </c>
      <c r="P168" s="20">
        <v>26096</v>
      </c>
      <c r="Q168" s="19" t="s">
        <v>2910</v>
      </c>
      <c r="R168" s="19" t="s">
        <v>935</v>
      </c>
      <c r="S168" s="20">
        <v>518</v>
      </c>
      <c r="T168" s="122" t="s">
        <v>934</v>
      </c>
      <c r="U168" s="19" t="s">
        <v>935</v>
      </c>
      <c r="V168" s="20">
        <v>518</v>
      </c>
      <c r="W168" s="122" t="s">
        <v>934</v>
      </c>
      <c r="X168" s="19">
        <v>91</v>
      </c>
      <c r="Y168" s="83">
        <v>2.67</v>
      </c>
      <c r="Z168" s="83">
        <v>3.65</v>
      </c>
      <c r="AA168" s="21">
        <v>1.65</v>
      </c>
      <c r="AB168" s="21">
        <v>1.65</v>
      </c>
      <c r="AC168" s="22">
        <v>3</v>
      </c>
      <c r="AD168" s="22" t="s">
        <v>193</v>
      </c>
      <c r="AE168" s="22">
        <v>1</v>
      </c>
      <c r="AF168" s="23" t="s">
        <v>195</v>
      </c>
      <c r="AG168" s="23" t="s">
        <v>367</v>
      </c>
      <c r="AH168" s="23" t="s">
        <v>200</v>
      </c>
      <c r="AI168" s="23" t="s">
        <v>481</v>
      </c>
      <c r="AJ168" s="25">
        <v>5.2</v>
      </c>
      <c r="AK168" s="25">
        <v>4</v>
      </c>
      <c r="AL168" s="22">
        <v>2</v>
      </c>
      <c r="AM168" s="22">
        <v>2</v>
      </c>
      <c r="AN168" s="22">
        <v>1</v>
      </c>
      <c r="AO168" s="22">
        <v>1</v>
      </c>
      <c r="AP168" s="19">
        <v>0</v>
      </c>
      <c r="AQ168" s="19">
        <v>1</v>
      </c>
      <c r="AR168" s="19">
        <v>1</v>
      </c>
      <c r="AS168" s="19">
        <v>0</v>
      </c>
      <c r="AT168" s="14" t="s">
        <v>936</v>
      </c>
      <c r="AU168" s="27">
        <v>40909</v>
      </c>
      <c r="AV168" s="54">
        <v>41230</v>
      </c>
      <c r="AW168" s="29" t="s">
        <v>740</v>
      </c>
      <c r="AX168" s="30">
        <v>1</v>
      </c>
      <c r="AY168" s="30" t="s">
        <v>2911</v>
      </c>
      <c r="AZ168" s="30">
        <v>18</v>
      </c>
      <c r="BA168" s="30" t="s">
        <v>2167</v>
      </c>
      <c r="BB168" s="32"/>
      <c r="BC168" s="32"/>
      <c r="BD168" s="29" t="s">
        <v>2912</v>
      </c>
      <c r="BE168" s="29" t="s">
        <v>343</v>
      </c>
      <c r="BF168" s="29" t="s">
        <v>2913</v>
      </c>
      <c r="BG168" s="30" t="s">
        <v>2914</v>
      </c>
      <c r="BH168" s="32"/>
      <c r="BI168" s="30">
        <v>6</v>
      </c>
      <c r="BJ168" s="30">
        <v>8</v>
      </c>
      <c r="BK168" s="30">
        <v>9</v>
      </c>
      <c r="BL168" s="30" t="s">
        <v>244</v>
      </c>
      <c r="BM168" s="30">
        <v>20</v>
      </c>
      <c r="BN168" s="30">
        <v>0.99</v>
      </c>
      <c r="BO168" s="30">
        <v>1</v>
      </c>
      <c r="BP168" s="29" t="s">
        <v>736</v>
      </c>
      <c r="BQ168" s="29" t="s">
        <v>2915</v>
      </c>
      <c r="BR168" s="30">
        <v>22</v>
      </c>
      <c r="BS168" s="30">
        <v>0.24</v>
      </c>
      <c r="BT168" s="30" t="s">
        <v>249</v>
      </c>
      <c r="BU168" s="32"/>
      <c r="BV168" s="29" t="s">
        <v>2912</v>
      </c>
      <c r="BW168" s="29" t="s">
        <v>343</v>
      </c>
      <c r="BX168" s="30" t="s">
        <v>253</v>
      </c>
      <c r="BY168" s="30">
        <v>0.99</v>
      </c>
      <c r="BZ168" s="30" t="s">
        <v>2916</v>
      </c>
      <c r="CA168" s="29" t="s">
        <v>941</v>
      </c>
      <c r="CB168" s="29" t="s">
        <v>2917</v>
      </c>
      <c r="CC168" s="15">
        <v>1</v>
      </c>
      <c r="CD168" s="47" t="s">
        <v>2918</v>
      </c>
      <c r="CE168" s="36" t="s">
        <v>270</v>
      </c>
      <c r="CF168" s="37">
        <v>2004</v>
      </c>
      <c r="CG168" s="36" t="s">
        <v>276</v>
      </c>
      <c r="CH168" s="36" t="s">
        <v>439</v>
      </c>
      <c r="CI168" s="36" t="s">
        <v>348</v>
      </c>
      <c r="CJ168" s="38">
        <v>25</v>
      </c>
      <c r="CK168" s="38">
        <v>11</v>
      </c>
      <c r="CL168" s="38">
        <v>609</v>
      </c>
      <c r="CM168" s="36" t="s">
        <v>625</v>
      </c>
      <c r="CN168" s="36" t="s">
        <v>283</v>
      </c>
      <c r="CO168" s="36" t="s">
        <v>349</v>
      </c>
      <c r="CP168" s="36" t="s">
        <v>2919</v>
      </c>
      <c r="CQ168" s="36" t="s">
        <v>410</v>
      </c>
      <c r="CR168" s="36" t="s">
        <v>410</v>
      </c>
      <c r="CS168" s="36" t="s">
        <v>352</v>
      </c>
      <c r="CT168" s="36" t="s">
        <v>411</v>
      </c>
      <c r="CU168" s="36" t="s">
        <v>740</v>
      </c>
      <c r="CV168" s="38">
        <v>1</v>
      </c>
      <c r="CW168" s="36" t="s">
        <v>294</v>
      </c>
      <c r="CX168" s="36" t="s">
        <v>193</v>
      </c>
      <c r="CY168" s="39">
        <v>18</v>
      </c>
      <c r="CZ168" s="41" t="s">
        <v>297</v>
      </c>
      <c r="DA168" s="41" t="s">
        <v>300</v>
      </c>
      <c r="DB168" s="42">
        <v>1</v>
      </c>
      <c r="DC168" s="42">
        <v>17</v>
      </c>
      <c r="DD168" s="42">
        <v>9.33</v>
      </c>
      <c r="DE168" s="41" t="s">
        <v>2034</v>
      </c>
      <c r="DF168" s="42">
        <v>0.97</v>
      </c>
      <c r="DG168" s="19">
        <v>7.1698279999999996E-3</v>
      </c>
      <c r="DH168" s="19">
        <v>7.1698279999999996E-3</v>
      </c>
      <c r="DI168" s="85">
        <f t="shared" si="4"/>
        <v>1</v>
      </c>
      <c r="DJ168" s="19">
        <v>0.59527191410990199</v>
      </c>
      <c r="DK168" s="38">
        <v>22</v>
      </c>
      <c r="DL168" s="41" t="s">
        <v>297</v>
      </c>
      <c r="DM168" s="41" t="s">
        <v>300</v>
      </c>
      <c r="DN168" s="42">
        <v>1</v>
      </c>
      <c r="DO168" s="42">
        <v>21</v>
      </c>
      <c r="DP168" s="42">
        <v>1.45</v>
      </c>
      <c r="DQ168" s="41" t="s">
        <v>300</v>
      </c>
      <c r="DR168" s="42">
        <v>0.24</v>
      </c>
      <c r="DS168" s="19">
        <v>0.241925362</v>
      </c>
      <c r="DT168" s="19">
        <v>0.241925362</v>
      </c>
      <c r="DU168" s="85">
        <f t="shared" si="5"/>
        <v>0</v>
      </c>
      <c r="DV168" s="19">
        <v>0.25414164018110502</v>
      </c>
      <c r="DW168" s="85">
        <v>0</v>
      </c>
    </row>
    <row r="169" spans="1:127" ht="21" customHeight="1" x14ac:dyDescent="0.2">
      <c r="D169" s="40"/>
      <c r="E169" s="40"/>
      <c r="F169" s="40"/>
      <c r="G169" s="40"/>
      <c r="H169" s="138"/>
      <c r="I169" s="138"/>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U169" s="75"/>
      <c r="AX169" s="40"/>
      <c r="AY169" s="40"/>
      <c r="AZ169" s="40"/>
      <c r="BA169" s="40"/>
      <c r="BG169" s="40"/>
      <c r="BI169" s="40"/>
      <c r="BJ169" s="40"/>
      <c r="BK169" s="40"/>
      <c r="BL169" s="40"/>
      <c r="BM169" s="40"/>
      <c r="BN169" s="40"/>
      <c r="BO169" s="40"/>
      <c r="BR169" s="40"/>
      <c r="BS169" s="40"/>
      <c r="BT169" s="40"/>
      <c r="CC169" s="40"/>
      <c r="CE169" s="65"/>
      <c r="CF169" s="65"/>
      <c r="CG169" s="65"/>
      <c r="CH169" s="65"/>
      <c r="CI169" s="65"/>
      <c r="CJ169" s="66"/>
      <c r="CK169" s="66"/>
      <c r="CL169" s="66"/>
      <c r="CM169" s="65"/>
      <c r="CN169" s="65"/>
      <c r="CO169" s="65"/>
      <c r="CP169" s="65"/>
      <c r="CQ169" s="65"/>
      <c r="CR169" s="65"/>
      <c r="CS169" s="65"/>
      <c r="CT169" s="65"/>
      <c r="CU169" s="65"/>
      <c r="CV169" s="66"/>
      <c r="CW169" s="65"/>
      <c r="CX169" s="65"/>
      <c r="CY169" s="40"/>
      <c r="CZ169" s="40"/>
      <c r="DA169" s="40"/>
      <c r="DB169" s="40"/>
      <c r="DC169" s="40"/>
      <c r="DD169" s="40"/>
      <c r="DE169" s="40"/>
      <c r="DF169" s="40"/>
      <c r="DG169" s="40"/>
      <c r="DH169" s="40"/>
      <c r="DI169" s="40"/>
      <c r="DJ169" s="40"/>
      <c r="DK169" s="40"/>
      <c r="DL169" s="40"/>
      <c r="DM169" s="40"/>
      <c r="DN169" s="40"/>
      <c r="DO169" s="40"/>
      <c r="DP169" s="40"/>
      <c r="DQ169" s="40"/>
      <c r="DR169" s="40"/>
      <c r="DS169" s="40"/>
      <c r="DT169" s="40"/>
      <c r="DU169" s="40"/>
      <c r="DV169" s="40"/>
      <c r="DW169" s="85"/>
    </row>
    <row r="170" spans="1:127" ht="21" customHeight="1" x14ac:dyDescent="0.2">
      <c r="D170" s="40"/>
      <c r="E170" s="40"/>
      <c r="F170" s="40"/>
      <c r="G170" s="40"/>
      <c r="H170" s="138"/>
      <c r="I170" s="138"/>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U170" s="75"/>
      <c r="AX170" s="40"/>
      <c r="AY170" s="40"/>
      <c r="AZ170" s="40"/>
      <c r="BA170" s="40"/>
      <c r="BG170" s="40"/>
      <c r="BI170" s="40"/>
      <c r="BJ170" s="40"/>
      <c r="BK170" s="40"/>
      <c r="BL170" s="40"/>
      <c r="BM170" s="40"/>
      <c r="BN170" s="40"/>
      <c r="BO170" s="40"/>
      <c r="BR170" s="40"/>
      <c r="BS170" s="40"/>
      <c r="BT170" s="40"/>
      <c r="CC170" s="40"/>
      <c r="CE170" s="65"/>
      <c r="CF170" s="65"/>
      <c r="CG170" s="65"/>
      <c r="CH170" s="65"/>
      <c r="CI170" s="65"/>
      <c r="CJ170" s="66"/>
      <c r="CK170" s="66"/>
      <c r="CL170" s="66"/>
      <c r="CM170" s="65"/>
      <c r="CN170" s="65"/>
      <c r="CO170" s="65"/>
      <c r="CP170" s="65"/>
      <c r="CQ170" s="65"/>
      <c r="CR170" s="65"/>
      <c r="CS170" s="65"/>
      <c r="CT170" s="65"/>
      <c r="CU170" s="65"/>
      <c r="CV170" s="66"/>
      <c r="CW170" s="65"/>
      <c r="CX170" s="65"/>
      <c r="CY170" s="40"/>
      <c r="CZ170" s="40"/>
      <c r="DA170" s="40"/>
      <c r="DB170" s="40"/>
      <c r="DC170" s="40"/>
      <c r="DD170" s="40"/>
      <c r="DE170" s="40"/>
      <c r="DF170" s="40"/>
      <c r="DG170" s="40"/>
      <c r="DH170" s="40"/>
      <c r="DI170" s="40"/>
      <c r="DJ170" s="40"/>
      <c r="DK170" s="40"/>
      <c r="DL170" s="40"/>
      <c r="DM170" s="40"/>
      <c r="DN170" s="40"/>
      <c r="DO170" s="40"/>
      <c r="DP170" s="40"/>
      <c r="DQ170" s="40"/>
      <c r="DR170" s="40"/>
      <c r="DS170" s="40"/>
      <c r="DT170" s="40"/>
      <c r="DU170" s="40"/>
      <c r="DV170" s="40"/>
      <c r="DW170" s="85"/>
    </row>
    <row r="171" spans="1:127" ht="21" customHeight="1" x14ac:dyDescent="0.2">
      <c r="D171" s="40"/>
      <c r="E171" s="40"/>
      <c r="F171" s="40"/>
      <c r="G171" s="40"/>
      <c r="H171" s="138"/>
      <c r="I171" s="138"/>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U171" s="75"/>
      <c r="AX171" s="40"/>
      <c r="AY171" s="40"/>
      <c r="AZ171" s="40"/>
      <c r="BA171" s="40"/>
      <c r="BG171" s="40"/>
      <c r="BI171" s="40"/>
      <c r="BJ171" s="40"/>
      <c r="BK171" s="40"/>
      <c r="BL171" s="40"/>
      <c r="BM171" s="40"/>
      <c r="BN171" s="40"/>
      <c r="BO171" s="40"/>
      <c r="BR171" s="40"/>
      <c r="BS171" s="40"/>
      <c r="BT171" s="40"/>
      <c r="CC171" s="40"/>
      <c r="CE171" s="65"/>
      <c r="CF171" s="65"/>
      <c r="CG171" s="65"/>
      <c r="CH171" s="65"/>
      <c r="CI171" s="65"/>
      <c r="CJ171" s="66"/>
      <c r="CK171" s="66"/>
      <c r="CL171" s="66"/>
      <c r="CM171" s="65"/>
      <c r="CN171" s="65"/>
      <c r="CO171" s="65"/>
      <c r="CP171" s="65"/>
      <c r="CQ171" s="65"/>
      <c r="CR171" s="65"/>
      <c r="CS171" s="65"/>
      <c r="CT171" s="65"/>
      <c r="CU171" s="65"/>
      <c r="CV171" s="66"/>
      <c r="CW171" s="65"/>
      <c r="CX171" s="65"/>
      <c r="CY171" s="40"/>
      <c r="CZ171" s="40"/>
      <c r="DA171" s="40"/>
      <c r="DB171" s="40"/>
      <c r="DC171" s="40"/>
      <c r="DD171" s="40"/>
      <c r="DE171" s="40"/>
      <c r="DF171" s="40"/>
      <c r="DG171" s="40"/>
      <c r="DH171" s="40"/>
      <c r="DI171" s="40"/>
      <c r="DJ171" s="40"/>
      <c r="DK171" s="40"/>
      <c r="DL171" s="40"/>
      <c r="DM171" s="40"/>
      <c r="DN171" s="40"/>
      <c r="DO171" s="40"/>
      <c r="DP171" s="40"/>
      <c r="DQ171" s="40"/>
      <c r="DR171" s="40"/>
      <c r="DS171" s="40"/>
      <c r="DT171" s="40"/>
      <c r="DU171" s="40"/>
      <c r="DV171" s="40"/>
      <c r="DW171" s="85"/>
    </row>
    <row r="172" spans="1:127" ht="21" customHeight="1" x14ac:dyDescent="0.2">
      <c r="D172" s="40"/>
      <c r="E172" s="40"/>
      <c r="F172" s="40"/>
      <c r="G172" s="40"/>
      <c r="H172" s="138"/>
      <c r="I172" s="138"/>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U172" s="75"/>
      <c r="AX172" s="40"/>
      <c r="AY172" s="40"/>
      <c r="AZ172" s="40"/>
      <c r="BA172" s="40"/>
      <c r="BG172" s="40"/>
      <c r="BI172" s="40"/>
      <c r="BJ172" s="40"/>
      <c r="BK172" s="40"/>
      <c r="BL172" s="40"/>
      <c r="BM172" s="40"/>
      <c r="BN172" s="40"/>
      <c r="BO172" s="40"/>
      <c r="BR172" s="40"/>
      <c r="BS172" s="40"/>
      <c r="BT172" s="40"/>
      <c r="CC172" s="40"/>
      <c r="CE172" s="65"/>
      <c r="CF172" s="65"/>
      <c r="CG172" s="65"/>
      <c r="CH172" s="65"/>
      <c r="CI172" s="65"/>
      <c r="CJ172" s="66"/>
      <c r="CK172" s="66"/>
      <c r="CL172" s="66"/>
      <c r="CM172" s="65"/>
      <c r="CN172" s="65"/>
      <c r="CO172" s="65"/>
      <c r="CP172" s="65"/>
      <c r="CQ172" s="65"/>
      <c r="CR172" s="65"/>
      <c r="CS172" s="65"/>
      <c r="CT172" s="65"/>
      <c r="CU172" s="65"/>
      <c r="CV172" s="66"/>
      <c r="CW172" s="65"/>
      <c r="CX172" s="65"/>
      <c r="CY172" s="40"/>
      <c r="CZ172" s="40"/>
      <c r="DA172" s="40"/>
      <c r="DB172" s="40"/>
      <c r="DC172" s="40"/>
      <c r="DD172" s="40"/>
      <c r="DE172" s="40"/>
      <c r="DF172" s="40"/>
      <c r="DG172" s="40"/>
      <c r="DH172" s="40"/>
      <c r="DI172" s="40"/>
      <c r="DJ172" s="40"/>
      <c r="DK172" s="40"/>
      <c r="DL172" s="40"/>
      <c r="DM172" s="40"/>
      <c r="DN172" s="40"/>
      <c r="DO172" s="40"/>
      <c r="DP172" s="40"/>
      <c r="DQ172" s="40"/>
      <c r="DR172" s="40"/>
      <c r="DS172" s="40"/>
      <c r="DT172" s="40"/>
      <c r="DU172" s="40"/>
      <c r="DV172" s="40"/>
      <c r="DW172" s="85"/>
    </row>
    <row r="173" spans="1:127" ht="21" customHeight="1" x14ac:dyDescent="0.2">
      <c r="D173" s="40"/>
      <c r="E173" s="40"/>
      <c r="F173" s="40"/>
      <c r="G173" s="40"/>
      <c r="H173" s="138"/>
      <c r="I173" s="138"/>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U173" s="75"/>
      <c r="AX173" s="40"/>
      <c r="AY173" s="40"/>
      <c r="AZ173" s="40"/>
      <c r="BA173" s="40"/>
      <c r="BG173" s="40"/>
      <c r="BI173" s="40"/>
      <c r="BJ173" s="40"/>
      <c r="BK173" s="40"/>
      <c r="BL173" s="40"/>
      <c r="BM173" s="40"/>
      <c r="BN173" s="40"/>
      <c r="BO173" s="40"/>
      <c r="BR173" s="40"/>
      <c r="BS173" s="40"/>
      <c r="BT173" s="40"/>
      <c r="CC173" s="40"/>
      <c r="CE173" s="65"/>
      <c r="CF173" s="65"/>
      <c r="CG173" s="65"/>
      <c r="CH173" s="65"/>
      <c r="CI173" s="65"/>
      <c r="CJ173" s="66"/>
      <c r="CK173" s="66"/>
      <c r="CL173" s="66"/>
      <c r="CM173" s="65"/>
      <c r="CN173" s="65"/>
      <c r="CO173" s="65"/>
      <c r="CP173" s="65"/>
      <c r="CQ173" s="65"/>
      <c r="CR173" s="65"/>
      <c r="CS173" s="65"/>
      <c r="CT173" s="65"/>
      <c r="CU173" s="65"/>
      <c r="CV173" s="66"/>
      <c r="CW173" s="65"/>
      <c r="CX173" s="65"/>
      <c r="CY173" s="40"/>
      <c r="CZ173" s="40"/>
      <c r="DA173" s="40"/>
      <c r="DB173" s="40"/>
      <c r="DC173" s="40"/>
      <c r="DD173" s="40"/>
      <c r="DE173" s="40"/>
      <c r="DF173" s="40"/>
      <c r="DG173" s="40"/>
      <c r="DH173" s="40"/>
      <c r="DI173" s="40"/>
      <c r="DJ173" s="40"/>
      <c r="DK173" s="40"/>
      <c r="DL173" s="40"/>
      <c r="DM173" s="40"/>
      <c r="DN173" s="40"/>
      <c r="DO173" s="40"/>
      <c r="DP173" s="40"/>
      <c r="DQ173" s="40"/>
      <c r="DR173" s="40"/>
      <c r="DS173" s="40"/>
      <c r="DT173" s="40"/>
      <c r="DU173" s="40"/>
      <c r="DV173" s="40"/>
      <c r="DW173" s="85"/>
    </row>
    <row r="174" spans="1:127" ht="21" customHeight="1" x14ac:dyDescent="0.2">
      <c r="D174" s="40"/>
      <c r="E174" s="40"/>
      <c r="F174" s="40"/>
      <c r="G174" s="40"/>
      <c r="H174" s="138"/>
      <c r="I174" s="138"/>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U174" s="75"/>
      <c r="AX174" s="40"/>
      <c r="AY174" s="40"/>
      <c r="AZ174" s="40"/>
      <c r="BA174" s="40"/>
      <c r="BG174" s="40"/>
      <c r="BI174" s="40"/>
      <c r="BJ174" s="40"/>
      <c r="BK174" s="40"/>
      <c r="BL174" s="40"/>
      <c r="BM174" s="40"/>
      <c r="BN174" s="40"/>
      <c r="BO174" s="40"/>
      <c r="BR174" s="40"/>
      <c r="BS174" s="40"/>
      <c r="BT174" s="40"/>
      <c r="CC174" s="40"/>
      <c r="CE174" s="65"/>
      <c r="CF174" s="65"/>
      <c r="CG174" s="65"/>
      <c r="CH174" s="65"/>
      <c r="CI174" s="65"/>
      <c r="CJ174" s="66"/>
      <c r="CK174" s="66"/>
      <c r="CL174" s="66"/>
      <c r="CM174" s="65"/>
      <c r="CN174" s="65"/>
      <c r="CO174" s="65"/>
      <c r="CP174" s="65"/>
      <c r="CQ174" s="65"/>
      <c r="CR174" s="65"/>
      <c r="CS174" s="65"/>
      <c r="CT174" s="65"/>
      <c r="CU174" s="65"/>
      <c r="CV174" s="66"/>
      <c r="CW174" s="65"/>
      <c r="CX174" s="65"/>
      <c r="CY174" s="40"/>
      <c r="CZ174" s="40"/>
      <c r="DA174" s="40"/>
      <c r="DB174" s="40"/>
      <c r="DC174" s="40"/>
      <c r="DD174" s="40"/>
      <c r="DE174" s="40"/>
      <c r="DF174" s="40"/>
      <c r="DG174" s="40"/>
      <c r="DH174" s="40"/>
      <c r="DI174" s="40"/>
      <c r="DJ174" s="40"/>
      <c r="DK174" s="40"/>
      <c r="DL174" s="40"/>
      <c r="DM174" s="40"/>
      <c r="DN174" s="40"/>
      <c r="DO174" s="40"/>
      <c r="DP174" s="40"/>
      <c r="DQ174" s="40"/>
      <c r="DR174" s="40"/>
      <c r="DS174" s="40"/>
      <c r="DT174" s="40"/>
      <c r="DU174" s="40"/>
      <c r="DV174" s="40"/>
      <c r="DW174" s="85"/>
    </row>
    <row r="175" spans="1:127" ht="21" customHeight="1" x14ac:dyDescent="0.2">
      <c r="D175" s="40"/>
      <c r="E175" s="40"/>
      <c r="F175" s="40"/>
      <c r="G175" s="40"/>
      <c r="H175" s="138"/>
      <c r="I175" s="138"/>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U175" s="75"/>
      <c r="AX175" s="40"/>
      <c r="AY175" s="40"/>
      <c r="AZ175" s="40"/>
      <c r="BA175" s="40"/>
      <c r="BG175" s="40"/>
      <c r="BI175" s="40"/>
      <c r="BJ175" s="40"/>
      <c r="BK175" s="40"/>
      <c r="BL175" s="40"/>
      <c r="BM175" s="40"/>
      <c r="BN175" s="40"/>
      <c r="BO175" s="40"/>
      <c r="BR175" s="40"/>
      <c r="BS175" s="40"/>
      <c r="BT175" s="40"/>
      <c r="CC175" s="40"/>
      <c r="CE175" s="65"/>
      <c r="CF175" s="65"/>
      <c r="CG175" s="65"/>
      <c r="CH175" s="65"/>
      <c r="CI175" s="65"/>
      <c r="CJ175" s="66"/>
      <c r="CK175" s="66"/>
      <c r="CL175" s="66"/>
      <c r="CM175" s="65"/>
      <c r="CN175" s="65"/>
      <c r="CO175" s="65"/>
      <c r="CP175" s="65"/>
      <c r="CQ175" s="65"/>
      <c r="CR175" s="65"/>
      <c r="CS175" s="65"/>
      <c r="CT175" s="65"/>
      <c r="CU175" s="65"/>
      <c r="CV175" s="66"/>
      <c r="CW175" s="65"/>
      <c r="CX175" s="65"/>
      <c r="CY175" s="40"/>
      <c r="CZ175" s="40"/>
      <c r="DA175" s="40"/>
      <c r="DB175" s="40"/>
      <c r="DC175" s="40"/>
      <c r="DD175" s="40"/>
      <c r="DE175" s="40"/>
      <c r="DF175" s="40"/>
      <c r="DG175" s="40"/>
      <c r="DH175" s="40"/>
      <c r="DI175" s="40"/>
      <c r="DJ175" s="40"/>
      <c r="DK175" s="40"/>
      <c r="DL175" s="40"/>
      <c r="DM175" s="40"/>
      <c r="DN175" s="40"/>
      <c r="DO175" s="40"/>
      <c r="DP175" s="40"/>
      <c r="DQ175" s="40"/>
      <c r="DR175" s="40"/>
      <c r="DS175" s="40"/>
      <c r="DT175" s="40"/>
      <c r="DU175" s="40"/>
      <c r="DV175" s="40"/>
      <c r="DW175" s="85"/>
    </row>
    <row r="176" spans="1:127" ht="21" customHeight="1" x14ac:dyDescent="0.2">
      <c r="D176" s="40"/>
      <c r="E176" s="40"/>
      <c r="F176" s="40"/>
      <c r="G176" s="40"/>
      <c r="H176" s="138"/>
      <c r="I176" s="138"/>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U176" s="75"/>
      <c r="AX176" s="40"/>
      <c r="AY176" s="40"/>
      <c r="AZ176" s="40"/>
      <c r="BA176" s="40"/>
      <c r="BG176" s="40"/>
      <c r="BI176" s="40"/>
      <c r="BJ176" s="40"/>
      <c r="BK176" s="40"/>
      <c r="BL176" s="40"/>
      <c r="BM176" s="40"/>
      <c r="BN176" s="40"/>
      <c r="BO176" s="40"/>
      <c r="BR176" s="40"/>
      <c r="BS176" s="40"/>
      <c r="BT176" s="40"/>
      <c r="CC176" s="40"/>
      <c r="CE176" s="65"/>
      <c r="CF176" s="65"/>
      <c r="CG176" s="65"/>
      <c r="CH176" s="65"/>
      <c r="CI176" s="65"/>
      <c r="CJ176" s="66"/>
      <c r="CK176" s="66"/>
      <c r="CL176" s="66"/>
      <c r="CM176" s="65"/>
      <c r="CN176" s="65"/>
      <c r="CO176" s="65"/>
      <c r="CP176" s="65"/>
      <c r="CQ176" s="65"/>
      <c r="CR176" s="65"/>
      <c r="CS176" s="65"/>
      <c r="CT176" s="65"/>
      <c r="CU176" s="65"/>
      <c r="CV176" s="66"/>
      <c r="CW176" s="65"/>
      <c r="CX176" s="65"/>
      <c r="CY176" s="40"/>
      <c r="CZ176" s="40"/>
      <c r="DA176" s="40"/>
      <c r="DB176" s="40"/>
      <c r="DC176" s="40"/>
      <c r="DD176" s="40"/>
      <c r="DE176" s="40"/>
      <c r="DF176" s="40"/>
      <c r="DG176" s="40"/>
      <c r="DH176" s="40"/>
      <c r="DI176" s="40"/>
      <c r="DJ176" s="40"/>
      <c r="DK176" s="40"/>
      <c r="DL176" s="40"/>
      <c r="DM176" s="40"/>
      <c r="DN176" s="40"/>
      <c r="DO176" s="40"/>
      <c r="DP176" s="40"/>
      <c r="DQ176" s="40"/>
      <c r="DR176" s="40"/>
      <c r="DS176" s="40"/>
      <c r="DT176" s="40"/>
      <c r="DU176" s="40"/>
      <c r="DV176" s="40"/>
      <c r="DW176" s="85"/>
    </row>
    <row r="177" spans="4:127" ht="21" customHeight="1" x14ac:dyDescent="0.2">
      <c r="D177" s="40"/>
      <c r="E177" s="40"/>
      <c r="F177" s="40"/>
      <c r="G177" s="40"/>
      <c r="H177" s="138"/>
      <c r="I177" s="138"/>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U177" s="75"/>
      <c r="AX177" s="40"/>
      <c r="AY177" s="40"/>
      <c r="AZ177" s="40"/>
      <c r="BA177" s="40"/>
      <c r="BG177" s="40"/>
      <c r="BI177" s="40"/>
      <c r="BJ177" s="40"/>
      <c r="BK177" s="40"/>
      <c r="BL177" s="40"/>
      <c r="BM177" s="40"/>
      <c r="BN177" s="40"/>
      <c r="BO177" s="40"/>
      <c r="BR177" s="40"/>
      <c r="BS177" s="40"/>
      <c r="BT177" s="40"/>
      <c r="CC177" s="40"/>
      <c r="CE177" s="65"/>
      <c r="CF177" s="65"/>
      <c r="CG177" s="65"/>
      <c r="CH177" s="65"/>
      <c r="CI177" s="65"/>
      <c r="CJ177" s="66"/>
      <c r="CK177" s="66"/>
      <c r="CL177" s="66"/>
      <c r="CM177" s="65"/>
      <c r="CN177" s="65"/>
      <c r="CO177" s="65"/>
      <c r="CP177" s="65"/>
      <c r="CQ177" s="65"/>
      <c r="CR177" s="65"/>
      <c r="CS177" s="65"/>
      <c r="CT177" s="65"/>
      <c r="CU177" s="65"/>
      <c r="CV177" s="66"/>
      <c r="CW177" s="65"/>
      <c r="CX177" s="65"/>
      <c r="CY177" s="40"/>
      <c r="CZ177" s="40"/>
      <c r="DA177" s="40"/>
      <c r="DB177" s="40"/>
      <c r="DC177" s="40"/>
      <c r="DD177" s="40"/>
      <c r="DE177" s="40"/>
      <c r="DF177" s="40"/>
      <c r="DG177" s="40"/>
      <c r="DH177" s="40"/>
      <c r="DI177" s="40"/>
      <c r="DJ177" s="40"/>
      <c r="DK177" s="40"/>
      <c r="DL177" s="40"/>
      <c r="DM177" s="40"/>
      <c r="DN177" s="40"/>
      <c r="DO177" s="40"/>
      <c r="DP177" s="40"/>
      <c r="DQ177" s="40"/>
      <c r="DR177" s="40"/>
      <c r="DS177" s="40"/>
      <c r="DT177" s="40"/>
      <c r="DU177" s="40"/>
      <c r="DV177" s="40"/>
      <c r="DW177" s="85"/>
    </row>
    <row r="178" spans="4:127" ht="21" customHeight="1" x14ac:dyDescent="0.2">
      <c r="D178" s="40"/>
      <c r="E178" s="40"/>
      <c r="F178" s="40"/>
      <c r="G178" s="40"/>
      <c r="H178" s="138"/>
      <c r="I178" s="138"/>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U178" s="75"/>
      <c r="AX178" s="40"/>
      <c r="AY178" s="40"/>
      <c r="AZ178" s="40"/>
      <c r="BA178" s="40"/>
      <c r="BG178" s="40"/>
      <c r="BI178" s="40"/>
      <c r="BJ178" s="40"/>
      <c r="BK178" s="40"/>
      <c r="BL178" s="40"/>
      <c r="BM178" s="40"/>
      <c r="BN178" s="40"/>
      <c r="BO178" s="40"/>
      <c r="BR178" s="40"/>
      <c r="BS178" s="40"/>
      <c r="BT178" s="40"/>
      <c r="CC178" s="40"/>
      <c r="CE178" s="65"/>
      <c r="CF178" s="65"/>
      <c r="CG178" s="65"/>
      <c r="CH178" s="65"/>
      <c r="CI178" s="65"/>
      <c r="CJ178" s="66"/>
      <c r="CK178" s="66"/>
      <c r="CL178" s="66"/>
      <c r="CM178" s="65"/>
      <c r="CN178" s="65"/>
      <c r="CO178" s="65"/>
      <c r="CP178" s="65"/>
      <c r="CQ178" s="65"/>
      <c r="CR178" s="65"/>
      <c r="CS178" s="65"/>
      <c r="CT178" s="65"/>
      <c r="CU178" s="65"/>
      <c r="CV178" s="66"/>
      <c r="CW178" s="65"/>
      <c r="CX178" s="65"/>
      <c r="CY178" s="40"/>
      <c r="CZ178" s="40"/>
      <c r="DA178" s="40"/>
      <c r="DB178" s="40"/>
      <c r="DC178" s="40"/>
      <c r="DD178" s="40"/>
      <c r="DE178" s="40"/>
      <c r="DF178" s="40"/>
      <c r="DG178" s="40"/>
      <c r="DH178" s="40"/>
      <c r="DI178" s="40"/>
      <c r="DJ178" s="40"/>
      <c r="DK178" s="40"/>
      <c r="DL178" s="40"/>
      <c r="DM178" s="40"/>
      <c r="DN178" s="40"/>
      <c r="DO178" s="40"/>
      <c r="DP178" s="40"/>
      <c r="DQ178" s="40"/>
      <c r="DR178" s="40"/>
      <c r="DS178" s="40"/>
      <c r="DT178" s="40"/>
      <c r="DU178" s="40"/>
      <c r="DV178" s="40"/>
      <c r="DW178" s="85"/>
    </row>
    <row r="179" spans="4:127" ht="21" customHeight="1" x14ac:dyDescent="0.2">
      <c r="D179" s="40"/>
      <c r="E179" s="40"/>
      <c r="F179" s="40"/>
      <c r="G179" s="40"/>
      <c r="H179" s="138"/>
      <c r="I179" s="138"/>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U179" s="75"/>
      <c r="AX179" s="40"/>
      <c r="AY179" s="40"/>
      <c r="AZ179" s="40"/>
      <c r="BA179" s="40"/>
      <c r="BG179" s="40"/>
      <c r="BI179" s="40"/>
      <c r="BJ179" s="40"/>
      <c r="BK179" s="40"/>
      <c r="BL179" s="40"/>
      <c r="BM179" s="40"/>
      <c r="BN179" s="40"/>
      <c r="BO179" s="40"/>
      <c r="BR179" s="40"/>
      <c r="BS179" s="40"/>
      <c r="BT179" s="40"/>
      <c r="CC179" s="40"/>
      <c r="CE179" s="65"/>
      <c r="CF179" s="65"/>
      <c r="CG179" s="65"/>
      <c r="CH179" s="65"/>
      <c r="CI179" s="65"/>
      <c r="CJ179" s="66"/>
      <c r="CK179" s="66"/>
      <c r="CL179" s="66"/>
      <c r="CM179" s="65"/>
      <c r="CN179" s="65"/>
      <c r="CO179" s="65"/>
      <c r="CP179" s="65"/>
      <c r="CQ179" s="65"/>
      <c r="CR179" s="65"/>
      <c r="CS179" s="65"/>
      <c r="CT179" s="65"/>
      <c r="CU179" s="65"/>
      <c r="CV179" s="66"/>
      <c r="CW179" s="65"/>
      <c r="CX179" s="65"/>
      <c r="CY179" s="40"/>
      <c r="CZ179" s="40"/>
      <c r="DA179" s="40"/>
      <c r="DB179" s="40"/>
      <c r="DC179" s="40"/>
      <c r="DD179" s="40"/>
      <c r="DE179" s="40"/>
      <c r="DF179" s="40"/>
      <c r="DG179" s="40"/>
      <c r="DH179" s="40"/>
      <c r="DI179" s="40"/>
      <c r="DJ179" s="40"/>
      <c r="DK179" s="40"/>
      <c r="DL179" s="40"/>
      <c r="DM179" s="40"/>
      <c r="DN179" s="40"/>
      <c r="DO179" s="40"/>
      <c r="DP179" s="40"/>
      <c r="DQ179" s="40"/>
      <c r="DR179" s="40"/>
      <c r="DS179" s="40"/>
      <c r="DT179" s="40"/>
      <c r="DU179" s="40"/>
      <c r="DV179" s="40"/>
      <c r="DW179" s="85"/>
    </row>
    <row r="180" spans="4:127" ht="21" customHeight="1" x14ac:dyDescent="0.2">
      <c r="D180" s="40"/>
      <c r="E180" s="40"/>
      <c r="F180" s="40"/>
      <c r="G180" s="40"/>
      <c r="H180" s="138"/>
      <c r="I180" s="138"/>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U180" s="75"/>
      <c r="AX180" s="40"/>
      <c r="AY180" s="40"/>
      <c r="AZ180" s="40"/>
      <c r="BA180" s="40"/>
      <c r="BG180" s="40"/>
      <c r="BI180" s="40"/>
      <c r="BJ180" s="40"/>
      <c r="BK180" s="40"/>
      <c r="BL180" s="40"/>
      <c r="BM180" s="40"/>
      <c r="BN180" s="40"/>
      <c r="BO180" s="40"/>
      <c r="BR180" s="40"/>
      <c r="BS180" s="40"/>
      <c r="BT180" s="40"/>
      <c r="CC180" s="40"/>
      <c r="CE180" s="65"/>
      <c r="CF180" s="65"/>
      <c r="CG180" s="65"/>
      <c r="CH180" s="65"/>
      <c r="CI180" s="65"/>
      <c r="CJ180" s="66"/>
      <c r="CK180" s="66"/>
      <c r="CL180" s="66"/>
      <c r="CM180" s="65"/>
      <c r="CN180" s="65"/>
      <c r="CO180" s="65"/>
      <c r="CP180" s="65"/>
      <c r="CQ180" s="65"/>
      <c r="CR180" s="65"/>
      <c r="CS180" s="65"/>
      <c r="CT180" s="65"/>
      <c r="CU180" s="65"/>
      <c r="CV180" s="66"/>
      <c r="CW180" s="65"/>
      <c r="CX180" s="65"/>
      <c r="CY180" s="40"/>
      <c r="CZ180" s="40"/>
      <c r="DA180" s="40"/>
      <c r="DB180" s="40"/>
      <c r="DC180" s="40"/>
      <c r="DD180" s="40"/>
      <c r="DE180" s="40"/>
      <c r="DF180" s="40"/>
      <c r="DG180" s="40"/>
      <c r="DH180" s="40"/>
      <c r="DI180" s="40"/>
      <c r="DJ180" s="40"/>
      <c r="DK180" s="40"/>
      <c r="DL180" s="40"/>
      <c r="DM180" s="40"/>
      <c r="DN180" s="40"/>
      <c r="DO180" s="40"/>
      <c r="DP180" s="40"/>
      <c r="DQ180" s="40"/>
      <c r="DR180" s="40"/>
      <c r="DS180" s="40"/>
      <c r="DT180" s="40"/>
      <c r="DU180" s="40"/>
      <c r="DV180" s="40"/>
      <c r="DW180" s="85"/>
    </row>
    <row r="181" spans="4:127" ht="21" customHeight="1" x14ac:dyDescent="0.2">
      <c r="D181" s="40"/>
      <c r="E181" s="40"/>
      <c r="F181" s="40"/>
      <c r="G181" s="40"/>
      <c r="H181" s="138"/>
      <c r="I181" s="138"/>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U181" s="75"/>
      <c r="AX181" s="40"/>
      <c r="AY181" s="40"/>
      <c r="AZ181" s="40"/>
      <c r="BA181" s="40"/>
      <c r="BG181" s="40"/>
      <c r="BI181" s="40"/>
      <c r="BJ181" s="40"/>
      <c r="BK181" s="40"/>
      <c r="BL181" s="40"/>
      <c r="BM181" s="40"/>
      <c r="BN181" s="40"/>
      <c r="BO181" s="40"/>
      <c r="BR181" s="40"/>
      <c r="BS181" s="40"/>
      <c r="BT181" s="40"/>
      <c r="CC181" s="40"/>
      <c r="CE181" s="65"/>
      <c r="CF181" s="65"/>
      <c r="CG181" s="65"/>
      <c r="CH181" s="65"/>
      <c r="CI181" s="65"/>
      <c r="CJ181" s="66"/>
      <c r="CK181" s="66"/>
      <c r="CL181" s="66"/>
      <c r="CM181" s="65"/>
      <c r="CN181" s="65"/>
      <c r="CO181" s="65"/>
      <c r="CP181" s="65"/>
      <c r="CQ181" s="65"/>
      <c r="CR181" s="65"/>
      <c r="CS181" s="65"/>
      <c r="CT181" s="65"/>
      <c r="CU181" s="65"/>
      <c r="CV181" s="66"/>
      <c r="CW181" s="65"/>
      <c r="CX181" s="65"/>
      <c r="CY181" s="40"/>
      <c r="CZ181" s="40"/>
      <c r="DA181" s="40"/>
      <c r="DB181" s="40"/>
      <c r="DC181" s="40"/>
      <c r="DD181" s="40"/>
      <c r="DE181" s="40"/>
      <c r="DF181" s="40"/>
      <c r="DG181" s="40"/>
      <c r="DH181" s="40"/>
      <c r="DI181" s="40"/>
      <c r="DJ181" s="40"/>
      <c r="DK181" s="40"/>
      <c r="DL181" s="40"/>
      <c r="DM181" s="40"/>
      <c r="DN181" s="40"/>
      <c r="DO181" s="40"/>
      <c r="DP181" s="40"/>
      <c r="DQ181" s="40"/>
      <c r="DR181" s="40"/>
      <c r="DS181" s="40"/>
      <c r="DT181" s="40"/>
      <c r="DU181" s="40"/>
      <c r="DV181" s="40"/>
      <c r="DW181" s="85"/>
    </row>
    <row r="182" spans="4:127" ht="21" customHeight="1" x14ac:dyDescent="0.2">
      <c r="D182" s="40"/>
      <c r="E182" s="40"/>
      <c r="F182" s="40"/>
      <c r="G182" s="40"/>
      <c r="H182" s="138"/>
      <c r="I182" s="138"/>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U182" s="75"/>
      <c r="AX182" s="40"/>
      <c r="AY182" s="40"/>
      <c r="AZ182" s="40"/>
      <c r="BA182" s="40"/>
      <c r="BG182" s="40"/>
      <c r="BI182" s="40"/>
      <c r="BJ182" s="40"/>
      <c r="BK182" s="40"/>
      <c r="BL182" s="40"/>
      <c r="BM182" s="40"/>
      <c r="BN182" s="40"/>
      <c r="BO182" s="40"/>
      <c r="BR182" s="40"/>
      <c r="BS182" s="40"/>
      <c r="BT182" s="40"/>
      <c r="CC182" s="40"/>
      <c r="CE182" s="65"/>
      <c r="CF182" s="65"/>
      <c r="CG182" s="65"/>
      <c r="CH182" s="65"/>
      <c r="CI182" s="65"/>
      <c r="CJ182" s="66"/>
      <c r="CK182" s="66"/>
      <c r="CL182" s="66"/>
      <c r="CM182" s="65"/>
      <c r="CN182" s="65"/>
      <c r="CO182" s="65"/>
      <c r="CP182" s="65"/>
      <c r="CQ182" s="65"/>
      <c r="CR182" s="65"/>
      <c r="CS182" s="65"/>
      <c r="CT182" s="65"/>
      <c r="CU182" s="65"/>
      <c r="CV182" s="66"/>
      <c r="CW182" s="65"/>
      <c r="CX182" s="65"/>
      <c r="CY182" s="40"/>
      <c r="CZ182" s="40"/>
      <c r="DA182" s="40"/>
      <c r="DB182" s="40"/>
      <c r="DC182" s="40"/>
      <c r="DD182" s="40"/>
      <c r="DE182" s="40"/>
      <c r="DF182" s="40"/>
      <c r="DG182" s="40"/>
      <c r="DH182" s="40"/>
      <c r="DI182" s="40"/>
      <c r="DJ182" s="40"/>
      <c r="DK182" s="40"/>
      <c r="DL182" s="40"/>
      <c r="DM182" s="40"/>
      <c r="DN182" s="40"/>
      <c r="DO182" s="40"/>
      <c r="DP182" s="40"/>
      <c r="DQ182" s="40"/>
      <c r="DR182" s="40"/>
      <c r="DS182" s="40"/>
      <c r="DT182" s="40"/>
      <c r="DU182" s="40"/>
      <c r="DV182" s="40"/>
      <c r="DW182" s="85"/>
    </row>
    <row r="183" spans="4:127" ht="21" customHeight="1" x14ac:dyDescent="0.2">
      <c r="D183" s="40"/>
      <c r="E183" s="40"/>
      <c r="F183" s="40"/>
      <c r="G183" s="40"/>
      <c r="H183" s="138"/>
      <c r="I183" s="138"/>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U183" s="75"/>
      <c r="AX183" s="40"/>
      <c r="AY183" s="40"/>
      <c r="AZ183" s="40"/>
      <c r="BA183" s="40"/>
      <c r="BG183" s="40"/>
      <c r="BI183" s="40"/>
      <c r="BJ183" s="40"/>
      <c r="BK183" s="40"/>
      <c r="BL183" s="40"/>
      <c r="BM183" s="40"/>
      <c r="BN183" s="40"/>
      <c r="BO183" s="40"/>
      <c r="BR183" s="40"/>
      <c r="BS183" s="40"/>
      <c r="BT183" s="40"/>
      <c r="CC183" s="40"/>
      <c r="CE183" s="65"/>
      <c r="CF183" s="65"/>
      <c r="CG183" s="65"/>
      <c r="CH183" s="65"/>
      <c r="CI183" s="65"/>
      <c r="CJ183" s="66"/>
      <c r="CK183" s="66"/>
      <c r="CL183" s="66"/>
      <c r="CM183" s="65"/>
      <c r="CN183" s="65"/>
      <c r="CO183" s="65"/>
      <c r="CP183" s="65"/>
      <c r="CQ183" s="65"/>
      <c r="CR183" s="65"/>
      <c r="CS183" s="65"/>
      <c r="CT183" s="65"/>
      <c r="CU183" s="65"/>
      <c r="CV183" s="66"/>
      <c r="CW183" s="65"/>
      <c r="CX183" s="65"/>
      <c r="CY183" s="40"/>
      <c r="CZ183" s="40"/>
      <c r="DA183" s="40"/>
      <c r="DB183" s="40"/>
      <c r="DC183" s="40"/>
      <c r="DD183" s="40"/>
      <c r="DE183" s="40"/>
      <c r="DF183" s="40"/>
      <c r="DG183" s="40"/>
      <c r="DH183" s="40"/>
      <c r="DI183" s="40"/>
      <c r="DJ183" s="40"/>
      <c r="DK183" s="40"/>
      <c r="DL183" s="40"/>
      <c r="DM183" s="40"/>
      <c r="DN183" s="40"/>
      <c r="DO183" s="40"/>
      <c r="DP183" s="40"/>
      <c r="DQ183" s="40"/>
      <c r="DR183" s="40"/>
      <c r="DS183" s="40"/>
      <c r="DT183" s="40"/>
      <c r="DU183" s="40"/>
      <c r="DV183" s="40"/>
      <c r="DW183" s="85"/>
    </row>
    <row r="184" spans="4:127" ht="21" customHeight="1" x14ac:dyDescent="0.2">
      <c r="D184" s="40"/>
      <c r="E184" s="40"/>
      <c r="F184" s="40"/>
      <c r="G184" s="40"/>
      <c r="H184" s="138"/>
      <c r="I184" s="138"/>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U184" s="75"/>
      <c r="AX184" s="40"/>
      <c r="AY184" s="40"/>
      <c r="AZ184" s="40"/>
      <c r="BA184" s="40"/>
      <c r="BG184" s="40"/>
      <c r="BI184" s="40"/>
      <c r="BJ184" s="40"/>
      <c r="BK184" s="40"/>
      <c r="BL184" s="40"/>
      <c r="BM184" s="40"/>
      <c r="BN184" s="40"/>
      <c r="BO184" s="40"/>
      <c r="BR184" s="40"/>
      <c r="BS184" s="40"/>
      <c r="BT184" s="40"/>
      <c r="CC184" s="40"/>
      <c r="CE184" s="65"/>
      <c r="CF184" s="65"/>
      <c r="CG184" s="65"/>
      <c r="CH184" s="65"/>
      <c r="CI184" s="65"/>
      <c r="CJ184" s="66"/>
      <c r="CK184" s="66"/>
      <c r="CL184" s="66"/>
      <c r="CM184" s="65"/>
      <c r="CN184" s="65"/>
      <c r="CO184" s="65"/>
      <c r="CP184" s="65"/>
      <c r="CQ184" s="65"/>
      <c r="CR184" s="65"/>
      <c r="CS184" s="65"/>
      <c r="CT184" s="65"/>
      <c r="CU184" s="65"/>
      <c r="CV184" s="66"/>
      <c r="CW184" s="65"/>
      <c r="CX184" s="65"/>
      <c r="CY184" s="40"/>
      <c r="CZ184" s="40"/>
      <c r="DA184" s="40"/>
      <c r="DB184" s="40"/>
      <c r="DC184" s="40"/>
      <c r="DD184" s="40"/>
      <c r="DE184" s="40"/>
      <c r="DF184" s="40"/>
      <c r="DG184" s="40"/>
      <c r="DH184" s="40"/>
      <c r="DI184" s="40"/>
      <c r="DJ184" s="40"/>
      <c r="DK184" s="40"/>
      <c r="DL184" s="40"/>
      <c r="DM184" s="40"/>
      <c r="DN184" s="40"/>
      <c r="DO184" s="40"/>
      <c r="DP184" s="40"/>
      <c r="DQ184" s="40"/>
      <c r="DR184" s="40"/>
      <c r="DS184" s="40"/>
      <c r="DT184" s="40"/>
      <c r="DU184" s="40"/>
      <c r="DV184" s="40"/>
      <c r="DW184" s="85"/>
    </row>
    <row r="185" spans="4:127" ht="21" customHeight="1" x14ac:dyDescent="0.2">
      <c r="D185" s="40"/>
      <c r="E185" s="40"/>
      <c r="F185" s="40"/>
      <c r="G185" s="40"/>
      <c r="H185" s="138"/>
      <c r="I185" s="138"/>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U185" s="75"/>
      <c r="AX185" s="40"/>
      <c r="AY185" s="40"/>
      <c r="AZ185" s="40"/>
      <c r="BA185" s="40"/>
      <c r="BG185" s="40"/>
      <c r="BI185" s="40"/>
      <c r="BJ185" s="40"/>
      <c r="BK185" s="40"/>
      <c r="BL185" s="40"/>
      <c r="BM185" s="40"/>
      <c r="BN185" s="40"/>
      <c r="BO185" s="40"/>
      <c r="BR185" s="40"/>
      <c r="BS185" s="40"/>
      <c r="BT185" s="40"/>
      <c r="CC185" s="40"/>
      <c r="CE185" s="65"/>
      <c r="CF185" s="65"/>
      <c r="CG185" s="65"/>
      <c r="CH185" s="65"/>
      <c r="CI185" s="65"/>
      <c r="CJ185" s="66"/>
      <c r="CK185" s="66"/>
      <c r="CL185" s="66"/>
      <c r="CM185" s="65"/>
      <c r="CN185" s="65"/>
      <c r="CO185" s="65"/>
      <c r="CP185" s="65"/>
      <c r="CQ185" s="65"/>
      <c r="CR185" s="65"/>
      <c r="CS185" s="65"/>
      <c r="CT185" s="65"/>
      <c r="CU185" s="65"/>
      <c r="CV185" s="66"/>
      <c r="CW185" s="65"/>
      <c r="CX185" s="65"/>
      <c r="CY185" s="40"/>
      <c r="CZ185" s="40"/>
      <c r="DA185" s="40"/>
      <c r="DB185" s="40"/>
      <c r="DC185" s="40"/>
      <c r="DD185" s="40"/>
      <c r="DE185" s="40"/>
      <c r="DF185" s="40"/>
      <c r="DG185" s="40"/>
      <c r="DH185" s="40"/>
      <c r="DI185" s="40"/>
      <c r="DJ185" s="40"/>
      <c r="DK185" s="40"/>
      <c r="DL185" s="40"/>
      <c r="DM185" s="40"/>
      <c r="DN185" s="40"/>
      <c r="DO185" s="40"/>
      <c r="DP185" s="40"/>
      <c r="DQ185" s="40"/>
      <c r="DR185" s="40"/>
      <c r="DS185" s="40"/>
      <c r="DT185" s="40"/>
      <c r="DU185" s="40"/>
      <c r="DV185" s="40"/>
      <c r="DW185" s="85"/>
    </row>
    <row r="186" spans="4:127" ht="21" customHeight="1" x14ac:dyDescent="0.2">
      <c r="D186" s="40"/>
      <c r="E186" s="40"/>
      <c r="F186" s="40"/>
      <c r="G186" s="40"/>
      <c r="H186" s="138"/>
      <c r="I186" s="138"/>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U186" s="75"/>
      <c r="AX186" s="40"/>
      <c r="AY186" s="40"/>
      <c r="AZ186" s="40"/>
      <c r="BA186" s="40"/>
      <c r="BG186" s="40"/>
      <c r="BI186" s="40"/>
      <c r="BJ186" s="40"/>
      <c r="BK186" s="40"/>
      <c r="BL186" s="40"/>
      <c r="BM186" s="40"/>
      <c r="BN186" s="40"/>
      <c r="BO186" s="40"/>
      <c r="BR186" s="40"/>
      <c r="BS186" s="40"/>
      <c r="BT186" s="40"/>
      <c r="CC186" s="40"/>
      <c r="CE186" s="65"/>
      <c r="CF186" s="65"/>
      <c r="CG186" s="65"/>
      <c r="CH186" s="65"/>
      <c r="CI186" s="65"/>
      <c r="CJ186" s="66"/>
      <c r="CK186" s="66"/>
      <c r="CL186" s="66"/>
      <c r="CM186" s="65"/>
      <c r="CN186" s="65"/>
      <c r="CO186" s="65"/>
      <c r="CP186" s="65"/>
      <c r="CQ186" s="65"/>
      <c r="CR186" s="65"/>
      <c r="CS186" s="65"/>
      <c r="CT186" s="65"/>
      <c r="CU186" s="65"/>
      <c r="CV186" s="66"/>
      <c r="CW186" s="65"/>
      <c r="CX186" s="65"/>
      <c r="CY186" s="40"/>
      <c r="CZ186" s="40"/>
      <c r="DA186" s="40"/>
      <c r="DB186" s="40"/>
      <c r="DC186" s="40"/>
      <c r="DD186" s="40"/>
      <c r="DE186" s="40"/>
      <c r="DF186" s="40"/>
      <c r="DG186" s="40"/>
      <c r="DH186" s="40"/>
      <c r="DI186" s="40"/>
      <c r="DJ186" s="40"/>
      <c r="DK186" s="40"/>
      <c r="DL186" s="40"/>
      <c r="DM186" s="40"/>
      <c r="DN186" s="40"/>
      <c r="DO186" s="40"/>
      <c r="DP186" s="40"/>
      <c r="DQ186" s="40"/>
      <c r="DR186" s="40"/>
      <c r="DS186" s="40"/>
      <c r="DT186" s="40"/>
      <c r="DU186" s="40"/>
      <c r="DV186" s="40"/>
      <c r="DW186" s="85"/>
    </row>
    <row r="187" spans="4:127" ht="21" customHeight="1" x14ac:dyDescent="0.2">
      <c r="D187" s="40"/>
      <c r="E187" s="40"/>
      <c r="F187" s="40"/>
      <c r="G187" s="40"/>
      <c r="H187" s="138"/>
      <c r="I187" s="138"/>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U187" s="75"/>
      <c r="AX187" s="40"/>
      <c r="AY187" s="40"/>
      <c r="AZ187" s="40"/>
      <c r="BA187" s="40"/>
      <c r="BG187" s="40"/>
      <c r="BI187" s="40"/>
      <c r="BJ187" s="40"/>
      <c r="BK187" s="40"/>
      <c r="BL187" s="40"/>
      <c r="BM187" s="40"/>
      <c r="BN187" s="40"/>
      <c r="BO187" s="40"/>
      <c r="BR187" s="40"/>
      <c r="BS187" s="40"/>
      <c r="BT187" s="40"/>
      <c r="CC187" s="40"/>
      <c r="CE187" s="65"/>
      <c r="CF187" s="65"/>
      <c r="CG187" s="65"/>
      <c r="CH187" s="65"/>
      <c r="CI187" s="65"/>
      <c r="CJ187" s="66"/>
      <c r="CK187" s="66"/>
      <c r="CL187" s="66"/>
      <c r="CM187" s="65"/>
      <c r="CN187" s="65"/>
      <c r="CO187" s="65"/>
      <c r="CP187" s="65"/>
      <c r="CQ187" s="65"/>
      <c r="CR187" s="65"/>
      <c r="CS187" s="65"/>
      <c r="CT187" s="65"/>
      <c r="CU187" s="65"/>
      <c r="CV187" s="66"/>
      <c r="CW187" s="65"/>
      <c r="CX187" s="65"/>
      <c r="CY187" s="40"/>
      <c r="CZ187" s="40"/>
      <c r="DA187" s="40"/>
      <c r="DB187" s="40"/>
      <c r="DC187" s="40"/>
      <c r="DD187" s="40"/>
      <c r="DE187" s="40"/>
      <c r="DF187" s="40"/>
      <c r="DG187" s="40"/>
      <c r="DH187" s="40"/>
      <c r="DI187" s="40"/>
      <c r="DJ187" s="40"/>
      <c r="DK187" s="40"/>
      <c r="DL187" s="40"/>
      <c r="DM187" s="40"/>
      <c r="DN187" s="40"/>
      <c r="DO187" s="40"/>
      <c r="DP187" s="40"/>
      <c r="DQ187" s="40"/>
      <c r="DR187" s="40"/>
      <c r="DS187" s="40"/>
      <c r="DT187" s="40"/>
      <c r="DU187" s="40"/>
      <c r="DV187" s="40"/>
      <c r="DW187" s="85"/>
    </row>
    <row r="188" spans="4:127" ht="21" customHeight="1" x14ac:dyDescent="0.2">
      <c r="D188" s="40"/>
      <c r="E188" s="40"/>
      <c r="F188" s="40"/>
      <c r="G188" s="40"/>
      <c r="H188" s="138"/>
      <c r="I188" s="138"/>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U188" s="75"/>
      <c r="AX188" s="40"/>
      <c r="AY188" s="40"/>
      <c r="AZ188" s="40"/>
      <c r="BA188" s="40"/>
      <c r="BG188" s="40"/>
      <c r="BI188" s="40"/>
      <c r="BJ188" s="40"/>
      <c r="BK188" s="40"/>
      <c r="BL188" s="40"/>
      <c r="BM188" s="40"/>
      <c r="BN188" s="40"/>
      <c r="BO188" s="40"/>
      <c r="BR188" s="40"/>
      <c r="BS188" s="40"/>
      <c r="BT188" s="40"/>
      <c r="CC188" s="40"/>
      <c r="CE188" s="65"/>
      <c r="CF188" s="65"/>
      <c r="CG188" s="65"/>
      <c r="CH188" s="65"/>
      <c r="CI188" s="65"/>
      <c r="CJ188" s="66"/>
      <c r="CK188" s="66"/>
      <c r="CL188" s="66"/>
      <c r="CM188" s="65"/>
      <c r="CN188" s="65"/>
      <c r="CO188" s="65"/>
      <c r="CP188" s="65"/>
      <c r="CQ188" s="65"/>
      <c r="CR188" s="65"/>
      <c r="CS188" s="65"/>
      <c r="CT188" s="65"/>
      <c r="CU188" s="65"/>
      <c r="CV188" s="66"/>
      <c r="CW188" s="65"/>
      <c r="CX188" s="65"/>
      <c r="CY188" s="40"/>
      <c r="CZ188" s="40"/>
      <c r="DA188" s="40"/>
      <c r="DB188" s="40"/>
      <c r="DC188" s="40"/>
      <c r="DD188" s="40"/>
      <c r="DE188" s="40"/>
      <c r="DF188" s="40"/>
      <c r="DG188" s="40"/>
      <c r="DH188" s="40"/>
      <c r="DI188" s="40"/>
      <c r="DJ188" s="40"/>
      <c r="DK188" s="40"/>
      <c r="DL188" s="40"/>
      <c r="DM188" s="40"/>
      <c r="DN188" s="40"/>
      <c r="DO188" s="40"/>
      <c r="DP188" s="40"/>
      <c r="DQ188" s="40"/>
      <c r="DR188" s="40"/>
      <c r="DS188" s="40"/>
      <c r="DT188" s="40"/>
      <c r="DU188" s="40"/>
      <c r="DV188" s="40"/>
      <c r="DW188" s="85"/>
    </row>
    <row r="189" spans="4:127" ht="21" customHeight="1" x14ac:dyDescent="0.2">
      <c r="D189" s="40"/>
      <c r="E189" s="40"/>
      <c r="F189" s="40"/>
      <c r="G189" s="40"/>
      <c r="H189" s="138"/>
      <c r="I189" s="138"/>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U189" s="75"/>
      <c r="AX189" s="40"/>
      <c r="AY189" s="40"/>
      <c r="AZ189" s="40"/>
      <c r="BA189" s="40"/>
      <c r="BG189" s="40"/>
      <c r="BI189" s="40"/>
      <c r="BJ189" s="40"/>
      <c r="BK189" s="40"/>
      <c r="BL189" s="40"/>
      <c r="BM189" s="40"/>
      <c r="BN189" s="40"/>
      <c r="BO189" s="40"/>
      <c r="BR189" s="40"/>
      <c r="BS189" s="40"/>
      <c r="BT189" s="40"/>
      <c r="CC189" s="40"/>
      <c r="CE189" s="65"/>
      <c r="CF189" s="65"/>
      <c r="CG189" s="65"/>
      <c r="CH189" s="65"/>
      <c r="CI189" s="65"/>
      <c r="CJ189" s="66"/>
      <c r="CK189" s="66"/>
      <c r="CL189" s="66"/>
      <c r="CM189" s="65"/>
      <c r="CN189" s="65"/>
      <c r="CO189" s="65"/>
      <c r="CP189" s="65"/>
      <c r="CQ189" s="65"/>
      <c r="CR189" s="65"/>
      <c r="CS189" s="65"/>
      <c r="CT189" s="65"/>
      <c r="CU189" s="65"/>
      <c r="CV189" s="66"/>
      <c r="CW189" s="65"/>
      <c r="CX189" s="65"/>
      <c r="CY189" s="40"/>
      <c r="CZ189" s="40"/>
      <c r="DA189" s="40"/>
      <c r="DB189" s="40"/>
      <c r="DC189" s="40"/>
      <c r="DD189" s="40"/>
      <c r="DE189" s="40"/>
      <c r="DF189" s="40"/>
      <c r="DG189" s="40"/>
      <c r="DH189" s="40"/>
      <c r="DI189" s="40"/>
      <c r="DJ189" s="40"/>
      <c r="DK189" s="40"/>
      <c r="DL189" s="40"/>
      <c r="DM189" s="40"/>
      <c r="DN189" s="40"/>
      <c r="DO189" s="40"/>
      <c r="DP189" s="40"/>
      <c r="DQ189" s="40"/>
      <c r="DR189" s="40"/>
      <c r="DS189" s="40"/>
      <c r="DT189" s="40"/>
      <c r="DU189" s="40"/>
      <c r="DV189" s="40"/>
      <c r="DW189" s="85"/>
    </row>
    <row r="190" spans="4:127" ht="21" customHeight="1" x14ac:dyDescent="0.2">
      <c r="D190" s="40"/>
      <c r="E190" s="40"/>
      <c r="F190" s="40"/>
      <c r="G190" s="40"/>
      <c r="H190" s="138"/>
      <c r="I190" s="138"/>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U190" s="75"/>
      <c r="AX190" s="40"/>
      <c r="AY190" s="40"/>
      <c r="AZ190" s="40"/>
      <c r="BA190" s="40"/>
      <c r="BG190" s="40"/>
      <c r="BI190" s="40"/>
      <c r="BJ190" s="40"/>
      <c r="BK190" s="40"/>
      <c r="BL190" s="40"/>
      <c r="BM190" s="40"/>
      <c r="BN190" s="40"/>
      <c r="BO190" s="40"/>
      <c r="BR190" s="40"/>
      <c r="BS190" s="40"/>
      <c r="BT190" s="40"/>
      <c r="CC190" s="40"/>
      <c r="CE190" s="65"/>
      <c r="CF190" s="65"/>
      <c r="CG190" s="65"/>
      <c r="CH190" s="65"/>
      <c r="CI190" s="65"/>
      <c r="CJ190" s="66"/>
      <c r="CK190" s="66"/>
      <c r="CL190" s="66"/>
      <c r="CM190" s="65"/>
      <c r="CN190" s="65"/>
      <c r="CO190" s="65"/>
      <c r="CP190" s="65"/>
      <c r="CQ190" s="65"/>
      <c r="CR190" s="65"/>
      <c r="CS190" s="65"/>
      <c r="CT190" s="65"/>
      <c r="CU190" s="65"/>
      <c r="CV190" s="66"/>
      <c r="CW190" s="65"/>
      <c r="CX190" s="65"/>
      <c r="CY190" s="40"/>
      <c r="CZ190" s="40"/>
      <c r="DA190" s="40"/>
      <c r="DB190" s="40"/>
      <c r="DC190" s="40"/>
      <c r="DD190" s="40"/>
      <c r="DE190" s="40"/>
      <c r="DF190" s="40"/>
      <c r="DG190" s="40"/>
      <c r="DH190" s="40"/>
      <c r="DI190" s="40"/>
      <c r="DJ190" s="40"/>
      <c r="DK190" s="40"/>
      <c r="DL190" s="40"/>
      <c r="DM190" s="40"/>
      <c r="DN190" s="40"/>
      <c r="DO190" s="40"/>
      <c r="DP190" s="40"/>
      <c r="DQ190" s="40"/>
      <c r="DR190" s="40"/>
      <c r="DS190" s="40"/>
      <c r="DT190" s="40"/>
      <c r="DU190" s="40"/>
      <c r="DV190" s="40"/>
      <c r="DW190" s="85"/>
    </row>
    <row r="191" spans="4:127" ht="21" customHeight="1" x14ac:dyDescent="0.2">
      <c r="D191" s="40"/>
      <c r="E191" s="40"/>
      <c r="F191" s="40"/>
      <c r="G191" s="40"/>
      <c r="H191" s="138"/>
      <c r="I191" s="138"/>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U191" s="75"/>
      <c r="AX191" s="40"/>
      <c r="AY191" s="40"/>
      <c r="AZ191" s="40"/>
      <c r="BA191" s="40"/>
      <c r="BG191" s="40"/>
      <c r="BI191" s="40"/>
      <c r="BJ191" s="40"/>
      <c r="BK191" s="40"/>
      <c r="BL191" s="40"/>
      <c r="BM191" s="40"/>
      <c r="BN191" s="40"/>
      <c r="BO191" s="40"/>
      <c r="BR191" s="40"/>
      <c r="BS191" s="40"/>
      <c r="BT191" s="40"/>
      <c r="CC191" s="40"/>
      <c r="CE191" s="65"/>
      <c r="CF191" s="65"/>
      <c r="CG191" s="65"/>
      <c r="CH191" s="65"/>
      <c r="CI191" s="65"/>
      <c r="CJ191" s="66"/>
      <c r="CK191" s="66"/>
      <c r="CL191" s="66"/>
      <c r="CM191" s="65"/>
      <c r="CN191" s="65"/>
      <c r="CO191" s="65"/>
      <c r="CP191" s="65"/>
      <c r="CQ191" s="65"/>
      <c r="CR191" s="65"/>
      <c r="CS191" s="65"/>
      <c r="CT191" s="65"/>
      <c r="CU191" s="65"/>
      <c r="CV191" s="66"/>
      <c r="CW191" s="65"/>
      <c r="CX191" s="65"/>
      <c r="CY191" s="40"/>
      <c r="CZ191" s="40"/>
      <c r="DA191" s="40"/>
      <c r="DB191" s="40"/>
      <c r="DC191" s="40"/>
      <c r="DD191" s="40"/>
      <c r="DE191" s="40"/>
      <c r="DF191" s="40"/>
      <c r="DG191" s="40"/>
      <c r="DH191" s="40"/>
      <c r="DI191" s="40"/>
      <c r="DJ191" s="40"/>
      <c r="DK191" s="40"/>
      <c r="DL191" s="40"/>
      <c r="DM191" s="40"/>
      <c r="DN191" s="40"/>
      <c r="DO191" s="40"/>
      <c r="DP191" s="40"/>
      <c r="DQ191" s="40"/>
      <c r="DR191" s="40"/>
      <c r="DS191" s="40"/>
      <c r="DT191" s="40"/>
      <c r="DU191" s="40"/>
      <c r="DV191" s="40"/>
      <c r="DW191" s="85"/>
    </row>
    <row r="192" spans="4:127" ht="21" customHeight="1" x14ac:dyDescent="0.2">
      <c r="D192" s="40"/>
      <c r="E192" s="40"/>
      <c r="F192" s="40"/>
      <c r="G192" s="40"/>
      <c r="H192" s="138"/>
      <c r="I192" s="138"/>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U192" s="75"/>
      <c r="AX192" s="40"/>
      <c r="AY192" s="40"/>
      <c r="AZ192" s="40"/>
      <c r="BA192" s="40"/>
      <c r="BG192" s="40"/>
      <c r="BI192" s="40"/>
      <c r="BJ192" s="40"/>
      <c r="BK192" s="40"/>
      <c r="BL192" s="40"/>
      <c r="BM192" s="40"/>
      <c r="BN192" s="40"/>
      <c r="BO192" s="40"/>
      <c r="BR192" s="40"/>
      <c r="BS192" s="40"/>
      <c r="BT192" s="40"/>
      <c r="CC192" s="40"/>
      <c r="CE192" s="65"/>
      <c r="CF192" s="65"/>
      <c r="CG192" s="65"/>
      <c r="CH192" s="65"/>
      <c r="CI192" s="65"/>
      <c r="CJ192" s="66"/>
      <c r="CK192" s="66"/>
      <c r="CL192" s="66"/>
      <c r="CM192" s="65"/>
      <c r="CN192" s="65"/>
      <c r="CO192" s="65"/>
      <c r="CP192" s="65"/>
      <c r="CQ192" s="65"/>
      <c r="CR192" s="65"/>
      <c r="CS192" s="65"/>
      <c r="CT192" s="65"/>
      <c r="CU192" s="65"/>
      <c r="CV192" s="66"/>
      <c r="CW192" s="65"/>
      <c r="CX192" s="65"/>
      <c r="CY192" s="40"/>
      <c r="CZ192" s="40"/>
      <c r="DA192" s="40"/>
      <c r="DB192" s="40"/>
      <c r="DC192" s="40"/>
      <c r="DD192" s="40"/>
      <c r="DE192" s="40"/>
      <c r="DF192" s="40"/>
      <c r="DG192" s="40"/>
      <c r="DH192" s="40"/>
      <c r="DI192" s="40"/>
      <c r="DJ192" s="40"/>
      <c r="DK192" s="40"/>
      <c r="DL192" s="40"/>
      <c r="DM192" s="40"/>
      <c r="DN192" s="40"/>
      <c r="DO192" s="40"/>
      <c r="DP192" s="40"/>
      <c r="DQ192" s="40"/>
      <c r="DR192" s="40"/>
      <c r="DS192" s="40"/>
      <c r="DT192" s="40"/>
      <c r="DU192" s="40"/>
      <c r="DV192" s="40"/>
      <c r="DW192" s="85"/>
    </row>
    <row r="193" spans="4:127" ht="21" customHeight="1" x14ac:dyDescent="0.2">
      <c r="D193" s="40"/>
      <c r="E193" s="40"/>
      <c r="F193" s="40"/>
      <c r="G193" s="40"/>
      <c r="H193" s="138"/>
      <c r="I193" s="138"/>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U193" s="75"/>
      <c r="AX193" s="40"/>
      <c r="AY193" s="40"/>
      <c r="AZ193" s="40"/>
      <c r="BA193" s="40"/>
      <c r="BG193" s="40"/>
      <c r="BI193" s="40"/>
      <c r="BJ193" s="40"/>
      <c r="BK193" s="40"/>
      <c r="BL193" s="40"/>
      <c r="BM193" s="40"/>
      <c r="BN193" s="40"/>
      <c r="BO193" s="40"/>
      <c r="BR193" s="40"/>
      <c r="BS193" s="40"/>
      <c r="BT193" s="40"/>
      <c r="CC193" s="40"/>
      <c r="CE193" s="65"/>
      <c r="CF193" s="65"/>
      <c r="CG193" s="65"/>
      <c r="CH193" s="65"/>
      <c r="CI193" s="65"/>
      <c r="CJ193" s="66"/>
      <c r="CK193" s="66"/>
      <c r="CL193" s="66"/>
      <c r="CM193" s="65"/>
      <c r="CN193" s="65"/>
      <c r="CO193" s="65"/>
      <c r="CP193" s="65"/>
      <c r="CQ193" s="65"/>
      <c r="CR193" s="65"/>
      <c r="CS193" s="65"/>
      <c r="CT193" s="65"/>
      <c r="CU193" s="65"/>
      <c r="CV193" s="66"/>
      <c r="CW193" s="65"/>
      <c r="CX193" s="65"/>
      <c r="CY193" s="40"/>
      <c r="CZ193" s="40"/>
      <c r="DA193" s="40"/>
      <c r="DB193" s="40"/>
      <c r="DC193" s="40"/>
      <c r="DD193" s="40"/>
      <c r="DE193" s="40"/>
      <c r="DF193" s="40"/>
      <c r="DG193" s="40"/>
      <c r="DH193" s="40"/>
      <c r="DI193" s="40"/>
      <c r="DJ193" s="40"/>
      <c r="DK193" s="40"/>
      <c r="DL193" s="40"/>
      <c r="DM193" s="40"/>
      <c r="DN193" s="40"/>
      <c r="DO193" s="40"/>
      <c r="DP193" s="40"/>
      <c r="DQ193" s="40"/>
      <c r="DR193" s="40"/>
      <c r="DS193" s="40"/>
      <c r="DT193" s="40"/>
      <c r="DU193" s="40"/>
      <c r="DV193" s="40"/>
      <c r="DW193" s="85"/>
    </row>
    <row r="194" spans="4:127" ht="21" customHeight="1" x14ac:dyDescent="0.2">
      <c r="D194" s="40"/>
      <c r="E194" s="40"/>
      <c r="F194" s="40"/>
      <c r="G194" s="40"/>
      <c r="H194" s="138"/>
      <c r="I194" s="138"/>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U194" s="75"/>
      <c r="AX194" s="40"/>
      <c r="AY194" s="40"/>
      <c r="AZ194" s="40"/>
      <c r="BA194" s="40"/>
      <c r="BG194" s="40"/>
      <c r="BI194" s="40"/>
      <c r="BJ194" s="40"/>
      <c r="BK194" s="40"/>
      <c r="BL194" s="40"/>
      <c r="BM194" s="40"/>
      <c r="BN194" s="40"/>
      <c r="BO194" s="40"/>
      <c r="BR194" s="40"/>
      <c r="BS194" s="40"/>
      <c r="BT194" s="40"/>
      <c r="CC194" s="40"/>
      <c r="CE194" s="65"/>
      <c r="CF194" s="65"/>
      <c r="CG194" s="65"/>
      <c r="CH194" s="65"/>
      <c r="CI194" s="65"/>
      <c r="CJ194" s="66"/>
      <c r="CK194" s="66"/>
      <c r="CL194" s="66"/>
      <c r="CM194" s="65"/>
      <c r="CN194" s="65"/>
      <c r="CO194" s="65"/>
      <c r="CP194" s="65"/>
      <c r="CQ194" s="65"/>
      <c r="CR194" s="65"/>
      <c r="CS194" s="65"/>
      <c r="CT194" s="65"/>
      <c r="CU194" s="65"/>
      <c r="CV194" s="66"/>
      <c r="CW194" s="65"/>
      <c r="CX194" s="65"/>
      <c r="CY194" s="40"/>
      <c r="CZ194" s="40"/>
      <c r="DA194" s="40"/>
      <c r="DB194" s="40"/>
      <c r="DC194" s="40"/>
      <c r="DD194" s="40"/>
      <c r="DE194" s="40"/>
      <c r="DF194" s="40"/>
      <c r="DG194" s="40"/>
      <c r="DH194" s="40"/>
      <c r="DI194" s="40"/>
      <c r="DJ194" s="40"/>
      <c r="DK194" s="40"/>
      <c r="DL194" s="40"/>
      <c r="DM194" s="40"/>
      <c r="DN194" s="40"/>
      <c r="DO194" s="40"/>
      <c r="DP194" s="40"/>
      <c r="DQ194" s="40"/>
      <c r="DR194" s="40"/>
      <c r="DS194" s="40"/>
      <c r="DT194" s="40"/>
      <c r="DU194" s="40"/>
      <c r="DV194" s="40"/>
      <c r="DW194" s="85"/>
    </row>
    <row r="195" spans="4:127" ht="21" customHeight="1" x14ac:dyDescent="0.2">
      <c r="D195" s="40"/>
      <c r="E195" s="40"/>
      <c r="F195" s="40"/>
      <c r="G195" s="40"/>
      <c r="H195" s="138"/>
      <c r="I195" s="138"/>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U195" s="75"/>
      <c r="AX195" s="40"/>
      <c r="AY195" s="40"/>
      <c r="AZ195" s="40"/>
      <c r="BA195" s="40"/>
      <c r="BG195" s="40"/>
      <c r="BI195" s="40"/>
      <c r="BJ195" s="40"/>
      <c r="BK195" s="40"/>
      <c r="BL195" s="40"/>
      <c r="BM195" s="40"/>
      <c r="BN195" s="40"/>
      <c r="BO195" s="40"/>
      <c r="BR195" s="40"/>
      <c r="BS195" s="40"/>
      <c r="BT195" s="40"/>
      <c r="CC195" s="40"/>
      <c r="CE195" s="65"/>
      <c r="CF195" s="65"/>
      <c r="CG195" s="65"/>
      <c r="CH195" s="65"/>
      <c r="CI195" s="65"/>
      <c r="CJ195" s="66"/>
      <c r="CK195" s="66"/>
      <c r="CL195" s="66"/>
      <c r="CM195" s="65"/>
      <c r="CN195" s="65"/>
      <c r="CO195" s="65"/>
      <c r="CP195" s="65"/>
      <c r="CQ195" s="65"/>
      <c r="CR195" s="65"/>
      <c r="CS195" s="65"/>
      <c r="CT195" s="65"/>
      <c r="CU195" s="65"/>
      <c r="CV195" s="66"/>
      <c r="CW195" s="65"/>
      <c r="CX195" s="65"/>
      <c r="CY195" s="40"/>
      <c r="CZ195" s="40"/>
      <c r="DA195" s="40"/>
      <c r="DB195" s="40"/>
      <c r="DC195" s="40"/>
      <c r="DD195" s="40"/>
      <c r="DE195" s="40"/>
      <c r="DF195" s="40"/>
      <c r="DG195" s="40"/>
      <c r="DH195" s="40"/>
      <c r="DI195" s="40"/>
      <c r="DJ195" s="40"/>
      <c r="DK195" s="40"/>
      <c r="DL195" s="40"/>
      <c r="DM195" s="40"/>
      <c r="DN195" s="40"/>
      <c r="DO195" s="40"/>
      <c r="DP195" s="40"/>
      <c r="DQ195" s="40"/>
      <c r="DR195" s="40"/>
      <c r="DS195" s="40"/>
      <c r="DT195" s="40"/>
      <c r="DU195" s="40"/>
      <c r="DV195" s="40"/>
      <c r="DW195" s="85"/>
    </row>
    <row r="196" spans="4:127" ht="21" customHeight="1" x14ac:dyDescent="0.2">
      <c r="D196" s="40"/>
      <c r="E196" s="40"/>
      <c r="F196" s="40"/>
      <c r="G196" s="40"/>
      <c r="H196" s="138"/>
      <c r="I196" s="138"/>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U196" s="75"/>
      <c r="AX196" s="40"/>
      <c r="AY196" s="40"/>
      <c r="AZ196" s="40"/>
      <c r="BA196" s="40"/>
      <c r="BG196" s="40"/>
      <c r="BI196" s="40"/>
      <c r="BJ196" s="40"/>
      <c r="BK196" s="40"/>
      <c r="BL196" s="40"/>
      <c r="BM196" s="40"/>
      <c r="BN196" s="40"/>
      <c r="BO196" s="40"/>
      <c r="BR196" s="40"/>
      <c r="BS196" s="40"/>
      <c r="BT196" s="40"/>
      <c r="CC196" s="40"/>
      <c r="CE196" s="65"/>
      <c r="CF196" s="65"/>
      <c r="CG196" s="65"/>
      <c r="CH196" s="65"/>
      <c r="CI196" s="65"/>
      <c r="CJ196" s="66"/>
      <c r="CK196" s="66"/>
      <c r="CL196" s="66"/>
      <c r="CM196" s="65"/>
      <c r="CN196" s="65"/>
      <c r="CO196" s="65"/>
      <c r="CP196" s="65"/>
      <c r="CQ196" s="65"/>
      <c r="CR196" s="65"/>
      <c r="CS196" s="65"/>
      <c r="CT196" s="65"/>
      <c r="CU196" s="65"/>
      <c r="CV196" s="66"/>
      <c r="CW196" s="65"/>
      <c r="CX196" s="65"/>
      <c r="CY196" s="40"/>
      <c r="CZ196" s="40"/>
      <c r="DA196" s="40"/>
      <c r="DB196" s="40"/>
      <c r="DC196" s="40"/>
      <c r="DD196" s="40"/>
      <c r="DE196" s="40"/>
      <c r="DF196" s="40"/>
      <c r="DG196" s="40"/>
      <c r="DH196" s="40"/>
      <c r="DI196" s="40"/>
      <c r="DJ196" s="40"/>
      <c r="DK196" s="40"/>
      <c r="DL196" s="40"/>
      <c r="DM196" s="40"/>
      <c r="DN196" s="40"/>
      <c r="DO196" s="40"/>
      <c r="DP196" s="40"/>
      <c r="DQ196" s="40"/>
      <c r="DR196" s="40"/>
      <c r="DS196" s="40"/>
      <c r="DT196" s="40"/>
      <c r="DU196" s="40"/>
      <c r="DV196" s="40"/>
      <c r="DW196" s="85"/>
    </row>
    <row r="197" spans="4:127" ht="21" customHeight="1" x14ac:dyDescent="0.2">
      <c r="D197" s="40"/>
      <c r="E197" s="40"/>
      <c r="F197" s="40"/>
      <c r="G197" s="40"/>
      <c r="H197" s="138"/>
      <c r="I197" s="138"/>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U197" s="75"/>
      <c r="AX197" s="40"/>
      <c r="AY197" s="40"/>
      <c r="AZ197" s="40"/>
      <c r="BA197" s="40"/>
      <c r="BG197" s="40"/>
      <c r="BI197" s="40"/>
      <c r="BJ197" s="40"/>
      <c r="BK197" s="40"/>
      <c r="BL197" s="40"/>
      <c r="BM197" s="40"/>
      <c r="BN197" s="40"/>
      <c r="BO197" s="40"/>
      <c r="BR197" s="40"/>
      <c r="BS197" s="40"/>
      <c r="BT197" s="40"/>
      <c r="CC197" s="40"/>
      <c r="CE197" s="65"/>
      <c r="CF197" s="65"/>
      <c r="CG197" s="65"/>
      <c r="CH197" s="65"/>
      <c r="CI197" s="65"/>
      <c r="CJ197" s="66"/>
      <c r="CK197" s="66"/>
      <c r="CL197" s="66"/>
      <c r="CM197" s="65"/>
      <c r="CN197" s="65"/>
      <c r="CO197" s="65"/>
      <c r="CP197" s="65"/>
      <c r="CQ197" s="65"/>
      <c r="CR197" s="65"/>
      <c r="CS197" s="65"/>
      <c r="CT197" s="65"/>
      <c r="CU197" s="65"/>
      <c r="CV197" s="66"/>
      <c r="CW197" s="65"/>
      <c r="CX197" s="65"/>
      <c r="CY197" s="40"/>
      <c r="CZ197" s="40"/>
      <c r="DA197" s="40"/>
      <c r="DB197" s="40"/>
      <c r="DC197" s="40"/>
      <c r="DD197" s="40"/>
      <c r="DE197" s="40"/>
      <c r="DF197" s="40"/>
      <c r="DG197" s="40"/>
      <c r="DH197" s="40"/>
      <c r="DI197" s="40"/>
      <c r="DJ197" s="40"/>
      <c r="DK197" s="40"/>
      <c r="DL197" s="40"/>
      <c r="DM197" s="40"/>
      <c r="DN197" s="40"/>
      <c r="DO197" s="40"/>
      <c r="DP197" s="40"/>
      <c r="DQ197" s="40"/>
      <c r="DR197" s="40"/>
      <c r="DS197" s="40"/>
      <c r="DT197" s="40"/>
      <c r="DU197" s="40"/>
      <c r="DV197" s="40"/>
      <c r="DW197" s="85"/>
    </row>
    <row r="198" spans="4:127" ht="21" customHeight="1" x14ac:dyDescent="0.2">
      <c r="D198" s="40"/>
      <c r="E198" s="40"/>
      <c r="F198" s="40"/>
      <c r="G198" s="40"/>
      <c r="H198" s="138"/>
      <c r="I198" s="138"/>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U198" s="75"/>
      <c r="AX198" s="40"/>
      <c r="AY198" s="40"/>
      <c r="AZ198" s="40"/>
      <c r="BA198" s="40"/>
      <c r="BG198" s="40"/>
      <c r="BI198" s="40"/>
      <c r="BJ198" s="40"/>
      <c r="BK198" s="40"/>
      <c r="BL198" s="40"/>
      <c r="BM198" s="40"/>
      <c r="BN198" s="40"/>
      <c r="BO198" s="40"/>
      <c r="BR198" s="40"/>
      <c r="BS198" s="40"/>
      <c r="BT198" s="40"/>
      <c r="CC198" s="40"/>
      <c r="CE198" s="65"/>
      <c r="CF198" s="65"/>
      <c r="CG198" s="65"/>
      <c r="CH198" s="65"/>
      <c r="CI198" s="65"/>
      <c r="CJ198" s="66"/>
      <c r="CK198" s="66"/>
      <c r="CL198" s="66"/>
      <c r="CM198" s="65"/>
      <c r="CN198" s="65"/>
      <c r="CO198" s="65"/>
      <c r="CP198" s="65"/>
      <c r="CQ198" s="65"/>
      <c r="CR198" s="65"/>
      <c r="CS198" s="65"/>
      <c r="CT198" s="65"/>
      <c r="CU198" s="65"/>
      <c r="CV198" s="66"/>
      <c r="CW198" s="65"/>
      <c r="CX198" s="65"/>
      <c r="CY198" s="40"/>
      <c r="CZ198" s="40"/>
      <c r="DA198" s="40"/>
      <c r="DB198" s="40"/>
      <c r="DC198" s="40"/>
      <c r="DD198" s="40"/>
      <c r="DE198" s="40"/>
      <c r="DF198" s="40"/>
      <c r="DG198" s="40"/>
      <c r="DH198" s="40"/>
      <c r="DI198" s="40"/>
      <c r="DJ198" s="40"/>
      <c r="DK198" s="40"/>
      <c r="DL198" s="40"/>
      <c r="DM198" s="40"/>
      <c r="DN198" s="40"/>
      <c r="DO198" s="40"/>
      <c r="DP198" s="40"/>
      <c r="DQ198" s="40"/>
      <c r="DR198" s="40"/>
      <c r="DS198" s="40"/>
      <c r="DT198" s="40"/>
      <c r="DU198" s="40"/>
      <c r="DV198" s="40"/>
      <c r="DW198" s="85"/>
    </row>
    <row r="199" spans="4:127" ht="21" customHeight="1" x14ac:dyDescent="0.2">
      <c r="D199" s="40"/>
      <c r="E199" s="40"/>
      <c r="F199" s="40"/>
      <c r="G199" s="40"/>
      <c r="H199" s="138"/>
      <c r="I199" s="138"/>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U199" s="75"/>
      <c r="AX199" s="40"/>
      <c r="AY199" s="40"/>
      <c r="AZ199" s="40"/>
      <c r="BA199" s="40"/>
      <c r="BG199" s="40"/>
      <c r="BI199" s="40"/>
      <c r="BJ199" s="40"/>
      <c r="BK199" s="40"/>
      <c r="BL199" s="40"/>
      <c r="BM199" s="40"/>
      <c r="BN199" s="40"/>
      <c r="BO199" s="40"/>
      <c r="BR199" s="40"/>
      <c r="BS199" s="40"/>
      <c r="BT199" s="40"/>
      <c r="CC199" s="40"/>
      <c r="CE199" s="65"/>
      <c r="CF199" s="65"/>
      <c r="CG199" s="65"/>
      <c r="CH199" s="65"/>
      <c r="CI199" s="65"/>
      <c r="CJ199" s="66"/>
      <c r="CK199" s="66"/>
      <c r="CL199" s="66"/>
      <c r="CM199" s="65"/>
      <c r="CN199" s="65"/>
      <c r="CO199" s="65"/>
      <c r="CP199" s="65"/>
      <c r="CQ199" s="65"/>
      <c r="CR199" s="65"/>
      <c r="CS199" s="65"/>
      <c r="CT199" s="65"/>
      <c r="CU199" s="65"/>
      <c r="CV199" s="66"/>
      <c r="CW199" s="65"/>
      <c r="CX199" s="65"/>
      <c r="CY199" s="40"/>
      <c r="CZ199" s="40"/>
      <c r="DA199" s="40"/>
      <c r="DB199" s="40"/>
      <c r="DC199" s="40"/>
      <c r="DD199" s="40"/>
      <c r="DE199" s="40"/>
      <c r="DF199" s="40"/>
      <c r="DG199" s="40"/>
      <c r="DH199" s="40"/>
      <c r="DI199" s="40"/>
      <c r="DJ199" s="40"/>
      <c r="DK199" s="40"/>
      <c r="DL199" s="40"/>
      <c r="DM199" s="40"/>
      <c r="DN199" s="40"/>
      <c r="DO199" s="40"/>
      <c r="DP199" s="40"/>
      <c r="DQ199" s="40"/>
      <c r="DR199" s="40"/>
      <c r="DS199" s="40"/>
      <c r="DT199" s="40"/>
      <c r="DU199" s="40"/>
      <c r="DV199" s="40"/>
      <c r="DW199" s="85"/>
    </row>
    <row r="200" spans="4:127" ht="21" customHeight="1" x14ac:dyDescent="0.2">
      <c r="D200" s="40"/>
      <c r="E200" s="40"/>
      <c r="F200" s="40"/>
      <c r="G200" s="40"/>
      <c r="H200" s="138"/>
      <c r="I200" s="138"/>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U200" s="75"/>
      <c r="AX200" s="40"/>
      <c r="AY200" s="40"/>
      <c r="AZ200" s="40"/>
      <c r="BA200" s="40"/>
      <c r="BG200" s="40"/>
      <c r="BI200" s="40"/>
      <c r="BJ200" s="40"/>
      <c r="BK200" s="40"/>
      <c r="BL200" s="40"/>
      <c r="BM200" s="40"/>
      <c r="BN200" s="40"/>
      <c r="BO200" s="40"/>
      <c r="BR200" s="40"/>
      <c r="BS200" s="40"/>
      <c r="BT200" s="40"/>
      <c r="CC200" s="40"/>
      <c r="CE200" s="65"/>
      <c r="CF200" s="65"/>
      <c r="CG200" s="65"/>
      <c r="CH200" s="65"/>
      <c r="CI200" s="65"/>
      <c r="CJ200" s="66"/>
      <c r="CK200" s="66"/>
      <c r="CL200" s="66"/>
      <c r="CM200" s="65"/>
      <c r="CN200" s="65"/>
      <c r="CO200" s="65"/>
      <c r="CP200" s="65"/>
      <c r="CQ200" s="65"/>
      <c r="CR200" s="65"/>
      <c r="CS200" s="65"/>
      <c r="CT200" s="65"/>
      <c r="CU200" s="65"/>
      <c r="CV200" s="66"/>
      <c r="CW200" s="65"/>
      <c r="CX200" s="65"/>
      <c r="CY200" s="40"/>
      <c r="CZ200" s="40"/>
      <c r="DA200" s="40"/>
      <c r="DB200" s="40"/>
      <c r="DC200" s="40"/>
      <c r="DD200" s="40"/>
      <c r="DE200" s="40"/>
      <c r="DF200" s="40"/>
      <c r="DG200" s="40"/>
      <c r="DH200" s="40"/>
      <c r="DI200" s="40"/>
      <c r="DJ200" s="40"/>
      <c r="DK200" s="40"/>
      <c r="DL200" s="40"/>
      <c r="DM200" s="40"/>
      <c r="DN200" s="40"/>
      <c r="DO200" s="40"/>
      <c r="DP200" s="40"/>
      <c r="DQ200" s="40"/>
      <c r="DR200" s="40"/>
      <c r="DS200" s="40"/>
      <c r="DT200" s="40"/>
      <c r="DU200" s="40"/>
      <c r="DV200" s="40"/>
      <c r="DW200" s="85"/>
    </row>
    <row r="201" spans="4:127" ht="21" customHeight="1" x14ac:dyDescent="0.2">
      <c r="D201" s="40"/>
      <c r="E201" s="40"/>
      <c r="F201" s="40"/>
      <c r="G201" s="40"/>
      <c r="H201" s="138"/>
      <c r="I201" s="138"/>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U201" s="75"/>
      <c r="AX201" s="40"/>
      <c r="AY201" s="40"/>
      <c r="AZ201" s="40"/>
      <c r="BA201" s="40"/>
      <c r="BG201" s="40"/>
      <c r="BI201" s="40"/>
      <c r="BJ201" s="40"/>
      <c r="BK201" s="40"/>
      <c r="BL201" s="40"/>
      <c r="BM201" s="40"/>
      <c r="BN201" s="40"/>
      <c r="BO201" s="40"/>
      <c r="BR201" s="40"/>
      <c r="BS201" s="40"/>
      <c r="BT201" s="40"/>
      <c r="CC201" s="40"/>
      <c r="CE201" s="65"/>
      <c r="CF201" s="65"/>
      <c r="CG201" s="65"/>
      <c r="CH201" s="65"/>
      <c r="CI201" s="65"/>
      <c r="CJ201" s="66"/>
      <c r="CK201" s="66"/>
      <c r="CL201" s="66"/>
      <c r="CM201" s="65"/>
      <c r="CN201" s="65"/>
      <c r="CO201" s="65"/>
      <c r="CP201" s="65"/>
      <c r="CQ201" s="65"/>
      <c r="CR201" s="65"/>
      <c r="CS201" s="65"/>
      <c r="CT201" s="65"/>
      <c r="CU201" s="65"/>
      <c r="CV201" s="66"/>
      <c r="CW201" s="65"/>
      <c r="CX201" s="65"/>
      <c r="CY201" s="40"/>
      <c r="CZ201" s="40"/>
      <c r="DA201" s="40"/>
      <c r="DB201" s="40"/>
      <c r="DC201" s="40"/>
      <c r="DD201" s="40"/>
      <c r="DE201" s="40"/>
      <c r="DF201" s="40"/>
      <c r="DG201" s="40"/>
      <c r="DH201" s="40"/>
      <c r="DI201" s="40"/>
      <c r="DJ201" s="40"/>
      <c r="DK201" s="40"/>
      <c r="DL201" s="40"/>
      <c r="DM201" s="40"/>
      <c r="DN201" s="40"/>
      <c r="DO201" s="40"/>
      <c r="DP201" s="40"/>
      <c r="DQ201" s="40"/>
      <c r="DR201" s="40"/>
      <c r="DS201" s="40"/>
      <c r="DT201" s="40"/>
      <c r="DU201" s="40"/>
      <c r="DV201" s="40"/>
      <c r="DW201" s="85"/>
    </row>
    <row r="202" spans="4:127" ht="21" customHeight="1" x14ac:dyDescent="0.2">
      <c r="D202" s="40"/>
      <c r="E202" s="40"/>
      <c r="F202" s="40"/>
      <c r="G202" s="40"/>
      <c r="H202" s="138"/>
      <c r="I202" s="138"/>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U202" s="75"/>
      <c r="AX202" s="40"/>
      <c r="AY202" s="40"/>
      <c r="AZ202" s="40"/>
      <c r="BA202" s="40"/>
      <c r="BG202" s="40"/>
      <c r="BI202" s="40"/>
      <c r="BJ202" s="40"/>
      <c r="BK202" s="40"/>
      <c r="BL202" s="40"/>
      <c r="BM202" s="40"/>
      <c r="BN202" s="40"/>
      <c r="BO202" s="40"/>
      <c r="BR202" s="40"/>
      <c r="BS202" s="40"/>
      <c r="BT202" s="40"/>
      <c r="CC202" s="40"/>
      <c r="CE202" s="65"/>
      <c r="CF202" s="65"/>
      <c r="CG202" s="65"/>
      <c r="CH202" s="65"/>
      <c r="CI202" s="65"/>
      <c r="CJ202" s="66"/>
      <c r="CK202" s="66"/>
      <c r="CL202" s="66"/>
      <c r="CM202" s="65"/>
      <c r="CN202" s="65"/>
      <c r="CO202" s="65"/>
      <c r="CP202" s="65"/>
      <c r="CQ202" s="65"/>
      <c r="CR202" s="65"/>
      <c r="CS202" s="65"/>
      <c r="CT202" s="65"/>
      <c r="CU202" s="65"/>
      <c r="CV202" s="66"/>
      <c r="CW202" s="65"/>
      <c r="CX202" s="65"/>
      <c r="CY202" s="40"/>
      <c r="CZ202" s="40"/>
      <c r="DA202" s="40"/>
      <c r="DB202" s="40"/>
      <c r="DC202" s="40"/>
      <c r="DD202" s="40"/>
      <c r="DE202" s="40"/>
      <c r="DF202" s="40"/>
      <c r="DG202" s="40"/>
      <c r="DH202" s="40"/>
      <c r="DI202" s="40"/>
      <c r="DJ202" s="40"/>
      <c r="DK202" s="40"/>
      <c r="DL202" s="40"/>
      <c r="DM202" s="40"/>
      <c r="DN202" s="40"/>
      <c r="DO202" s="40"/>
      <c r="DP202" s="40"/>
      <c r="DQ202" s="40"/>
      <c r="DR202" s="40"/>
      <c r="DS202" s="40"/>
      <c r="DT202" s="40"/>
      <c r="DU202" s="40"/>
      <c r="DV202" s="40"/>
      <c r="DW202" s="85"/>
    </row>
    <row r="203" spans="4:127" ht="21" customHeight="1" x14ac:dyDescent="0.2">
      <c r="D203" s="40"/>
      <c r="E203" s="40"/>
      <c r="F203" s="40"/>
      <c r="G203" s="40"/>
      <c r="H203" s="138"/>
      <c r="I203" s="138"/>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U203" s="75"/>
      <c r="AX203" s="40"/>
      <c r="AY203" s="40"/>
      <c r="AZ203" s="40"/>
      <c r="BA203" s="40"/>
      <c r="BG203" s="40"/>
      <c r="BI203" s="40"/>
      <c r="BJ203" s="40"/>
      <c r="BK203" s="40"/>
      <c r="BL203" s="40"/>
      <c r="BM203" s="40"/>
      <c r="BN203" s="40"/>
      <c r="BO203" s="40"/>
      <c r="BR203" s="40"/>
      <c r="BS203" s="40"/>
      <c r="BT203" s="40"/>
      <c r="CC203" s="40"/>
      <c r="CE203" s="65"/>
      <c r="CF203" s="65"/>
      <c r="CG203" s="65"/>
      <c r="CH203" s="65"/>
      <c r="CI203" s="65"/>
      <c r="CJ203" s="66"/>
      <c r="CK203" s="66"/>
      <c r="CL203" s="66"/>
      <c r="CM203" s="65"/>
      <c r="CN203" s="65"/>
      <c r="CO203" s="65"/>
      <c r="CP203" s="65"/>
      <c r="CQ203" s="65"/>
      <c r="CR203" s="65"/>
      <c r="CS203" s="65"/>
      <c r="CT203" s="65"/>
      <c r="CU203" s="65"/>
      <c r="CV203" s="66"/>
      <c r="CW203" s="65"/>
      <c r="CX203" s="65"/>
      <c r="CY203" s="40"/>
      <c r="CZ203" s="40"/>
      <c r="DA203" s="40"/>
      <c r="DB203" s="40"/>
      <c r="DC203" s="40"/>
      <c r="DD203" s="40"/>
      <c r="DE203" s="40"/>
      <c r="DF203" s="40"/>
      <c r="DG203" s="40"/>
      <c r="DH203" s="40"/>
      <c r="DI203" s="40"/>
      <c r="DJ203" s="40"/>
      <c r="DK203" s="40"/>
      <c r="DL203" s="40"/>
      <c r="DM203" s="40"/>
      <c r="DN203" s="40"/>
      <c r="DO203" s="40"/>
      <c r="DP203" s="40"/>
      <c r="DQ203" s="40"/>
      <c r="DR203" s="40"/>
      <c r="DS203" s="40"/>
      <c r="DT203" s="40"/>
      <c r="DU203" s="40"/>
      <c r="DV203" s="40"/>
      <c r="DW203" s="85"/>
    </row>
    <row r="204" spans="4:127" ht="21" customHeight="1" x14ac:dyDescent="0.2">
      <c r="D204" s="40"/>
      <c r="E204" s="40"/>
      <c r="F204" s="40"/>
      <c r="G204" s="40"/>
      <c r="H204" s="138"/>
      <c r="I204" s="138"/>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U204" s="75"/>
      <c r="AX204" s="40"/>
      <c r="AY204" s="40"/>
      <c r="AZ204" s="40"/>
      <c r="BA204" s="40"/>
      <c r="BG204" s="40"/>
      <c r="BI204" s="40"/>
      <c r="BJ204" s="40"/>
      <c r="BK204" s="40"/>
      <c r="BL204" s="40"/>
      <c r="BM204" s="40"/>
      <c r="BN204" s="40"/>
      <c r="BO204" s="40"/>
      <c r="BR204" s="40"/>
      <c r="BS204" s="40"/>
      <c r="BT204" s="40"/>
      <c r="CC204" s="40"/>
      <c r="CE204" s="65"/>
      <c r="CF204" s="65"/>
      <c r="CG204" s="65"/>
      <c r="CH204" s="65"/>
      <c r="CI204" s="65"/>
      <c r="CJ204" s="66"/>
      <c r="CK204" s="66"/>
      <c r="CL204" s="66"/>
      <c r="CM204" s="65"/>
      <c r="CN204" s="65"/>
      <c r="CO204" s="65"/>
      <c r="CP204" s="65"/>
      <c r="CQ204" s="65"/>
      <c r="CR204" s="65"/>
      <c r="CS204" s="65"/>
      <c r="CT204" s="65"/>
      <c r="CU204" s="65"/>
      <c r="CV204" s="66"/>
      <c r="CW204" s="65"/>
      <c r="CX204" s="65"/>
      <c r="CY204" s="40"/>
      <c r="CZ204" s="40"/>
      <c r="DA204" s="40"/>
      <c r="DB204" s="40"/>
      <c r="DC204" s="40"/>
      <c r="DD204" s="40"/>
      <c r="DE204" s="40"/>
      <c r="DF204" s="40"/>
      <c r="DG204" s="40"/>
      <c r="DH204" s="40"/>
      <c r="DI204" s="40"/>
      <c r="DJ204" s="40"/>
      <c r="DK204" s="40"/>
      <c r="DL204" s="40"/>
      <c r="DM204" s="40"/>
      <c r="DN204" s="40"/>
      <c r="DO204" s="40"/>
      <c r="DP204" s="40"/>
      <c r="DQ204" s="40"/>
      <c r="DR204" s="40"/>
      <c r="DS204" s="40"/>
      <c r="DT204" s="40"/>
      <c r="DU204" s="40"/>
      <c r="DV204" s="40"/>
      <c r="DW204" s="85"/>
    </row>
    <row r="205" spans="4:127" ht="21" customHeight="1" x14ac:dyDescent="0.2">
      <c r="D205" s="40"/>
      <c r="E205" s="40"/>
      <c r="F205" s="40"/>
      <c r="G205" s="40"/>
      <c r="H205" s="138"/>
      <c r="I205" s="138"/>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U205" s="75"/>
      <c r="AX205" s="40"/>
      <c r="AY205" s="40"/>
      <c r="AZ205" s="40"/>
      <c r="BA205" s="40"/>
      <c r="BG205" s="40"/>
      <c r="BI205" s="40"/>
      <c r="BJ205" s="40"/>
      <c r="BK205" s="40"/>
      <c r="BL205" s="40"/>
      <c r="BM205" s="40"/>
      <c r="BN205" s="40"/>
      <c r="BO205" s="40"/>
      <c r="BR205" s="40"/>
      <c r="BS205" s="40"/>
      <c r="BT205" s="40"/>
      <c r="CC205" s="40"/>
      <c r="CE205" s="65"/>
      <c r="CF205" s="65"/>
      <c r="CG205" s="65"/>
      <c r="CH205" s="65"/>
      <c r="CI205" s="65"/>
      <c r="CJ205" s="66"/>
      <c r="CK205" s="66"/>
      <c r="CL205" s="66"/>
      <c r="CM205" s="65"/>
      <c r="CN205" s="65"/>
      <c r="CO205" s="65"/>
      <c r="CP205" s="65"/>
      <c r="CQ205" s="65"/>
      <c r="CR205" s="65"/>
      <c r="CS205" s="65"/>
      <c r="CT205" s="65"/>
      <c r="CU205" s="65"/>
      <c r="CV205" s="66"/>
      <c r="CW205" s="65"/>
      <c r="CX205" s="65"/>
      <c r="CY205" s="40"/>
      <c r="CZ205" s="40"/>
      <c r="DA205" s="40"/>
      <c r="DB205" s="40"/>
      <c r="DC205" s="40"/>
      <c r="DD205" s="40"/>
      <c r="DE205" s="40"/>
      <c r="DF205" s="40"/>
      <c r="DG205" s="40"/>
      <c r="DH205" s="40"/>
      <c r="DI205" s="40"/>
      <c r="DJ205" s="40"/>
      <c r="DK205" s="40"/>
      <c r="DL205" s="40"/>
      <c r="DM205" s="40"/>
      <c r="DN205" s="40"/>
      <c r="DO205" s="40"/>
      <c r="DP205" s="40"/>
      <c r="DQ205" s="40"/>
      <c r="DR205" s="40"/>
      <c r="DS205" s="40"/>
      <c r="DT205" s="40"/>
      <c r="DU205" s="40"/>
      <c r="DV205" s="40"/>
      <c r="DW205" s="85"/>
    </row>
    <row r="206" spans="4:127" ht="21" customHeight="1" x14ac:dyDescent="0.2">
      <c r="D206" s="40"/>
      <c r="E206" s="40"/>
      <c r="F206" s="40"/>
      <c r="G206" s="40"/>
      <c r="H206" s="138"/>
      <c r="I206" s="138"/>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U206" s="75"/>
      <c r="AX206" s="40"/>
      <c r="AY206" s="40"/>
      <c r="AZ206" s="40"/>
      <c r="BA206" s="40"/>
      <c r="BG206" s="40"/>
      <c r="BI206" s="40"/>
      <c r="BJ206" s="40"/>
      <c r="BK206" s="40"/>
      <c r="BL206" s="40"/>
      <c r="BM206" s="40"/>
      <c r="BN206" s="40"/>
      <c r="BO206" s="40"/>
      <c r="BR206" s="40"/>
      <c r="BS206" s="40"/>
      <c r="BT206" s="40"/>
      <c r="CC206" s="40"/>
      <c r="CE206" s="65"/>
      <c r="CF206" s="65"/>
      <c r="CG206" s="65"/>
      <c r="CH206" s="65"/>
      <c r="CI206" s="65"/>
      <c r="CJ206" s="66"/>
      <c r="CK206" s="66"/>
      <c r="CL206" s="66"/>
      <c r="CM206" s="65"/>
      <c r="CN206" s="65"/>
      <c r="CO206" s="65"/>
      <c r="CP206" s="65"/>
      <c r="CQ206" s="65"/>
      <c r="CR206" s="65"/>
      <c r="CS206" s="65"/>
      <c r="CT206" s="65"/>
      <c r="CU206" s="65"/>
      <c r="CV206" s="66"/>
      <c r="CW206" s="65"/>
      <c r="CX206" s="65"/>
      <c r="CY206" s="40"/>
      <c r="CZ206" s="40"/>
      <c r="DA206" s="40"/>
      <c r="DB206" s="40"/>
      <c r="DC206" s="40"/>
      <c r="DD206" s="40"/>
      <c r="DE206" s="40"/>
      <c r="DF206" s="40"/>
      <c r="DG206" s="40"/>
      <c r="DH206" s="40"/>
      <c r="DI206" s="40"/>
      <c r="DJ206" s="40"/>
      <c r="DK206" s="40"/>
      <c r="DL206" s="40"/>
      <c r="DM206" s="40"/>
      <c r="DN206" s="40"/>
      <c r="DO206" s="40"/>
      <c r="DP206" s="40"/>
      <c r="DQ206" s="40"/>
      <c r="DR206" s="40"/>
      <c r="DS206" s="40"/>
      <c r="DT206" s="40"/>
      <c r="DU206" s="40"/>
      <c r="DV206" s="40"/>
      <c r="DW206" s="85"/>
    </row>
    <row r="207" spans="4:127" ht="21" customHeight="1" x14ac:dyDescent="0.2">
      <c r="D207" s="40"/>
      <c r="E207" s="40"/>
      <c r="F207" s="40"/>
      <c r="G207" s="40"/>
      <c r="H207" s="138"/>
      <c r="I207" s="138"/>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U207" s="75"/>
      <c r="AX207" s="40"/>
      <c r="AY207" s="40"/>
      <c r="AZ207" s="40"/>
      <c r="BA207" s="40"/>
      <c r="BG207" s="40"/>
      <c r="BI207" s="40"/>
      <c r="BJ207" s="40"/>
      <c r="BK207" s="40"/>
      <c r="BL207" s="40"/>
      <c r="BM207" s="40"/>
      <c r="BN207" s="40"/>
      <c r="BO207" s="40"/>
      <c r="BR207" s="40"/>
      <c r="BS207" s="40"/>
      <c r="BT207" s="40"/>
      <c r="CC207" s="40"/>
      <c r="CE207" s="65"/>
      <c r="CF207" s="65"/>
      <c r="CG207" s="65"/>
      <c r="CH207" s="65"/>
      <c r="CI207" s="65"/>
      <c r="CJ207" s="66"/>
      <c r="CK207" s="66"/>
      <c r="CL207" s="66"/>
      <c r="CM207" s="65"/>
      <c r="CN207" s="65"/>
      <c r="CO207" s="65"/>
      <c r="CP207" s="65"/>
      <c r="CQ207" s="65"/>
      <c r="CR207" s="65"/>
      <c r="CS207" s="65"/>
      <c r="CT207" s="65"/>
      <c r="CU207" s="65"/>
      <c r="CV207" s="66"/>
      <c r="CW207" s="65"/>
      <c r="CX207" s="65"/>
      <c r="CY207" s="40"/>
      <c r="CZ207" s="40"/>
      <c r="DA207" s="40"/>
      <c r="DB207" s="40"/>
      <c r="DC207" s="40"/>
      <c r="DD207" s="40"/>
      <c r="DE207" s="40"/>
      <c r="DF207" s="40"/>
      <c r="DG207" s="40"/>
      <c r="DH207" s="40"/>
      <c r="DI207" s="40"/>
      <c r="DJ207" s="40"/>
      <c r="DK207" s="40"/>
      <c r="DL207" s="40"/>
      <c r="DM207" s="40"/>
      <c r="DN207" s="40"/>
      <c r="DO207" s="40"/>
      <c r="DP207" s="40"/>
      <c r="DQ207" s="40"/>
      <c r="DR207" s="40"/>
      <c r="DS207" s="40"/>
      <c r="DT207" s="40"/>
      <c r="DU207" s="40"/>
      <c r="DV207" s="40"/>
      <c r="DW207" s="85"/>
    </row>
    <row r="208" spans="4:127" ht="21" customHeight="1" x14ac:dyDescent="0.2">
      <c r="D208" s="40"/>
      <c r="E208" s="40"/>
      <c r="F208" s="40"/>
      <c r="G208" s="40"/>
      <c r="H208" s="138"/>
      <c r="I208" s="138"/>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U208" s="75"/>
      <c r="AX208" s="40"/>
      <c r="AY208" s="40"/>
      <c r="AZ208" s="40"/>
      <c r="BA208" s="40"/>
      <c r="BG208" s="40"/>
      <c r="BI208" s="40"/>
      <c r="BJ208" s="40"/>
      <c r="BK208" s="40"/>
      <c r="BL208" s="40"/>
      <c r="BM208" s="40"/>
      <c r="BN208" s="40"/>
      <c r="BO208" s="40"/>
      <c r="BR208" s="40"/>
      <c r="BS208" s="40"/>
      <c r="BT208" s="40"/>
      <c r="CC208" s="40"/>
      <c r="CE208" s="65"/>
      <c r="CF208" s="65"/>
      <c r="CG208" s="65"/>
      <c r="CH208" s="65"/>
      <c r="CI208" s="65"/>
      <c r="CJ208" s="66"/>
      <c r="CK208" s="66"/>
      <c r="CL208" s="66"/>
      <c r="CM208" s="65"/>
      <c r="CN208" s="65"/>
      <c r="CO208" s="65"/>
      <c r="CP208" s="65"/>
      <c r="CQ208" s="65"/>
      <c r="CR208" s="65"/>
      <c r="CS208" s="65"/>
      <c r="CT208" s="65"/>
      <c r="CU208" s="65"/>
      <c r="CV208" s="66"/>
      <c r="CW208" s="65"/>
      <c r="CX208" s="65"/>
      <c r="CY208" s="40"/>
      <c r="CZ208" s="40"/>
      <c r="DA208" s="40"/>
      <c r="DB208" s="40"/>
      <c r="DC208" s="40"/>
      <c r="DD208" s="40"/>
      <c r="DE208" s="40"/>
      <c r="DF208" s="40"/>
      <c r="DG208" s="40"/>
      <c r="DH208" s="40"/>
      <c r="DI208" s="40"/>
      <c r="DJ208" s="40"/>
      <c r="DK208" s="40"/>
      <c r="DL208" s="40"/>
      <c r="DM208" s="40"/>
      <c r="DN208" s="40"/>
      <c r="DO208" s="40"/>
      <c r="DP208" s="40"/>
      <c r="DQ208" s="40"/>
      <c r="DR208" s="40"/>
      <c r="DS208" s="40"/>
      <c r="DT208" s="40"/>
      <c r="DU208" s="40"/>
      <c r="DV208" s="40"/>
      <c r="DW208" s="85"/>
    </row>
    <row r="209" spans="4:127" ht="21" customHeight="1" x14ac:dyDescent="0.2">
      <c r="D209" s="40"/>
      <c r="E209" s="40"/>
      <c r="F209" s="40"/>
      <c r="G209" s="40"/>
      <c r="H209" s="138"/>
      <c r="I209" s="138"/>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U209" s="75"/>
      <c r="AX209" s="40"/>
      <c r="AY209" s="40"/>
      <c r="AZ209" s="40"/>
      <c r="BA209" s="40"/>
      <c r="BG209" s="40"/>
      <c r="BI209" s="40"/>
      <c r="BJ209" s="40"/>
      <c r="BK209" s="40"/>
      <c r="BL209" s="40"/>
      <c r="BM209" s="40"/>
      <c r="BN209" s="40"/>
      <c r="BO209" s="40"/>
      <c r="BR209" s="40"/>
      <c r="BS209" s="40"/>
      <c r="BT209" s="40"/>
      <c r="CC209" s="40"/>
      <c r="CE209" s="65"/>
      <c r="CF209" s="65"/>
      <c r="CG209" s="65"/>
      <c r="CH209" s="65"/>
      <c r="CI209" s="65"/>
      <c r="CJ209" s="66"/>
      <c r="CK209" s="66"/>
      <c r="CL209" s="66"/>
      <c r="CM209" s="65"/>
      <c r="CN209" s="65"/>
      <c r="CO209" s="65"/>
      <c r="CP209" s="65"/>
      <c r="CQ209" s="65"/>
      <c r="CR209" s="65"/>
      <c r="CS209" s="65"/>
      <c r="CT209" s="65"/>
      <c r="CU209" s="65"/>
      <c r="CV209" s="66"/>
      <c r="CW209" s="65"/>
      <c r="CX209" s="65"/>
      <c r="CY209" s="40"/>
      <c r="CZ209" s="40"/>
      <c r="DA209" s="40"/>
      <c r="DB209" s="40"/>
      <c r="DC209" s="40"/>
      <c r="DD209" s="40"/>
      <c r="DE209" s="40"/>
      <c r="DF209" s="40"/>
      <c r="DG209" s="40"/>
      <c r="DH209" s="40"/>
      <c r="DI209" s="40"/>
      <c r="DJ209" s="40"/>
      <c r="DK209" s="40"/>
      <c r="DL209" s="40"/>
      <c r="DM209" s="40"/>
      <c r="DN209" s="40"/>
      <c r="DO209" s="40"/>
      <c r="DP209" s="40"/>
      <c r="DQ209" s="40"/>
      <c r="DR209" s="40"/>
      <c r="DS209" s="40"/>
      <c r="DT209" s="40"/>
      <c r="DU209" s="40"/>
      <c r="DV209" s="40"/>
      <c r="DW209" s="85"/>
    </row>
    <row r="210" spans="4:127" ht="21" customHeight="1" x14ac:dyDescent="0.2">
      <c r="D210" s="40"/>
      <c r="E210" s="40"/>
      <c r="F210" s="40"/>
      <c r="G210" s="40"/>
      <c r="H210" s="138"/>
      <c r="I210" s="138"/>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U210" s="75"/>
      <c r="AX210" s="40"/>
      <c r="AY210" s="40"/>
      <c r="AZ210" s="40"/>
      <c r="BA210" s="40"/>
      <c r="BG210" s="40"/>
      <c r="BI210" s="40"/>
      <c r="BJ210" s="40"/>
      <c r="BK210" s="40"/>
      <c r="BL210" s="40"/>
      <c r="BM210" s="40"/>
      <c r="BN210" s="40"/>
      <c r="BO210" s="40"/>
      <c r="BR210" s="40"/>
      <c r="BS210" s="40"/>
      <c r="BT210" s="40"/>
      <c r="CC210" s="40"/>
      <c r="CE210" s="65"/>
      <c r="CF210" s="65"/>
      <c r="CG210" s="65"/>
      <c r="CH210" s="65"/>
      <c r="CI210" s="65"/>
      <c r="CJ210" s="66"/>
      <c r="CK210" s="66"/>
      <c r="CL210" s="66"/>
      <c r="CM210" s="65"/>
      <c r="CN210" s="65"/>
      <c r="CO210" s="65"/>
      <c r="CP210" s="65"/>
      <c r="CQ210" s="65"/>
      <c r="CR210" s="65"/>
      <c r="CS210" s="65"/>
      <c r="CT210" s="65"/>
      <c r="CU210" s="65"/>
      <c r="CV210" s="66"/>
      <c r="CW210" s="65"/>
      <c r="CX210" s="65"/>
      <c r="CY210" s="40"/>
      <c r="CZ210" s="40"/>
      <c r="DA210" s="40"/>
      <c r="DB210" s="40"/>
      <c r="DC210" s="40"/>
      <c r="DD210" s="40"/>
      <c r="DE210" s="40"/>
      <c r="DF210" s="40"/>
      <c r="DG210" s="40"/>
      <c r="DH210" s="40"/>
      <c r="DI210" s="40"/>
      <c r="DJ210" s="40"/>
      <c r="DK210" s="40"/>
      <c r="DL210" s="40"/>
      <c r="DM210" s="40"/>
      <c r="DN210" s="40"/>
      <c r="DO210" s="40"/>
      <c r="DP210" s="40"/>
      <c r="DQ210" s="40"/>
      <c r="DR210" s="40"/>
      <c r="DS210" s="40"/>
      <c r="DT210" s="40"/>
      <c r="DU210" s="40"/>
      <c r="DV210" s="40"/>
      <c r="DW210" s="85"/>
    </row>
    <row r="211" spans="4:127" ht="21" customHeight="1" x14ac:dyDescent="0.2">
      <c r="D211" s="40"/>
      <c r="E211" s="40"/>
      <c r="F211" s="40"/>
      <c r="G211" s="40"/>
      <c r="H211" s="138"/>
      <c r="I211" s="138"/>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U211" s="75"/>
      <c r="AX211" s="40"/>
      <c r="AY211" s="40"/>
      <c r="AZ211" s="40"/>
      <c r="BA211" s="40"/>
      <c r="BG211" s="40"/>
      <c r="BI211" s="40"/>
      <c r="BJ211" s="40"/>
      <c r="BK211" s="40"/>
      <c r="BL211" s="40"/>
      <c r="BM211" s="40"/>
      <c r="BN211" s="40"/>
      <c r="BO211" s="40"/>
      <c r="BR211" s="40"/>
      <c r="BS211" s="40"/>
      <c r="BT211" s="40"/>
      <c r="CC211" s="40"/>
      <c r="CE211" s="65"/>
      <c r="CF211" s="65"/>
      <c r="CG211" s="65"/>
      <c r="CH211" s="65"/>
      <c r="CI211" s="65"/>
      <c r="CJ211" s="66"/>
      <c r="CK211" s="66"/>
      <c r="CL211" s="66"/>
      <c r="CM211" s="65"/>
      <c r="CN211" s="65"/>
      <c r="CO211" s="65"/>
      <c r="CP211" s="65"/>
      <c r="CQ211" s="65"/>
      <c r="CR211" s="65"/>
      <c r="CS211" s="65"/>
      <c r="CT211" s="65"/>
      <c r="CU211" s="65"/>
      <c r="CV211" s="66"/>
      <c r="CW211" s="65"/>
      <c r="CX211" s="65"/>
      <c r="CY211" s="40"/>
      <c r="CZ211" s="40"/>
      <c r="DA211" s="40"/>
      <c r="DB211" s="40"/>
      <c r="DC211" s="40"/>
      <c r="DD211" s="40"/>
      <c r="DE211" s="40"/>
      <c r="DF211" s="40"/>
      <c r="DG211" s="40"/>
      <c r="DH211" s="40"/>
      <c r="DI211" s="40"/>
      <c r="DJ211" s="40"/>
      <c r="DK211" s="40"/>
      <c r="DL211" s="40"/>
      <c r="DM211" s="40"/>
      <c r="DN211" s="40"/>
      <c r="DO211" s="40"/>
      <c r="DP211" s="40"/>
      <c r="DQ211" s="40"/>
      <c r="DR211" s="40"/>
      <c r="DS211" s="40"/>
      <c r="DT211" s="40"/>
      <c r="DU211" s="40"/>
      <c r="DV211" s="40"/>
      <c r="DW211" s="85"/>
    </row>
    <row r="212" spans="4:127" ht="21" customHeight="1" x14ac:dyDescent="0.2">
      <c r="D212" s="40"/>
      <c r="E212" s="40"/>
      <c r="F212" s="40"/>
      <c r="G212" s="40"/>
      <c r="H212" s="138"/>
      <c r="I212" s="138"/>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U212" s="75"/>
      <c r="AX212" s="40"/>
      <c r="AY212" s="40"/>
      <c r="AZ212" s="40"/>
      <c r="BA212" s="40"/>
      <c r="BG212" s="40"/>
      <c r="BI212" s="40"/>
      <c r="BJ212" s="40"/>
      <c r="BK212" s="40"/>
      <c r="BL212" s="40"/>
      <c r="BM212" s="40"/>
      <c r="BN212" s="40"/>
      <c r="BO212" s="40"/>
      <c r="BR212" s="40"/>
      <c r="BS212" s="40"/>
      <c r="BT212" s="40"/>
      <c r="CC212" s="40"/>
      <c r="CE212" s="65"/>
      <c r="CF212" s="65"/>
      <c r="CG212" s="65"/>
      <c r="CH212" s="65"/>
      <c r="CI212" s="65"/>
      <c r="CJ212" s="66"/>
      <c r="CK212" s="66"/>
      <c r="CL212" s="66"/>
      <c r="CM212" s="65"/>
      <c r="CN212" s="65"/>
      <c r="CO212" s="65"/>
      <c r="CP212" s="65"/>
      <c r="CQ212" s="65"/>
      <c r="CR212" s="65"/>
      <c r="CS212" s="65"/>
      <c r="CT212" s="65"/>
      <c r="CU212" s="65"/>
      <c r="CV212" s="66"/>
      <c r="CW212" s="65"/>
      <c r="CX212" s="65"/>
      <c r="CY212" s="40"/>
      <c r="CZ212" s="40"/>
      <c r="DA212" s="40"/>
      <c r="DB212" s="40"/>
      <c r="DC212" s="40"/>
      <c r="DD212" s="40"/>
      <c r="DE212" s="40"/>
      <c r="DF212" s="40"/>
      <c r="DG212" s="40"/>
      <c r="DH212" s="40"/>
      <c r="DI212" s="40"/>
      <c r="DJ212" s="40"/>
      <c r="DK212" s="40"/>
      <c r="DL212" s="40"/>
      <c r="DM212" s="40"/>
      <c r="DN212" s="40"/>
      <c r="DO212" s="40"/>
      <c r="DP212" s="40"/>
      <c r="DQ212" s="40"/>
      <c r="DR212" s="40"/>
      <c r="DS212" s="40"/>
      <c r="DT212" s="40"/>
      <c r="DU212" s="40"/>
      <c r="DV212" s="40"/>
      <c r="DW212" s="85"/>
    </row>
    <row r="213" spans="4:127" ht="21" customHeight="1" x14ac:dyDescent="0.2">
      <c r="D213" s="40"/>
      <c r="E213" s="40"/>
      <c r="F213" s="40"/>
      <c r="G213" s="40"/>
      <c r="H213" s="138"/>
      <c r="I213" s="138"/>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U213" s="75"/>
      <c r="AX213" s="40"/>
      <c r="AY213" s="40"/>
      <c r="AZ213" s="40"/>
      <c r="BA213" s="40"/>
      <c r="BG213" s="40"/>
      <c r="BI213" s="40"/>
      <c r="BJ213" s="40"/>
      <c r="BK213" s="40"/>
      <c r="BL213" s="40"/>
      <c r="BM213" s="40"/>
      <c r="BN213" s="40"/>
      <c r="BO213" s="40"/>
      <c r="BR213" s="40"/>
      <c r="BS213" s="40"/>
      <c r="BT213" s="40"/>
      <c r="CC213" s="40"/>
      <c r="CE213" s="65"/>
      <c r="CF213" s="65"/>
      <c r="CG213" s="65"/>
      <c r="CH213" s="65"/>
      <c r="CI213" s="65"/>
      <c r="CJ213" s="66"/>
      <c r="CK213" s="66"/>
      <c r="CL213" s="66"/>
      <c r="CM213" s="65"/>
      <c r="CN213" s="65"/>
      <c r="CO213" s="65"/>
      <c r="CP213" s="65"/>
      <c r="CQ213" s="65"/>
      <c r="CR213" s="65"/>
      <c r="CS213" s="65"/>
      <c r="CT213" s="65"/>
      <c r="CU213" s="65"/>
      <c r="CV213" s="66"/>
      <c r="CW213" s="65"/>
      <c r="CX213" s="65"/>
      <c r="CY213" s="40"/>
      <c r="CZ213" s="40"/>
      <c r="DA213" s="40"/>
      <c r="DB213" s="40"/>
      <c r="DC213" s="40"/>
      <c r="DD213" s="40"/>
      <c r="DE213" s="40"/>
      <c r="DF213" s="40"/>
      <c r="DG213" s="40"/>
      <c r="DH213" s="40"/>
      <c r="DI213" s="40"/>
      <c r="DJ213" s="40"/>
      <c r="DK213" s="40"/>
      <c r="DL213" s="40"/>
      <c r="DM213" s="40"/>
      <c r="DN213" s="40"/>
      <c r="DO213" s="40"/>
      <c r="DP213" s="40"/>
      <c r="DQ213" s="40"/>
      <c r="DR213" s="40"/>
      <c r="DS213" s="40"/>
      <c r="DT213" s="40"/>
      <c r="DU213" s="40"/>
      <c r="DV213" s="40"/>
      <c r="DW213" s="85"/>
    </row>
    <row r="214" spans="4:127" ht="21" customHeight="1" x14ac:dyDescent="0.2">
      <c r="D214" s="40"/>
      <c r="E214" s="40"/>
      <c r="F214" s="40"/>
      <c r="G214" s="40"/>
      <c r="H214" s="138"/>
      <c r="I214" s="138"/>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U214" s="75"/>
      <c r="AX214" s="40"/>
      <c r="AY214" s="40"/>
      <c r="AZ214" s="40"/>
      <c r="BA214" s="40"/>
      <c r="BG214" s="40"/>
      <c r="BI214" s="40"/>
      <c r="BJ214" s="40"/>
      <c r="BK214" s="40"/>
      <c r="BL214" s="40"/>
      <c r="BM214" s="40"/>
      <c r="BN214" s="40"/>
      <c r="BO214" s="40"/>
      <c r="BR214" s="40"/>
      <c r="BS214" s="40"/>
      <c r="BT214" s="40"/>
      <c r="CC214" s="40"/>
      <c r="CE214" s="65"/>
      <c r="CF214" s="65"/>
      <c r="CG214" s="65"/>
      <c r="CH214" s="65"/>
      <c r="CI214" s="65"/>
      <c r="CJ214" s="66"/>
      <c r="CK214" s="66"/>
      <c r="CL214" s="66"/>
      <c r="CM214" s="65"/>
      <c r="CN214" s="65"/>
      <c r="CO214" s="65"/>
      <c r="CP214" s="65"/>
      <c r="CQ214" s="65"/>
      <c r="CR214" s="65"/>
      <c r="CS214" s="65"/>
      <c r="CT214" s="65"/>
      <c r="CU214" s="65"/>
      <c r="CV214" s="66"/>
      <c r="CW214" s="65"/>
      <c r="CX214" s="65"/>
      <c r="CY214" s="40"/>
      <c r="CZ214" s="40"/>
      <c r="DA214" s="40"/>
      <c r="DB214" s="40"/>
      <c r="DC214" s="40"/>
      <c r="DD214" s="40"/>
      <c r="DE214" s="40"/>
      <c r="DF214" s="40"/>
      <c r="DG214" s="40"/>
      <c r="DH214" s="40"/>
      <c r="DI214" s="40"/>
      <c r="DJ214" s="40"/>
      <c r="DK214" s="40"/>
      <c r="DL214" s="40"/>
      <c r="DM214" s="40"/>
      <c r="DN214" s="40"/>
      <c r="DO214" s="40"/>
      <c r="DP214" s="40"/>
      <c r="DQ214" s="40"/>
      <c r="DR214" s="40"/>
      <c r="DS214" s="40"/>
      <c r="DT214" s="40"/>
      <c r="DU214" s="40"/>
      <c r="DV214" s="40"/>
      <c r="DW214" s="85"/>
    </row>
    <row r="215" spans="4:127" ht="21" customHeight="1" x14ac:dyDescent="0.2">
      <c r="D215" s="40"/>
      <c r="E215" s="40"/>
      <c r="F215" s="40"/>
      <c r="G215" s="40"/>
      <c r="H215" s="138"/>
      <c r="I215" s="138"/>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U215" s="75"/>
      <c r="AX215" s="40"/>
      <c r="AY215" s="40"/>
      <c r="AZ215" s="40"/>
      <c r="BA215" s="40"/>
      <c r="BG215" s="40"/>
      <c r="BI215" s="40"/>
      <c r="BJ215" s="40"/>
      <c r="BK215" s="40"/>
      <c r="BL215" s="40"/>
      <c r="BM215" s="40"/>
      <c r="BN215" s="40"/>
      <c r="BO215" s="40"/>
      <c r="BR215" s="40"/>
      <c r="BS215" s="40"/>
      <c r="BT215" s="40"/>
      <c r="CC215" s="40"/>
      <c r="CE215" s="65"/>
      <c r="CF215" s="65"/>
      <c r="CG215" s="65"/>
      <c r="CH215" s="65"/>
      <c r="CI215" s="65"/>
      <c r="CJ215" s="66"/>
      <c r="CK215" s="66"/>
      <c r="CL215" s="66"/>
      <c r="CM215" s="65"/>
      <c r="CN215" s="65"/>
      <c r="CO215" s="65"/>
      <c r="CP215" s="65"/>
      <c r="CQ215" s="65"/>
      <c r="CR215" s="65"/>
      <c r="CS215" s="65"/>
      <c r="CT215" s="65"/>
      <c r="CU215" s="65"/>
      <c r="CV215" s="66"/>
      <c r="CW215" s="65"/>
      <c r="CX215" s="65"/>
      <c r="CY215" s="40"/>
      <c r="CZ215" s="40"/>
      <c r="DA215" s="40"/>
      <c r="DB215" s="40"/>
      <c r="DC215" s="40"/>
      <c r="DD215" s="40"/>
      <c r="DE215" s="40"/>
      <c r="DF215" s="40"/>
      <c r="DG215" s="40"/>
      <c r="DH215" s="40"/>
      <c r="DI215" s="40"/>
      <c r="DJ215" s="40"/>
      <c r="DK215" s="40"/>
      <c r="DL215" s="40"/>
      <c r="DM215" s="40"/>
      <c r="DN215" s="40"/>
      <c r="DO215" s="40"/>
      <c r="DP215" s="40"/>
      <c r="DQ215" s="40"/>
      <c r="DR215" s="40"/>
      <c r="DS215" s="40"/>
      <c r="DT215" s="40"/>
      <c r="DU215" s="40"/>
      <c r="DV215" s="40"/>
      <c r="DW215" s="85"/>
    </row>
    <row r="216" spans="4:127" ht="21" customHeight="1" x14ac:dyDescent="0.2">
      <c r="D216" s="40"/>
      <c r="E216" s="40"/>
      <c r="F216" s="40"/>
      <c r="G216" s="40"/>
      <c r="H216" s="138"/>
      <c r="I216" s="138"/>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U216" s="75"/>
      <c r="AX216" s="40"/>
      <c r="AY216" s="40"/>
      <c r="AZ216" s="40"/>
      <c r="BA216" s="40"/>
      <c r="BG216" s="40"/>
      <c r="BI216" s="40"/>
      <c r="BJ216" s="40"/>
      <c r="BK216" s="40"/>
      <c r="BL216" s="40"/>
      <c r="BM216" s="40"/>
      <c r="BN216" s="40"/>
      <c r="BO216" s="40"/>
      <c r="BR216" s="40"/>
      <c r="BS216" s="40"/>
      <c r="BT216" s="40"/>
      <c r="CC216" s="40"/>
      <c r="CE216" s="65"/>
      <c r="CF216" s="65"/>
      <c r="CG216" s="65"/>
      <c r="CH216" s="65"/>
      <c r="CI216" s="65"/>
      <c r="CJ216" s="66"/>
      <c r="CK216" s="66"/>
      <c r="CL216" s="66"/>
      <c r="CM216" s="65"/>
      <c r="CN216" s="65"/>
      <c r="CO216" s="65"/>
      <c r="CP216" s="65"/>
      <c r="CQ216" s="65"/>
      <c r="CR216" s="65"/>
      <c r="CS216" s="65"/>
      <c r="CT216" s="65"/>
      <c r="CU216" s="65"/>
      <c r="CV216" s="66"/>
      <c r="CW216" s="65"/>
      <c r="CX216" s="65"/>
      <c r="CY216" s="40"/>
      <c r="CZ216" s="40"/>
      <c r="DA216" s="40"/>
      <c r="DB216" s="40"/>
      <c r="DC216" s="40"/>
      <c r="DD216" s="40"/>
      <c r="DE216" s="40"/>
      <c r="DF216" s="40"/>
      <c r="DG216" s="40"/>
      <c r="DH216" s="40"/>
      <c r="DI216" s="40"/>
      <c r="DJ216" s="40"/>
      <c r="DK216" s="40"/>
      <c r="DL216" s="40"/>
      <c r="DM216" s="40"/>
      <c r="DN216" s="40"/>
      <c r="DO216" s="40"/>
      <c r="DP216" s="40"/>
      <c r="DQ216" s="40"/>
      <c r="DR216" s="40"/>
      <c r="DS216" s="40"/>
      <c r="DT216" s="40"/>
      <c r="DU216" s="40"/>
      <c r="DV216" s="40"/>
      <c r="DW216" s="85"/>
    </row>
    <row r="217" spans="4:127" ht="21" customHeight="1" x14ac:dyDescent="0.2">
      <c r="D217" s="40"/>
      <c r="E217" s="40"/>
      <c r="F217" s="40"/>
      <c r="G217" s="40"/>
      <c r="H217" s="138"/>
      <c r="I217" s="138"/>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U217" s="75"/>
      <c r="AX217" s="40"/>
      <c r="AY217" s="40"/>
      <c r="AZ217" s="40"/>
      <c r="BA217" s="40"/>
      <c r="BG217" s="40"/>
      <c r="BI217" s="40"/>
      <c r="BJ217" s="40"/>
      <c r="BK217" s="40"/>
      <c r="BL217" s="40"/>
      <c r="BM217" s="40"/>
      <c r="BN217" s="40"/>
      <c r="BO217" s="40"/>
      <c r="BR217" s="40"/>
      <c r="BS217" s="40"/>
      <c r="BT217" s="40"/>
      <c r="CC217" s="40"/>
      <c r="CE217" s="65"/>
      <c r="CF217" s="65"/>
      <c r="CG217" s="65"/>
      <c r="CH217" s="65"/>
      <c r="CI217" s="65"/>
      <c r="CJ217" s="66"/>
      <c r="CK217" s="66"/>
      <c r="CL217" s="66"/>
      <c r="CM217" s="65"/>
      <c r="CN217" s="65"/>
      <c r="CO217" s="65"/>
      <c r="CP217" s="65"/>
      <c r="CQ217" s="65"/>
      <c r="CR217" s="65"/>
      <c r="CS217" s="65"/>
      <c r="CT217" s="65"/>
      <c r="CU217" s="65"/>
      <c r="CV217" s="66"/>
      <c r="CW217" s="65"/>
      <c r="CX217" s="65"/>
      <c r="CY217" s="40"/>
      <c r="CZ217" s="40"/>
      <c r="DA217" s="40"/>
      <c r="DB217" s="40"/>
      <c r="DC217" s="40"/>
      <c r="DD217" s="40"/>
      <c r="DE217" s="40"/>
      <c r="DF217" s="40"/>
      <c r="DG217" s="40"/>
      <c r="DH217" s="40"/>
      <c r="DI217" s="40"/>
      <c r="DJ217" s="40"/>
      <c r="DK217" s="40"/>
      <c r="DL217" s="40"/>
      <c r="DM217" s="40"/>
      <c r="DN217" s="40"/>
      <c r="DO217" s="40"/>
      <c r="DP217" s="40"/>
      <c r="DQ217" s="40"/>
      <c r="DR217" s="40"/>
      <c r="DS217" s="40"/>
      <c r="DT217" s="40"/>
      <c r="DU217" s="40"/>
      <c r="DV217" s="40"/>
      <c r="DW217" s="85"/>
    </row>
    <row r="218" spans="4:127" ht="21" customHeight="1" x14ac:dyDescent="0.2">
      <c r="D218" s="40"/>
      <c r="E218" s="40"/>
      <c r="F218" s="40"/>
      <c r="G218" s="40"/>
      <c r="H218" s="138"/>
      <c r="I218" s="138"/>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U218" s="75"/>
      <c r="AX218" s="40"/>
      <c r="AY218" s="40"/>
      <c r="AZ218" s="40"/>
      <c r="BA218" s="40"/>
      <c r="BG218" s="40"/>
      <c r="BI218" s="40"/>
      <c r="BJ218" s="40"/>
      <c r="BK218" s="40"/>
      <c r="BL218" s="40"/>
      <c r="BM218" s="40"/>
      <c r="BN218" s="40"/>
      <c r="BO218" s="40"/>
      <c r="BR218" s="40"/>
      <c r="BS218" s="40"/>
      <c r="BT218" s="40"/>
      <c r="CC218" s="40"/>
      <c r="CE218" s="65"/>
      <c r="CF218" s="65"/>
      <c r="CG218" s="65"/>
      <c r="CH218" s="65"/>
      <c r="CI218" s="65"/>
      <c r="CJ218" s="66"/>
      <c r="CK218" s="66"/>
      <c r="CL218" s="66"/>
      <c r="CM218" s="65"/>
      <c r="CN218" s="65"/>
      <c r="CO218" s="65"/>
      <c r="CP218" s="65"/>
      <c r="CQ218" s="65"/>
      <c r="CR218" s="65"/>
      <c r="CS218" s="65"/>
      <c r="CT218" s="65"/>
      <c r="CU218" s="65"/>
      <c r="CV218" s="66"/>
      <c r="CW218" s="65"/>
      <c r="CX218" s="65"/>
      <c r="CY218" s="40"/>
      <c r="CZ218" s="40"/>
      <c r="DA218" s="40"/>
      <c r="DB218" s="40"/>
      <c r="DC218" s="40"/>
      <c r="DD218" s="40"/>
      <c r="DE218" s="40"/>
      <c r="DF218" s="40"/>
      <c r="DG218" s="40"/>
      <c r="DH218" s="40"/>
      <c r="DI218" s="40"/>
      <c r="DJ218" s="40"/>
      <c r="DK218" s="40"/>
      <c r="DL218" s="40"/>
      <c r="DM218" s="40"/>
      <c r="DN218" s="40"/>
      <c r="DO218" s="40"/>
      <c r="DP218" s="40"/>
      <c r="DQ218" s="40"/>
      <c r="DR218" s="40"/>
      <c r="DS218" s="40"/>
      <c r="DT218" s="40"/>
      <c r="DU218" s="40"/>
      <c r="DV218" s="40"/>
      <c r="DW218" s="85"/>
    </row>
    <row r="219" spans="4:127" ht="21" customHeight="1" x14ac:dyDescent="0.2">
      <c r="D219" s="40"/>
      <c r="E219" s="40"/>
      <c r="F219" s="40"/>
      <c r="G219" s="40"/>
      <c r="H219" s="138"/>
      <c r="I219" s="138"/>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U219" s="75"/>
      <c r="AX219" s="40"/>
      <c r="AY219" s="40"/>
      <c r="AZ219" s="40"/>
      <c r="BA219" s="40"/>
      <c r="BG219" s="40"/>
      <c r="BI219" s="40"/>
      <c r="BJ219" s="40"/>
      <c r="BK219" s="40"/>
      <c r="BL219" s="40"/>
      <c r="BM219" s="40"/>
      <c r="BN219" s="40"/>
      <c r="BO219" s="40"/>
      <c r="BR219" s="40"/>
      <c r="BS219" s="40"/>
      <c r="BT219" s="40"/>
      <c r="CC219" s="40"/>
      <c r="CE219" s="65"/>
      <c r="CF219" s="65"/>
      <c r="CG219" s="65"/>
      <c r="CH219" s="65"/>
      <c r="CI219" s="65"/>
      <c r="CJ219" s="66"/>
      <c r="CK219" s="66"/>
      <c r="CL219" s="66"/>
      <c r="CM219" s="65"/>
      <c r="CN219" s="65"/>
      <c r="CO219" s="65"/>
      <c r="CP219" s="65"/>
      <c r="CQ219" s="65"/>
      <c r="CR219" s="65"/>
      <c r="CS219" s="65"/>
      <c r="CT219" s="65"/>
      <c r="CU219" s="65"/>
      <c r="CV219" s="66"/>
      <c r="CW219" s="65"/>
      <c r="CX219" s="65"/>
      <c r="CY219" s="40"/>
      <c r="CZ219" s="40"/>
      <c r="DA219" s="40"/>
      <c r="DB219" s="40"/>
      <c r="DC219" s="40"/>
      <c r="DD219" s="40"/>
      <c r="DE219" s="40"/>
      <c r="DF219" s="40"/>
      <c r="DG219" s="40"/>
      <c r="DH219" s="40"/>
      <c r="DI219" s="40"/>
      <c r="DJ219" s="40"/>
      <c r="DK219" s="40"/>
      <c r="DL219" s="40"/>
      <c r="DM219" s="40"/>
      <c r="DN219" s="40"/>
      <c r="DO219" s="40"/>
      <c r="DP219" s="40"/>
      <c r="DQ219" s="40"/>
      <c r="DR219" s="40"/>
      <c r="DS219" s="40"/>
      <c r="DT219" s="40"/>
      <c r="DU219" s="40"/>
      <c r="DV219" s="40"/>
      <c r="DW219" s="85"/>
    </row>
    <row r="220" spans="4:127" ht="21" customHeight="1" x14ac:dyDescent="0.2">
      <c r="D220" s="40"/>
      <c r="E220" s="40"/>
      <c r="F220" s="40"/>
      <c r="G220" s="40"/>
      <c r="H220" s="138"/>
      <c r="I220" s="138"/>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U220" s="75"/>
      <c r="AX220" s="40"/>
      <c r="AY220" s="40"/>
      <c r="AZ220" s="40"/>
      <c r="BA220" s="40"/>
      <c r="BG220" s="40"/>
      <c r="BI220" s="40"/>
      <c r="BJ220" s="40"/>
      <c r="BK220" s="40"/>
      <c r="BL220" s="40"/>
      <c r="BM220" s="40"/>
      <c r="BN220" s="40"/>
      <c r="BO220" s="40"/>
      <c r="BR220" s="40"/>
      <c r="BS220" s="40"/>
      <c r="BT220" s="40"/>
      <c r="CC220" s="40"/>
      <c r="CE220" s="65"/>
      <c r="CF220" s="65"/>
      <c r="CG220" s="65"/>
      <c r="CH220" s="65"/>
      <c r="CI220" s="65"/>
      <c r="CJ220" s="66"/>
      <c r="CK220" s="66"/>
      <c r="CL220" s="66"/>
      <c r="CM220" s="65"/>
      <c r="CN220" s="65"/>
      <c r="CO220" s="65"/>
      <c r="CP220" s="65"/>
      <c r="CQ220" s="65"/>
      <c r="CR220" s="65"/>
      <c r="CS220" s="65"/>
      <c r="CT220" s="65"/>
      <c r="CU220" s="65"/>
      <c r="CV220" s="66"/>
      <c r="CW220" s="65"/>
      <c r="CX220" s="65"/>
      <c r="CY220" s="40"/>
      <c r="CZ220" s="40"/>
      <c r="DA220" s="40"/>
      <c r="DB220" s="40"/>
      <c r="DC220" s="40"/>
      <c r="DD220" s="40"/>
      <c r="DE220" s="40"/>
      <c r="DF220" s="40"/>
      <c r="DG220" s="40"/>
      <c r="DH220" s="40"/>
      <c r="DI220" s="40"/>
      <c r="DJ220" s="40"/>
      <c r="DK220" s="40"/>
      <c r="DL220" s="40"/>
      <c r="DM220" s="40"/>
      <c r="DN220" s="40"/>
      <c r="DO220" s="40"/>
      <c r="DP220" s="40"/>
      <c r="DQ220" s="40"/>
      <c r="DR220" s="40"/>
      <c r="DS220" s="40"/>
      <c r="DT220" s="40"/>
      <c r="DU220" s="40"/>
      <c r="DV220" s="40"/>
      <c r="DW220" s="85"/>
    </row>
    <row r="221" spans="4:127" ht="21" customHeight="1" x14ac:dyDescent="0.2">
      <c r="D221" s="40"/>
      <c r="E221" s="40"/>
      <c r="F221" s="40"/>
      <c r="G221" s="40"/>
      <c r="H221" s="138"/>
      <c r="I221" s="138"/>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U221" s="75"/>
      <c r="AX221" s="40"/>
      <c r="AY221" s="40"/>
      <c r="AZ221" s="40"/>
      <c r="BA221" s="40"/>
      <c r="BG221" s="40"/>
      <c r="BI221" s="40"/>
      <c r="BJ221" s="40"/>
      <c r="BK221" s="40"/>
      <c r="BL221" s="40"/>
      <c r="BM221" s="40"/>
      <c r="BN221" s="40"/>
      <c r="BO221" s="40"/>
      <c r="BR221" s="40"/>
      <c r="BS221" s="40"/>
      <c r="BT221" s="40"/>
      <c r="CC221" s="40"/>
      <c r="CE221" s="65"/>
      <c r="CF221" s="65"/>
      <c r="CG221" s="65"/>
      <c r="CH221" s="65"/>
      <c r="CI221" s="65"/>
      <c r="CJ221" s="66"/>
      <c r="CK221" s="66"/>
      <c r="CL221" s="66"/>
      <c r="CM221" s="65"/>
      <c r="CN221" s="65"/>
      <c r="CO221" s="65"/>
      <c r="CP221" s="65"/>
      <c r="CQ221" s="65"/>
      <c r="CR221" s="65"/>
      <c r="CS221" s="65"/>
      <c r="CT221" s="65"/>
      <c r="CU221" s="65"/>
      <c r="CV221" s="66"/>
      <c r="CW221" s="65"/>
      <c r="CX221" s="65"/>
      <c r="CY221" s="40"/>
      <c r="CZ221" s="40"/>
      <c r="DA221" s="40"/>
      <c r="DB221" s="40"/>
      <c r="DC221" s="40"/>
      <c r="DD221" s="40"/>
      <c r="DE221" s="40"/>
      <c r="DF221" s="40"/>
      <c r="DG221" s="40"/>
      <c r="DH221" s="40"/>
      <c r="DI221" s="40"/>
      <c r="DJ221" s="40"/>
      <c r="DK221" s="40"/>
      <c r="DL221" s="40"/>
      <c r="DM221" s="40"/>
      <c r="DN221" s="40"/>
      <c r="DO221" s="40"/>
      <c r="DP221" s="40"/>
      <c r="DQ221" s="40"/>
      <c r="DR221" s="40"/>
      <c r="DS221" s="40"/>
      <c r="DT221" s="40"/>
      <c r="DU221" s="40"/>
      <c r="DV221" s="40"/>
      <c r="DW221" s="85"/>
    </row>
    <row r="222" spans="4:127" ht="21" customHeight="1" x14ac:dyDescent="0.2">
      <c r="D222" s="40"/>
      <c r="E222" s="40"/>
      <c r="F222" s="40"/>
      <c r="G222" s="40"/>
      <c r="H222" s="138"/>
      <c r="I222" s="138"/>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U222" s="75"/>
      <c r="AX222" s="40"/>
      <c r="AY222" s="40"/>
      <c r="AZ222" s="40"/>
      <c r="BA222" s="40"/>
      <c r="BG222" s="40"/>
      <c r="BI222" s="40"/>
      <c r="BJ222" s="40"/>
      <c r="BK222" s="40"/>
      <c r="BL222" s="40"/>
      <c r="BM222" s="40"/>
      <c r="BN222" s="40"/>
      <c r="BO222" s="40"/>
      <c r="BR222" s="40"/>
      <c r="BS222" s="40"/>
      <c r="BT222" s="40"/>
      <c r="CC222" s="40"/>
      <c r="CE222" s="65"/>
      <c r="CF222" s="65"/>
      <c r="CG222" s="65"/>
      <c r="CH222" s="65"/>
      <c r="CI222" s="65"/>
      <c r="CJ222" s="66"/>
      <c r="CK222" s="66"/>
      <c r="CL222" s="66"/>
      <c r="CM222" s="65"/>
      <c r="CN222" s="65"/>
      <c r="CO222" s="65"/>
      <c r="CP222" s="65"/>
      <c r="CQ222" s="65"/>
      <c r="CR222" s="65"/>
      <c r="CS222" s="65"/>
      <c r="CT222" s="65"/>
      <c r="CU222" s="65"/>
      <c r="CV222" s="66"/>
      <c r="CW222" s="65"/>
      <c r="CX222" s="65"/>
      <c r="CY222" s="40"/>
      <c r="CZ222" s="40"/>
      <c r="DA222" s="40"/>
      <c r="DB222" s="40"/>
      <c r="DC222" s="40"/>
      <c r="DD222" s="40"/>
      <c r="DE222" s="40"/>
      <c r="DF222" s="40"/>
      <c r="DG222" s="40"/>
      <c r="DH222" s="40"/>
      <c r="DI222" s="40"/>
      <c r="DJ222" s="40"/>
      <c r="DK222" s="40"/>
      <c r="DL222" s="40"/>
      <c r="DM222" s="40"/>
      <c r="DN222" s="40"/>
      <c r="DO222" s="40"/>
      <c r="DP222" s="40"/>
      <c r="DQ222" s="40"/>
      <c r="DR222" s="40"/>
      <c r="DS222" s="40"/>
      <c r="DT222" s="40"/>
      <c r="DU222" s="40"/>
      <c r="DV222" s="40"/>
      <c r="DW222" s="85"/>
    </row>
    <row r="223" spans="4:127" ht="21" customHeight="1" x14ac:dyDescent="0.2">
      <c r="D223" s="40"/>
      <c r="E223" s="40"/>
      <c r="F223" s="40"/>
      <c r="G223" s="40"/>
      <c r="H223" s="138"/>
      <c r="I223" s="138"/>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U223" s="75"/>
      <c r="AX223" s="40"/>
      <c r="AY223" s="40"/>
      <c r="AZ223" s="40"/>
      <c r="BA223" s="40"/>
      <c r="BG223" s="40"/>
      <c r="BI223" s="40"/>
      <c r="BJ223" s="40"/>
      <c r="BK223" s="40"/>
      <c r="BL223" s="40"/>
      <c r="BM223" s="40"/>
      <c r="BN223" s="40"/>
      <c r="BO223" s="40"/>
      <c r="BR223" s="40"/>
      <c r="BS223" s="40"/>
      <c r="BT223" s="40"/>
      <c r="CC223" s="40"/>
      <c r="CE223" s="65"/>
      <c r="CF223" s="65"/>
      <c r="CG223" s="65"/>
      <c r="CH223" s="65"/>
      <c r="CI223" s="65"/>
      <c r="CJ223" s="66"/>
      <c r="CK223" s="66"/>
      <c r="CL223" s="66"/>
      <c r="CM223" s="65"/>
      <c r="CN223" s="65"/>
      <c r="CO223" s="65"/>
      <c r="CP223" s="65"/>
      <c r="CQ223" s="65"/>
      <c r="CR223" s="65"/>
      <c r="CS223" s="65"/>
      <c r="CT223" s="65"/>
      <c r="CU223" s="65"/>
      <c r="CV223" s="66"/>
      <c r="CW223" s="65"/>
      <c r="CX223" s="65"/>
      <c r="CY223" s="40"/>
      <c r="CZ223" s="40"/>
      <c r="DA223" s="40"/>
      <c r="DB223" s="40"/>
      <c r="DC223" s="40"/>
      <c r="DD223" s="40"/>
      <c r="DE223" s="40"/>
      <c r="DF223" s="40"/>
      <c r="DG223" s="40"/>
      <c r="DH223" s="40"/>
      <c r="DI223" s="40"/>
      <c r="DJ223" s="40"/>
      <c r="DK223" s="40"/>
      <c r="DL223" s="40"/>
      <c r="DM223" s="40"/>
      <c r="DN223" s="40"/>
      <c r="DO223" s="40"/>
      <c r="DP223" s="40"/>
      <c r="DQ223" s="40"/>
      <c r="DR223" s="40"/>
      <c r="DS223" s="40"/>
      <c r="DT223" s="40"/>
      <c r="DU223" s="40"/>
      <c r="DV223" s="40"/>
      <c r="DW223" s="85"/>
    </row>
    <row r="224" spans="4:127" ht="21" customHeight="1" x14ac:dyDescent="0.2">
      <c r="D224" s="40"/>
      <c r="E224" s="40"/>
      <c r="F224" s="40"/>
      <c r="G224" s="40"/>
      <c r="H224" s="138"/>
      <c r="I224" s="138"/>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U224" s="75"/>
      <c r="AX224" s="40"/>
      <c r="AY224" s="40"/>
      <c r="AZ224" s="40"/>
      <c r="BA224" s="40"/>
      <c r="BG224" s="40"/>
      <c r="BI224" s="40"/>
      <c r="BJ224" s="40"/>
      <c r="BK224" s="40"/>
      <c r="BL224" s="40"/>
      <c r="BM224" s="40"/>
      <c r="BN224" s="40"/>
      <c r="BO224" s="40"/>
      <c r="BR224" s="40"/>
      <c r="BS224" s="40"/>
      <c r="BT224" s="40"/>
      <c r="CC224" s="40"/>
      <c r="CE224" s="65"/>
      <c r="CF224" s="65"/>
      <c r="CG224" s="65"/>
      <c r="CH224" s="65"/>
      <c r="CI224" s="65"/>
      <c r="CJ224" s="66"/>
      <c r="CK224" s="66"/>
      <c r="CL224" s="66"/>
      <c r="CM224" s="65"/>
      <c r="CN224" s="65"/>
      <c r="CO224" s="65"/>
      <c r="CP224" s="65"/>
      <c r="CQ224" s="65"/>
      <c r="CR224" s="65"/>
      <c r="CS224" s="65"/>
      <c r="CT224" s="65"/>
      <c r="CU224" s="65"/>
      <c r="CV224" s="66"/>
      <c r="CW224" s="65"/>
      <c r="CX224" s="65"/>
      <c r="CY224" s="40"/>
      <c r="CZ224" s="40"/>
      <c r="DA224" s="40"/>
      <c r="DB224" s="40"/>
      <c r="DC224" s="40"/>
      <c r="DD224" s="40"/>
      <c r="DE224" s="40"/>
      <c r="DF224" s="40"/>
      <c r="DG224" s="40"/>
      <c r="DH224" s="40"/>
      <c r="DI224" s="40"/>
      <c r="DJ224" s="40"/>
      <c r="DK224" s="40"/>
      <c r="DL224" s="40"/>
      <c r="DM224" s="40"/>
      <c r="DN224" s="40"/>
      <c r="DO224" s="40"/>
      <c r="DP224" s="40"/>
      <c r="DQ224" s="40"/>
      <c r="DR224" s="40"/>
      <c r="DS224" s="40"/>
      <c r="DT224" s="40"/>
      <c r="DU224" s="40"/>
      <c r="DV224" s="40"/>
      <c r="DW224" s="85"/>
    </row>
    <row r="225" spans="4:127" ht="21" customHeight="1" x14ac:dyDescent="0.2">
      <c r="D225" s="40"/>
      <c r="E225" s="40"/>
      <c r="F225" s="40"/>
      <c r="G225" s="40"/>
      <c r="H225" s="138"/>
      <c r="I225" s="138"/>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U225" s="75"/>
      <c r="AX225" s="40"/>
      <c r="AY225" s="40"/>
      <c r="AZ225" s="40"/>
      <c r="BA225" s="40"/>
      <c r="BG225" s="40"/>
      <c r="BI225" s="40"/>
      <c r="BJ225" s="40"/>
      <c r="BK225" s="40"/>
      <c r="BL225" s="40"/>
      <c r="BM225" s="40"/>
      <c r="BN225" s="40"/>
      <c r="BO225" s="40"/>
      <c r="BR225" s="40"/>
      <c r="BS225" s="40"/>
      <c r="BT225" s="40"/>
      <c r="CC225" s="40"/>
      <c r="CE225" s="65"/>
      <c r="CF225" s="65"/>
      <c r="CG225" s="65"/>
      <c r="CH225" s="65"/>
      <c r="CI225" s="65"/>
      <c r="CJ225" s="66"/>
      <c r="CK225" s="66"/>
      <c r="CL225" s="66"/>
      <c r="CM225" s="65"/>
      <c r="CN225" s="65"/>
      <c r="CO225" s="65"/>
      <c r="CP225" s="65"/>
      <c r="CQ225" s="65"/>
      <c r="CR225" s="65"/>
      <c r="CS225" s="65"/>
      <c r="CT225" s="65"/>
      <c r="CU225" s="65"/>
      <c r="CV225" s="66"/>
      <c r="CW225" s="65"/>
      <c r="CX225" s="65"/>
      <c r="CY225" s="40"/>
      <c r="CZ225" s="40"/>
      <c r="DA225" s="40"/>
      <c r="DB225" s="40"/>
      <c r="DC225" s="40"/>
      <c r="DD225" s="40"/>
      <c r="DE225" s="40"/>
      <c r="DF225" s="40"/>
      <c r="DG225" s="40"/>
      <c r="DH225" s="40"/>
      <c r="DI225" s="40"/>
      <c r="DJ225" s="40"/>
      <c r="DK225" s="40"/>
      <c r="DL225" s="40"/>
      <c r="DM225" s="40"/>
      <c r="DN225" s="40"/>
      <c r="DO225" s="40"/>
      <c r="DP225" s="40"/>
      <c r="DQ225" s="40"/>
      <c r="DR225" s="40"/>
      <c r="DS225" s="40"/>
      <c r="DT225" s="40"/>
      <c r="DU225" s="40"/>
      <c r="DV225" s="40"/>
      <c r="DW225" s="85"/>
    </row>
    <row r="226" spans="4:127" ht="21" customHeight="1" x14ac:dyDescent="0.2">
      <c r="D226" s="40"/>
      <c r="E226" s="40"/>
      <c r="F226" s="40"/>
      <c r="G226" s="40"/>
      <c r="H226" s="138"/>
      <c r="I226" s="138"/>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U226" s="75"/>
      <c r="AX226" s="40"/>
      <c r="AY226" s="40"/>
      <c r="AZ226" s="40"/>
      <c r="BA226" s="40"/>
      <c r="BG226" s="40"/>
      <c r="BI226" s="40"/>
      <c r="BJ226" s="40"/>
      <c r="BK226" s="40"/>
      <c r="BL226" s="40"/>
      <c r="BM226" s="40"/>
      <c r="BN226" s="40"/>
      <c r="BO226" s="40"/>
      <c r="BR226" s="40"/>
      <c r="BS226" s="40"/>
      <c r="BT226" s="40"/>
      <c r="CC226" s="40"/>
      <c r="CE226" s="65"/>
      <c r="CF226" s="65"/>
      <c r="CG226" s="65"/>
      <c r="CH226" s="65"/>
      <c r="CI226" s="65"/>
      <c r="CJ226" s="66"/>
      <c r="CK226" s="66"/>
      <c r="CL226" s="66"/>
      <c r="CM226" s="65"/>
      <c r="CN226" s="65"/>
      <c r="CO226" s="65"/>
      <c r="CP226" s="65"/>
      <c r="CQ226" s="65"/>
      <c r="CR226" s="65"/>
      <c r="CS226" s="65"/>
      <c r="CT226" s="65"/>
      <c r="CU226" s="65"/>
      <c r="CV226" s="66"/>
      <c r="CW226" s="65"/>
      <c r="CX226" s="65"/>
      <c r="CY226" s="40"/>
      <c r="CZ226" s="40"/>
      <c r="DA226" s="40"/>
      <c r="DB226" s="40"/>
      <c r="DC226" s="40"/>
      <c r="DD226" s="40"/>
      <c r="DE226" s="40"/>
      <c r="DF226" s="40"/>
      <c r="DG226" s="40"/>
      <c r="DH226" s="40"/>
      <c r="DI226" s="40"/>
      <c r="DJ226" s="40"/>
      <c r="DK226" s="40"/>
      <c r="DL226" s="40"/>
      <c r="DM226" s="40"/>
      <c r="DN226" s="40"/>
      <c r="DO226" s="40"/>
      <c r="DP226" s="40"/>
      <c r="DQ226" s="40"/>
      <c r="DR226" s="40"/>
      <c r="DS226" s="40"/>
      <c r="DT226" s="40"/>
      <c r="DU226" s="40"/>
      <c r="DV226" s="40"/>
      <c r="DW226" s="85"/>
    </row>
    <row r="227" spans="4:127" ht="21" customHeight="1" x14ac:dyDescent="0.2">
      <c r="D227" s="40"/>
      <c r="E227" s="40"/>
      <c r="F227" s="40"/>
      <c r="G227" s="40"/>
      <c r="H227" s="138"/>
      <c r="I227" s="138"/>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U227" s="75"/>
      <c r="AX227" s="40"/>
      <c r="AY227" s="40"/>
      <c r="AZ227" s="40"/>
      <c r="BA227" s="40"/>
      <c r="BG227" s="40"/>
      <c r="BI227" s="40"/>
      <c r="BJ227" s="40"/>
      <c r="BK227" s="40"/>
      <c r="BL227" s="40"/>
      <c r="BM227" s="40"/>
      <c r="BN227" s="40"/>
      <c r="BO227" s="40"/>
      <c r="BR227" s="40"/>
      <c r="BS227" s="40"/>
      <c r="BT227" s="40"/>
      <c r="CC227" s="40"/>
      <c r="CE227" s="65"/>
      <c r="CF227" s="65"/>
      <c r="CG227" s="65"/>
      <c r="CH227" s="65"/>
      <c r="CI227" s="65"/>
      <c r="CJ227" s="66"/>
      <c r="CK227" s="66"/>
      <c r="CL227" s="66"/>
      <c r="CM227" s="65"/>
      <c r="CN227" s="65"/>
      <c r="CO227" s="65"/>
      <c r="CP227" s="65"/>
      <c r="CQ227" s="65"/>
      <c r="CR227" s="65"/>
      <c r="CS227" s="65"/>
      <c r="CT227" s="65"/>
      <c r="CU227" s="65"/>
      <c r="CV227" s="66"/>
      <c r="CW227" s="65"/>
      <c r="CX227" s="65"/>
      <c r="CY227" s="40"/>
      <c r="CZ227" s="40"/>
      <c r="DA227" s="40"/>
      <c r="DB227" s="40"/>
      <c r="DC227" s="40"/>
      <c r="DD227" s="40"/>
      <c r="DE227" s="40"/>
      <c r="DF227" s="40"/>
      <c r="DG227" s="40"/>
      <c r="DH227" s="40"/>
      <c r="DI227" s="40"/>
      <c r="DJ227" s="40"/>
      <c r="DK227" s="40"/>
      <c r="DL227" s="40"/>
      <c r="DM227" s="40"/>
      <c r="DN227" s="40"/>
      <c r="DO227" s="40"/>
      <c r="DP227" s="40"/>
      <c r="DQ227" s="40"/>
      <c r="DR227" s="40"/>
      <c r="DS227" s="40"/>
      <c r="DT227" s="40"/>
      <c r="DU227" s="40"/>
      <c r="DV227" s="40"/>
      <c r="DW227" s="85"/>
    </row>
    <row r="228" spans="4:127" ht="21" customHeight="1" x14ac:dyDescent="0.2">
      <c r="D228" s="40"/>
      <c r="E228" s="40"/>
      <c r="F228" s="40"/>
      <c r="G228" s="40"/>
      <c r="H228" s="138"/>
      <c r="I228" s="138"/>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U228" s="75"/>
      <c r="AX228" s="40"/>
      <c r="AY228" s="40"/>
      <c r="AZ228" s="40"/>
      <c r="BA228" s="40"/>
      <c r="BG228" s="40"/>
      <c r="BI228" s="40"/>
      <c r="BJ228" s="40"/>
      <c r="BK228" s="40"/>
      <c r="BL228" s="40"/>
      <c r="BM228" s="40"/>
      <c r="BN228" s="40"/>
      <c r="BO228" s="40"/>
      <c r="BR228" s="40"/>
      <c r="BS228" s="40"/>
      <c r="BT228" s="40"/>
      <c r="CC228" s="40"/>
      <c r="CE228" s="65"/>
      <c r="CF228" s="65"/>
      <c r="CG228" s="65"/>
      <c r="CH228" s="65"/>
      <c r="CI228" s="65"/>
      <c r="CJ228" s="66"/>
      <c r="CK228" s="66"/>
      <c r="CL228" s="66"/>
      <c r="CM228" s="65"/>
      <c r="CN228" s="65"/>
      <c r="CO228" s="65"/>
      <c r="CP228" s="65"/>
      <c r="CQ228" s="65"/>
      <c r="CR228" s="65"/>
      <c r="CS228" s="65"/>
      <c r="CT228" s="65"/>
      <c r="CU228" s="65"/>
      <c r="CV228" s="66"/>
      <c r="CW228" s="65"/>
      <c r="CX228" s="65"/>
      <c r="CY228" s="40"/>
      <c r="CZ228" s="40"/>
      <c r="DA228" s="40"/>
      <c r="DB228" s="40"/>
      <c r="DC228" s="40"/>
      <c r="DD228" s="40"/>
      <c r="DE228" s="40"/>
      <c r="DF228" s="40"/>
      <c r="DG228" s="40"/>
      <c r="DH228" s="40"/>
      <c r="DI228" s="40"/>
      <c r="DJ228" s="40"/>
      <c r="DK228" s="40"/>
      <c r="DL228" s="40"/>
      <c r="DM228" s="40"/>
      <c r="DN228" s="40"/>
      <c r="DO228" s="40"/>
      <c r="DP228" s="40"/>
      <c r="DQ228" s="40"/>
      <c r="DR228" s="40"/>
      <c r="DS228" s="40"/>
      <c r="DT228" s="40"/>
      <c r="DU228" s="40"/>
      <c r="DV228" s="40"/>
      <c r="DW228" s="85"/>
    </row>
    <row r="229" spans="4:127" ht="21" customHeight="1" x14ac:dyDescent="0.2">
      <c r="D229" s="40"/>
      <c r="E229" s="40"/>
      <c r="F229" s="40"/>
      <c r="G229" s="40"/>
      <c r="H229" s="138"/>
      <c r="I229" s="138"/>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U229" s="75"/>
      <c r="AX229" s="40"/>
      <c r="AY229" s="40"/>
      <c r="AZ229" s="40"/>
      <c r="BA229" s="40"/>
      <c r="BG229" s="40"/>
      <c r="BI229" s="40"/>
      <c r="BJ229" s="40"/>
      <c r="BK229" s="40"/>
      <c r="BL229" s="40"/>
      <c r="BM229" s="40"/>
      <c r="BN229" s="40"/>
      <c r="BO229" s="40"/>
      <c r="BR229" s="40"/>
      <c r="BS229" s="40"/>
      <c r="BT229" s="40"/>
      <c r="CC229" s="40"/>
      <c r="CE229" s="65"/>
      <c r="CF229" s="65"/>
      <c r="CG229" s="65"/>
      <c r="CH229" s="65"/>
      <c r="CI229" s="65"/>
      <c r="CJ229" s="66"/>
      <c r="CK229" s="66"/>
      <c r="CL229" s="66"/>
      <c r="CM229" s="65"/>
      <c r="CN229" s="65"/>
      <c r="CO229" s="65"/>
      <c r="CP229" s="65"/>
      <c r="CQ229" s="65"/>
      <c r="CR229" s="65"/>
      <c r="CS229" s="65"/>
      <c r="CT229" s="65"/>
      <c r="CU229" s="65"/>
      <c r="CV229" s="66"/>
      <c r="CW229" s="65"/>
      <c r="CX229" s="65"/>
      <c r="CY229" s="40"/>
      <c r="CZ229" s="40"/>
      <c r="DA229" s="40"/>
      <c r="DB229" s="40"/>
      <c r="DC229" s="40"/>
      <c r="DD229" s="40"/>
      <c r="DE229" s="40"/>
      <c r="DF229" s="40"/>
      <c r="DG229" s="40"/>
      <c r="DH229" s="40"/>
      <c r="DI229" s="40"/>
      <c r="DJ229" s="40"/>
      <c r="DK229" s="40"/>
      <c r="DL229" s="40"/>
      <c r="DM229" s="40"/>
      <c r="DN229" s="40"/>
      <c r="DO229" s="40"/>
      <c r="DP229" s="40"/>
      <c r="DQ229" s="40"/>
      <c r="DR229" s="40"/>
      <c r="DS229" s="40"/>
      <c r="DT229" s="40"/>
      <c r="DU229" s="40"/>
      <c r="DV229" s="40"/>
      <c r="DW229" s="85"/>
    </row>
    <row r="230" spans="4:127" ht="21" customHeight="1" x14ac:dyDescent="0.2">
      <c r="D230" s="40"/>
      <c r="E230" s="40"/>
      <c r="F230" s="40"/>
      <c r="G230" s="40"/>
      <c r="H230" s="138"/>
      <c r="I230" s="138"/>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U230" s="75"/>
      <c r="AX230" s="40"/>
      <c r="AY230" s="40"/>
      <c r="AZ230" s="40"/>
      <c r="BA230" s="40"/>
      <c r="BG230" s="40"/>
      <c r="BI230" s="40"/>
      <c r="BJ230" s="40"/>
      <c r="BK230" s="40"/>
      <c r="BL230" s="40"/>
      <c r="BM230" s="40"/>
      <c r="BN230" s="40"/>
      <c r="BO230" s="40"/>
      <c r="BR230" s="40"/>
      <c r="BS230" s="40"/>
      <c r="BT230" s="40"/>
      <c r="CC230" s="40"/>
      <c r="CE230" s="65"/>
      <c r="CF230" s="65"/>
      <c r="CG230" s="65"/>
      <c r="CH230" s="65"/>
      <c r="CI230" s="65"/>
      <c r="CJ230" s="66"/>
      <c r="CK230" s="66"/>
      <c r="CL230" s="66"/>
      <c r="CM230" s="65"/>
      <c r="CN230" s="65"/>
      <c r="CO230" s="65"/>
      <c r="CP230" s="65"/>
      <c r="CQ230" s="65"/>
      <c r="CR230" s="65"/>
      <c r="CS230" s="65"/>
      <c r="CT230" s="65"/>
      <c r="CU230" s="65"/>
      <c r="CV230" s="66"/>
      <c r="CW230" s="65"/>
      <c r="CX230" s="65"/>
      <c r="CY230" s="40"/>
      <c r="CZ230" s="40"/>
      <c r="DA230" s="40"/>
      <c r="DB230" s="40"/>
      <c r="DC230" s="40"/>
      <c r="DD230" s="40"/>
      <c r="DE230" s="40"/>
      <c r="DF230" s="40"/>
      <c r="DG230" s="40"/>
      <c r="DH230" s="40"/>
      <c r="DI230" s="40"/>
      <c r="DJ230" s="40"/>
      <c r="DK230" s="40"/>
      <c r="DL230" s="40"/>
      <c r="DM230" s="40"/>
      <c r="DN230" s="40"/>
      <c r="DO230" s="40"/>
      <c r="DP230" s="40"/>
      <c r="DQ230" s="40"/>
      <c r="DR230" s="40"/>
      <c r="DS230" s="40"/>
      <c r="DT230" s="40"/>
      <c r="DU230" s="40"/>
      <c r="DV230" s="40"/>
      <c r="DW230" s="85"/>
    </row>
    <row r="231" spans="4:127" ht="21" customHeight="1" x14ac:dyDescent="0.2">
      <c r="D231" s="40"/>
      <c r="E231" s="40"/>
      <c r="F231" s="40"/>
      <c r="G231" s="40"/>
      <c r="H231" s="138"/>
      <c r="I231" s="138"/>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U231" s="75"/>
      <c r="AX231" s="40"/>
      <c r="AY231" s="40"/>
      <c r="AZ231" s="40"/>
      <c r="BA231" s="40"/>
      <c r="BG231" s="40"/>
      <c r="BI231" s="40"/>
      <c r="BJ231" s="40"/>
      <c r="BK231" s="40"/>
      <c r="BL231" s="40"/>
      <c r="BM231" s="40"/>
      <c r="BN231" s="40"/>
      <c r="BO231" s="40"/>
      <c r="BR231" s="40"/>
      <c r="BS231" s="40"/>
      <c r="BT231" s="40"/>
      <c r="CC231" s="40"/>
      <c r="CE231" s="65"/>
      <c r="CF231" s="65"/>
      <c r="CG231" s="65"/>
      <c r="CH231" s="65"/>
      <c r="CI231" s="65"/>
      <c r="CJ231" s="66"/>
      <c r="CK231" s="66"/>
      <c r="CL231" s="66"/>
      <c r="CM231" s="65"/>
      <c r="CN231" s="65"/>
      <c r="CO231" s="65"/>
      <c r="CP231" s="65"/>
      <c r="CQ231" s="65"/>
      <c r="CR231" s="65"/>
      <c r="CS231" s="65"/>
      <c r="CT231" s="65"/>
      <c r="CU231" s="65"/>
      <c r="CV231" s="66"/>
      <c r="CW231" s="65"/>
      <c r="CX231" s="65"/>
      <c r="CY231" s="40"/>
      <c r="CZ231" s="40"/>
      <c r="DA231" s="40"/>
      <c r="DB231" s="40"/>
      <c r="DC231" s="40"/>
      <c r="DD231" s="40"/>
      <c r="DE231" s="40"/>
      <c r="DF231" s="40"/>
      <c r="DG231" s="40"/>
      <c r="DH231" s="40"/>
      <c r="DI231" s="40"/>
      <c r="DJ231" s="40"/>
      <c r="DK231" s="40"/>
      <c r="DL231" s="40"/>
      <c r="DM231" s="40"/>
      <c r="DN231" s="40"/>
      <c r="DO231" s="40"/>
      <c r="DP231" s="40"/>
      <c r="DQ231" s="40"/>
      <c r="DR231" s="40"/>
      <c r="DS231" s="40"/>
      <c r="DT231" s="40"/>
      <c r="DU231" s="40"/>
      <c r="DV231" s="40"/>
      <c r="DW231" s="85"/>
    </row>
    <row r="232" spans="4:127" ht="21" customHeight="1" x14ac:dyDescent="0.2">
      <c r="D232" s="40"/>
      <c r="E232" s="40"/>
      <c r="F232" s="40"/>
      <c r="G232" s="40"/>
      <c r="H232" s="138"/>
      <c r="I232" s="138"/>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U232" s="75"/>
      <c r="AX232" s="40"/>
      <c r="AY232" s="40"/>
      <c r="AZ232" s="40"/>
      <c r="BA232" s="40"/>
      <c r="BG232" s="40"/>
      <c r="BI232" s="40"/>
      <c r="BJ232" s="40"/>
      <c r="BK232" s="40"/>
      <c r="BL232" s="40"/>
      <c r="BM232" s="40"/>
      <c r="BN232" s="40"/>
      <c r="BO232" s="40"/>
      <c r="BR232" s="40"/>
      <c r="BS232" s="40"/>
      <c r="BT232" s="40"/>
      <c r="CC232" s="40"/>
      <c r="CE232" s="65"/>
      <c r="CF232" s="65"/>
      <c r="CG232" s="65"/>
      <c r="CH232" s="65"/>
      <c r="CI232" s="65"/>
      <c r="CJ232" s="66"/>
      <c r="CK232" s="66"/>
      <c r="CL232" s="66"/>
      <c r="CM232" s="65"/>
      <c r="CN232" s="65"/>
      <c r="CO232" s="65"/>
      <c r="CP232" s="65"/>
      <c r="CQ232" s="65"/>
      <c r="CR232" s="65"/>
      <c r="CS232" s="65"/>
      <c r="CT232" s="65"/>
      <c r="CU232" s="65"/>
      <c r="CV232" s="66"/>
      <c r="CW232" s="65"/>
      <c r="CX232" s="65"/>
      <c r="CY232" s="40"/>
      <c r="CZ232" s="40"/>
      <c r="DA232" s="40"/>
      <c r="DB232" s="40"/>
      <c r="DC232" s="40"/>
      <c r="DD232" s="40"/>
      <c r="DE232" s="40"/>
      <c r="DF232" s="40"/>
      <c r="DG232" s="40"/>
      <c r="DH232" s="40"/>
      <c r="DI232" s="40"/>
      <c r="DJ232" s="40"/>
      <c r="DK232" s="40"/>
      <c r="DL232" s="40"/>
      <c r="DM232" s="40"/>
      <c r="DN232" s="40"/>
      <c r="DO232" s="40"/>
      <c r="DP232" s="40"/>
      <c r="DQ232" s="40"/>
      <c r="DR232" s="40"/>
      <c r="DS232" s="40"/>
      <c r="DT232" s="40"/>
      <c r="DU232" s="40"/>
      <c r="DV232" s="40"/>
      <c r="DW232" s="85"/>
    </row>
    <row r="233" spans="4:127" ht="21" customHeight="1" x14ac:dyDescent="0.2">
      <c r="D233" s="40"/>
      <c r="E233" s="40"/>
      <c r="F233" s="40"/>
      <c r="G233" s="40"/>
      <c r="H233" s="138"/>
      <c r="I233" s="138"/>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U233" s="75"/>
      <c r="AX233" s="40"/>
      <c r="AY233" s="40"/>
      <c r="AZ233" s="40"/>
      <c r="BA233" s="40"/>
      <c r="BG233" s="40"/>
      <c r="BI233" s="40"/>
      <c r="BJ233" s="40"/>
      <c r="BK233" s="40"/>
      <c r="BL233" s="40"/>
      <c r="BM233" s="40"/>
      <c r="BN233" s="40"/>
      <c r="BO233" s="40"/>
      <c r="BR233" s="40"/>
      <c r="BS233" s="40"/>
      <c r="BT233" s="40"/>
      <c r="CC233" s="40"/>
      <c r="CE233" s="65"/>
      <c r="CF233" s="65"/>
      <c r="CG233" s="65"/>
      <c r="CH233" s="65"/>
      <c r="CI233" s="65"/>
      <c r="CJ233" s="66"/>
      <c r="CK233" s="66"/>
      <c r="CL233" s="66"/>
      <c r="CM233" s="65"/>
      <c r="CN233" s="65"/>
      <c r="CO233" s="65"/>
      <c r="CP233" s="65"/>
      <c r="CQ233" s="65"/>
      <c r="CR233" s="65"/>
      <c r="CS233" s="65"/>
      <c r="CT233" s="65"/>
      <c r="CU233" s="65"/>
      <c r="CV233" s="66"/>
      <c r="CW233" s="65"/>
      <c r="CX233" s="65"/>
      <c r="CY233" s="40"/>
      <c r="CZ233" s="40"/>
      <c r="DA233" s="40"/>
      <c r="DB233" s="40"/>
      <c r="DC233" s="40"/>
      <c r="DD233" s="40"/>
      <c r="DE233" s="40"/>
      <c r="DF233" s="40"/>
      <c r="DG233" s="40"/>
      <c r="DH233" s="40"/>
      <c r="DI233" s="40"/>
      <c r="DJ233" s="40"/>
      <c r="DK233" s="40"/>
      <c r="DL233" s="40"/>
      <c r="DM233" s="40"/>
      <c r="DN233" s="40"/>
      <c r="DO233" s="40"/>
      <c r="DP233" s="40"/>
      <c r="DQ233" s="40"/>
      <c r="DR233" s="40"/>
      <c r="DS233" s="40"/>
      <c r="DT233" s="40"/>
      <c r="DU233" s="40"/>
      <c r="DV233" s="40"/>
      <c r="DW233" s="85"/>
    </row>
    <row r="234" spans="4:127" ht="21" customHeight="1" x14ac:dyDescent="0.2">
      <c r="D234" s="40"/>
      <c r="E234" s="40"/>
      <c r="F234" s="40"/>
      <c r="G234" s="40"/>
      <c r="H234" s="138"/>
      <c r="I234" s="138"/>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U234" s="75"/>
      <c r="AX234" s="40"/>
      <c r="AY234" s="40"/>
      <c r="AZ234" s="40"/>
      <c r="BA234" s="40"/>
      <c r="BG234" s="40"/>
      <c r="BI234" s="40"/>
      <c r="BJ234" s="40"/>
      <c r="BK234" s="40"/>
      <c r="BL234" s="40"/>
      <c r="BM234" s="40"/>
      <c r="BN234" s="40"/>
      <c r="BO234" s="40"/>
      <c r="BR234" s="40"/>
      <c r="BS234" s="40"/>
      <c r="BT234" s="40"/>
      <c r="CC234" s="40"/>
      <c r="CE234" s="65"/>
      <c r="CF234" s="65"/>
      <c r="CG234" s="65"/>
      <c r="CH234" s="65"/>
      <c r="CI234" s="65"/>
      <c r="CJ234" s="66"/>
      <c r="CK234" s="66"/>
      <c r="CL234" s="66"/>
      <c r="CM234" s="65"/>
      <c r="CN234" s="65"/>
      <c r="CO234" s="65"/>
      <c r="CP234" s="65"/>
      <c r="CQ234" s="65"/>
      <c r="CR234" s="65"/>
      <c r="CS234" s="65"/>
      <c r="CT234" s="65"/>
      <c r="CU234" s="65"/>
      <c r="CV234" s="66"/>
      <c r="CW234" s="65"/>
      <c r="CX234" s="65"/>
      <c r="CY234" s="40"/>
      <c r="CZ234" s="40"/>
      <c r="DA234" s="40"/>
      <c r="DB234" s="40"/>
      <c r="DC234" s="40"/>
      <c r="DD234" s="40"/>
      <c r="DE234" s="40"/>
      <c r="DF234" s="40"/>
      <c r="DG234" s="40"/>
      <c r="DH234" s="40"/>
      <c r="DI234" s="40"/>
      <c r="DJ234" s="40"/>
      <c r="DK234" s="40"/>
      <c r="DL234" s="40"/>
      <c r="DM234" s="40"/>
      <c r="DN234" s="40"/>
      <c r="DO234" s="40"/>
      <c r="DP234" s="40"/>
      <c r="DQ234" s="40"/>
      <c r="DR234" s="40"/>
      <c r="DS234" s="40"/>
      <c r="DT234" s="40"/>
      <c r="DU234" s="40"/>
      <c r="DV234" s="40"/>
      <c r="DW234" s="85"/>
    </row>
    <row r="235" spans="4:127" ht="21" customHeight="1" x14ac:dyDescent="0.2">
      <c r="D235" s="40"/>
      <c r="E235" s="40"/>
      <c r="F235" s="40"/>
      <c r="G235" s="40"/>
      <c r="H235" s="138"/>
      <c r="I235" s="138"/>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U235" s="75"/>
      <c r="AX235" s="40"/>
      <c r="AY235" s="40"/>
      <c r="AZ235" s="40"/>
      <c r="BA235" s="40"/>
      <c r="BG235" s="40"/>
      <c r="BI235" s="40"/>
      <c r="BJ235" s="40"/>
      <c r="BK235" s="40"/>
      <c r="BL235" s="40"/>
      <c r="BM235" s="40"/>
      <c r="BN235" s="40"/>
      <c r="BO235" s="40"/>
      <c r="BR235" s="40"/>
      <c r="BS235" s="40"/>
      <c r="BT235" s="40"/>
      <c r="CC235" s="40"/>
      <c r="CE235" s="65"/>
      <c r="CF235" s="65"/>
      <c r="CG235" s="65"/>
      <c r="CH235" s="65"/>
      <c r="CI235" s="65"/>
      <c r="CJ235" s="66"/>
      <c r="CK235" s="66"/>
      <c r="CL235" s="66"/>
      <c r="CM235" s="65"/>
      <c r="CN235" s="65"/>
      <c r="CO235" s="65"/>
      <c r="CP235" s="65"/>
      <c r="CQ235" s="65"/>
      <c r="CR235" s="65"/>
      <c r="CS235" s="65"/>
      <c r="CT235" s="65"/>
      <c r="CU235" s="65"/>
      <c r="CV235" s="66"/>
      <c r="CW235" s="65"/>
      <c r="CX235" s="65"/>
      <c r="CY235" s="40"/>
      <c r="CZ235" s="40"/>
      <c r="DA235" s="40"/>
      <c r="DB235" s="40"/>
      <c r="DC235" s="40"/>
      <c r="DD235" s="40"/>
      <c r="DE235" s="40"/>
      <c r="DF235" s="40"/>
      <c r="DG235" s="40"/>
      <c r="DH235" s="40"/>
      <c r="DI235" s="40"/>
      <c r="DJ235" s="40"/>
      <c r="DK235" s="40"/>
      <c r="DL235" s="40"/>
      <c r="DM235" s="40"/>
      <c r="DN235" s="40"/>
      <c r="DO235" s="40"/>
      <c r="DP235" s="40"/>
      <c r="DQ235" s="40"/>
      <c r="DR235" s="40"/>
      <c r="DS235" s="40"/>
      <c r="DT235" s="40"/>
      <c r="DU235" s="40"/>
      <c r="DV235" s="40"/>
      <c r="DW235" s="85"/>
    </row>
    <row r="236" spans="4:127" ht="21" customHeight="1" x14ac:dyDescent="0.2">
      <c r="D236" s="40"/>
      <c r="E236" s="40"/>
      <c r="F236" s="40"/>
      <c r="G236" s="40"/>
      <c r="H236" s="138"/>
      <c r="I236" s="138"/>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U236" s="75"/>
      <c r="AX236" s="40"/>
      <c r="AY236" s="40"/>
      <c r="AZ236" s="40"/>
      <c r="BA236" s="40"/>
      <c r="BG236" s="40"/>
      <c r="BI236" s="40"/>
      <c r="BJ236" s="40"/>
      <c r="BK236" s="40"/>
      <c r="BL236" s="40"/>
      <c r="BM236" s="40"/>
      <c r="BN236" s="40"/>
      <c r="BO236" s="40"/>
      <c r="BR236" s="40"/>
      <c r="BS236" s="40"/>
      <c r="BT236" s="40"/>
      <c r="CC236" s="40"/>
      <c r="CE236" s="65"/>
      <c r="CF236" s="65"/>
      <c r="CG236" s="65"/>
      <c r="CH236" s="65"/>
      <c r="CI236" s="65"/>
      <c r="CJ236" s="66"/>
      <c r="CK236" s="66"/>
      <c r="CL236" s="66"/>
      <c r="CM236" s="65"/>
      <c r="CN236" s="65"/>
      <c r="CO236" s="65"/>
      <c r="CP236" s="65"/>
      <c r="CQ236" s="65"/>
      <c r="CR236" s="65"/>
      <c r="CS236" s="65"/>
      <c r="CT236" s="65"/>
      <c r="CU236" s="65"/>
      <c r="CV236" s="66"/>
      <c r="CW236" s="65"/>
      <c r="CX236" s="65"/>
      <c r="CY236" s="40"/>
      <c r="CZ236" s="40"/>
      <c r="DA236" s="40"/>
      <c r="DB236" s="40"/>
      <c r="DC236" s="40"/>
      <c r="DD236" s="40"/>
      <c r="DE236" s="40"/>
      <c r="DF236" s="40"/>
      <c r="DG236" s="40"/>
      <c r="DH236" s="40"/>
      <c r="DI236" s="40"/>
      <c r="DJ236" s="40"/>
      <c r="DK236" s="40"/>
      <c r="DL236" s="40"/>
      <c r="DM236" s="40"/>
      <c r="DN236" s="40"/>
      <c r="DO236" s="40"/>
      <c r="DP236" s="40"/>
      <c r="DQ236" s="40"/>
      <c r="DR236" s="40"/>
      <c r="DS236" s="40"/>
      <c r="DT236" s="40"/>
      <c r="DU236" s="40"/>
      <c r="DV236" s="40"/>
      <c r="DW236" s="85"/>
    </row>
    <row r="237" spans="4:127" ht="21" customHeight="1" x14ac:dyDescent="0.2">
      <c r="D237" s="40"/>
      <c r="E237" s="40"/>
      <c r="F237" s="40"/>
      <c r="G237" s="40"/>
      <c r="H237" s="138"/>
      <c r="I237" s="138"/>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U237" s="75"/>
      <c r="AX237" s="40"/>
      <c r="AY237" s="40"/>
      <c r="AZ237" s="40"/>
      <c r="BA237" s="40"/>
      <c r="BG237" s="40"/>
      <c r="BI237" s="40"/>
      <c r="BJ237" s="40"/>
      <c r="BK237" s="40"/>
      <c r="BL237" s="40"/>
      <c r="BM237" s="40"/>
      <c r="BN237" s="40"/>
      <c r="BO237" s="40"/>
      <c r="BR237" s="40"/>
      <c r="BS237" s="40"/>
      <c r="BT237" s="40"/>
      <c r="CC237" s="40"/>
      <c r="CE237" s="65"/>
      <c r="CF237" s="65"/>
      <c r="CG237" s="65"/>
      <c r="CH237" s="65"/>
      <c r="CI237" s="65"/>
      <c r="CJ237" s="66"/>
      <c r="CK237" s="66"/>
      <c r="CL237" s="66"/>
      <c r="CM237" s="65"/>
      <c r="CN237" s="65"/>
      <c r="CO237" s="65"/>
      <c r="CP237" s="65"/>
      <c r="CQ237" s="65"/>
      <c r="CR237" s="65"/>
      <c r="CS237" s="65"/>
      <c r="CT237" s="65"/>
      <c r="CU237" s="65"/>
      <c r="CV237" s="66"/>
      <c r="CW237" s="65"/>
      <c r="CX237" s="65"/>
      <c r="CY237" s="40"/>
      <c r="CZ237" s="40"/>
      <c r="DA237" s="40"/>
      <c r="DB237" s="40"/>
      <c r="DC237" s="40"/>
      <c r="DD237" s="40"/>
      <c r="DE237" s="40"/>
      <c r="DF237" s="40"/>
      <c r="DG237" s="40"/>
      <c r="DH237" s="40"/>
      <c r="DI237" s="40"/>
      <c r="DJ237" s="40"/>
      <c r="DK237" s="40"/>
      <c r="DL237" s="40"/>
      <c r="DM237" s="40"/>
      <c r="DN237" s="40"/>
      <c r="DO237" s="40"/>
      <c r="DP237" s="40"/>
      <c r="DQ237" s="40"/>
      <c r="DR237" s="40"/>
      <c r="DS237" s="40"/>
      <c r="DT237" s="40"/>
      <c r="DU237" s="40"/>
      <c r="DV237" s="40"/>
      <c r="DW237" s="85"/>
    </row>
    <row r="238" spans="4:127" ht="21" customHeight="1" x14ac:dyDescent="0.2">
      <c r="D238" s="40"/>
      <c r="E238" s="40"/>
      <c r="F238" s="40"/>
      <c r="G238" s="40"/>
      <c r="H238" s="138"/>
      <c r="I238" s="138"/>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U238" s="75"/>
      <c r="AX238" s="40"/>
      <c r="AY238" s="40"/>
      <c r="AZ238" s="40"/>
      <c r="BA238" s="40"/>
      <c r="BG238" s="40"/>
      <c r="BI238" s="40"/>
      <c r="BJ238" s="40"/>
      <c r="BK238" s="40"/>
      <c r="BL238" s="40"/>
      <c r="BM238" s="40"/>
      <c r="BN238" s="40"/>
      <c r="BO238" s="40"/>
      <c r="BR238" s="40"/>
      <c r="BS238" s="40"/>
      <c r="BT238" s="40"/>
      <c r="CC238" s="40"/>
      <c r="CE238" s="65"/>
      <c r="CF238" s="65"/>
      <c r="CG238" s="65"/>
      <c r="CH238" s="65"/>
      <c r="CI238" s="65"/>
      <c r="CJ238" s="66"/>
      <c r="CK238" s="66"/>
      <c r="CL238" s="66"/>
      <c r="CM238" s="65"/>
      <c r="CN238" s="65"/>
      <c r="CO238" s="65"/>
      <c r="CP238" s="65"/>
      <c r="CQ238" s="65"/>
      <c r="CR238" s="65"/>
      <c r="CS238" s="65"/>
      <c r="CT238" s="65"/>
      <c r="CU238" s="65"/>
      <c r="CV238" s="66"/>
      <c r="CW238" s="65"/>
      <c r="CX238" s="65"/>
      <c r="CY238" s="40"/>
      <c r="CZ238" s="40"/>
      <c r="DA238" s="40"/>
      <c r="DB238" s="40"/>
      <c r="DC238" s="40"/>
      <c r="DD238" s="40"/>
      <c r="DE238" s="40"/>
      <c r="DF238" s="40"/>
      <c r="DG238" s="40"/>
      <c r="DH238" s="40"/>
      <c r="DI238" s="40"/>
      <c r="DJ238" s="40"/>
      <c r="DK238" s="40"/>
      <c r="DL238" s="40"/>
      <c r="DM238" s="40"/>
      <c r="DN238" s="40"/>
      <c r="DO238" s="40"/>
      <c r="DP238" s="40"/>
      <c r="DQ238" s="40"/>
      <c r="DR238" s="40"/>
      <c r="DS238" s="40"/>
      <c r="DT238" s="40"/>
      <c r="DU238" s="40"/>
      <c r="DV238" s="40"/>
      <c r="DW238" s="85"/>
    </row>
    <row r="239" spans="4:127" ht="21" customHeight="1" x14ac:dyDescent="0.2">
      <c r="D239" s="40"/>
      <c r="E239" s="40"/>
      <c r="F239" s="40"/>
      <c r="G239" s="40"/>
      <c r="H239" s="138"/>
      <c r="I239" s="138"/>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U239" s="75"/>
      <c r="AX239" s="40"/>
      <c r="AY239" s="40"/>
      <c r="AZ239" s="40"/>
      <c r="BA239" s="40"/>
      <c r="BG239" s="40"/>
      <c r="BI239" s="40"/>
      <c r="BJ239" s="40"/>
      <c r="BK239" s="40"/>
      <c r="BL239" s="40"/>
      <c r="BM239" s="40"/>
      <c r="BN239" s="40"/>
      <c r="BO239" s="40"/>
      <c r="BR239" s="40"/>
      <c r="BS239" s="40"/>
      <c r="BT239" s="40"/>
      <c r="CC239" s="40"/>
      <c r="CE239" s="65"/>
      <c r="CF239" s="65"/>
      <c r="CG239" s="65"/>
      <c r="CH239" s="65"/>
      <c r="CI239" s="65"/>
      <c r="CJ239" s="66"/>
      <c r="CK239" s="66"/>
      <c r="CL239" s="66"/>
      <c r="CM239" s="65"/>
      <c r="CN239" s="65"/>
      <c r="CO239" s="65"/>
      <c r="CP239" s="65"/>
      <c r="CQ239" s="65"/>
      <c r="CR239" s="65"/>
      <c r="CS239" s="65"/>
      <c r="CT239" s="65"/>
      <c r="CU239" s="65"/>
      <c r="CV239" s="66"/>
      <c r="CW239" s="65"/>
      <c r="CX239" s="65"/>
      <c r="CY239" s="40"/>
      <c r="CZ239" s="40"/>
      <c r="DA239" s="40"/>
      <c r="DB239" s="40"/>
      <c r="DC239" s="40"/>
      <c r="DD239" s="40"/>
      <c r="DE239" s="40"/>
      <c r="DF239" s="40"/>
      <c r="DG239" s="40"/>
      <c r="DH239" s="40"/>
      <c r="DI239" s="40"/>
      <c r="DJ239" s="40"/>
      <c r="DK239" s="40"/>
      <c r="DL239" s="40"/>
      <c r="DM239" s="40"/>
      <c r="DN239" s="40"/>
      <c r="DO239" s="40"/>
      <c r="DP239" s="40"/>
      <c r="DQ239" s="40"/>
      <c r="DR239" s="40"/>
      <c r="DS239" s="40"/>
      <c r="DT239" s="40"/>
      <c r="DU239" s="40"/>
      <c r="DV239" s="40"/>
      <c r="DW239" s="85"/>
    </row>
    <row r="240" spans="4:127" ht="21" customHeight="1" x14ac:dyDescent="0.2">
      <c r="D240" s="40"/>
      <c r="E240" s="40"/>
      <c r="F240" s="40"/>
      <c r="G240" s="40"/>
      <c r="H240" s="138"/>
      <c r="I240" s="138"/>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U240" s="75"/>
      <c r="AX240" s="40"/>
      <c r="AY240" s="40"/>
      <c r="AZ240" s="40"/>
      <c r="BA240" s="40"/>
      <c r="BG240" s="40"/>
      <c r="BI240" s="40"/>
      <c r="BJ240" s="40"/>
      <c r="BK240" s="40"/>
      <c r="BL240" s="40"/>
      <c r="BM240" s="40"/>
      <c r="BN240" s="40"/>
      <c r="BO240" s="40"/>
      <c r="BR240" s="40"/>
      <c r="BS240" s="40"/>
      <c r="BT240" s="40"/>
      <c r="CC240" s="40"/>
      <c r="CE240" s="65"/>
      <c r="CF240" s="65"/>
      <c r="CG240" s="65"/>
      <c r="CH240" s="65"/>
      <c r="CI240" s="65"/>
      <c r="CJ240" s="66"/>
      <c r="CK240" s="66"/>
      <c r="CL240" s="66"/>
      <c r="CM240" s="65"/>
      <c r="CN240" s="65"/>
      <c r="CO240" s="65"/>
      <c r="CP240" s="65"/>
      <c r="CQ240" s="65"/>
      <c r="CR240" s="65"/>
      <c r="CS240" s="65"/>
      <c r="CT240" s="65"/>
      <c r="CU240" s="65"/>
      <c r="CV240" s="66"/>
      <c r="CW240" s="65"/>
      <c r="CX240" s="65"/>
      <c r="CY240" s="40"/>
      <c r="CZ240" s="40"/>
      <c r="DA240" s="40"/>
      <c r="DB240" s="40"/>
      <c r="DC240" s="40"/>
      <c r="DD240" s="40"/>
      <c r="DE240" s="40"/>
      <c r="DF240" s="40"/>
      <c r="DG240" s="40"/>
      <c r="DH240" s="40"/>
      <c r="DI240" s="40"/>
      <c r="DJ240" s="40"/>
      <c r="DK240" s="40"/>
      <c r="DL240" s="40"/>
      <c r="DM240" s="40"/>
      <c r="DN240" s="40"/>
      <c r="DO240" s="40"/>
      <c r="DP240" s="40"/>
      <c r="DQ240" s="40"/>
      <c r="DR240" s="40"/>
      <c r="DS240" s="40"/>
      <c r="DT240" s="40"/>
      <c r="DU240" s="40"/>
      <c r="DV240" s="40"/>
      <c r="DW240" s="85"/>
    </row>
    <row r="241" spans="4:127" ht="21" customHeight="1" x14ac:dyDescent="0.2">
      <c r="D241" s="40"/>
      <c r="E241" s="40"/>
      <c r="F241" s="40"/>
      <c r="G241" s="40"/>
      <c r="H241" s="138"/>
      <c r="I241" s="138"/>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U241" s="75"/>
      <c r="AX241" s="40"/>
      <c r="AY241" s="40"/>
      <c r="AZ241" s="40"/>
      <c r="BA241" s="40"/>
      <c r="BG241" s="40"/>
      <c r="BI241" s="40"/>
      <c r="BJ241" s="40"/>
      <c r="BK241" s="40"/>
      <c r="BL241" s="40"/>
      <c r="BM241" s="40"/>
      <c r="BN241" s="40"/>
      <c r="BO241" s="40"/>
      <c r="BR241" s="40"/>
      <c r="BS241" s="40"/>
      <c r="BT241" s="40"/>
      <c r="CC241" s="40"/>
      <c r="CE241" s="65"/>
      <c r="CF241" s="65"/>
      <c r="CG241" s="65"/>
      <c r="CH241" s="65"/>
      <c r="CI241" s="65"/>
      <c r="CJ241" s="66"/>
      <c r="CK241" s="66"/>
      <c r="CL241" s="66"/>
      <c r="CM241" s="65"/>
      <c r="CN241" s="65"/>
      <c r="CO241" s="65"/>
      <c r="CP241" s="65"/>
      <c r="CQ241" s="65"/>
      <c r="CR241" s="65"/>
      <c r="CS241" s="65"/>
      <c r="CT241" s="65"/>
      <c r="CU241" s="65"/>
      <c r="CV241" s="66"/>
      <c r="CW241" s="65"/>
      <c r="CX241" s="65"/>
      <c r="CY241" s="40"/>
      <c r="CZ241" s="40"/>
      <c r="DA241" s="40"/>
      <c r="DB241" s="40"/>
      <c r="DC241" s="40"/>
      <c r="DD241" s="40"/>
      <c r="DE241" s="40"/>
      <c r="DF241" s="40"/>
      <c r="DG241" s="40"/>
      <c r="DH241" s="40"/>
      <c r="DI241" s="40"/>
      <c r="DJ241" s="40"/>
      <c r="DK241" s="40"/>
      <c r="DL241" s="40"/>
      <c r="DM241" s="40"/>
      <c r="DN241" s="40"/>
      <c r="DO241" s="40"/>
      <c r="DP241" s="40"/>
      <c r="DQ241" s="40"/>
      <c r="DR241" s="40"/>
      <c r="DS241" s="40"/>
      <c r="DT241" s="40"/>
      <c r="DU241" s="40"/>
      <c r="DV241" s="40"/>
      <c r="DW241" s="85"/>
    </row>
    <row r="242" spans="4:127" ht="21" customHeight="1" x14ac:dyDescent="0.2">
      <c r="D242" s="40"/>
      <c r="E242" s="40"/>
      <c r="F242" s="40"/>
      <c r="G242" s="40"/>
      <c r="H242" s="138"/>
      <c r="I242" s="138"/>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U242" s="75"/>
      <c r="AX242" s="40"/>
      <c r="AY242" s="40"/>
      <c r="AZ242" s="40"/>
      <c r="BA242" s="40"/>
      <c r="BG242" s="40"/>
      <c r="BI242" s="40"/>
      <c r="BJ242" s="40"/>
      <c r="BK242" s="40"/>
      <c r="BL242" s="40"/>
      <c r="BM242" s="40"/>
      <c r="BN242" s="40"/>
      <c r="BO242" s="40"/>
      <c r="BR242" s="40"/>
      <c r="BS242" s="40"/>
      <c r="BT242" s="40"/>
      <c r="CC242" s="40"/>
      <c r="CE242" s="65"/>
      <c r="CF242" s="65"/>
      <c r="CG242" s="65"/>
      <c r="CH242" s="65"/>
      <c r="CI242" s="65"/>
      <c r="CJ242" s="66"/>
      <c r="CK242" s="66"/>
      <c r="CL242" s="66"/>
      <c r="CM242" s="65"/>
      <c r="CN242" s="65"/>
      <c r="CO242" s="65"/>
      <c r="CP242" s="65"/>
      <c r="CQ242" s="65"/>
      <c r="CR242" s="65"/>
      <c r="CS242" s="65"/>
      <c r="CT242" s="65"/>
      <c r="CU242" s="65"/>
      <c r="CV242" s="66"/>
      <c r="CW242" s="65"/>
      <c r="CX242" s="65"/>
      <c r="CY242" s="40"/>
      <c r="CZ242" s="40"/>
      <c r="DA242" s="40"/>
      <c r="DB242" s="40"/>
      <c r="DC242" s="40"/>
      <c r="DD242" s="40"/>
      <c r="DE242" s="40"/>
      <c r="DF242" s="40"/>
      <c r="DG242" s="40"/>
      <c r="DH242" s="40"/>
      <c r="DI242" s="40"/>
      <c r="DJ242" s="40"/>
      <c r="DK242" s="40"/>
      <c r="DL242" s="40"/>
      <c r="DM242" s="40"/>
      <c r="DN242" s="40"/>
      <c r="DO242" s="40"/>
      <c r="DP242" s="40"/>
      <c r="DQ242" s="40"/>
      <c r="DR242" s="40"/>
      <c r="DS242" s="40"/>
      <c r="DT242" s="40"/>
      <c r="DU242" s="40"/>
      <c r="DV242" s="40"/>
      <c r="DW242" s="85"/>
    </row>
    <row r="243" spans="4:127" ht="21" customHeight="1" x14ac:dyDescent="0.2">
      <c r="D243" s="40"/>
      <c r="E243" s="40"/>
      <c r="F243" s="40"/>
      <c r="G243" s="40"/>
      <c r="H243" s="138"/>
      <c r="I243" s="138"/>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U243" s="75"/>
      <c r="AX243" s="40"/>
      <c r="AY243" s="40"/>
      <c r="AZ243" s="40"/>
      <c r="BA243" s="40"/>
      <c r="BG243" s="40"/>
      <c r="BI243" s="40"/>
      <c r="BJ243" s="40"/>
      <c r="BK243" s="40"/>
      <c r="BL243" s="40"/>
      <c r="BM243" s="40"/>
      <c r="BN243" s="40"/>
      <c r="BO243" s="40"/>
      <c r="BR243" s="40"/>
      <c r="BS243" s="40"/>
      <c r="BT243" s="40"/>
      <c r="CC243" s="40"/>
      <c r="CE243" s="65"/>
      <c r="CF243" s="65"/>
      <c r="CG243" s="65"/>
      <c r="CH243" s="65"/>
      <c r="CI243" s="65"/>
      <c r="CJ243" s="66"/>
      <c r="CK243" s="66"/>
      <c r="CL243" s="66"/>
      <c r="CM243" s="65"/>
      <c r="CN243" s="65"/>
      <c r="CO243" s="65"/>
      <c r="CP243" s="65"/>
      <c r="CQ243" s="65"/>
      <c r="CR243" s="65"/>
      <c r="CS243" s="65"/>
      <c r="CT243" s="65"/>
      <c r="CU243" s="65"/>
      <c r="CV243" s="66"/>
      <c r="CW243" s="65"/>
      <c r="CX243" s="65"/>
      <c r="CY243" s="40"/>
      <c r="CZ243" s="40"/>
      <c r="DA243" s="40"/>
      <c r="DB243" s="40"/>
      <c r="DC243" s="40"/>
      <c r="DD243" s="40"/>
      <c r="DE243" s="40"/>
      <c r="DF243" s="40"/>
      <c r="DG243" s="40"/>
      <c r="DH243" s="40"/>
      <c r="DI243" s="40"/>
      <c r="DJ243" s="40"/>
      <c r="DK243" s="40"/>
      <c r="DL243" s="40"/>
      <c r="DM243" s="40"/>
      <c r="DN243" s="40"/>
      <c r="DO243" s="40"/>
      <c r="DP243" s="40"/>
      <c r="DQ243" s="40"/>
      <c r="DR243" s="40"/>
      <c r="DS243" s="40"/>
      <c r="DT243" s="40"/>
      <c r="DU243" s="40"/>
      <c r="DV243" s="40"/>
      <c r="DW243" s="85"/>
    </row>
    <row r="244" spans="4:127" ht="21" customHeight="1" x14ac:dyDescent="0.2">
      <c r="D244" s="40"/>
      <c r="E244" s="40"/>
      <c r="F244" s="40"/>
      <c r="G244" s="40"/>
      <c r="H244" s="138"/>
      <c r="I244" s="138"/>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U244" s="75"/>
      <c r="AX244" s="40"/>
      <c r="AY244" s="40"/>
      <c r="AZ244" s="40"/>
      <c r="BA244" s="40"/>
      <c r="BG244" s="40"/>
      <c r="BI244" s="40"/>
      <c r="BJ244" s="40"/>
      <c r="BK244" s="40"/>
      <c r="BL244" s="40"/>
      <c r="BM244" s="40"/>
      <c r="BN244" s="40"/>
      <c r="BO244" s="40"/>
      <c r="BR244" s="40"/>
      <c r="BS244" s="40"/>
      <c r="BT244" s="40"/>
      <c r="CC244" s="40"/>
      <c r="CE244" s="65"/>
      <c r="CF244" s="65"/>
      <c r="CG244" s="65"/>
      <c r="CH244" s="65"/>
      <c r="CI244" s="65"/>
      <c r="CJ244" s="66"/>
      <c r="CK244" s="66"/>
      <c r="CL244" s="66"/>
      <c r="CM244" s="65"/>
      <c r="CN244" s="65"/>
      <c r="CO244" s="65"/>
      <c r="CP244" s="65"/>
      <c r="CQ244" s="65"/>
      <c r="CR244" s="65"/>
      <c r="CS244" s="65"/>
      <c r="CT244" s="65"/>
      <c r="CU244" s="65"/>
      <c r="CV244" s="66"/>
      <c r="CW244" s="65"/>
      <c r="CX244" s="65"/>
      <c r="CY244" s="40"/>
      <c r="CZ244" s="40"/>
      <c r="DA244" s="40"/>
      <c r="DB244" s="40"/>
      <c r="DC244" s="40"/>
      <c r="DD244" s="40"/>
      <c r="DE244" s="40"/>
      <c r="DF244" s="40"/>
      <c r="DG244" s="40"/>
      <c r="DH244" s="40"/>
      <c r="DI244" s="40"/>
      <c r="DJ244" s="40"/>
      <c r="DK244" s="40"/>
      <c r="DL244" s="40"/>
      <c r="DM244" s="40"/>
      <c r="DN244" s="40"/>
      <c r="DO244" s="40"/>
      <c r="DP244" s="40"/>
      <c r="DQ244" s="40"/>
      <c r="DR244" s="40"/>
      <c r="DS244" s="40"/>
      <c r="DT244" s="40"/>
      <c r="DU244" s="40"/>
      <c r="DV244" s="40"/>
      <c r="DW244" s="85"/>
    </row>
    <row r="245" spans="4:127" ht="21" customHeight="1" x14ac:dyDescent="0.2">
      <c r="D245" s="40"/>
      <c r="E245" s="40"/>
      <c r="F245" s="40"/>
      <c r="G245" s="40"/>
      <c r="H245" s="138"/>
      <c r="I245" s="138"/>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U245" s="75"/>
      <c r="AX245" s="40"/>
      <c r="AY245" s="40"/>
      <c r="AZ245" s="40"/>
      <c r="BA245" s="40"/>
      <c r="BG245" s="40"/>
      <c r="BI245" s="40"/>
      <c r="BJ245" s="40"/>
      <c r="BK245" s="40"/>
      <c r="BL245" s="40"/>
      <c r="BM245" s="40"/>
      <c r="BN245" s="40"/>
      <c r="BO245" s="40"/>
      <c r="BR245" s="40"/>
      <c r="BS245" s="40"/>
      <c r="BT245" s="40"/>
      <c r="CC245" s="40"/>
      <c r="CE245" s="65"/>
      <c r="CF245" s="65"/>
      <c r="CG245" s="65"/>
      <c r="CH245" s="65"/>
      <c r="CI245" s="65"/>
      <c r="CJ245" s="66"/>
      <c r="CK245" s="66"/>
      <c r="CL245" s="66"/>
      <c r="CM245" s="65"/>
      <c r="CN245" s="65"/>
      <c r="CO245" s="65"/>
      <c r="CP245" s="65"/>
      <c r="CQ245" s="65"/>
      <c r="CR245" s="65"/>
      <c r="CS245" s="65"/>
      <c r="CT245" s="65"/>
      <c r="CU245" s="65"/>
      <c r="CV245" s="66"/>
      <c r="CW245" s="65"/>
      <c r="CX245" s="65"/>
      <c r="CY245" s="40"/>
      <c r="CZ245" s="40"/>
      <c r="DA245" s="40"/>
      <c r="DB245" s="40"/>
      <c r="DC245" s="40"/>
      <c r="DD245" s="40"/>
      <c r="DE245" s="40"/>
      <c r="DF245" s="40"/>
      <c r="DG245" s="40"/>
      <c r="DH245" s="40"/>
      <c r="DI245" s="40"/>
      <c r="DJ245" s="40"/>
      <c r="DK245" s="40"/>
      <c r="DL245" s="40"/>
      <c r="DM245" s="40"/>
      <c r="DN245" s="40"/>
      <c r="DO245" s="40"/>
      <c r="DP245" s="40"/>
      <c r="DQ245" s="40"/>
      <c r="DR245" s="40"/>
      <c r="DS245" s="40"/>
      <c r="DT245" s="40"/>
      <c r="DU245" s="40"/>
      <c r="DV245" s="40"/>
      <c r="DW245" s="85"/>
    </row>
    <row r="246" spans="4:127" ht="21" customHeight="1" x14ac:dyDescent="0.2">
      <c r="D246" s="40"/>
      <c r="E246" s="40"/>
      <c r="F246" s="40"/>
      <c r="G246" s="40"/>
      <c r="H246" s="138"/>
      <c r="I246" s="138"/>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U246" s="75"/>
      <c r="AX246" s="40"/>
      <c r="AY246" s="40"/>
      <c r="AZ246" s="40"/>
      <c r="BA246" s="40"/>
      <c r="BG246" s="40"/>
      <c r="BI246" s="40"/>
      <c r="BJ246" s="40"/>
      <c r="BK246" s="40"/>
      <c r="BL246" s="40"/>
      <c r="BM246" s="40"/>
      <c r="BN246" s="40"/>
      <c r="BO246" s="40"/>
      <c r="BR246" s="40"/>
      <c r="BS246" s="40"/>
      <c r="BT246" s="40"/>
      <c r="CC246" s="40"/>
      <c r="CE246" s="65"/>
      <c r="CF246" s="65"/>
      <c r="CG246" s="65"/>
      <c r="CH246" s="65"/>
      <c r="CI246" s="65"/>
      <c r="CJ246" s="66"/>
      <c r="CK246" s="66"/>
      <c r="CL246" s="66"/>
      <c r="CM246" s="65"/>
      <c r="CN246" s="65"/>
      <c r="CO246" s="65"/>
      <c r="CP246" s="65"/>
      <c r="CQ246" s="65"/>
      <c r="CR246" s="65"/>
      <c r="CS246" s="65"/>
      <c r="CT246" s="65"/>
      <c r="CU246" s="65"/>
      <c r="CV246" s="66"/>
      <c r="CW246" s="65"/>
      <c r="CX246" s="65"/>
      <c r="CY246" s="40"/>
      <c r="CZ246" s="40"/>
      <c r="DA246" s="40"/>
      <c r="DB246" s="40"/>
      <c r="DC246" s="40"/>
      <c r="DD246" s="40"/>
      <c r="DE246" s="40"/>
      <c r="DF246" s="40"/>
      <c r="DG246" s="40"/>
      <c r="DH246" s="40"/>
      <c r="DI246" s="40"/>
      <c r="DJ246" s="40"/>
      <c r="DK246" s="40"/>
      <c r="DL246" s="40"/>
      <c r="DM246" s="40"/>
      <c r="DN246" s="40"/>
      <c r="DO246" s="40"/>
      <c r="DP246" s="40"/>
      <c r="DQ246" s="40"/>
      <c r="DR246" s="40"/>
      <c r="DS246" s="40"/>
      <c r="DT246" s="40"/>
      <c r="DU246" s="40"/>
      <c r="DV246" s="40"/>
      <c r="DW246" s="85"/>
    </row>
    <row r="247" spans="4:127" ht="21" customHeight="1" x14ac:dyDescent="0.2">
      <c r="D247" s="40"/>
      <c r="E247" s="40"/>
      <c r="F247" s="40"/>
      <c r="G247" s="40"/>
      <c r="H247" s="138"/>
      <c r="I247" s="138"/>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U247" s="75"/>
      <c r="AX247" s="40"/>
      <c r="AY247" s="40"/>
      <c r="AZ247" s="40"/>
      <c r="BA247" s="40"/>
      <c r="BG247" s="40"/>
      <c r="BI247" s="40"/>
      <c r="BJ247" s="40"/>
      <c r="BK247" s="40"/>
      <c r="BL247" s="40"/>
      <c r="BM247" s="40"/>
      <c r="BN247" s="40"/>
      <c r="BO247" s="40"/>
      <c r="BR247" s="40"/>
      <c r="BS247" s="40"/>
      <c r="BT247" s="40"/>
      <c r="CC247" s="40"/>
      <c r="CE247" s="65"/>
      <c r="CF247" s="65"/>
      <c r="CG247" s="65"/>
      <c r="CH247" s="65"/>
      <c r="CI247" s="65"/>
      <c r="CJ247" s="66"/>
      <c r="CK247" s="66"/>
      <c r="CL247" s="66"/>
      <c r="CM247" s="65"/>
      <c r="CN247" s="65"/>
      <c r="CO247" s="65"/>
      <c r="CP247" s="65"/>
      <c r="CQ247" s="65"/>
      <c r="CR247" s="65"/>
      <c r="CS247" s="65"/>
      <c r="CT247" s="65"/>
      <c r="CU247" s="65"/>
      <c r="CV247" s="66"/>
      <c r="CW247" s="65"/>
      <c r="CX247" s="65"/>
      <c r="CY247" s="40"/>
      <c r="CZ247" s="40"/>
      <c r="DA247" s="40"/>
      <c r="DB247" s="40"/>
      <c r="DC247" s="40"/>
      <c r="DD247" s="40"/>
      <c r="DE247" s="40"/>
      <c r="DF247" s="40"/>
      <c r="DG247" s="40"/>
      <c r="DH247" s="40"/>
      <c r="DI247" s="40"/>
      <c r="DJ247" s="40"/>
      <c r="DK247" s="40"/>
      <c r="DL247" s="40"/>
      <c r="DM247" s="40"/>
      <c r="DN247" s="40"/>
      <c r="DO247" s="40"/>
      <c r="DP247" s="40"/>
      <c r="DQ247" s="40"/>
      <c r="DR247" s="40"/>
      <c r="DS247" s="40"/>
      <c r="DT247" s="40"/>
      <c r="DU247" s="40"/>
      <c r="DV247" s="40"/>
      <c r="DW247" s="85"/>
    </row>
    <row r="248" spans="4:127" ht="21" customHeight="1" x14ac:dyDescent="0.2">
      <c r="D248" s="40"/>
      <c r="E248" s="40"/>
      <c r="F248" s="40"/>
      <c r="G248" s="40"/>
      <c r="H248" s="138"/>
      <c r="I248" s="138"/>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U248" s="75"/>
      <c r="AX248" s="40"/>
      <c r="AY248" s="40"/>
      <c r="AZ248" s="40"/>
      <c r="BA248" s="40"/>
      <c r="BG248" s="40"/>
      <c r="BI248" s="40"/>
      <c r="BJ248" s="40"/>
      <c r="BK248" s="40"/>
      <c r="BL248" s="40"/>
      <c r="BM248" s="40"/>
      <c r="BN248" s="40"/>
      <c r="BO248" s="40"/>
      <c r="BR248" s="40"/>
      <c r="BS248" s="40"/>
      <c r="BT248" s="40"/>
      <c r="CC248" s="40"/>
      <c r="CE248" s="65"/>
      <c r="CF248" s="65"/>
      <c r="CG248" s="65"/>
      <c r="CH248" s="65"/>
      <c r="CI248" s="65"/>
      <c r="CJ248" s="66"/>
      <c r="CK248" s="66"/>
      <c r="CL248" s="66"/>
      <c r="CM248" s="65"/>
      <c r="CN248" s="65"/>
      <c r="CO248" s="65"/>
      <c r="CP248" s="65"/>
      <c r="CQ248" s="65"/>
      <c r="CR248" s="65"/>
      <c r="CS248" s="65"/>
      <c r="CT248" s="65"/>
      <c r="CU248" s="65"/>
      <c r="CV248" s="66"/>
      <c r="CW248" s="65"/>
      <c r="CX248" s="65"/>
      <c r="CY248" s="40"/>
      <c r="CZ248" s="40"/>
      <c r="DA248" s="40"/>
      <c r="DB248" s="40"/>
      <c r="DC248" s="40"/>
      <c r="DD248" s="40"/>
      <c r="DE248" s="40"/>
      <c r="DF248" s="40"/>
      <c r="DG248" s="40"/>
      <c r="DH248" s="40"/>
      <c r="DI248" s="40"/>
      <c r="DJ248" s="40"/>
      <c r="DK248" s="40"/>
      <c r="DL248" s="40"/>
      <c r="DM248" s="40"/>
      <c r="DN248" s="40"/>
      <c r="DO248" s="40"/>
      <c r="DP248" s="40"/>
      <c r="DQ248" s="40"/>
      <c r="DR248" s="40"/>
      <c r="DS248" s="40"/>
      <c r="DT248" s="40"/>
      <c r="DU248" s="40"/>
      <c r="DV248" s="40"/>
      <c r="DW248" s="85"/>
    </row>
    <row r="249" spans="4:127" ht="21" customHeight="1" x14ac:dyDescent="0.2">
      <c r="D249" s="40"/>
      <c r="E249" s="40"/>
      <c r="F249" s="40"/>
      <c r="G249" s="40"/>
      <c r="H249" s="138"/>
      <c r="I249" s="138"/>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U249" s="75"/>
      <c r="AX249" s="40"/>
      <c r="AY249" s="40"/>
      <c r="AZ249" s="40"/>
      <c r="BA249" s="40"/>
      <c r="BG249" s="40"/>
      <c r="BI249" s="40"/>
      <c r="BJ249" s="40"/>
      <c r="BK249" s="40"/>
      <c r="BL249" s="40"/>
      <c r="BM249" s="40"/>
      <c r="BN249" s="40"/>
      <c r="BO249" s="40"/>
      <c r="BR249" s="40"/>
      <c r="BS249" s="40"/>
      <c r="BT249" s="40"/>
      <c r="CC249" s="40"/>
      <c r="CE249" s="65"/>
      <c r="CF249" s="65"/>
      <c r="CG249" s="65"/>
      <c r="CH249" s="65"/>
      <c r="CI249" s="65"/>
      <c r="CJ249" s="66"/>
      <c r="CK249" s="66"/>
      <c r="CL249" s="66"/>
      <c r="CM249" s="65"/>
      <c r="CN249" s="65"/>
      <c r="CO249" s="65"/>
      <c r="CP249" s="65"/>
      <c r="CQ249" s="65"/>
      <c r="CR249" s="65"/>
      <c r="CS249" s="65"/>
      <c r="CT249" s="65"/>
      <c r="CU249" s="65"/>
      <c r="CV249" s="66"/>
      <c r="CW249" s="65"/>
      <c r="CX249" s="65"/>
      <c r="CY249" s="40"/>
      <c r="CZ249" s="40"/>
      <c r="DA249" s="40"/>
      <c r="DB249" s="40"/>
      <c r="DC249" s="40"/>
      <c r="DD249" s="40"/>
      <c r="DE249" s="40"/>
      <c r="DF249" s="40"/>
      <c r="DG249" s="40"/>
      <c r="DH249" s="40"/>
      <c r="DI249" s="40"/>
      <c r="DJ249" s="40"/>
      <c r="DK249" s="40"/>
      <c r="DL249" s="40"/>
      <c r="DM249" s="40"/>
      <c r="DN249" s="40"/>
      <c r="DO249" s="40"/>
      <c r="DP249" s="40"/>
      <c r="DQ249" s="40"/>
      <c r="DR249" s="40"/>
      <c r="DS249" s="40"/>
      <c r="DT249" s="40"/>
      <c r="DU249" s="40"/>
      <c r="DV249" s="40"/>
      <c r="DW249" s="85"/>
    </row>
    <row r="250" spans="4:127" ht="21" customHeight="1" x14ac:dyDescent="0.2">
      <c r="D250" s="40"/>
      <c r="E250" s="40"/>
      <c r="F250" s="40"/>
      <c r="G250" s="40"/>
      <c r="H250" s="138"/>
      <c r="I250" s="138"/>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U250" s="75"/>
      <c r="AX250" s="40"/>
      <c r="AY250" s="40"/>
      <c r="AZ250" s="40"/>
      <c r="BA250" s="40"/>
      <c r="BG250" s="40"/>
      <c r="BI250" s="40"/>
      <c r="BJ250" s="40"/>
      <c r="BK250" s="40"/>
      <c r="BL250" s="40"/>
      <c r="BM250" s="40"/>
      <c r="BN250" s="40"/>
      <c r="BO250" s="40"/>
      <c r="BR250" s="40"/>
      <c r="BS250" s="40"/>
      <c r="BT250" s="40"/>
      <c r="CC250" s="40"/>
      <c r="CE250" s="65"/>
      <c r="CF250" s="65"/>
      <c r="CG250" s="65"/>
      <c r="CH250" s="65"/>
      <c r="CI250" s="65"/>
      <c r="CJ250" s="66"/>
      <c r="CK250" s="66"/>
      <c r="CL250" s="66"/>
      <c r="CM250" s="65"/>
      <c r="CN250" s="65"/>
      <c r="CO250" s="65"/>
      <c r="CP250" s="65"/>
      <c r="CQ250" s="65"/>
      <c r="CR250" s="65"/>
      <c r="CS250" s="65"/>
      <c r="CT250" s="65"/>
      <c r="CU250" s="65"/>
      <c r="CV250" s="66"/>
      <c r="CW250" s="65"/>
      <c r="CX250" s="65"/>
      <c r="CY250" s="40"/>
      <c r="CZ250" s="40"/>
      <c r="DA250" s="40"/>
      <c r="DB250" s="40"/>
      <c r="DC250" s="40"/>
      <c r="DD250" s="40"/>
      <c r="DE250" s="40"/>
      <c r="DF250" s="40"/>
      <c r="DG250" s="40"/>
      <c r="DH250" s="40"/>
      <c r="DI250" s="40"/>
      <c r="DJ250" s="40"/>
      <c r="DK250" s="40"/>
      <c r="DL250" s="40"/>
      <c r="DM250" s="40"/>
      <c r="DN250" s="40"/>
      <c r="DO250" s="40"/>
      <c r="DP250" s="40"/>
      <c r="DQ250" s="40"/>
      <c r="DR250" s="40"/>
      <c r="DS250" s="40"/>
      <c r="DT250" s="40"/>
      <c r="DU250" s="40"/>
      <c r="DV250" s="40"/>
      <c r="DW250" s="85"/>
    </row>
    <row r="251" spans="4:127" ht="21" customHeight="1" x14ac:dyDescent="0.2">
      <c r="D251" s="40"/>
      <c r="E251" s="40"/>
      <c r="F251" s="40"/>
      <c r="G251" s="40"/>
      <c r="H251" s="138"/>
      <c r="I251" s="138"/>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U251" s="75"/>
      <c r="AX251" s="40"/>
      <c r="AY251" s="40"/>
      <c r="AZ251" s="40"/>
      <c r="BA251" s="40"/>
      <c r="BG251" s="40"/>
      <c r="BI251" s="40"/>
      <c r="BJ251" s="40"/>
      <c r="BK251" s="40"/>
      <c r="BL251" s="40"/>
      <c r="BM251" s="40"/>
      <c r="BN251" s="40"/>
      <c r="BO251" s="40"/>
      <c r="BR251" s="40"/>
      <c r="BS251" s="40"/>
      <c r="BT251" s="40"/>
      <c r="CC251" s="40"/>
      <c r="CE251" s="65"/>
      <c r="CF251" s="65"/>
      <c r="CG251" s="65"/>
      <c r="CH251" s="65"/>
      <c r="CI251" s="65"/>
      <c r="CJ251" s="66"/>
      <c r="CK251" s="66"/>
      <c r="CL251" s="66"/>
      <c r="CM251" s="65"/>
      <c r="CN251" s="65"/>
      <c r="CO251" s="65"/>
      <c r="CP251" s="65"/>
      <c r="CQ251" s="65"/>
      <c r="CR251" s="65"/>
      <c r="CS251" s="65"/>
      <c r="CT251" s="65"/>
      <c r="CU251" s="65"/>
      <c r="CV251" s="66"/>
      <c r="CW251" s="65"/>
      <c r="CX251" s="65"/>
      <c r="CY251" s="40"/>
      <c r="CZ251" s="40"/>
      <c r="DA251" s="40"/>
      <c r="DB251" s="40"/>
      <c r="DC251" s="40"/>
      <c r="DD251" s="40"/>
      <c r="DE251" s="40"/>
      <c r="DF251" s="40"/>
      <c r="DG251" s="40"/>
      <c r="DH251" s="40"/>
      <c r="DI251" s="40"/>
      <c r="DJ251" s="40"/>
      <c r="DK251" s="40"/>
      <c r="DL251" s="40"/>
      <c r="DM251" s="40"/>
      <c r="DN251" s="40"/>
      <c r="DO251" s="40"/>
      <c r="DP251" s="40"/>
      <c r="DQ251" s="40"/>
      <c r="DR251" s="40"/>
      <c r="DS251" s="40"/>
      <c r="DT251" s="40"/>
      <c r="DU251" s="40"/>
      <c r="DV251" s="40"/>
      <c r="DW251" s="85"/>
    </row>
    <row r="252" spans="4:127" ht="21" customHeight="1" x14ac:dyDescent="0.2">
      <c r="D252" s="40"/>
      <c r="E252" s="40"/>
      <c r="F252" s="40"/>
      <c r="G252" s="40"/>
      <c r="H252" s="138"/>
      <c r="I252" s="138"/>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U252" s="75"/>
      <c r="AX252" s="40"/>
      <c r="AY252" s="40"/>
      <c r="AZ252" s="40"/>
      <c r="BA252" s="40"/>
      <c r="BG252" s="40"/>
      <c r="BI252" s="40"/>
      <c r="BJ252" s="40"/>
      <c r="BK252" s="40"/>
      <c r="BL252" s="40"/>
      <c r="BM252" s="40"/>
      <c r="BN252" s="40"/>
      <c r="BO252" s="40"/>
      <c r="BR252" s="40"/>
      <c r="BS252" s="40"/>
      <c r="BT252" s="40"/>
      <c r="CC252" s="40"/>
      <c r="CE252" s="65"/>
      <c r="CF252" s="65"/>
      <c r="CG252" s="65"/>
      <c r="CH252" s="65"/>
      <c r="CI252" s="65"/>
      <c r="CJ252" s="66"/>
      <c r="CK252" s="66"/>
      <c r="CL252" s="66"/>
      <c r="CM252" s="65"/>
      <c r="CN252" s="65"/>
      <c r="CO252" s="65"/>
      <c r="CP252" s="65"/>
      <c r="CQ252" s="65"/>
      <c r="CR252" s="65"/>
      <c r="CS252" s="65"/>
      <c r="CT252" s="65"/>
      <c r="CU252" s="65"/>
      <c r="CV252" s="66"/>
      <c r="CW252" s="65"/>
      <c r="CX252" s="65"/>
      <c r="CY252" s="40"/>
      <c r="CZ252" s="40"/>
      <c r="DA252" s="40"/>
      <c r="DB252" s="40"/>
      <c r="DC252" s="40"/>
      <c r="DD252" s="40"/>
      <c r="DE252" s="40"/>
      <c r="DF252" s="40"/>
      <c r="DG252" s="40"/>
      <c r="DH252" s="40"/>
      <c r="DI252" s="40"/>
      <c r="DJ252" s="40"/>
      <c r="DK252" s="40"/>
      <c r="DL252" s="40"/>
      <c r="DM252" s="40"/>
      <c r="DN252" s="40"/>
      <c r="DO252" s="40"/>
      <c r="DP252" s="40"/>
      <c r="DQ252" s="40"/>
      <c r="DR252" s="40"/>
      <c r="DS252" s="40"/>
      <c r="DT252" s="40"/>
      <c r="DU252" s="40"/>
      <c r="DV252" s="40"/>
      <c r="DW252" s="85"/>
    </row>
    <row r="253" spans="4:127" ht="21" customHeight="1" x14ac:dyDescent="0.2">
      <c r="D253" s="40"/>
      <c r="E253" s="40"/>
      <c r="F253" s="40"/>
      <c r="G253" s="40"/>
      <c r="H253" s="138"/>
      <c r="I253" s="138"/>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U253" s="75"/>
      <c r="AX253" s="40"/>
      <c r="AY253" s="40"/>
      <c r="AZ253" s="40"/>
      <c r="BA253" s="40"/>
      <c r="BG253" s="40"/>
      <c r="BI253" s="40"/>
      <c r="BJ253" s="40"/>
      <c r="BK253" s="40"/>
      <c r="BL253" s="40"/>
      <c r="BM253" s="40"/>
      <c r="BN253" s="40"/>
      <c r="BO253" s="40"/>
      <c r="BR253" s="40"/>
      <c r="BS253" s="40"/>
      <c r="BT253" s="40"/>
      <c r="CC253" s="40"/>
      <c r="CE253" s="65"/>
      <c r="CF253" s="65"/>
      <c r="CG253" s="65"/>
      <c r="CH253" s="65"/>
      <c r="CI253" s="65"/>
      <c r="CJ253" s="66"/>
      <c r="CK253" s="66"/>
      <c r="CL253" s="66"/>
      <c r="CM253" s="65"/>
      <c r="CN253" s="65"/>
      <c r="CO253" s="65"/>
      <c r="CP253" s="65"/>
      <c r="CQ253" s="65"/>
      <c r="CR253" s="65"/>
      <c r="CS253" s="65"/>
      <c r="CT253" s="65"/>
      <c r="CU253" s="65"/>
      <c r="CV253" s="66"/>
      <c r="CW253" s="65"/>
      <c r="CX253" s="65"/>
      <c r="CY253" s="40"/>
      <c r="CZ253" s="40"/>
      <c r="DA253" s="40"/>
      <c r="DB253" s="40"/>
      <c r="DC253" s="40"/>
      <c r="DD253" s="40"/>
      <c r="DE253" s="40"/>
      <c r="DF253" s="40"/>
      <c r="DG253" s="40"/>
      <c r="DH253" s="40"/>
      <c r="DI253" s="40"/>
      <c r="DJ253" s="40"/>
      <c r="DK253" s="40"/>
      <c r="DL253" s="40"/>
      <c r="DM253" s="40"/>
      <c r="DN253" s="40"/>
      <c r="DO253" s="40"/>
      <c r="DP253" s="40"/>
      <c r="DQ253" s="40"/>
      <c r="DR253" s="40"/>
      <c r="DS253" s="40"/>
      <c r="DT253" s="40"/>
      <c r="DU253" s="40"/>
      <c r="DV253" s="40"/>
      <c r="DW253" s="85"/>
    </row>
    <row r="254" spans="4:127" ht="21" customHeight="1" x14ac:dyDescent="0.2">
      <c r="D254" s="40"/>
      <c r="E254" s="40"/>
      <c r="F254" s="40"/>
      <c r="G254" s="40"/>
      <c r="H254" s="138"/>
      <c r="I254" s="138"/>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U254" s="75"/>
      <c r="AX254" s="40"/>
      <c r="AY254" s="40"/>
      <c r="AZ254" s="40"/>
      <c r="BA254" s="40"/>
      <c r="BG254" s="40"/>
      <c r="BI254" s="40"/>
      <c r="BJ254" s="40"/>
      <c r="BK254" s="40"/>
      <c r="BL254" s="40"/>
      <c r="BM254" s="40"/>
      <c r="BN254" s="40"/>
      <c r="BO254" s="40"/>
      <c r="BR254" s="40"/>
      <c r="BS254" s="40"/>
      <c r="BT254" s="40"/>
      <c r="CC254" s="40"/>
      <c r="CE254" s="65"/>
      <c r="CF254" s="65"/>
      <c r="CG254" s="65"/>
      <c r="CH254" s="65"/>
      <c r="CI254" s="65"/>
      <c r="CJ254" s="66"/>
      <c r="CK254" s="66"/>
      <c r="CL254" s="66"/>
      <c r="CM254" s="65"/>
      <c r="CN254" s="65"/>
      <c r="CO254" s="65"/>
      <c r="CP254" s="65"/>
      <c r="CQ254" s="65"/>
      <c r="CR254" s="65"/>
      <c r="CS254" s="65"/>
      <c r="CT254" s="65"/>
      <c r="CU254" s="65"/>
      <c r="CV254" s="66"/>
      <c r="CW254" s="65"/>
      <c r="CX254" s="65"/>
      <c r="CY254" s="40"/>
      <c r="CZ254" s="40"/>
      <c r="DA254" s="40"/>
      <c r="DB254" s="40"/>
      <c r="DC254" s="40"/>
      <c r="DD254" s="40"/>
      <c r="DE254" s="40"/>
      <c r="DF254" s="40"/>
      <c r="DG254" s="40"/>
      <c r="DH254" s="40"/>
      <c r="DI254" s="40"/>
      <c r="DJ254" s="40"/>
      <c r="DK254" s="40"/>
      <c r="DL254" s="40"/>
      <c r="DM254" s="40"/>
      <c r="DN254" s="40"/>
      <c r="DO254" s="40"/>
      <c r="DP254" s="40"/>
      <c r="DQ254" s="40"/>
      <c r="DR254" s="40"/>
      <c r="DS254" s="40"/>
      <c r="DT254" s="40"/>
      <c r="DU254" s="40"/>
      <c r="DV254" s="40"/>
      <c r="DW254" s="85"/>
    </row>
    <row r="255" spans="4:127" ht="21" customHeight="1" x14ac:dyDescent="0.2">
      <c r="D255" s="40"/>
      <c r="E255" s="40"/>
      <c r="F255" s="40"/>
      <c r="G255" s="40"/>
      <c r="H255" s="138"/>
      <c r="I255" s="138"/>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U255" s="75"/>
      <c r="AX255" s="40"/>
      <c r="AY255" s="40"/>
      <c r="AZ255" s="40"/>
      <c r="BA255" s="40"/>
      <c r="BG255" s="40"/>
      <c r="BI255" s="40"/>
      <c r="BJ255" s="40"/>
      <c r="BK255" s="40"/>
      <c r="BL255" s="40"/>
      <c r="BM255" s="40"/>
      <c r="BN255" s="40"/>
      <c r="BO255" s="40"/>
      <c r="BR255" s="40"/>
      <c r="BS255" s="40"/>
      <c r="BT255" s="40"/>
      <c r="CC255" s="40"/>
      <c r="CE255" s="65"/>
      <c r="CF255" s="65"/>
      <c r="CG255" s="65"/>
      <c r="CH255" s="65"/>
      <c r="CI255" s="65"/>
      <c r="CJ255" s="66"/>
      <c r="CK255" s="66"/>
      <c r="CL255" s="66"/>
      <c r="CM255" s="65"/>
      <c r="CN255" s="65"/>
      <c r="CO255" s="65"/>
      <c r="CP255" s="65"/>
      <c r="CQ255" s="65"/>
      <c r="CR255" s="65"/>
      <c r="CS255" s="65"/>
      <c r="CT255" s="65"/>
      <c r="CU255" s="65"/>
      <c r="CV255" s="66"/>
      <c r="CW255" s="65"/>
      <c r="CX255" s="65"/>
      <c r="CY255" s="40"/>
      <c r="CZ255" s="40"/>
      <c r="DA255" s="40"/>
      <c r="DB255" s="40"/>
      <c r="DC255" s="40"/>
      <c r="DD255" s="40"/>
      <c r="DE255" s="40"/>
      <c r="DF255" s="40"/>
      <c r="DG255" s="40"/>
      <c r="DH255" s="40"/>
      <c r="DI255" s="40"/>
      <c r="DJ255" s="40"/>
      <c r="DK255" s="40"/>
      <c r="DL255" s="40"/>
      <c r="DM255" s="40"/>
      <c r="DN255" s="40"/>
      <c r="DO255" s="40"/>
      <c r="DP255" s="40"/>
      <c r="DQ255" s="40"/>
      <c r="DR255" s="40"/>
      <c r="DS255" s="40"/>
      <c r="DT255" s="40"/>
      <c r="DU255" s="40"/>
      <c r="DV255" s="40"/>
      <c r="DW255" s="85"/>
    </row>
    <row r="256" spans="4:127" ht="21" customHeight="1" x14ac:dyDescent="0.2">
      <c r="D256" s="40"/>
      <c r="E256" s="40"/>
      <c r="F256" s="40"/>
      <c r="G256" s="40"/>
      <c r="H256" s="138"/>
      <c r="I256" s="138"/>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U256" s="75"/>
      <c r="AX256" s="40"/>
      <c r="AY256" s="40"/>
      <c r="AZ256" s="40"/>
      <c r="BA256" s="40"/>
      <c r="BG256" s="40"/>
      <c r="BI256" s="40"/>
      <c r="BJ256" s="40"/>
      <c r="BK256" s="40"/>
      <c r="BL256" s="40"/>
      <c r="BM256" s="40"/>
      <c r="BN256" s="40"/>
      <c r="BO256" s="40"/>
      <c r="BR256" s="40"/>
      <c r="BS256" s="40"/>
      <c r="BT256" s="40"/>
      <c r="CC256" s="40"/>
      <c r="CE256" s="65"/>
      <c r="CF256" s="65"/>
      <c r="CG256" s="65"/>
      <c r="CH256" s="65"/>
      <c r="CI256" s="65"/>
      <c r="CJ256" s="66"/>
      <c r="CK256" s="66"/>
      <c r="CL256" s="66"/>
      <c r="CM256" s="65"/>
      <c r="CN256" s="65"/>
      <c r="CO256" s="65"/>
      <c r="CP256" s="65"/>
      <c r="CQ256" s="65"/>
      <c r="CR256" s="65"/>
      <c r="CS256" s="65"/>
      <c r="CT256" s="65"/>
      <c r="CU256" s="65"/>
      <c r="CV256" s="66"/>
      <c r="CW256" s="65"/>
      <c r="CX256" s="65"/>
      <c r="CY256" s="40"/>
      <c r="CZ256" s="40"/>
      <c r="DA256" s="40"/>
      <c r="DB256" s="40"/>
      <c r="DC256" s="40"/>
      <c r="DD256" s="40"/>
      <c r="DE256" s="40"/>
      <c r="DF256" s="40"/>
      <c r="DG256" s="40"/>
      <c r="DH256" s="40"/>
      <c r="DI256" s="40"/>
      <c r="DJ256" s="40"/>
      <c r="DK256" s="40"/>
      <c r="DL256" s="40"/>
      <c r="DM256" s="40"/>
      <c r="DN256" s="40"/>
      <c r="DO256" s="40"/>
      <c r="DP256" s="40"/>
      <c r="DQ256" s="40"/>
      <c r="DR256" s="40"/>
      <c r="DS256" s="40"/>
      <c r="DT256" s="40"/>
      <c r="DU256" s="40"/>
      <c r="DV256" s="40"/>
      <c r="DW256" s="85"/>
    </row>
    <row r="257" spans="4:127" ht="21" customHeight="1" x14ac:dyDescent="0.2">
      <c r="D257" s="40"/>
      <c r="E257" s="40"/>
      <c r="F257" s="40"/>
      <c r="G257" s="40"/>
      <c r="H257" s="138"/>
      <c r="I257" s="138"/>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U257" s="75"/>
      <c r="AX257" s="40"/>
      <c r="AY257" s="40"/>
      <c r="AZ257" s="40"/>
      <c r="BA257" s="40"/>
      <c r="BG257" s="40"/>
      <c r="BI257" s="40"/>
      <c r="BJ257" s="40"/>
      <c r="BK257" s="40"/>
      <c r="BL257" s="40"/>
      <c r="BM257" s="40"/>
      <c r="BN257" s="40"/>
      <c r="BO257" s="40"/>
      <c r="BR257" s="40"/>
      <c r="BS257" s="40"/>
      <c r="BT257" s="40"/>
      <c r="CC257" s="40"/>
      <c r="CE257" s="65"/>
      <c r="CF257" s="65"/>
      <c r="CG257" s="65"/>
      <c r="CH257" s="65"/>
      <c r="CI257" s="65"/>
      <c r="CJ257" s="66"/>
      <c r="CK257" s="66"/>
      <c r="CL257" s="66"/>
      <c r="CM257" s="65"/>
      <c r="CN257" s="65"/>
      <c r="CO257" s="65"/>
      <c r="CP257" s="65"/>
      <c r="CQ257" s="65"/>
      <c r="CR257" s="65"/>
      <c r="CS257" s="65"/>
      <c r="CT257" s="65"/>
      <c r="CU257" s="65"/>
      <c r="CV257" s="66"/>
      <c r="CW257" s="65"/>
      <c r="CX257" s="65"/>
      <c r="CY257" s="40"/>
      <c r="CZ257" s="40"/>
      <c r="DA257" s="40"/>
      <c r="DB257" s="40"/>
      <c r="DC257" s="40"/>
      <c r="DD257" s="40"/>
      <c r="DE257" s="40"/>
      <c r="DF257" s="40"/>
      <c r="DG257" s="40"/>
      <c r="DH257" s="40"/>
      <c r="DI257" s="40"/>
      <c r="DJ257" s="40"/>
      <c r="DK257" s="40"/>
      <c r="DL257" s="40"/>
      <c r="DM257" s="40"/>
      <c r="DN257" s="40"/>
      <c r="DO257" s="40"/>
      <c r="DP257" s="40"/>
      <c r="DQ257" s="40"/>
      <c r="DR257" s="40"/>
      <c r="DS257" s="40"/>
      <c r="DT257" s="40"/>
      <c r="DU257" s="40"/>
      <c r="DV257" s="40"/>
      <c r="DW257" s="85"/>
    </row>
    <row r="258" spans="4:127" ht="21" customHeight="1" x14ac:dyDescent="0.2">
      <c r="D258" s="40"/>
      <c r="E258" s="40"/>
      <c r="F258" s="40"/>
      <c r="G258" s="40"/>
      <c r="H258" s="138"/>
      <c r="I258" s="138"/>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U258" s="75"/>
      <c r="AX258" s="40"/>
      <c r="AY258" s="40"/>
      <c r="AZ258" s="40"/>
      <c r="BA258" s="40"/>
      <c r="BG258" s="40"/>
      <c r="BI258" s="40"/>
      <c r="BJ258" s="40"/>
      <c r="BK258" s="40"/>
      <c r="BL258" s="40"/>
      <c r="BM258" s="40"/>
      <c r="BN258" s="40"/>
      <c r="BO258" s="40"/>
      <c r="BR258" s="40"/>
      <c r="BS258" s="40"/>
      <c r="BT258" s="40"/>
      <c r="CC258" s="40"/>
      <c r="CE258" s="65"/>
      <c r="CF258" s="65"/>
      <c r="CG258" s="65"/>
      <c r="CH258" s="65"/>
      <c r="CI258" s="65"/>
      <c r="CJ258" s="66"/>
      <c r="CK258" s="66"/>
      <c r="CL258" s="66"/>
      <c r="CM258" s="65"/>
      <c r="CN258" s="65"/>
      <c r="CO258" s="65"/>
      <c r="CP258" s="65"/>
      <c r="CQ258" s="65"/>
      <c r="CR258" s="65"/>
      <c r="CS258" s="65"/>
      <c r="CT258" s="65"/>
      <c r="CU258" s="65"/>
      <c r="CV258" s="66"/>
      <c r="CW258" s="65"/>
      <c r="CX258" s="65"/>
      <c r="CY258" s="40"/>
      <c r="CZ258" s="40"/>
      <c r="DA258" s="40"/>
      <c r="DB258" s="40"/>
      <c r="DC258" s="40"/>
      <c r="DD258" s="40"/>
      <c r="DE258" s="40"/>
      <c r="DF258" s="40"/>
      <c r="DG258" s="40"/>
      <c r="DH258" s="40"/>
      <c r="DI258" s="40"/>
      <c r="DJ258" s="40"/>
      <c r="DK258" s="40"/>
      <c r="DL258" s="40"/>
      <c r="DM258" s="40"/>
      <c r="DN258" s="40"/>
      <c r="DO258" s="40"/>
      <c r="DP258" s="40"/>
      <c r="DQ258" s="40"/>
      <c r="DR258" s="40"/>
      <c r="DS258" s="40"/>
      <c r="DT258" s="40"/>
      <c r="DU258" s="40"/>
      <c r="DV258" s="40"/>
      <c r="DW258" s="85"/>
    </row>
    <row r="259" spans="4:127" ht="21" customHeight="1" x14ac:dyDescent="0.2">
      <c r="D259" s="40"/>
      <c r="E259" s="40"/>
      <c r="F259" s="40"/>
      <c r="G259" s="40"/>
      <c r="H259" s="138"/>
      <c r="I259" s="138"/>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U259" s="75"/>
      <c r="AX259" s="40"/>
      <c r="AY259" s="40"/>
      <c r="AZ259" s="40"/>
      <c r="BA259" s="40"/>
      <c r="BG259" s="40"/>
      <c r="BI259" s="40"/>
      <c r="BJ259" s="40"/>
      <c r="BK259" s="40"/>
      <c r="BL259" s="40"/>
      <c r="BM259" s="40"/>
      <c r="BN259" s="40"/>
      <c r="BO259" s="40"/>
      <c r="BR259" s="40"/>
      <c r="BS259" s="40"/>
      <c r="BT259" s="40"/>
      <c r="CC259" s="40"/>
      <c r="CE259" s="65"/>
      <c r="CF259" s="65"/>
      <c r="CG259" s="65"/>
      <c r="CH259" s="65"/>
      <c r="CI259" s="65"/>
      <c r="CJ259" s="66"/>
      <c r="CK259" s="66"/>
      <c r="CL259" s="66"/>
      <c r="CM259" s="65"/>
      <c r="CN259" s="65"/>
      <c r="CO259" s="65"/>
      <c r="CP259" s="65"/>
      <c r="CQ259" s="65"/>
      <c r="CR259" s="65"/>
      <c r="CS259" s="65"/>
      <c r="CT259" s="65"/>
      <c r="CU259" s="65"/>
      <c r="CV259" s="66"/>
      <c r="CW259" s="65"/>
      <c r="CX259" s="65"/>
      <c r="CY259" s="40"/>
      <c r="CZ259" s="40"/>
      <c r="DA259" s="40"/>
      <c r="DB259" s="40"/>
      <c r="DC259" s="40"/>
      <c r="DD259" s="40"/>
      <c r="DE259" s="40"/>
      <c r="DF259" s="40"/>
      <c r="DG259" s="40"/>
      <c r="DH259" s="40"/>
      <c r="DI259" s="40"/>
      <c r="DJ259" s="40"/>
      <c r="DK259" s="40"/>
      <c r="DL259" s="40"/>
      <c r="DM259" s="40"/>
      <c r="DN259" s="40"/>
      <c r="DO259" s="40"/>
      <c r="DP259" s="40"/>
      <c r="DQ259" s="40"/>
      <c r="DR259" s="40"/>
      <c r="DS259" s="40"/>
      <c r="DT259" s="40"/>
      <c r="DU259" s="40"/>
      <c r="DV259" s="40"/>
      <c r="DW259" s="85"/>
    </row>
    <row r="260" spans="4:127" ht="21" customHeight="1" x14ac:dyDescent="0.2">
      <c r="D260" s="40"/>
      <c r="E260" s="40"/>
      <c r="F260" s="40"/>
      <c r="G260" s="40"/>
      <c r="H260" s="138"/>
      <c r="I260" s="138"/>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U260" s="75"/>
      <c r="AX260" s="40"/>
      <c r="AY260" s="40"/>
      <c r="AZ260" s="40"/>
      <c r="BA260" s="40"/>
      <c r="BG260" s="40"/>
      <c r="BI260" s="40"/>
      <c r="BJ260" s="40"/>
      <c r="BK260" s="40"/>
      <c r="BL260" s="40"/>
      <c r="BM260" s="40"/>
      <c r="BN260" s="40"/>
      <c r="BO260" s="40"/>
      <c r="BR260" s="40"/>
      <c r="BS260" s="40"/>
      <c r="BT260" s="40"/>
      <c r="CC260" s="40"/>
      <c r="CE260" s="65"/>
      <c r="CF260" s="65"/>
      <c r="CG260" s="65"/>
      <c r="CH260" s="65"/>
      <c r="CI260" s="65"/>
      <c r="CJ260" s="66"/>
      <c r="CK260" s="66"/>
      <c r="CL260" s="66"/>
      <c r="CM260" s="65"/>
      <c r="CN260" s="65"/>
      <c r="CO260" s="65"/>
      <c r="CP260" s="65"/>
      <c r="CQ260" s="65"/>
      <c r="CR260" s="65"/>
      <c r="CS260" s="65"/>
      <c r="CT260" s="65"/>
      <c r="CU260" s="65"/>
      <c r="CV260" s="66"/>
      <c r="CW260" s="65"/>
      <c r="CX260" s="65"/>
      <c r="CY260" s="40"/>
      <c r="CZ260" s="40"/>
      <c r="DA260" s="40"/>
      <c r="DB260" s="40"/>
      <c r="DC260" s="40"/>
      <c r="DD260" s="40"/>
      <c r="DE260" s="40"/>
      <c r="DF260" s="40"/>
      <c r="DG260" s="40"/>
      <c r="DH260" s="40"/>
      <c r="DI260" s="40"/>
      <c r="DJ260" s="40"/>
      <c r="DK260" s="40"/>
      <c r="DL260" s="40"/>
      <c r="DM260" s="40"/>
      <c r="DN260" s="40"/>
      <c r="DO260" s="40"/>
      <c r="DP260" s="40"/>
      <c r="DQ260" s="40"/>
      <c r="DR260" s="40"/>
      <c r="DS260" s="40"/>
      <c r="DT260" s="40"/>
      <c r="DU260" s="40"/>
      <c r="DV260" s="40"/>
      <c r="DW260" s="85"/>
    </row>
    <row r="261" spans="4:127" ht="21" customHeight="1" x14ac:dyDescent="0.2">
      <c r="D261" s="40"/>
      <c r="E261" s="40"/>
      <c r="F261" s="40"/>
      <c r="G261" s="40"/>
      <c r="H261" s="138"/>
      <c r="I261" s="138"/>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U261" s="75"/>
      <c r="AX261" s="40"/>
      <c r="AY261" s="40"/>
      <c r="AZ261" s="40"/>
      <c r="BA261" s="40"/>
      <c r="BG261" s="40"/>
      <c r="BI261" s="40"/>
      <c r="BJ261" s="40"/>
      <c r="BK261" s="40"/>
      <c r="BL261" s="40"/>
      <c r="BM261" s="40"/>
      <c r="BN261" s="40"/>
      <c r="BO261" s="40"/>
      <c r="BR261" s="40"/>
      <c r="BS261" s="40"/>
      <c r="BT261" s="40"/>
      <c r="CC261" s="40"/>
      <c r="CE261" s="65"/>
      <c r="CF261" s="65"/>
      <c r="CG261" s="65"/>
      <c r="CH261" s="65"/>
      <c r="CI261" s="65"/>
      <c r="CJ261" s="66"/>
      <c r="CK261" s="66"/>
      <c r="CL261" s="66"/>
      <c r="CM261" s="65"/>
      <c r="CN261" s="65"/>
      <c r="CO261" s="65"/>
      <c r="CP261" s="65"/>
      <c r="CQ261" s="65"/>
      <c r="CR261" s="65"/>
      <c r="CS261" s="65"/>
      <c r="CT261" s="65"/>
      <c r="CU261" s="65"/>
      <c r="CV261" s="66"/>
      <c r="CW261" s="65"/>
      <c r="CX261" s="65"/>
      <c r="CY261" s="40"/>
      <c r="CZ261" s="40"/>
      <c r="DA261" s="40"/>
      <c r="DB261" s="40"/>
      <c r="DC261" s="40"/>
      <c r="DD261" s="40"/>
      <c r="DE261" s="40"/>
      <c r="DF261" s="40"/>
      <c r="DG261" s="40"/>
      <c r="DH261" s="40"/>
      <c r="DI261" s="40"/>
      <c r="DJ261" s="40"/>
      <c r="DK261" s="40"/>
      <c r="DL261" s="40"/>
      <c r="DM261" s="40"/>
      <c r="DN261" s="40"/>
      <c r="DO261" s="40"/>
      <c r="DP261" s="40"/>
      <c r="DQ261" s="40"/>
      <c r="DR261" s="40"/>
      <c r="DS261" s="40"/>
      <c r="DT261" s="40"/>
      <c r="DU261" s="40"/>
      <c r="DV261" s="40"/>
      <c r="DW261" s="85"/>
    </row>
    <row r="262" spans="4:127" ht="21" customHeight="1" x14ac:dyDescent="0.2">
      <c r="D262" s="40"/>
      <c r="E262" s="40"/>
      <c r="F262" s="40"/>
      <c r="G262" s="40"/>
      <c r="H262" s="138"/>
      <c r="I262" s="138"/>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U262" s="75"/>
      <c r="AX262" s="40"/>
      <c r="AY262" s="40"/>
      <c r="AZ262" s="40"/>
      <c r="BA262" s="40"/>
      <c r="BG262" s="40"/>
      <c r="BI262" s="40"/>
      <c r="BJ262" s="40"/>
      <c r="BK262" s="40"/>
      <c r="BL262" s="40"/>
      <c r="BM262" s="40"/>
      <c r="BN262" s="40"/>
      <c r="BO262" s="40"/>
      <c r="BR262" s="40"/>
      <c r="BS262" s="40"/>
      <c r="BT262" s="40"/>
      <c r="CC262" s="40"/>
      <c r="CE262" s="65"/>
      <c r="CF262" s="65"/>
      <c r="CG262" s="65"/>
      <c r="CH262" s="65"/>
      <c r="CI262" s="65"/>
      <c r="CJ262" s="66"/>
      <c r="CK262" s="66"/>
      <c r="CL262" s="66"/>
      <c r="CM262" s="65"/>
      <c r="CN262" s="65"/>
      <c r="CO262" s="65"/>
      <c r="CP262" s="65"/>
      <c r="CQ262" s="65"/>
      <c r="CR262" s="65"/>
      <c r="CS262" s="65"/>
      <c r="CT262" s="65"/>
      <c r="CU262" s="65"/>
      <c r="CV262" s="66"/>
      <c r="CW262" s="65"/>
      <c r="CX262" s="65"/>
      <c r="CY262" s="40"/>
      <c r="CZ262" s="40"/>
      <c r="DA262" s="40"/>
      <c r="DB262" s="40"/>
      <c r="DC262" s="40"/>
      <c r="DD262" s="40"/>
      <c r="DE262" s="40"/>
      <c r="DF262" s="40"/>
      <c r="DG262" s="40"/>
      <c r="DH262" s="40"/>
      <c r="DI262" s="40"/>
      <c r="DJ262" s="40"/>
      <c r="DK262" s="40"/>
      <c r="DL262" s="40"/>
      <c r="DM262" s="40"/>
      <c r="DN262" s="40"/>
      <c r="DO262" s="40"/>
      <c r="DP262" s="40"/>
      <c r="DQ262" s="40"/>
      <c r="DR262" s="40"/>
      <c r="DS262" s="40"/>
      <c r="DT262" s="40"/>
      <c r="DU262" s="40"/>
      <c r="DV262" s="40"/>
      <c r="DW262" s="85"/>
    </row>
    <row r="263" spans="4:127" ht="21" customHeight="1" x14ac:dyDescent="0.2">
      <c r="D263" s="40"/>
      <c r="E263" s="40"/>
      <c r="F263" s="40"/>
      <c r="G263" s="40"/>
      <c r="H263" s="138"/>
      <c r="I263" s="138"/>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U263" s="75"/>
      <c r="AX263" s="40"/>
      <c r="AY263" s="40"/>
      <c r="AZ263" s="40"/>
      <c r="BA263" s="40"/>
      <c r="BG263" s="40"/>
      <c r="BI263" s="40"/>
      <c r="BJ263" s="40"/>
      <c r="BK263" s="40"/>
      <c r="BL263" s="40"/>
      <c r="BM263" s="40"/>
      <c r="BN263" s="40"/>
      <c r="BO263" s="40"/>
      <c r="BR263" s="40"/>
      <c r="BS263" s="40"/>
      <c r="BT263" s="40"/>
      <c r="CC263" s="40"/>
      <c r="CE263" s="65"/>
      <c r="CF263" s="65"/>
      <c r="CG263" s="65"/>
      <c r="CH263" s="65"/>
      <c r="CI263" s="65"/>
      <c r="CJ263" s="66"/>
      <c r="CK263" s="66"/>
      <c r="CL263" s="66"/>
      <c r="CM263" s="65"/>
      <c r="CN263" s="65"/>
      <c r="CO263" s="65"/>
      <c r="CP263" s="65"/>
      <c r="CQ263" s="65"/>
      <c r="CR263" s="65"/>
      <c r="CS263" s="65"/>
      <c r="CT263" s="65"/>
      <c r="CU263" s="65"/>
      <c r="CV263" s="66"/>
      <c r="CW263" s="65"/>
      <c r="CX263" s="65"/>
      <c r="CY263" s="40"/>
      <c r="CZ263" s="40"/>
      <c r="DA263" s="40"/>
      <c r="DB263" s="40"/>
      <c r="DC263" s="40"/>
      <c r="DD263" s="40"/>
      <c r="DE263" s="40"/>
      <c r="DF263" s="40"/>
      <c r="DG263" s="40"/>
      <c r="DH263" s="40"/>
      <c r="DI263" s="40"/>
      <c r="DJ263" s="40"/>
      <c r="DK263" s="40"/>
      <c r="DL263" s="40"/>
      <c r="DM263" s="40"/>
      <c r="DN263" s="40"/>
      <c r="DO263" s="40"/>
      <c r="DP263" s="40"/>
      <c r="DQ263" s="40"/>
      <c r="DR263" s="40"/>
      <c r="DS263" s="40"/>
      <c r="DT263" s="40"/>
      <c r="DU263" s="40"/>
      <c r="DV263" s="40"/>
      <c r="DW263" s="85"/>
    </row>
    <row r="264" spans="4:127" ht="21" customHeight="1" x14ac:dyDescent="0.2">
      <c r="D264" s="40"/>
      <c r="E264" s="40"/>
      <c r="F264" s="40"/>
      <c r="G264" s="40"/>
      <c r="H264" s="138"/>
      <c r="I264" s="138"/>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U264" s="75"/>
      <c r="AX264" s="40"/>
      <c r="AY264" s="40"/>
      <c r="AZ264" s="40"/>
      <c r="BA264" s="40"/>
      <c r="BG264" s="40"/>
      <c r="BI264" s="40"/>
      <c r="BJ264" s="40"/>
      <c r="BK264" s="40"/>
      <c r="BL264" s="40"/>
      <c r="BM264" s="40"/>
      <c r="BN264" s="40"/>
      <c r="BO264" s="40"/>
      <c r="BR264" s="40"/>
      <c r="BS264" s="40"/>
      <c r="BT264" s="40"/>
      <c r="CC264" s="40"/>
      <c r="CE264" s="65"/>
      <c r="CF264" s="65"/>
      <c r="CG264" s="65"/>
      <c r="CH264" s="65"/>
      <c r="CI264" s="65"/>
      <c r="CJ264" s="66"/>
      <c r="CK264" s="66"/>
      <c r="CL264" s="66"/>
      <c r="CM264" s="65"/>
      <c r="CN264" s="65"/>
      <c r="CO264" s="65"/>
      <c r="CP264" s="65"/>
      <c r="CQ264" s="65"/>
      <c r="CR264" s="65"/>
      <c r="CS264" s="65"/>
      <c r="CT264" s="65"/>
      <c r="CU264" s="65"/>
      <c r="CV264" s="66"/>
      <c r="CW264" s="65"/>
      <c r="CX264" s="65"/>
      <c r="CY264" s="40"/>
      <c r="CZ264" s="40"/>
      <c r="DA264" s="40"/>
      <c r="DB264" s="40"/>
      <c r="DC264" s="40"/>
      <c r="DD264" s="40"/>
      <c r="DE264" s="40"/>
      <c r="DF264" s="40"/>
      <c r="DG264" s="40"/>
      <c r="DH264" s="40"/>
      <c r="DI264" s="40"/>
      <c r="DJ264" s="40"/>
      <c r="DK264" s="40"/>
      <c r="DL264" s="40"/>
      <c r="DM264" s="40"/>
      <c r="DN264" s="40"/>
      <c r="DO264" s="40"/>
      <c r="DP264" s="40"/>
      <c r="DQ264" s="40"/>
      <c r="DR264" s="40"/>
      <c r="DS264" s="40"/>
      <c r="DT264" s="40"/>
      <c r="DU264" s="40"/>
      <c r="DV264" s="40"/>
      <c r="DW264" s="85"/>
    </row>
    <row r="265" spans="4:127" ht="21" customHeight="1" x14ac:dyDescent="0.2">
      <c r="D265" s="40"/>
      <c r="E265" s="40"/>
      <c r="F265" s="40"/>
      <c r="G265" s="40"/>
      <c r="H265" s="138"/>
      <c r="I265" s="138"/>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U265" s="75"/>
      <c r="AX265" s="40"/>
      <c r="AY265" s="40"/>
      <c r="AZ265" s="40"/>
      <c r="BA265" s="40"/>
      <c r="BG265" s="40"/>
      <c r="BI265" s="40"/>
      <c r="BJ265" s="40"/>
      <c r="BK265" s="40"/>
      <c r="BL265" s="40"/>
      <c r="BM265" s="40"/>
      <c r="BN265" s="40"/>
      <c r="BO265" s="40"/>
      <c r="BR265" s="40"/>
      <c r="BS265" s="40"/>
      <c r="BT265" s="40"/>
      <c r="CC265" s="40"/>
      <c r="CE265" s="65"/>
      <c r="CF265" s="65"/>
      <c r="CG265" s="65"/>
      <c r="CH265" s="65"/>
      <c r="CI265" s="65"/>
      <c r="CJ265" s="66"/>
      <c r="CK265" s="66"/>
      <c r="CL265" s="66"/>
      <c r="CM265" s="65"/>
      <c r="CN265" s="65"/>
      <c r="CO265" s="65"/>
      <c r="CP265" s="65"/>
      <c r="CQ265" s="65"/>
      <c r="CR265" s="65"/>
      <c r="CS265" s="65"/>
      <c r="CT265" s="65"/>
      <c r="CU265" s="65"/>
      <c r="CV265" s="66"/>
      <c r="CW265" s="65"/>
      <c r="CX265" s="65"/>
      <c r="CY265" s="40"/>
      <c r="CZ265" s="40"/>
      <c r="DA265" s="40"/>
      <c r="DB265" s="40"/>
      <c r="DC265" s="40"/>
      <c r="DD265" s="40"/>
      <c r="DE265" s="40"/>
      <c r="DF265" s="40"/>
      <c r="DG265" s="40"/>
      <c r="DH265" s="40"/>
      <c r="DI265" s="40"/>
      <c r="DJ265" s="40"/>
      <c r="DK265" s="40"/>
      <c r="DL265" s="40"/>
      <c r="DM265" s="40"/>
      <c r="DN265" s="40"/>
      <c r="DO265" s="40"/>
      <c r="DP265" s="40"/>
      <c r="DQ265" s="40"/>
      <c r="DR265" s="40"/>
      <c r="DS265" s="40"/>
      <c r="DT265" s="40"/>
      <c r="DU265" s="40"/>
      <c r="DV265" s="40"/>
      <c r="DW265" s="85"/>
    </row>
    <row r="266" spans="4:127" ht="21" customHeight="1" x14ac:dyDescent="0.2">
      <c r="D266" s="40"/>
      <c r="E266" s="40"/>
      <c r="F266" s="40"/>
      <c r="G266" s="40"/>
      <c r="H266" s="138"/>
      <c r="I266" s="138"/>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U266" s="75"/>
      <c r="AX266" s="40"/>
      <c r="AY266" s="40"/>
      <c r="AZ266" s="40"/>
      <c r="BA266" s="40"/>
      <c r="BG266" s="40"/>
      <c r="BI266" s="40"/>
      <c r="BJ266" s="40"/>
      <c r="BK266" s="40"/>
      <c r="BL266" s="40"/>
      <c r="BM266" s="40"/>
      <c r="BN266" s="40"/>
      <c r="BO266" s="40"/>
      <c r="BR266" s="40"/>
      <c r="BS266" s="40"/>
      <c r="BT266" s="40"/>
      <c r="CC266" s="40"/>
      <c r="CE266" s="65"/>
      <c r="CF266" s="65"/>
      <c r="CG266" s="65"/>
      <c r="CH266" s="65"/>
      <c r="CI266" s="65"/>
      <c r="CJ266" s="66"/>
      <c r="CK266" s="66"/>
      <c r="CL266" s="66"/>
      <c r="CM266" s="65"/>
      <c r="CN266" s="65"/>
      <c r="CO266" s="65"/>
      <c r="CP266" s="65"/>
      <c r="CQ266" s="65"/>
      <c r="CR266" s="65"/>
      <c r="CS266" s="65"/>
      <c r="CT266" s="65"/>
      <c r="CU266" s="65"/>
      <c r="CV266" s="66"/>
      <c r="CW266" s="65"/>
      <c r="CX266" s="65"/>
      <c r="CY266" s="40"/>
      <c r="CZ266" s="40"/>
      <c r="DA266" s="40"/>
      <c r="DB266" s="40"/>
      <c r="DC266" s="40"/>
      <c r="DD266" s="40"/>
      <c r="DE266" s="40"/>
      <c r="DF266" s="40"/>
      <c r="DG266" s="40"/>
      <c r="DH266" s="40"/>
      <c r="DI266" s="40"/>
      <c r="DJ266" s="40"/>
      <c r="DK266" s="40"/>
      <c r="DL266" s="40"/>
      <c r="DM266" s="40"/>
      <c r="DN266" s="40"/>
      <c r="DO266" s="40"/>
      <c r="DP266" s="40"/>
      <c r="DQ266" s="40"/>
      <c r="DR266" s="40"/>
      <c r="DS266" s="40"/>
      <c r="DT266" s="40"/>
      <c r="DU266" s="40"/>
      <c r="DV266" s="40"/>
      <c r="DW266" s="85"/>
    </row>
    <row r="267" spans="4:127" ht="21" customHeight="1" x14ac:dyDescent="0.2">
      <c r="D267" s="40"/>
      <c r="E267" s="40"/>
      <c r="F267" s="40"/>
      <c r="G267" s="40"/>
      <c r="H267" s="138"/>
      <c r="I267" s="138"/>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U267" s="75"/>
      <c r="AX267" s="40"/>
      <c r="AY267" s="40"/>
      <c r="AZ267" s="40"/>
      <c r="BA267" s="40"/>
      <c r="BG267" s="40"/>
      <c r="BI267" s="40"/>
      <c r="BJ267" s="40"/>
      <c r="BK267" s="40"/>
      <c r="BL267" s="40"/>
      <c r="BM267" s="40"/>
      <c r="BN267" s="40"/>
      <c r="BO267" s="40"/>
      <c r="BR267" s="40"/>
      <c r="BS267" s="40"/>
      <c r="BT267" s="40"/>
      <c r="CC267" s="40"/>
      <c r="CE267" s="65"/>
      <c r="CF267" s="65"/>
      <c r="CG267" s="65"/>
      <c r="CH267" s="65"/>
      <c r="CI267" s="65"/>
      <c r="CJ267" s="66"/>
      <c r="CK267" s="66"/>
      <c r="CL267" s="66"/>
      <c r="CM267" s="65"/>
      <c r="CN267" s="65"/>
      <c r="CO267" s="65"/>
      <c r="CP267" s="65"/>
      <c r="CQ267" s="65"/>
      <c r="CR267" s="65"/>
      <c r="CS267" s="65"/>
      <c r="CT267" s="65"/>
      <c r="CU267" s="65"/>
      <c r="CV267" s="66"/>
      <c r="CW267" s="65"/>
      <c r="CX267" s="65"/>
      <c r="CY267" s="40"/>
      <c r="CZ267" s="40"/>
      <c r="DA267" s="40"/>
      <c r="DB267" s="40"/>
      <c r="DC267" s="40"/>
      <c r="DD267" s="40"/>
      <c r="DE267" s="40"/>
      <c r="DF267" s="40"/>
      <c r="DG267" s="40"/>
      <c r="DH267" s="40"/>
      <c r="DI267" s="40"/>
      <c r="DJ267" s="40"/>
      <c r="DK267" s="40"/>
      <c r="DL267" s="40"/>
      <c r="DM267" s="40"/>
      <c r="DN267" s="40"/>
      <c r="DO267" s="40"/>
      <c r="DP267" s="40"/>
      <c r="DQ267" s="40"/>
      <c r="DR267" s="40"/>
      <c r="DS267" s="40"/>
      <c r="DT267" s="40"/>
      <c r="DU267" s="40"/>
      <c r="DV267" s="40"/>
      <c r="DW267" s="85"/>
    </row>
    <row r="268" spans="4:127" ht="21" customHeight="1" x14ac:dyDescent="0.2">
      <c r="D268" s="40"/>
      <c r="E268" s="40"/>
      <c r="F268" s="40"/>
      <c r="G268" s="40"/>
      <c r="H268" s="138"/>
      <c r="I268" s="138"/>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U268" s="75"/>
      <c r="AX268" s="40"/>
      <c r="AY268" s="40"/>
      <c r="AZ268" s="40"/>
      <c r="BA268" s="40"/>
      <c r="BG268" s="40"/>
      <c r="BI268" s="40"/>
      <c r="BJ268" s="40"/>
      <c r="BK268" s="40"/>
      <c r="BL268" s="40"/>
      <c r="BM268" s="40"/>
      <c r="BN268" s="40"/>
      <c r="BO268" s="40"/>
      <c r="BR268" s="40"/>
      <c r="BS268" s="40"/>
      <c r="BT268" s="40"/>
      <c r="CC268" s="40"/>
      <c r="CE268" s="65"/>
      <c r="CF268" s="65"/>
      <c r="CG268" s="65"/>
      <c r="CH268" s="65"/>
      <c r="CI268" s="65"/>
      <c r="CJ268" s="66"/>
      <c r="CK268" s="66"/>
      <c r="CL268" s="66"/>
      <c r="CM268" s="65"/>
      <c r="CN268" s="65"/>
      <c r="CO268" s="65"/>
      <c r="CP268" s="65"/>
      <c r="CQ268" s="65"/>
      <c r="CR268" s="65"/>
      <c r="CS268" s="65"/>
      <c r="CT268" s="65"/>
      <c r="CU268" s="65"/>
      <c r="CV268" s="66"/>
      <c r="CW268" s="65"/>
      <c r="CX268" s="65"/>
      <c r="CY268" s="40"/>
      <c r="CZ268" s="40"/>
      <c r="DA268" s="40"/>
      <c r="DB268" s="40"/>
      <c r="DC268" s="40"/>
      <c r="DD268" s="40"/>
      <c r="DE268" s="40"/>
      <c r="DF268" s="40"/>
      <c r="DG268" s="40"/>
      <c r="DH268" s="40"/>
      <c r="DI268" s="40"/>
      <c r="DJ268" s="40"/>
      <c r="DK268" s="40"/>
      <c r="DL268" s="40"/>
      <c r="DM268" s="40"/>
      <c r="DN268" s="40"/>
      <c r="DO268" s="40"/>
      <c r="DP268" s="40"/>
      <c r="DQ268" s="40"/>
      <c r="DR268" s="40"/>
      <c r="DS268" s="40"/>
      <c r="DT268" s="40"/>
      <c r="DU268" s="40"/>
      <c r="DV268" s="40"/>
      <c r="DW268" s="85"/>
    </row>
    <row r="269" spans="4:127" ht="21" customHeight="1" x14ac:dyDescent="0.2">
      <c r="D269" s="40"/>
      <c r="E269" s="40"/>
      <c r="F269" s="40"/>
      <c r="G269" s="40"/>
      <c r="H269" s="138"/>
      <c r="I269" s="138"/>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U269" s="75"/>
      <c r="AX269" s="40"/>
      <c r="AY269" s="40"/>
      <c r="AZ269" s="40"/>
      <c r="BA269" s="40"/>
      <c r="BG269" s="40"/>
      <c r="BI269" s="40"/>
      <c r="BJ269" s="40"/>
      <c r="BK269" s="40"/>
      <c r="BL269" s="40"/>
      <c r="BM269" s="40"/>
      <c r="BN269" s="40"/>
      <c r="BO269" s="40"/>
      <c r="BR269" s="40"/>
      <c r="BS269" s="40"/>
      <c r="BT269" s="40"/>
      <c r="CC269" s="40"/>
      <c r="CE269" s="65"/>
      <c r="CF269" s="65"/>
      <c r="CG269" s="65"/>
      <c r="CH269" s="65"/>
      <c r="CI269" s="65"/>
      <c r="CJ269" s="66"/>
      <c r="CK269" s="66"/>
      <c r="CL269" s="66"/>
      <c r="CM269" s="65"/>
      <c r="CN269" s="65"/>
      <c r="CO269" s="65"/>
      <c r="CP269" s="65"/>
      <c r="CQ269" s="65"/>
      <c r="CR269" s="65"/>
      <c r="CS269" s="65"/>
      <c r="CT269" s="65"/>
      <c r="CU269" s="65"/>
      <c r="CV269" s="66"/>
      <c r="CW269" s="65"/>
      <c r="CX269" s="65"/>
      <c r="CY269" s="40"/>
      <c r="CZ269" s="40"/>
      <c r="DA269" s="40"/>
      <c r="DB269" s="40"/>
      <c r="DC269" s="40"/>
      <c r="DD269" s="40"/>
      <c r="DE269" s="40"/>
      <c r="DF269" s="40"/>
      <c r="DG269" s="40"/>
      <c r="DH269" s="40"/>
      <c r="DI269" s="40"/>
      <c r="DJ269" s="40"/>
      <c r="DK269" s="40"/>
      <c r="DL269" s="40"/>
      <c r="DM269" s="40"/>
      <c r="DN269" s="40"/>
      <c r="DO269" s="40"/>
      <c r="DP269" s="40"/>
      <c r="DQ269" s="40"/>
      <c r="DR269" s="40"/>
      <c r="DS269" s="40"/>
      <c r="DT269" s="40"/>
      <c r="DU269" s="40"/>
      <c r="DV269" s="40"/>
      <c r="DW269" s="85"/>
    </row>
    <row r="270" spans="4:127" ht="21" customHeight="1" x14ac:dyDescent="0.2">
      <c r="D270" s="40"/>
      <c r="E270" s="40"/>
      <c r="F270" s="40"/>
      <c r="G270" s="40"/>
      <c r="H270" s="138"/>
      <c r="I270" s="138"/>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U270" s="75"/>
      <c r="AX270" s="40"/>
      <c r="AY270" s="40"/>
      <c r="AZ270" s="40"/>
      <c r="BA270" s="40"/>
      <c r="BG270" s="40"/>
      <c r="BI270" s="40"/>
      <c r="BJ270" s="40"/>
      <c r="BK270" s="40"/>
      <c r="BL270" s="40"/>
      <c r="BM270" s="40"/>
      <c r="BN270" s="40"/>
      <c r="BO270" s="40"/>
      <c r="BR270" s="40"/>
      <c r="BS270" s="40"/>
      <c r="BT270" s="40"/>
      <c r="CC270" s="40"/>
      <c r="CE270" s="65"/>
      <c r="CF270" s="65"/>
      <c r="CG270" s="65"/>
      <c r="CH270" s="65"/>
      <c r="CI270" s="65"/>
      <c r="CJ270" s="66"/>
      <c r="CK270" s="66"/>
      <c r="CL270" s="66"/>
      <c r="CM270" s="65"/>
      <c r="CN270" s="65"/>
      <c r="CO270" s="65"/>
      <c r="CP270" s="65"/>
      <c r="CQ270" s="65"/>
      <c r="CR270" s="65"/>
      <c r="CS270" s="65"/>
      <c r="CT270" s="65"/>
      <c r="CU270" s="65"/>
      <c r="CV270" s="66"/>
      <c r="CW270" s="65"/>
      <c r="CX270" s="65"/>
      <c r="CY270" s="40"/>
      <c r="CZ270" s="40"/>
      <c r="DA270" s="40"/>
      <c r="DB270" s="40"/>
      <c r="DC270" s="40"/>
      <c r="DD270" s="40"/>
      <c r="DE270" s="40"/>
      <c r="DF270" s="40"/>
      <c r="DG270" s="40"/>
      <c r="DH270" s="40"/>
      <c r="DI270" s="40"/>
      <c r="DJ270" s="40"/>
      <c r="DK270" s="40"/>
      <c r="DL270" s="40"/>
      <c r="DM270" s="40"/>
      <c r="DN270" s="40"/>
      <c r="DO270" s="40"/>
      <c r="DP270" s="40"/>
      <c r="DQ270" s="40"/>
      <c r="DR270" s="40"/>
      <c r="DS270" s="40"/>
      <c r="DT270" s="40"/>
      <c r="DU270" s="40"/>
      <c r="DV270" s="40"/>
      <c r="DW270" s="85"/>
    </row>
    <row r="271" spans="4:127" ht="21" customHeight="1" x14ac:dyDescent="0.2">
      <c r="D271" s="40"/>
      <c r="E271" s="40"/>
      <c r="F271" s="40"/>
      <c r="G271" s="40"/>
      <c r="H271" s="138"/>
      <c r="I271" s="138"/>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U271" s="75"/>
      <c r="AX271" s="40"/>
      <c r="AY271" s="40"/>
      <c r="AZ271" s="40"/>
      <c r="BA271" s="40"/>
      <c r="BG271" s="40"/>
      <c r="BI271" s="40"/>
      <c r="BJ271" s="40"/>
      <c r="BK271" s="40"/>
      <c r="BL271" s="40"/>
      <c r="BM271" s="40"/>
      <c r="BN271" s="40"/>
      <c r="BO271" s="40"/>
      <c r="BR271" s="40"/>
      <c r="BS271" s="40"/>
      <c r="BT271" s="40"/>
      <c r="CC271" s="40"/>
      <c r="CE271" s="65"/>
      <c r="CF271" s="65"/>
      <c r="CG271" s="65"/>
      <c r="CH271" s="65"/>
      <c r="CI271" s="65"/>
      <c r="CJ271" s="66"/>
      <c r="CK271" s="66"/>
      <c r="CL271" s="66"/>
      <c r="CM271" s="65"/>
      <c r="CN271" s="65"/>
      <c r="CO271" s="65"/>
      <c r="CP271" s="65"/>
      <c r="CQ271" s="65"/>
      <c r="CR271" s="65"/>
      <c r="CS271" s="65"/>
      <c r="CT271" s="65"/>
      <c r="CU271" s="65"/>
      <c r="CV271" s="66"/>
      <c r="CW271" s="65"/>
      <c r="CX271" s="65"/>
      <c r="CY271" s="40"/>
      <c r="CZ271" s="40"/>
      <c r="DA271" s="40"/>
      <c r="DB271" s="40"/>
      <c r="DC271" s="40"/>
      <c r="DD271" s="40"/>
      <c r="DE271" s="40"/>
      <c r="DF271" s="40"/>
      <c r="DG271" s="40"/>
      <c r="DH271" s="40"/>
      <c r="DI271" s="40"/>
      <c r="DJ271" s="40"/>
      <c r="DK271" s="40"/>
      <c r="DL271" s="40"/>
      <c r="DM271" s="40"/>
      <c r="DN271" s="40"/>
      <c r="DO271" s="40"/>
      <c r="DP271" s="40"/>
      <c r="DQ271" s="40"/>
      <c r="DR271" s="40"/>
      <c r="DS271" s="40"/>
      <c r="DT271" s="40"/>
      <c r="DU271" s="40"/>
      <c r="DV271" s="40"/>
      <c r="DW271" s="85"/>
    </row>
    <row r="272" spans="4:127" ht="21" customHeight="1" x14ac:dyDescent="0.2">
      <c r="D272" s="40"/>
      <c r="E272" s="40"/>
      <c r="F272" s="40"/>
      <c r="G272" s="40"/>
      <c r="H272" s="138"/>
      <c r="I272" s="138"/>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U272" s="75"/>
      <c r="AX272" s="40"/>
      <c r="AY272" s="40"/>
      <c r="AZ272" s="40"/>
      <c r="BA272" s="40"/>
      <c r="BG272" s="40"/>
      <c r="BI272" s="40"/>
      <c r="BJ272" s="40"/>
      <c r="BK272" s="40"/>
      <c r="BL272" s="40"/>
      <c r="BM272" s="40"/>
      <c r="BN272" s="40"/>
      <c r="BO272" s="40"/>
      <c r="BR272" s="40"/>
      <c r="BS272" s="40"/>
      <c r="BT272" s="40"/>
      <c r="CC272" s="40"/>
      <c r="CE272" s="65"/>
      <c r="CF272" s="65"/>
      <c r="CG272" s="65"/>
      <c r="CH272" s="65"/>
      <c r="CI272" s="65"/>
      <c r="CJ272" s="66"/>
      <c r="CK272" s="66"/>
      <c r="CL272" s="66"/>
      <c r="CM272" s="65"/>
      <c r="CN272" s="65"/>
      <c r="CO272" s="65"/>
      <c r="CP272" s="65"/>
      <c r="CQ272" s="65"/>
      <c r="CR272" s="65"/>
      <c r="CS272" s="65"/>
      <c r="CT272" s="65"/>
      <c r="CU272" s="65"/>
      <c r="CV272" s="66"/>
      <c r="CW272" s="65"/>
      <c r="CX272" s="65"/>
      <c r="CY272" s="40"/>
      <c r="CZ272" s="40"/>
      <c r="DA272" s="40"/>
      <c r="DB272" s="40"/>
      <c r="DC272" s="40"/>
      <c r="DD272" s="40"/>
      <c r="DE272" s="40"/>
      <c r="DF272" s="40"/>
      <c r="DG272" s="40"/>
      <c r="DH272" s="40"/>
      <c r="DI272" s="40"/>
      <c r="DJ272" s="40"/>
      <c r="DK272" s="40"/>
      <c r="DL272" s="40"/>
      <c r="DM272" s="40"/>
      <c r="DN272" s="40"/>
      <c r="DO272" s="40"/>
      <c r="DP272" s="40"/>
      <c r="DQ272" s="40"/>
      <c r="DR272" s="40"/>
      <c r="DS272" s="40"/>
      <c r="DT272" s="40"/>
      <c r="DU272" s="40"/>
      <c r="DV272" s="40"/>
      <c r="DW272" s="85"/>
    </row>
    <row r="273" spans="4:127" ht="21" customHeight="1" x14ac:dyDescent="0.2">
      <c r="D273" s="40"/>
      <c r="E273" s="40"/>
      <c r="F273" s="40"/>
      <c r="G273" s="40"/>
      <c r="H273" s="138"/>
      <c r="I273" s="138"/>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U273" s="75"/>
      <c r="AX273" s="40"/>
      <c r="AY273" s="40"/>
      <c r="AZ273" s="40"/>
      <c r="BA273" s="40"/>
      <c r="BG273" s="40"/>
      <c r="BI273" s="40"/>
      <c r="BJ273" s="40"/>
      <c r="BK273" s="40"/>
      <c r="BL273" s="40"/>
      <c r="BM273" s="40"/>
      <c r="BN273" s="40"/>
      <c r="BO273" s="40"/>
      <c r="BR273" s="40"/>
      <c r="BS273" s="40"/>
      <c r="BT273" s="40"/>
      <c r="CC273" s="40"/>
      <c r="CE273" s="65"/>
      <c r="CF273" s="65"/>
      <c r="CG273" s="65"/>
      <c r="CH273" s="65"/>
      <c r="CI273" s="65"/>
      <c r="CJ273" s="66"/>
      <c r="CK273" s="66"/>
      <c r="CL273" s="66"/>
      <c r="CM273" s="65"/>
      <c r="CN273" s="65"/>
      <c r="CO273" s="65"/>
      <c r="CP273" s="65"/>
      <c r="CQ273" s="65"/>
      <c r="CR273" s="65"/>
      <c r="CS273" s="65"/>
      <c r="CT273" s="65"/>
      <c r="CU273" s="65"/>
      <c r="CV273" s="66"/>
      <c r="CW273" s="65"/>
      <c r="CX273" s="65"/>
      <c r="CY273" s="40"/>
      <c r="CZ273" s="40"/>
      <c r="DA273" s="40"/>
      <c r="DB273" s="40"/>
      <c r="DC273" s="40"/>
      <c r="DD273" s="40"/>
      <c r="DE273" s="40"/>
      <c r="DF273" s="40"/>
      <c r="DG273" s="40"/>
      <c r="DH273" s="40"/>
      <c r="DI273" s="40"/>
      <c r="DJ273" s="40"/>
      <c r="DK273" s="40"/>
      <c r="DL273" s="40"/>
      <c r="DM273" s="40"/>
      <c r="DN273" s="40"/>
      <c r="DO273" s="40"/>
      <c r="DP273" s="40"/>
      <c r="DQ273" s="40"/>
      <c r="DR273" s="40"/>
      <c r="DS273" s="40"/>
      <c r="DT273" s="40"/>
      <c r="DU273" s="40"/>
      <c r="DV273" s="40"/>
      <c r="DW273" s="85"/>
    </row>
    <row r="274" spans="4:127" ht="21" customHeight="1" x14ac:dyDescent="0.2">
      <c r="D274" s="40"/>
      <c r="E274" s="40"/>
      <c r="F274" s="40"/>
      <c r="G274" s="40"/>
      <c r="H274" s="138"/>
      <c r="I274" s="138"/>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U274" s="75"/>
      <c r="AX274" s="40"/>
      <c r="AY274" s="40"/>
      <c r="AZ274" s="40"/>
      <c r="BA274" s="40"/>
      <c r="BG274" s="40"/>
      <c r="BI274" s="40"/>
      <c r="BJ274" s="40"/>
      <c r="BK274" s="40"/>
      <c r="BL274" s="40"/>
      <c r="BM274" s="40"/>
      <c r="BN274" s="40"/>
      <c r="BO274" s="40"/>
      <c r="BR274" s="40"/>
      <c r="BS274" s="40"/>
      <c r="BT274" s="40"/>
      <c r="CC274" s="40"/>
      <c r="CE274" s="65"/>
      <c r="CF274" s="65"/>
      <c r="CG274" s="65"/>
      <c r="CH274" s="65"/>
      <c r="CI274" s="65"/>
      <c r="CJ274" s="66"/>
      <c r="CK274" s="66"/>
      <c r="CL274" s="66"/>
      <c r="CM274" s="65"/>
      <c r="CN274" s="65"/>
      <c r="CO274" s="65"/>
      <c r="CP274" s="65"/>
      <c r="CQ274" s="65"/>
      <c r="CR274" s="65"/>
      <c r="CS274" s="65"/>
      <c r="CT274" s="65"/>
      <c r="CU274" s="65"/>
      <c r="CV274" s="66"/>
      <c r="CW274" s="65"/>
      <c r="CX274" s="65"/>
      <c r="CY274" s="40"/>
      <c r="CZ274" s="40"/>
      <c r="DA274" s="40"/>
      <c r="DB274" s="40"/>
      <c r="DC274" s="40"/>
      <c r="DD274" s="40"/>
      <c r="DE274" s="40"/>
      <c r="DF274" s="40"/>
      <c r="DG274" s="40"/>
      <c r="DH274" s="40"/>
      <c r="DI274" s="40"/>
      <c r="DJ274" s="40"/>
      <c r="DK274" s="40"/>
      <c r="DL274" s="40"/>
      <c r="DM274" s="40"/>
      <c r="DN274" s="40"/>
      <c r="DO274" s="40"/>
      <c r="DP274" s="40"/>
      <c r="DQ274" s="40"/>
      <c r="DR274" s="40"/>
      <c r="DS274" s="40"/>
      <c r="DT274" s="40"/>
      <c r="DU274" s="40"/>
      <c r="DV274" s="40"/>
      <c r="DW274" s="85"/>
    </row>
    <row r="275" spans="4:127" ht="21" customHeight="1" x14ac:dyDescent="0.2">
      <c r="D275" s="40"/>
      <c r="E275" s="40"/>
      <c r="F275" s="40"/>
      <c r="G275" s="40"/>
      <c r="H275" s="138"/>
      <c r="I275" s="138"/>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U275" s="75"/>
      <c r="AX275" s="40"/>
      <c r="AY275" s="40"/>
      <c r="AZ275" s="40"/>
      <c r="BA275" s="40"/>
      <c r="BG275" s="40"/>
      <c r="BI275" s="40"/>
      <c r="BJ275" s="40"/>
      <c r="BK275" s="40"/>
      <c r="BL275" s="40"/>
      <c r="BM275" s="40"/>
      <c r="BN275" s="40"/>
      <c r="BO275" s="40"/>
      <c r="BR275" s="40"/>
      <c r="BS275" s="40"/>
      <c r="BT275" s="40"/>
      <c r="CC275" s="40"/>
      <c r="CE275" s="65"/>
      <c r="CF275" s="65"/>
      <c r="CG275" s="65"/>
      <c r="CH275" s="65"/>
      <c r="CI275" s="65"/>
      <c r="CJ275" s="66"/>
      <c r="CK275" s="66"/>
      <c r="CL275" s="66"/>
      <c r="CM275" s="65"/>
      <c r="CN275" s="65"/>
      <c r="CO275" s="65"/>
      <c r="CP275" s="65"/>
      <c r="CQ275" s="65"/>
      <c r="CR275" s="65"/>
      <c r="CS275" s="65"/>
      <c r="CT275" s="65"/>
      <c r="CU275" s="65"/>
      <c r="CV275" s="66"/>
      <c r="CW275" s="65"/>
      <c r="CX275" s="65"/>
      <c r="CY275" s="40"/>
      <c r="CZ275" s="40"/>
      <c r="DA275" s="40"/>
      <c r="DB275" s="40"/>
      <c r="DC275" s="40"/>
      <c r="DD275" s="40"/>
      <c r="DE275" s="40"/>
      <c r="DF275" s="40"/>
      <c r="DG275" s="40"/>
      <c r="DH275" s="40"/>
      <c r="DI275" s="40"/>
      <c r="DJ275" s="40"/>
      <c r="DK275" s="40"/>
      <c r="DL275" s="40"/>
      <c r="DM275" s="40"/>
      <c r="DN275" s="40"/>
      <c r="DO275" s="40"/>
      <c r="DP275" s="40"/>
      <c r="DQ275" s="40"/>
      <c r="DR275" s="40"/>
      <c r="DS275" s="40"/>
      <c r="DT275" s="40"/>
      <c r="DU275" s="40"/>
      <c r="DV275" s="40"/>
      <c r="DW275" s="85"/>
    </row>
    <row r="276" spans="4:127" ht="21" customHeight="1" x14ac:dyDescent="0.2">
      <c r="D276" s="40"/>
      <c r="E276" s="40"/>
      <c r="F276" s="40"/>
      <c r="G276" s="40"/>
      <c r="H276" s="138"/>
      <c r="I276" s="138"/>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U276" s="75"/>
      <c r="AX276" s="40"/>
      <c r="AY276" s="40"/>
      <c r="AZ276" s="40"/>
      <c r="BA276" s="40"/>
      <c r="BG276" s="40"/>
      <c r="BI276" s="40"/>
      <c r="BJ276" s="40"/>
      <c r="BK276" s="40"/>
      <c r="BL276" s="40"/>
      <c r="BM276" s="40"/>
      <c r="BN276" s="40"/>
      <c r="BO276" s="40"/>
      <c r="BR276" s="40"/>
      <c r="BS276" s="40"/>
      <c r="BT276" s="40"/>
      <c r="CC276" s="40"/>
      <c r="CE276" s="65"/>
      <c r="CF276" s="65"/>
      <c r="CG276" s="65"/>
      <c r="CH276" s="65"/>
      <c r="CI276" s="65"/>
      <c r="CJ276" s="66"/>
      <c r="CK276" s="66"/>
      <c r="CL276" s="66"/>
      <c r="CM276" s="65"/>
      <c r="CN276" s="65"/>
      <c r="CO276" s="65"/>
      <c r="CP276" s="65"/>
      <c r="CQ276" s="65"/>
      <c r="CR276" s="65"/>
      <c r="CS276" s="65"/>
      <c r="CT276" s="65"/>
      <c r="CU276" s="65"/>
      <c r="CV276" s="66"/>
      <c r="CW276" s="65"/>
      <c r="CX276" s="65"/>
      <c r="CY276" s="40"/>
      <c r="CZ276" s="40"/>
      <c r="DA276" s="40"/>
      <c r="DB276" s="40"/>
      <c r="DC276" s="40"/>
      <c r="DD276" s="40"/>
      <c r="DE276" s="40"/>
      <c r="DF276" s="40"/>
      <c r="DG276" s="40"/>
      <c r="DH276" s="40"/>
      <c r="DI276" s="40"/>
      <c r="DJ276" s="40"/>
      <c r="DK276" s="40"/>
      <c r="DL276" s="40"/>
      <c r="DM276" s="40"/>
      <c r="DN276" s="40"/>
      <c r="DO276" s="40"/>
      <c r="DP276" s="40"/>
      <c r="DQ276" s="40"/>
      <c r="DR276" s="40"/>
      <c r="DS276" s="40"/>
      <c r="DT276" s="40"/>
      <c r="DU276" s="40"/>
      <c r="DV276" s="40"/>
      <c r="DW276" s="85"/>
    </row>
    <row r="277" spans="4:127" ht="21" customHeight="1" x14ac:dyDescent="0.2">
      <c r="D277" s="40"/>
      <c r="E277" s="40"/>
      <c r="F277" s="40"/>
      <c r="G277" s="40"/>
      <c r="H277" s="138"/>
      <c r="I277" s="138"/>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U277" s="75"/>
      <c r="AX277" s="40"/>
      <c r="AY277" s="40"/>
      <c r="AZ277" s="40"/>
      <c r="BA277" s="40"/>
      <c r="BG277" s="40"/>
      <c r="BI277" s="40"/>
      <c r="BJ277" s="40"/>
      <c r="BK277" s="40"/>
      <c r="BL277" s="40"/>
      <c r="BM277" s="40"/>
      <c r="BN277" s="40"/>
      <c r="BO277" s="40"/>
      <c r="BR277" s="40"/>
      <c r="BS277" s="40"/>
      <c r="BT277" s="40"/>
      <c r="CC277" s="40"/>
      <c r="CE277" s="65"/>
      <c r="CF277" s="65"/>
      <c r="CG277" s="65"/>
      <c r="CH277" s="65"/>
      <c r="CI277" s="65"/>
      <c r="CJ277" s="66"/>
      <c r="CK277" s="66"/>
      <c r="CL277" s="66"/>
      <c r="CM277" s="65"/>
      <c r="CN277" s="65"/>
      <c r="CO277" s="65"/>
      <c r="CP277" s="65"/>
      <c r="CQ277" s="65"/>
      <c r="CR277" s="65"/>
      <c r="CS277" s="65"/>
      <c r="CT277" s="65"/>
      <c r="CU277" s="65"/>
      <c r="CV277" s="66"/>
      <c r="CW277" s="65"/>
      <c r="CX277" s="65"/>
      <c r="CY277" s="40"/>
      <c r="CZ277" s="40"/>
      <c r="DA277" s="40"/>
      <c r="DB277" s="40"/>
      <c r="DC277" s="40"/>
      <c r="DD277" s="40"/>
      <c r="DE277" s="40"/>
      <c r="DF277" s="40"/>
      <c r="DG277" s="40"/>
      <c r="DH277" s="40"/>
      <c r="DI277" s="40"/>
      <c r="DJ277" s="40"/>
      <c r="DK277" s="40"/>
      <c r="DL277" s="40"/>
      <c r="DM277" s="40"/>
      <c r="DN277" s="40"/>
      <c r="DO277" s="40"/>
      <c r="DP277" s="40"/>
      <c r="DQ277" s="40"/>
      <c r="DR277" s="40"/>
      <c r="DS277" s="40"/>
      <c r="DT277" s="40"/>
      <c r="DU277" s="40"/>
      <c r="DV277" s="40"/>
      <c r="DW277" s="85"/>
    </row>
    <row r="278" spans="4:127" ht="21" customHeight="1" x14ac:dyDescent="0.2">
      <c r="D278" s="40"/>
      <c r="E278" s="40"/>
      <c r="F278" s="40"/>
      <c r="G278" s="40"/>
      <c r="H278" s="138"/>
      <c r="I278" s="138"/>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U278" s="75"/>
      <c r="AX278" s="40"/>
      <c r="AY278" s="40"/>
      <c r="AZ278" s="40"/>
      <c r="BA278" s="40"/>
      <c r="BG278" s="40"/>
      <c r="BI278" s="40"/>
      <c r="BJ278" s="40"/>
      <c r="BK278" s="40"/>
      <c r="BL278" s="40"/>
      <c r="BM278" s="40"/>
      <c r="BN278" s="40"/>
      <c r="BO278" s="40"/>
      <c r="BR278" s="40"/>
      <c r="BS278" s="40"/>
      <c r="BT278" s="40"/>
      <c r="CC278" s="40"/>
      <c r="CE278" s="65"/>
      <c r="CF278" s="65"/>
      <c r="CG278" s="65"/>
      <c r="CH278" s="65"/>
      <c r="CI278" s="65"/>
      <c r="CJ278" s="66"/>
      <c r="CK278" s="66"/>
      <c r="CL278" s="66"/>
      <c r="CM278" s="65"/>
      <c r="CN278" s="65"/>
      <c r="CO278" s="65"/>
      <c r="CP278" s="65"/>
      <c r="CQ278" s="65"/>
      <c r="CR278" s="65"/>
      <c r="CS278" s="65"/>
      <c r="CT278" s="65"/>
      <c r="CU278" s="65"/>
      <c r="CV278" s="66"/>
      <c r="CW278" s="65"/>
      <c r="CX278" s="65"/>
      <c r="CY278" s="40"/>
      <c r="CZ278" s="40"/>
      <c r="DA278" s="40"/>
      <c r="DB278" s="40"/>
      <c r="DC278" s="40"/>
      <c r="DD278" s="40"/>
      <c r="DE278" s="40"/>
      <c r="DF278" s="40"/>
      <c r="DG278" s="40"/>
      <c r="DH278" s="40"/>
      <c r="DI278" s="40"/>
      <c r="DJ278" s="40"/>
      <c r="DK278" s="40"/>
      <c r="DL278" s="40"/>
      <c r="DM278" s="40"/>
      <c r="DN278" s="40"/>
      <c r="DO278" s="40"/>
      <c r="DP278" s="40"/>
      <c r="DQ278" s="40"/>
      <c r="DR278" s="40"/>
      <c r="DS278" s="40"/>
      <c r="DT278" s="40"/>
      <c r="DU278" s="40"/>
      <c r="DV278" s="40"/>
      <c r="DW278" s="85"/>
    </row>
    <row r="279" spans="4:127" ht="21" customHeight="1" x14ac:dyDescent="0.2">
      <c r="D279" s="40"/>
      <c r="E279" s="40"/>
      <c r="F279" s="40"/>
      <c r="G279" s="40"/>
      <c r="H279" s="138"/>
      <c r="I279" s="138"/>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U279" s="75"/>
      <c r="AX279" s="40"/>
      <c r="AY279" s="40"/>
      <c r="AZ279" s="40"/>
      <c r="BA279" s="40"/>
      <c r="BG279" s="40"/>
      <c r="BI279" s="40"/>
      <c r="BJ279" s="40"/>
      <c r="BK279" s="40"/>
      <c r="BL279" s="40"/>
      <c r="BM279" s="40"/>
      <c r="BN279" s="40"/>
      <c r="BO279" s="40"/>
      <c r="BR279" s="40"/>
      <c r="BS279" s="40"/>
      <c r="BT279" s="40"/>
      <c r="CC279" s="40"/>
      <c r="CE279" s="65"/>
      <c r="CF279" s="65"/>
      <c r="CG279" s="65"/>
      <c r="CH279" s="65"/>
      <c r="CI279" s="65"/>
      <c r="CJ279" s="66"/>
      <c r="CK279" s="66"/>
      <c r="CL279" s="66"/>
      <c r="CM279" s="65"/>
      <c r="CN279" s="65"/>
      <c r="CO279" s="65"/>
      <c r="CP279" s="65"/>
      <c r="CQ279" s="65"/>
      <c r="CR279" s="65"/>
      <c r="CS279" s="65"/>
      <c r="CT279" s="65"/>
      <c r="CU279" s="65"/>
      <c r="CV279" s="66"/>
      <c r="CW279" s="65"/>
      <c r="CX279" s="65"/>
      <c r="CY279" s="40"/>
      <c r="CZ279" s="40"/>
      <c r="DA279" s="40"/>
      <c r="DB279" s="40"/>
      <c r="DC279" s="40"/>
      <c r="DD279" s="40"/>
      <c r="DE279" s="40"/>
      <c r="DF279" s="40"/>
      <c r="DG279" s="40"/>
      <c r="DH279" s="40"/>
      <c r="DI279" s="40"/>
      <c r="DJ279" s="40"/>
      <c r="DK279" s="40"/>
      <c r="DL279" s="40"/>
      <c r="DM279" s="40"/>
      <c r="DN279" s="40"/>
      <c r="DO279" s="40"/>
      <c r="DP279" s="40"/>
      <c r="DQ279" s="40"/>
      <c r="DR279" s="40"/>
      <c r="DS279" s="40"/>
      <c r="DT279" s="40"/>
      <c r="DU279" s="40"/>
      <c r="DV279" s="40"/>
      <c r="DW279" s="85"/>
    </row>
    <row r="280" spans="4:127" ht="21" customHeight="1" x14ac:dyDescent="0.2">
      <c r="D280" s="40"/>
      <c r="E280" s="40"/>
      <c r="F280" s="40"/>
      <c r="G280" s="40"/>
      <c r="H280" s="138"/>
      <c r="I280" s="138"/>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U280" s="75"/>
      <c r="AX280" s="40"/>
      <c r="AY280" s="40"/>
      <c r="AZ280" s="40"/>
      <c r="BA280" s="40"/>
      <c r="BG280" s="40"/>
      <c r="BI280" s="40"/>
      <c r="BJ280" s="40"/>
      <c r="BK280" s="40"/>
      <c r="BL280" s="40"/>
      <c r="BM280" s="40"/>
      <c r="BN280" s="40"/>
      <c r="BO280" s="40"/>
      <c r="BR280" s="40"/>
      <c r="BS280" s="40"/>
      <c r="BT280" s="40"/>
      <c r="CC280" s="40"/>
      <c r="CE280" s="65"/>
      <c r="CF280" s="65"/>
      <c r="CG280" s="65"/>
      <c r="CH280" s="65"/>
      <c r="CI280" s="65"/>
      <c r="CJ280" s="66"/>
      <c r="CK280" s="66"/>
      <c r="CL280" s="66"/>
      <c r="CM280" s="65"/>
      <c r="CN280" s="65"/>
      <c r="CO280" s="65"/>
      <c r="CP280" s="65"/>
      <c r="CQ280" s="65"/>
      <c r="CR280" s="65"/>
      <c r="CS280" s="65"/>
      <c r="CT280" s="65"/>
      <c r="CU280" s="65"/>
      <c r="CV280" s="66"/>
      <c r="CW280" s="65"/>
      <c r="CX280" s="65"/>
      <c r="CY280" s="40"/>
      <c r="CZ280" s="40"/>
      <c r="DA280" s="40"/>
      <c r="DB280" s="40"/>
      <c r="DC280" s="40"/>
      <c r="DD280" s="40"/>
      <c r="DE280" s="40"/>
      <c r="DF280" s="40"/>
      <c r="DG280" s="40"/>
      <c r="DH280" s="40"/>
      <c r="DI280" s="40"/>
      <c r="DJ280" s="40"/>
      <c r="DK280" s="40"/>
      <c r="DL280" s="40"/>
      <c r="DM280" s="40"/>
      <c r="DN280" s="40"/>
      <c r="DO280" s="40"/>
      <c r="DP280" s="40"/>
      <c r="DQ280" s="40"/>
      <c r="DR280" s="40"/>
      <c r="DS280" s="40"/>
      <c r="DT280" s="40"/>
      <c r="DU280" s="40"/>
      <c r="DV280" s="40"/>
      <c r="DW280" s="85"/>
    </row>
    <row r="281" spans="4:127" ht="21" customHeight="1" x14ac:dyDescent="0.2">
      <c r="D281" s="40"/>
      <c r="E281" s="40"/>
      <c r="F281" s="40"/>
      <c r="G281" s="40"/>
      <c r="H281" s="138"/>
      <c r="I281" s="138"/>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U281" s="75"/>
      <c r="AX281" s="40"/>
      <c r="AY281" s="40"/>
      <c r="AZ281" s="40"/>
      <c r="BA281" s="40"/>
      <c r="BG281" s="40"/>
      <c r="BI281" s="40"/>
      <c r="BJ281" s="40"/>
      <c r="BK281" s="40"/>
      <c r="BL281" s="40"/>
      <c r="BM281" s="40"/>
      <c r="BN281" s="40"/>
      <c r="BO281" s="40"/>
      <c r="BR281" s="40"/>
      <c r="BS281" s="40"/>
      <c r="BT281" s="40"/>
      <c r="CC281" s="40"/>
      <c r="CE281" s="65"/>
      <c r="CF281" s="65"/>
      <c r="CG281" s="65"/>
      <c r="CH281" s="65"/>
      <c r="CI281" s="65"/>
      <c r="CJ281" s="66"/>
      <c r="CK281" s="66"/>
      <c r="CL281" s="66"/>
      <c r="CM281" s="65"/>
      <c r="CN281" s="65"/>
      <c r="CO281" s="65"/>
      <c r="CP281" s="65"/>
      <c r="CQ281" s="65"/>
      <c r="CR281" s="65"/>
      <c r="CS281" s="65"/>
      <c r="CT281" s="65"/>
      <c r="CU281" s="65"/>
      <c r="CV281" s="66"/>
      <c r="CW281" s="65"/>
      <c r="CX281" s="65"/>
      <c r="CY281" s="40"/>
      <c r="CZ281" s="40"/>
      <c r="DA281" s="40"/>
      <c r="DB281" s="40"/>
      <c r="DC281" s="40"/>
      <c r="DD281" s="40"/>
      <c r="DE281" s="40"/>
      <c r="DF281" s="40"/>
      <c r="DG281" s="40"/>
      <c r="DH281" s="40"/>
      <c r="DI281" s="40"/>
      <c r="DJ281" s="40"/>
      <c r="DK281" s="40"/>
      <c r="DL281" s="40"/>
      <c r="DM281" s="40"/>
      <c r="DN281" s="40"/>
      <c r="DO281" s="40"/>
      <c r="DP281" s="40"/>
      <c r="DQ281" s="40"/>
      <c r="DR281" s="40"/>
      <c r="DS281" s="40"/>
      <c r="DT281" s="40"/>
      <c r="DU281" s="40"/>
      <c r="DV281" s="40"/>
      <c r="DW281" s="85"/>
    </row>
    <row r="282" spans="4:127" ht="21" customHeight="1" x14ac:dyDescent="0.2">
      <c r="D282" s="40"/>
      <c r="E282" s="40"/>
      <c r="F282" s="40"/>
      <c r="G282" s="40"/>
      <c r="H282" s="138"/>
      <c r="I282" s="138"/>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U282" s="75"/>
      <c r="AX282" s="40"/>
      <c r="AY282" s="40"/>
      <c r="AZ282" s="40"/>
      <c r="BA282" s="40"/>
      <c r="BG282" s="40"/>
      <c r="BI282" s="40"/>
      <c r="BJ282" s="40"/>
      <c r="BK282" s="40"/>
      <c r="BL282" s="40"/>
      <c r="BM282" s="40"/>
      <c r="BN282" s="40"/>
      <c r="BO282" s="40"/>
      <c r="BR282" s="40"/>
      <c r="BS282" s="40"/>
      <c r="BT282" s="40"/>
      <c r="CC282" s="40"/>
      <c r="CE282" s="65"/>
      <c r="CF282" s="65"/>
      <c r="CG282" s="65"/>
      <c r="CH282" s="65"/>
      <c r="CI282" s="65"/>
      <c r="CJ282" s="66"/>
      <c r="CK282" s="66"/>
      <c r="CL282" s="66"/>
      <c r="CM282" s="65"/>
      <c r="CN282" s="65"/>
      <c r="CO282" s="65"/>
      <c r="CP282" s="65"/>
      <c r="CQ282" s="65"/>
      <c r="CR282" s="65"/>
      <c r="CS282" s="65"/>
      <c r="CT282" s="65"/>
      <c r="CU282" s="65"/>
      <c r="CV282" s="66"/>
      <c r="CW282" s="65"/>
      <c r="CX282" s="65"/>
      <c r="CY282" s="40"/>
      <c r="CZ282" s="40"/>
      <c r="DA282" s="40"/>
      <c r="DB282" s="40"/>
      <c r="DC282" s="40"/>
      <c r="DD282" s="40"/>
      <c r="DE282" s="40"/>
      <c r="DF282" s="40"/>
      <c r="DG282" s="40"/>
      <c r="DH282" s="40"/>
      <c r="DI282" s="40"/>
      <c r="DJ282" s="40"/>
      <c r="DK282" s="40"/>
      <c r="DL282" s="40"/>
      <c r="DM282" s="40"/>
      <c r="DN282" s="40"/>
      <c r="DO282" s="40"/>
      <c r="DP282" s="40"/>
      <c r="DQ282" s="40"/>
      <c r="DR282" s="40"/>
      <c r="DS282" s="40"/>
      <c r="DT282" s="40"/>
      <c r="DU282" s="40"/>
      <c r="DV282" s="40"/>
      <c r="DW282" s="85"/>
    </row>
    <row r="283" spans="4:127" ht="21" customHeight="1" x14ac:dyDescent="0.2">
      <c r="D283" s="40"/>
      <c r="E283" s="40"/>
      <c r="F283" s="40"/>
      <c r="G283" s="40"/>
      <c r="H283" s="138"/>
      <c r="I283" s="138"/>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U283" s="75"/>
      <c r="AX283" s="40"/>
      <c r="AY283" s="40"/>
      <c r="AZ283" s="40"/>
      <c r="BA283" s="40"/>
      <c r="BG283" s="40"/>
      <c r="BI283" s="40"/>
      <c r="BJ283" s="40"/>
      <c r="BK283" s="40"/>
      <c r="BL283" s="40"/>
      <c r="BM283" s="40"/>
      <c r="BN283" s="40"/>
      <c r="BO283" s="40"/>
      <c r="BR283" s="40"/>
      <c r="BS283" s="40"/>
      <c r="BT283" s="40"/>
      <c r="CC283" s="40"/>
      <c r="CE283" s="65"/>
      <c r="CF283" s="65"/>
      <c r="CG283" s="65"/>
      <c r="CH283" s="65"/>
      <c r="CI283" s="65"/>
      <c r="CJ283" s="66"/>
      <c r="CK283" s="66"/>
      <c r="CL283" s="66"/>
      <c r="CM283" s="65"/>
      <c r="CN283" s="65"/>
      <c r="CO283" s="65"/>
      <c r="CP283" s="65"/>
      <c r="CQ283" s="65"/>
      <c r="CR283" s="65"/>
      <c r="CS283" s="65"/>
      <c r="CT283" s="65"/>
      <c r="CU283" s="65"/>
      <c r="CV283" s="66"/>
      <c r="CW283" s="65"/>
      <c r="CX283" s="65"/>
      <c r="CY283" s="40"/>
      <c r="CZ283" s="40"/>
      <c r="DA283" s="40"/>
      <c r="DB283" s="40"/>
      <c r="DC283" s="40"/>
      <c r="DD283" s="40"/>
      <c r="DE283" s="40"/>
      <c r="DF283" s="40"/>
      <c r="DG283" s="40"/>
      <c r="DH283" s="40"/>
      <c r="DI283" s="40"/>
      <c r="DJ283" s="40"/>
      <c r="DK283" s="40"/>
      <c r="DL283" s="40"/>
      <c r="DM283" s="40"/>
      <c r="DN283" s="40"/>
      <c r="DO283" s="40"/>
      <c r="DP283" s="40"/>
      <c r="DQ283" s="40"/>
      <c r="DR283" s="40"/>
      <c r="DS283" s="40"/>
      <c r="DT283" s="40"/>
      <c r="DU283" s="40"/>
      <c r="DV283" s="40"/>
      <c r="DW283" s="85"/>
    </row>
    <row r="284" spans="4:127" ht="21" customHeight="1" x14ac:dyDescent="0.2">
      <c r="D284" s="40"/>
      <c r="E284" s="40"/>
      <c r="F284" s="40"/>
      <c r="G284" s="40"/>
      <c r="H284" s="138"/>
      <c r="I284" s="138"/>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U284" s="75"/>
      <c r="AX284" s="40"/>
      <c r="AY284" s="40"/>
      <c r="AZ284" s="40"/>
      <c r="BA284" s="40"/>
      <c r="BG284" s="40"/>
      <c r="BI284" s="40"/>
      <c r="BJ284" s="40"/>
      <c r="BK284" s="40"/>
      <c r="BL284" s="40"/>
      <c r="BM284" s="40"/>
      <c r="BN284" s="40"/>
      <c r="BO284" s="40"/>
      <c r="BR284" s="40"/>
      <c r="BS284" s="40"/>
      <c r="BT284" s="40"/>
      <c r="CC284" s="40"/>
      <c r="CE284" s="65"/>
      <c r="CF284" s="65"/>
      <c r="CG284" s="65"/>
      <c r="CH284" s="65"/>
      <c r="CI284" s="65"/>
      <c r="CJ284" s="66"/>
      <c r="CK284" s="66"/>
      <c r="CL284" s="66"/>
      <c r="CM284" s="65"/>
      <c r="CN284" s="65"/>
      <c r="CO284" s="65"/>
      <c r="CP284" s="65"/>
      <c r="CQ284" s="65"/>
      <c r="CR284" s="65"/>
      <c r="CS284" s="65"/>
      <c r="CT284" s="65"/>
      <c r="CU284" s="65"/>
      <c r="CV284" s="66"/>
      <c r="CW284" s="65"/>
      <c r="CX284" s="65"/>
      <c r="CY284" s="40"/>
      <c r="CZ284" s="40"/>
      <c r="DA284" s="40"/>
      <c r="DB284" s="40"/>
      <c r="DC284" s="40"/>
      <c r="DD284" s="40"/>
      <c r="DE284" s="40"/>
      <c r="DF284" s="40"/>
      <c r="DG284" s="40"/>
      <c r="DH284" s="40"/>
      <c r="DI284" s="40"/>
      <c r="DJ284" s="40"/>
      <c r="DK284" s="40"/>
      <c r="DL284" s="40"/>
      <c r="DM284" s="40"/>
      <c r="DN284" s="40"/>
      <c r="DO284" s="40"/>
      <c r="DP284" s="40"/>
      <c r="DQ284" s="40"/>
      <c r="DR284" s="40"/>
      <c r="DS284" s="40"/>
      <c r="DT284" s="40"/>
      <c r="DU284" s="40"/>
      <c r="DV284" s="40"/>
      <c r="DW284" s="85"/>
    </row>
    <row r="285" spans="4:127" ht="21" customHeight="1" x14ac:dyDescent="0.2">
      <c r="D285" s="40"/>
      <c r="E285" s="40"/>
      <c r="F285" s="40"/>
      <c r="G285" s="40"/>
      <c r="H285" s="138"/>
      <c r="I285" s="138"/>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U285" s="75"/>
      <c r="AX285" s="40"/>
      <c r="AY285" s="40"/>
      <c r="AZ285" s="40"/>
      <c r="BA285" s="40"/>
      <c r="BG285" s="40"/>
      <c r="BI285" s="40"/>
      <c r="BJ285" s="40"/>
      <c r="BK285" s="40"/>
      <c r="BL285" s="40"/>
      <c r="BM285" s="40"/>
      <c r="BN285" s="40"/>
      <c r="BO285" s="40"/>
      <c r="BR285" s="40"/>
      <c r="BS285" s="40"/>
      <c r="BT285" s="40"/>
      <c r="CC285" s="40"/>
      <c r="CE285" s="65"/>
      <c r="CF285" s="65"/>
      <c r="CG285" s="65"/>
      <c r="CH285" s="65"/>
      <c r="CI285" s="65"/>
      <c r="CJ285" s="66"/>
      <c r="CK285" s="66"/>
      <c r="CL285" s="66"/>
      <c r="CM285" s="65"/>
      <c r="CN285" s="65"/>
      <c r="CO285" s="65"/>
      <c r="CP285" s="65"/>
      <c r="CQ285" s="65"/>
      <c r="CR285" s="65"/>
      <c r="CS285" s="65"/>
      <c r="CT285" s="65"/>
      <c r="CU285" s="65"/>
      <c r="CV285" s="66"/>
      <c r="CW285" s="65"/>
      <c r="CX285" s="65"/>
      <c r="CY285" s="40"/>
      <c r="CZ285" s="40"/>
      <c r="DA285" s="40"/>
      <c r="DB285" s="40"/>
      <c r="DC285" s="40"/>
      <c r="DD285" s="40"/>
      <c r="DE285" s="40"/>
      <c r="DF285" s="40"/>
      <c r="DG285" s="40"/>
      <c r="DH285" s="40"/>
      <c r="DI285" s="40"/>
      <c r="DJ285" s="40"/>
      <c r="DK285" s="40"/>
      <c r="DL285" s="40"/>
      <c r="DM285" s="40"/>
      <c r="DN285" s="40"/>
      <c r="DO285" s="40"/>
      <c r="DP285" s="40"/>
      <c r="DQ285" s="40"/>
      <c r="DR285" s="40"/>
      <c r="DS285" s="40"/>
      <c r="DT285" s="40"/>
      <c r="DU285" s="40"/>
      <c r="DV285" s="40"/>
      <c r="DW285" s="85"/>
    </row>
    <row r="286" spans="4:127" ht="21" customHeight="1" x14ac:dyDescent="0.2">
      <c r="D286" s="40"/>
      <c r="E286" s="40"/>
      <c r="F286" s="40"/>
      <c r="G286" s="40"/>
      <c r="H286" s="138"/>
      <c r="I286" s="138"/>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U286" s="75"/>
      <c r="AX286" s="40"/>
      <c r="AY286" s="40"/>
      <c r="AZ286" s="40"/>
      <c r="BA286" s="40"/>
      <c r="BG286" s="40"/>
      <c r="BI286" s="40"/>
      <c r="BJ286" s="40"/>
      <c r="BK286" s="40"/>
      <c r="BL286" s="40"/>
      <c r="BM286" s="40"/>
      <c r="BN286" s="40"/>
      <c r="BO286" s="40"/>
      <c r="BR286" s="40"/>
      <c r="BS286" s="40"/>
      <c r="BT286" s="40"/>
      <c r="CC286" s="40"/>
      <c r="CE286" s="65"/>
      <c r="CF286" s="65"/>
      <c r="CG286" s="65"/>
      <c r="CH286" s="65"/>
      <c r="CI286" s="65"/>
      <c r="CJ286" s="66"/>
      <c r="CK286" s="66"/>
      <c r="CL286" s="66"/>
      <c r="CM286" s="65"/>
      <c r="CN286" s="65"/>
      <c r="CO286" s="65"/>
      <c r="CP286" s="65"/>
      <c r="CQ286" s="65"/>
      <c r="CR286" s="65"/>
      <c r="CS286" s="65"/>
      <c r="CT286" s="65"/>
      <c r="CU286" s="65"/>
      <c r="CV286" s="66"/>
      <c r="CW286" s="65"/>
      <c r="CX286" s="65"/>
      <c r="CY286" s="40"/>
      <c r="CZ286" s="40"/>
      <c r="DA286" s="40"/>
      <c r="DB286" s="40"/>
      <c r="DC286" s="40"/>
      <c r="DD286" s="40"/>
      <c r="DE286" s="40"/>
      <c r="DF286" s="40"/>
      <c r="DG286" s="40"/>
      <c r="DH286" s="40"/>
      <c r="DI286" s="40"/>
      <c r="DJ286" s="40"/>
      <c r="DK286" s="40"/>
      <c r="DL286" s="40"/>
      <c r="DM286" s="40"/>
      <c r="DN286" s="40"/>
      <c r="DO286" s="40"/>
      <c r="DP286" s="40"/>
      <c r="DQ286" s="40"/>
      <c r="DR286" s="40"/>
      <c r="DS286" s="40"/>
      <c r="DT286" s="40"/>
      <c r="DU286" s="40"/>
      <c r="DV286" s="40"/>
      <c r="DW286" s="85"/>
    </row>
    <row r="287" spans="4:127" ht="21" customHeight="1" x14ac:dyDescent="0.2">
      <c r="D287" s="40"/>
      <c r="E287" s="40"/>
      <c r="F287" s="40"/>
      <c r="G287" s="40"/>
      <c r="H287" s="138"/>
      <c r="I287" s="138"/>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U287" s="75"/>
      <c r="AX287" s="40"/>
      <c r="AY287" s="40"/>
      <c r="AZ287" s="40"/>
      <c r="BA287" s="40"/>
      <c r="BG287" s="40"/>
      <c r="BI287" s="40"/>
      <c r="BJ287" s="40"/>
      <c r="BK287" s="40"/>
      <c r="BL287" s="40"/>
      <c r="BM287" s="40"/>
      <c r="BN287" s="40"/>
      <c r="BO287" s="40"/>
      <c r="BR287" s="40"/>
      <c r="BS287" s="40"/>
      <c r="BT287" s="40"/>
      <c r="CC287" s="40"/>
      <c r="CE287" s="65"/>
      <c r="CF287" s="65"/>
      <c r="CG287" s="65"/>
      <c r="CH287" s="65"/>
      <c r="CI287" s="65"/>
      <c r="CJ287" s="66"/>
      <c r="CK287" s="66"/>
      <c r="CL287" s="66"/>
      <c r="CM287" s="65"/>
      <c r="CN287" s="65"/>
      <c r="CO287" s="65"/>
      <c r="CP287" s="65"/>
      <c r="CQ287" s="65"/>
      <c r="CR287" s="65"/>
      <c r="CS287" s="65"/>
      <c r="CT287" s="65"/>
      <c r="CU287" s="65"/>
      <c r="CV287" s="66"/>
      <c r="CW287" s="65"/>
      <c r="CX287" s="65"/>
      <c r="CY287" s="40"/>
      <c r="CZ287" s="40"/>
      <c r="DA287" s="40"/>
      <c r="DB287" s="40"/>
      <c r="DC287" s="40"/>
      <c r="DD287" s="40"/>
      <c r="DE287" s="40"/>
      <c r="DF287" s="40"/>
      <c r="DG287" s="40"/>
      <c r="DH287" s="40"/>
      <c r="DI287" s="40"/>
      <c r="DJ287" s="40"/>
      <c r="DK287" s="40"/>
      <c r="DL287" s="40"/>
      <c r="DM287" s="40"/>
      <c r="DN287" s="40"/>
      <c r="DO287" s="40"/>
      <c r="DP287" s="40"/>
      <c r="DQ287" s="40"/>
      <c r="DR287" s="40"/>
      <c r="DS287" s="40"/>
      <c r="DT287" s="40"/>
      <c r="DU287" s="40"/>
      <c r="DV287" s="40"/>
      <c r="DW287" s="85"/>
    </row>
    <row r="288" spans="4:127" ht="21" customHeight="1" x14ac:dyDescent="0.2">
      <c r="D288" s="40"/>
      <c r="E288" s="40"/>
      <c r="F288" s="40"/>
      <c r="G288" s="40"/>
      <c r="H288" s="138"/>
      <c r="I288" s="138"/>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U288" s="75"/>
      <c r="AX288" s="40"/>
      <c r="AY288" s="40"/>
      <c r="AZ288" s="40"/>
      <c r="BA288" s="40"/>
      <c r="BG288" s="40"/>
      <c r="BI288" s="40"/>
      <c r="BJ288" s="40"/>
      <c r="BK288" s="40"/>
      <c r="BL288" s="40"/>
      <c r="BM288" s="40"/>
      <c r="BN288" s="40"/>
      <c r="BO288" s="40"/>
      <c r="BR288" s="40"/>
      <c r="BS288" s="40"/>
      <c r="BT288" s="40"/>
      <c r="CC288" s="40"/>
      <c r="CE288" s="65"/>
      <c r="CF288" s="65"/>
      <c r="CG288" s="65"/>
      <c r="CH288" s="65"/>
      <c r="CI288" s="65"/>
      <c r="CJ288" s="66"/>
      <c r="CK288" s="66"/>
      <c r="CL288" s="66"/>
      <c r="CM288" s="65"/>
      <c r="CN288" s="65"/>
      <c r="CO288" s="65"/>
      <c r="CP288" s="65"/>
      <c r="CQ288" s="65"/>
      <c r="CR288" s="65"/>
      <c r="CS288" s="65"/>
      <c r="CT288" s="65"/>
      <c r="CU288" s="65"/>
      <c r="CV288" s="66"/>
      <c r="CW288" s="65"/>
      <c r="CX288" s="65"/>
      <c r="CY288" s="40"/>
      <c r="CZ288" s="40"/>
      <c r="DA288" s="40"/>
      <c r="DB288" s="40"/>
      <c r="DC288" s="40"/>
      <c r="DD288" s="40"/>
      <c r="DE288" s="40"/>
      <c r="DF288" s="40"/>
      <c r="DG288" s="40"/>
      <c r="DH288" s="40"/>
      <c r="DI288" s="40"/>
      <c r="DJ288" s="40"/>
      <c r="DK288" s="40"/>
      <c r="DL288" s="40"/>
      <c r="DM288" s="40"/>
      <c r="DN288" s="40"/>
      <c r="DO288" s="40"/>
      <c r="DP288" s="40"/>
      <c r="DQ288" s="40"/>
      <c r="DR288" s="40"/>
      <c r="DS288" s="40"/>
      <c r="DT288" s="40"/>
      <c r="DU288" s="40"/>
      <c r="DV288" s="40"/>
      <c r="DW288" s="85"/>
    </row>
    <row r="289" spans="4:127" ht="21" customHeight="1" x14ac:dyDescent="0.2">
      <c r="D289" s="40"/>
      <c r="E289" s="40"/>
      <c r="F289" s="40"/>
      <c r="G289" s="40"/>
      <c r="H289" s="138"/>
      <c r="I289" s="138"/>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U289" s="75"/>
      <c r="AX289" s="40"/>
      <c r="AY289" s="40"/>
      <c r="AZ289" s="40"/>
      <c r="BA289" s="40"/>
      <c r="BG289" s="40"/>
      <c r="BI289" s="40"/>
      <c r="BJ289" s="40"/>
      <c r="BK289" s="40"/>
      <c r="BL289" s="40"/>
      <c r="BM289" s="40"/>
      <c r="BN289" s="40"/>
      <c r="BO289" s="40"/>
      <c r="BR289" s="40"/>
      <c r="BS289" s="40"/>
      <c r="BT289" s="40"/>
      <c r="CC289" s="40"/>
      <c r="CE289" s="65"/>
      <c r="CF289" s="65"/>
      <c r="CG289" s="65"/>
      <c r="CH289" s="65"/>
      <c r="CI289" s="65"/>
      <c r="CJ289" s="66"/>
      <c r="CK289" s="66"/>
      <c r="CL289" s="66"/>
      <c r="CM289" s="65"/>
      <c r="CN289" s="65"/>
      <c r="CO289" s="65"/>
      <c r="CP289" s="65"/>
      <c r="CQ289" s="65"/>
      <c r="CR289" s="65"/>
      <c r="CS289" s="65"/>
      <c r="CT289" s="65"/>
      <c r="CU289" s="65"/>
      <c r="CV289" s="66"/>
      <c r="CW289" s="65"/>
      <c r="CX289" s="65"/>
      <c r="CY289" s="40"/>
      <c r="CZ289" s="40"/>
      <c r="DA289" s="40"/>
      <c r="DB289" s="40"/>
      <c r="DC289" s="40"/>
      <c r="DD289" s="40"/>
      <c r="DE289" s="40"/>
      <c r="DF289" s="40"/>
      <c r="DG289" s="40"/>
      <c r="DH289" s="40"/>
      <c r="DI289" s="40"/>
      <c r="DJ289" s="40"/>
      <c r="DK289" s="40"/>
      <c r="DL289" s="40"/>
      <c r="DM289" s="40"/>
      <c r="DN289" s="40"/>
      <c r="DO289" s="40"/>
      <c r="DP289" s="40"/>
      <c r="DQ289" s="40"/>
      <c r="DR289" s="40"/>
      <c r="DS289" s="40"/>
      <c r="DT289" s="40"/>
      <c r="DU289" s="40"/>
      <c r="DV289" s="40"/>
      <c r="DW289" s="85"/>
    </row>
    <row r="290" spans="4:127" ht="21" customHeight="1" x14ac:dyDescent="0.2">
      <c r="D290" s="40"/>
      <c r="E290" s="40"/>
      <c r="F290" s="40"/>
      <c r="G290" s="40"/>
      <c r="H290" s="138"/>
      <c r="I290" s="138"/>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U290" s="75"/>
      <c r="AX290" s="40"/>
      <c r="AY290" s="40"/>
      <c r="AZ290" s="40"/>
      <c r="BA290" s="40"/>
      <c r="BG290" s="40"/>
      <c r="BI290" s="40"/>
      <c r="BJ290" s="40"/>
      <c r="BK290" s="40"/>
      <c r="BL290" s="40"/>
      <c r="BM290" s="40"/>
      <c r="BN290" s="40"/>
      <c r="BO290" s="40"/>
      <c r="BR290" s="40"/>
      <c r="BS290" s="40"/>
      <c r="BT290" s="40"/>
      <c r="CC290" s="40"/>
      <c r="CE290" s="65"/>
      <c r="CF290" s="65"/>
      <c r="CG290" s="65"/>
      <c r="CH290" s="65"/>
      <c r="CI290" s="65"/>
      <c r="CJ290" s="66"/>
      <c r="CK290" s="66"/>
      <c r="CL290" s="66"/>
      <c r="CM290" s="65"/>
      <c r="CN290" s="65"/>
      <c r="CO290" s="65"/>
      <c r="CP290" s="65"/>
      <c r="CQ290" s="65"/>
      <c r="CR290" s="65"/>
      <c r="CS290" s="65"/>
      <c r="CT290" s="65"/>
      <c r="CU290" s="65"/>
      <c r="CV290" s="66"/>
      <c r="CW290" s="65"/>
      <c r="CX290" s="65"/>
      <c r="CY290" s="40"/>
      <c r="CZ290" s="40"/>
      <c r="DA290" s="40"/>
      <c r="DB290" s="40"/>
      <c r="DC290" s="40"/>
      <c r="DD290" s="40"/>
      <c r="DE290" s="40"/>
      <c r="DF290" s="40"/>
      <c r="DG290" s="40"/>
      <c r="DH290" s="40"/>
      <c r="DI290" s="40"/>
      <c r="DJ290" s="40"/>
      <c r="DK290" s="40"/>
      <c r="DL290" s="40"/>
      <c r="DM290" s="40"/>
      <c r="DN290" s="40"/>
      <c r="DO290" s="40"/>
      <c r="DP290" s="40"/>
      <c r="DQ290" s="40"/>
      <c r="DR290" s="40"/>
      <c r="DS290" s="40"/>
      <c r="DT290" s="40"/>
      <c r="DU290" s="40"/>
      <c r="DV290" s="40"/>
      <c r="DW290" s="85"/>
    </row>
    <row r="291" spans="4:127" ht="21" customHeight="1" x14ac:dyDescent="0.2">
      <c r="D291" s="40"/>
      <c r="E291" s="40"/>
      <c r="F291" s="40"/>
      <c r="G291" s="40"/>
      <c r="H291" s="138"/>
      <c r="I291" s="138"/>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U291" s="75"/>
      <c r="AX291" s="40"/>
      <c r="AY291" s="40"/>
      <c r="AZ291" s="40"/>
      <c r="BA291" s="40"/>
      <c r="BG291" s="40"/>
      <c r="BI291" s="40"/>
      <c r="BJ291" s="40"/>
      <c r="BK291" s="40"/>
      <c r="BL291" s="40"/>
      <c r="BM291" s="40"/>
      <c r="BN291" s="40"/>
      <c r="BO291" s="40"/>
      <c r="BR291" s="40"/>
      <c r="BS291" s="40"/>
      <c r="BT291" s="40"/>
      <c r="CC291" s="40"/>
      <c r="CE291" s="65"/>
      <c r="CF291" s="65"/>
      <c r="CG291" s="65"/>
      <c r="CH291" s="65"/>
      <c r="CI291" s="65"/>
      <c r="CJ291" s="66"/>
      <c r="CK291" s="66"/>
      <c r="CL291" s="66"/>
      <c r="CM291" s="65"/>
      <c r="CN291" s="65"/>
      <c r="CO291" s="65"/>
      <c r="CP291" s="65"/>
      <c r="CQ291" s="65"/>
      <c r="CR291" s="65"/>
      <c r="CS291" s="65"/>
      <c r="CT291" s="65"/>
      <c r="CU291" s="65"/>
      <c r="CV291" s="66"/>
      <c r="CW291" s="65"/>
      <c r="CX291" s="65"/>
      <c r="CY291" s="40"/>
      <c r="CZ291" s="40"/>
      <c r="DA291" s="40"/>
      <c r="DB291" s="40"/>
      <c r="DC291" s="40"/>
      <c r="DD291" s="40"/>
      <c r="DE291" s="40"/>
      <c r="DF291" s="40"/>
      <c r="DG291" s="40"/>
      <c r="DH291" s="40"/>
      <c r="DI291" s="40"/>
      <c r="DJ291" s="40"/>
      <c r="DK291" s="40"/>
      <c r="DL291" s="40"/>
      <c r="DM291" s="40"/>
      <c r="DN291" s="40"/>
      <c r="DO291" s="40"/>
      <c r="DP291" s="40"/>
      <c r="DQ291" s="40"/>
      <c r="DR291" s="40"/>
      <c r="DS291" s="40"/>
      <c r="DT291" s="40"/>
      <c r="DU291" s="40"/>
      <c r="DV291" s="40"/>
      <c r="DW291" s="85"/>
    </row>
    <row r="292" spans="4:127" ht="21" customHeight="1" x14ac:dyDescent="0.2">
      <c r="D292" s="40"/>
      <c r="E292" s="40"/>
      <c r="F292" s="40"/>
      <c r="G292" s="40"/>
      <c r="H292" s="138"/>
      <c r="I292" s="138"/>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U292" s="75"/>
      <c r="AX292" s="40"/>
      <c r="AY292" s="40"/>
      <c r="AZ292" s="40"/>
      <c r="BA292" s="40"/>
      <c r="BG292" s="40"/>
      <c r="BI292" s="40"/>
      <c r="BJ292" s="40"/>
      <c r="BK292" s="40"/>
      <c r="BL292" s="40"/>
      <c r="BM292" s="40"/>
      <c r="BN292" s="40"/>
      <c r="BO292" s="40"/>
      <c r="BR292" s="40"/>
      <c r="BS292" s="40"/>
      <c r="BT292" s="40"/>
      <c r="CC292" s="40"/>
      <c r="CE292" s="65"/>
      <c r="CF292" s="65"/>
      <c r="CG292" s="65"/>
      <c r="CH292" s="65"/>
      <c r="CI292" s="65"/>
      <c r="CJ292" s="66"/>
      <c r="CK292" s="66"/>
      <c r="CL292" s="66"/>
      <c r="CM292" s="65"/>
      <c r="CN292" s="65"/>
      <c r="CO292" s="65"/>
      <c r="CP292" s="65"/>
      <c r="CQ292" s="65"/>
      <c r="CR292" s="65"/>
      <c r="CS292" s="65"/>
      <c r="CT292" s="65"/>
      <c r="CU292" s="65"/>
      <c r="CV292" s="66"/>
      <c r="CW292" s="65"/>
      <c r="CX292" s="65"/>
      <c r="CY292" s="40"/>
      <c r="CZ292" s="40"/>
      <c r="DA292" s="40"/>
      <c r="DB292" s="40"/>
      <c r="DC292" s="40"/>
      <c r="DD292" s="40"/>
      <c r="DE292" s="40"/>
      <c r="DF292" s="40"/>
      <c r="DG292" s="40"/>
      <c r="DH292" s="40"/>
      <c r="DI292" s="40"/>
      <c r="DJ292" s="40"/>
      <c r="DK292" s="40"/>
      <c r="DL292" s="40"/>
      <c r="DM292" s="40"/>
      <c r="DN292" s="40"/>
      <c r="DO292" s="40"/>
      <c r="DP292" s="40"/>
      <c r="DQ292" s="40"/>
      <c r="DR292" s="40"/>
      <c r="DS292" s="40"/>
      <c r="DT292" s="40"/>
      <c r="DU292" s="40"/>
      <c r="DV292" s="40"/>
      <c r="DW292" s="85"/>
    </row>
    <row r="293" spans="4:127" ht="21" customHeight="1" x14ac:dyDescent="0.2">
      <c r="D293" s="40"/>
      <c r="E293" s="40"/>
      <c r="F293" s="40"/>
      <c r="G293" s="40"/>
      <c r="H293" s="138"/>
      <c r="I293" s="138"/>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U293" s="75"/>
      <c r="AX293" s="40"/>
      <c r="AY293" s="40"/>
      <c r="AZ293" s="40"/>
      <c r="BA293" s="40"/>
      <c r="BG293" s="40"/>
      <c r="BI293" s="40"/>
      <c r="BJ293" s="40"/>
      <c r="BK293" s="40"/>
      <c r="BL293" s="40"/>
      <c r="BM293" s="40"/>
      <c r="BN293" s="40"/>
      <c r="BO293" s="40"/>
      <c r="BR293" s="40"/>
      <c r="BS293" s="40"/>
      <c r="BT293" s="40"/>
      <c r="CC293" s="40"/>
      <c r="CE293" s="65"/>
      <c r="CF293" s="65"/>
      <c r="CG293" s="65"/>
      <c r="CH293" s="65"/>
      <c r="CI293" s="65"/>
      <c r="CJ293" s="66"/>
      <c r="CK293" s="66"/>
      <c r="CL293" s="66"/>
      <c r="CM293" s="65"/>
      <c r="CN293" s="65"/>
      <c r="CO293" s="65"/>
      <c r="CP293" s="65"/>
      <c r="CQ293" s="65"/>
      <c r="CR293" s="65"/>
      <c r="CS293" s="65"/>
      <c r="CT293" s="65"/>
      <c r="CU293" s="65"/>
      <c r="CV293" s="66"/>
      <c r="CW293" s="65"/>
      <c r="CX293" s="65"/>
      <c r="CY293" s="40"/>
      <c r="CZ293" s="40"/>
      <c r="DA293" s="40"/>
      <c r="DB293" s="40"/>
      <c r="DC293" s="40"/>
      <c r="DD293" s="40"/>
      <c r="DE293" s="40"/>
      <c r="DF293" s="40"/>
      <c r="DG293" s="40"/>
      <c r="DH293" s="40"/>
      <c r="DI293" s="40"/>
      <c r="DJ293" s="40"/>
      <c r="DK293" s="40"/>
      <c r="DL293" s="40"/>
      <c r="DM293" s="40"/>
      <c r="DN293" s="40"/>
      <c r="DO293" s="40"/>
      <c r="DP293" s="40"/>
      <c r="DQ293" s="40"/>
      <c r="DR293" s="40"/>
      <c r="DS293" s="40"/>
      <c r="DT293" s="40"/>
      <c r="DU293" s="40"/>
      <c r="DV293" s="40"/>
      <c r="DW293" s="85"/>
    </row>
    <row r="294" spans="4:127" ht="21" customHeight="1" x14ac:dyDescent="0.2">
      <c r="D294" s="40"/>
      <c r="E294" s="40"/>
      <c r="F294" s="40"/>
      <c r="G294" s="40"/>
      <c r="H294" s="138"/>
      <c r="I294" s="138"/>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U294" s="75"/>
      <c r="AX294" s="40"/>
      <c r="AY294" s="40"/>
      <c r="AZ294" s="40"/>
      <c r="BA294" s="40"/>
      <c r="BG294" s="40"/>
      <c r="BI294" s="40"/>
      <c r="BJ294" s="40"/>
      <c r="BK294" s="40"/>
      <c r="BL294" s="40"/>
      <c r="BM294" s="40"/>
      <c r="BN294" s="40"/>
      <c r="BO294" s="40"/>
      <c r="BR294" s="40"/>
      <c r="BS294" s="40"/>
      <c r="BT294" s="40"/>
      <c r="CC294" s="40"/>
      <c r="CE294" s="65"/>
      <c r="CF294" s="65"/>
      <c r="CG294" s="65"/>
      <c r="CH294" s="65"/>
      <c r="CI294" s="65"/>
      <c r="CJ294" s="66"/>
      <c r="CK294" s="66"/>
      <c r="CL294" s="66"/>
      <c r="CM294" s="65"/>
      <c r="CN294" s="65"/>
      <c r="CO294" s="65"/>
      <c r="CP294" s="65"/>
      <c r="CQ294" s="65"/>
      <c r="CR294" s="65"/>
      <c r="CS294" s="65"/>
      <c r="CT294" s="65"/>
      <c r="CU294" s="65"/>
      <c r="CV294" s="66"/>
      <c r="CW294" s="65"/>
      <c r="CX294" s="65"/>
      <c r="CY294" s="40"/>
      <c r="CZ294" s="40"/>
      <c r="DA294" s="40"/>
      <c r="DB294" s="40"/>
      <c r="DC294" s="40"/>
      <c r="DD294" s="40"/>
      <c r="DE294" s="40"/>
      <c r="DF294" s="40"/>
      <c r="DG294" s="40"/>
      <c r="DH294" s="40"/>
      <c r="DI294" s="40"/>
      <c r="DJ294" s="40"/>
      <c r="DK294" s="40"/>
      <c r="DL294" s="40"/>
      <c r="DM294" s="40"/>
      <c r="DN294" s="40"/>
      <c r="DO294" s="40"/>
      <c r="DP294" s="40"/>
      <c r="DQ294" s="40"/>
      <c r="DR294" s="40"/>
      <c r="DS294" s="40"/>
      <c r="DT294" s="40"/>
      <c r="DU294" s="40"/>
      <c r="DV294" s="40"/>
      <c r="DW294" s="85"/>
    </row>
    <row r="295" spans="4:127" ht="21" customHeight="1" x14ac:dyDescent="0.2">
      <c r="D295" s="40"/>
      <c r="E295" s="40"/>
      <c r="F295" s="40"/>
      <c r="G295" s="40"/>
      <c r="H295" s="138"/>
      <c r="I295" s="138"/>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U295" s="75"/>
      <c r="AX295" s="40"/>
      <c r="AY295" s="40"/>
      <c r="AZ295" s="40"/>
      <c r="BA295" s="40"/>
      <c r="BG295" s="40"/>
      <c r="BI295" s="40"/>
      <c r="BJ295" s="40"/>
      <c r="BK295" s="40"/>
      <c r="BL295" s="40"/>
      <c r="BM295" s="40"/>
      <c r="BN295" s="40"/>
      <c r="BO295" s="40"/>
      <c r="BR295" s="40"/>
      <c r="BS295" s="40"/>
      <c r="BT295" s="40"/>
      <c r="CC295" s="40"/>
      <c r="CE295" s="65"/>
      <c r="CF295" s="65"/>
      <c r="CG295" s="65"/>
      <c r="CH295" s="65"/>
      <c r="CI295" s="65"/>
      <c r="CJ295" s="66"/>
      <c r="CK295" s="66"/>
      <c r="CL295" s="66"/>
      <c r="CM295" s="65"/>
      <c r="CN295" s="65"/>
      <c r="CO295" s="65"/>
      <c r="CP295" s="65"/>
      <c r="CQ295" s="65"/>
      <c r="CR295" s="65"/>
      <c r="CS295" s="65"/>
      <c r="CT295" s="65"/>
      <c r="CU295" s="65"/>
      <c r="CV295" s="66"/>
      <c r="CW295" s="65"/>
      <c r="CX295" s="65"/>
      <c r="CY295" s="40"/>
      <c r="CZ295" s="40"/>
      <c r="DA295" s="40"/>
      <c r="DB295" s="40"/>
      <c r="DC295" s="40"/>
      <c r="DD295" s="40"/>
      <c r="DE295" s="40"/>
      <c r="DF295" s="40"/>
      <c r="DG295" s="40"/>
      <c r="DH295" s="40"/>
      <c r="DI295" s="40"/>
      <c r="DJ295" s="40"/>
      <c r="DK295" s="40"/>
      <c r="DL295" s="40"/>
      <c r="DM295" s="40"/>
      <c r="DN295" s="40"/>
      <c r="DO295" s="40"/>
      <c r="DP295" s="40"/>
      <c r="DQ295" s="40"/>
      <c r="DR295" s="40"/>
      <c r="DS295" s="40"/>
      <c r="DT295" s="40"/>
      <c r="DU295" s="40"/>
      <c r="DV295" s="40"/>
      <c r="DW295" s="85"/>
    </row>
    <row r="296" spans="4:127" ht="21" customHeight="1" x14ac:dyDescent="0.2">
      <c r="D296" s="40"/>
      <c r="E296" s="40"/>
      <c r="F296" s="40"/>
      <c r="G296" s="40"/>
      <c r="H296" s="138"/>
      <c r="I296" s="138"/>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U296" s="75"/>
      <c r="AX296" s="40"/>
      <c r="AY296" s="40"/>
      <c r="AZ296" s="40"/>
      <c r="BA296" s="40"/>
      <c r="BG296" s="40"/>
      <c r="BI296" s="40"/>
      <c r="BJ296" s="40"/>
      <c r="BK296" s="40"/>
      <c r="BL296" s="40"/>
      <c r="BM296" s="40"/>
      <c r="BN296" s="40"/>
      <c r="BO296" s="40"/>
      <c r="BR296" s="40"/>
      <c r="BS296" s="40"/>
      <c r="BT296" s="40"/>
      <c r="CC296" s="40"/>
      <c r="CE296" s="65"/>
      <c r="CF296" s="65"/>
      <c r="CG296" s="65"/>
      <c r="CH296" s="65"/>
      <c r="CI296" s="65"/>
      <c r="CJ296" s="66"/>
      <c r="CK296" s="66"/>
      <c r="CL296" s="66"/>
      <c r="CM296" s="65"/>
      <c r="CN296" s="65"/>
      <c r="CO296" s="65"/>
      <c r="CP296" s="65"/>
      <c r="CQ296" s="65"/>
      <c r="CR296" s="65"/>
      <c r="CS296" s="65"/>
      <c r="CT296" s="65"/>
      <c r="CU296" s="65"/>
      <c r="CV296" s="66"/>
      <c r="CW296" s="65"/>
      <c r="CX296" s="65"/>
      <c r="CY296" s="40"/>
      <c r="CZ296" s="40"/>
      <c r="DA296" s="40"/>
      <c r="DB296" s="40"/>
      <c r="DC296" s="40"/>
      <c r="DD296" s="40"/>
      <c r="DE296" s="40"/>
      <c r="DF296" s="40"/>
      <c r="DG296" s="40"/>
      <c r="DH296" s="40"/>
      <c r="DI296" s="40"/>
      <c r="DJ296" s="40"/>
      <c r="DK296" s="40"/>
      <c r="DL296" s="40"/>
      <c r="DM296" s="40"/>
      <c r="DN296" s="40"/>
      <c r="DO296" s="40"/>
      <c r="DP296" s="40"/>
      <c r="DQ296" s="40"/>
      <c r="DR296" s="40"/>
      <c r="DS296" s="40"/>
      <c r="DT296" s="40"/>
      <c r="DU296" s="40"/>
      <c r="DV296" s="40"/>
      <c r="DW296" s="85"/>
    </row>
    <row r="297" spans="4:127" ht="21" customHeight="1" x14ac:dyDescent="0.2">
      <c r="D297" s="40"/>
      <c r="E297" s="40"/>
      <c r="F297" s="40"/>
      <c r="G297" s="40"/>
      <c r="H297" s="138"/>
      <c r="I297" s="138"/>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U297" s="75"/>
      <c r="AX297" s="40"/>
      <c r="AY297" s="40"/>
      <c r="AZ297" s="40"/>
      <c r="BA297" s="40"/>
      <c r="BG297" s="40"/>
      <c r="BI297" s="40"/>
      <c r="BJ297" s="40"/>
      <c r="BK297" s="40"/>
      <c r="BL297" s="40"/>
      <c r="BM297" s="40"/>
      <c r="BN297" s="40"/>
      <c r="BO297" s="40"/>
      <c r="BR297" s="40"/>
      <c r="BS297" s="40"/>
      <c r="BT297" s="40"/>
      <c r="CC297" s="40"/>
      <c r="CE297" s="65"/>
      <c r="CF297" s="65"/>
      <c r="CG297" s="65"/>
      <c r="CH297" s="65"/>
      <c r="CI297" s="65"/>
      <c r="CJ297" s="66"/>
      <c r="CK297" s="66"/>
      <c r="CL297" s="66"/>
      <c r="CM297" s="65"/>
      <c r="CN297" s="65"/>
      <c r="CO297" s="65"/>
      <c r="CP297" s="65"/>
      <c r="CQ297" s="65"/>
      <c r="CR297" s="65"/>
      <c r="CS297" s="65"/>
      <c r="CT297" s="65"/>
      <c r="CU297" s="65"/>
      <c r="CV297" s="66"/>
      <c r="CW297" s="65"/>
      <c r="CX297" s="65"/>
      <c r="CY297" s="40"/>
      <c r="CZ297" s="40"/>
      <c r="DA297" s="40"/>
      <c r="DB297" s="40"/>
      <c r="DC297" s="40"/>
      <c r="DD297" s="40"/>
      <c r="DE297" s="40"/>
      <c r="DF297" s="40"/>
      <c r="DG297" s="40"/>
      <c r="DH297" s="40"/>
      <c r="DI297" s="40"/>
      <c r="DJ297" s="40"/>
      <c r="DK297" s="40"/>
      <c r="DL297" s="40"/>
      <c r="DM297" s="40"/>
      <c r="DN297" s="40"/>
      <c r="DO297" s="40"/>
      <c r="DP297" s="40"/>
      <c r="DQ297" s="40"/>
      <c r="DR297" s="40"/>
      <c r="DS297" s="40"/>
      <c r="DT297" s="40"/>
      <c r="DU297" s="40"/>
      <c r="DV297" s="40"/>
      <c r="DW297" s="85"/>
    </row>
    <row r="298" spans="4:127" ht="21" customHeight="1" x14ac:dyDescent="0.2">
      <c r="D298" s="40"/>
      <c r="E298" s="40"/>
      <c r="F298" s="40"/>
      <c r="G298" s="40"/>
      <c r="H298" s="138"/>
      <c r="I298" s="138"/>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U298" s="75"/>
      <c r="AX298" s="40"/>
      <c r="AY298" s="40"/>
      <c r="AZ298" s="40"/>
      <c r="BA298" s="40"/>
      <c r="BG298" s="40"/>
      <c r="BI298" s="40"/>
      <c r="BJ298" s="40"/>
      <c r="BK298" s="40"/>
      <c r="BL298" s="40"/>
      <c r="BM298" s="40"/>
      <c r="BN298" s="40"/>
      <c r="BO298" s="40"/>
      <c r="BR298" s="40"/>
      <c r="BS298" s="40"/>
      <c r="BT298" s="40"/>
      <c r="CC298" s="40"/>
      <c r="CE298" s="65"/>
      <c r="CF298" s="65"/>
      <c r="CG298" s="65"/>
      <c r="CH298" s="65"/>
      <c r="CI298" s="65"/>
      <c r="CJ298" s="66"/>
      <c r="CK298" s="66"/>
      <c r="CL298" s="66"/>
      <c r="CM298" s="65"/>
      <c r="CN298" s="65"/>
      <c r="CO298" s="65"/>
      <c r="CP298" s="65"/>
      <c r="CQ298" s="65"/>
      <c r="CR298" s="65"/>
      <c r="CS298" s="65"/>
      <c r="CT298" s="65"/>
      <c r="CU298" s="65"/>
      <c r="CV298" s="66"/>
      <c r="CW298" s="65"/>
      <c r="CX298" s="65"/>
      <c r="CY298" s="40"/>
      <c r="CZ298" s="40"/>
      <c r="DA298" s="40"/>
      <c r="DB298" s="40"/>
      <c r="DC298" s="40"/>
      <c r="DD298" s="40"/>
      <c r="DE298" s="40"/>
      <c r="DF298" s="40"/>
      <c r="DG298" s="40"/>
      <c r="DH298" s="40"/>
      <c r="DI298" s="40"/>
      <c r="DJ298" s="40"/>
      <c r="DK298" s="40"/>
      <c r="DL298" s="40"/>
      <c r="DM298" s="40"/>
      <c r="DN298" s="40"/>
      <c r="DO298" s="40"/>
      <c r="DP298" s="40"/>
      <c r="DQ298" s="40"/>
      <c r="DR298" s="40"/>
      <c r="DS298" s="40"/>
      <c r="DT298" s="40"/>
      <c r="DU298" s="40"/>
      <c r="DV298" s="40"/>
      <c r="DW298" s="85"/>
    </row>
    <row r="299" spans="4:127" ht="21" customHeight="1" x14ac:dyDescent="0.2">
      <c r="D299" s="40"/>
      <c r="E299" s="40"/>
      <c r="F299" s="40"/>
      <c r="G299" s="40"/>
      <c r="H299" s="138"/>
      <c r="I299" s="138"/>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U299" s="75"/>
      <c r="AX299" s="40"/>
      <c r="AY299" s="40"/>
      <c r="AZ299" s="40"/>
      <c r="BA299" s="40"/>
      <c r="BG299" s="40"/>
      <c r="BI299" s="40"/>
      <c r="BJ299" s="40"/>
      <c r="BK299" s="40"/>
      <c r="BL299" s="40"/>
      <c r="BM299" s="40"/>
      <c r="BN299" s="40"/>
      <c r="BO299" s="40"/>
      <c r="BR299" s="40"/>
      <c r="BS299" s="40"/>
      <c r="BT299" s="40"/>
      <c r="CC299" s="40"/>
      <c r="CE299" s="65"/>
      <c r="CF299" s="65"/>
      <c r="CG299" s="65"/>
      <c r="CH299" s="65"/>
      <c r="CI299" s="65"/>
      <c r="CJ299" s="66"/>
      <c r="CK299" s="66"/>
      <c r="CL299" s="66"/>
      <c r="CM299" s="65"/>
      <c r="CN299" s="65"/>
      <c r="CO299" s="65"/>
      <c r="CP299" s="65"/>
      <c r="CQ299" s="65"/>
      <c r="CR299" s="65"/>
      <c r="CS299" s="65"/>
      <c r="CT299" s="65"/>
      <c r="CU299" s="65"/>
      <c r="CV299" s="66"/>
      <c r="CW299" s="65"/>
      <c r="CX299" s="65"/>
      <c r="CY299" s="40"/>
      <c r="CZ299" s="40"/>
      <c r="DA299" s="40"/>
      <c r="DB299" s="40"/>
      <c r="DC299" s="40"/>
      <c r="DD299" s="40"/>
      <c r="DE299" s="40"/>
      <c r="DF299" s="40"/>
      <c r="DG299" s="40"/>
      <c r="DH299" s="40"/>
      <c r="DI299" s="40"/>
      <c r="DJ299" s="40"/>
      <c r="DK299" s="40"/>
      <c r="DL299" s="40"/>
      <c r="DM299" s="40"/>
      <c r="DN299" s="40"/>
      <c r="DO299" s="40"/>
      <c r="DP299" s="40"/>
      <c r="DQ299" s="40"/>
      <c r="DR299" s="40"/>
      <c r="DS299" s="40"/>
      <c r="DT299" s="40"/>
      <c r="DU299" s="40"/>
      <c r="DV299" s="40"/>
      <c r="DW299" s="85"/>
    </row>
    <row r="300" spans="4:127" ht="21" customHeight="1" x14ac:dyDescent="0.2">
      <c r="D300" s="40"/>
      <c r="E300" s="40"/>
      <c r="F300" s="40"/>
      <c r="G300" s="40"/>
      <c r="H300" s="138"/>
      <c r="I300" s="138"/>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U300" s="75"/>
      <c r="AX300" s="40"/>
      <c r="AY300" s="40"/>
      <c r="AZ300" s="40"/>
      <c r="BA300" s="40"/>
      <c r="BG300" s="40"/>
      <c r="BI300" s="40"/>
      <c r="BJ300" s="40"/>
      <c r="BK300" s="40"/>
      <c r="BL300" s="40"/>
      <c r="BM300" s="40"/>
      <c r="BN300" s="40"/>
      <c r="BO300" s="40"/>
      <c r="BR300" s="40"/>
      <c r="BS300" s="40"/>
      <c r="BT300" s="40"/>
      <c r="CC300" s="40"/>
      <c r="CE300" s="65"/>
      <c r="CF300" s="65"/>
      <c r="CG300" s="65"/>
      <c r="CH300" s="65"/>
      <c r="CI300" s="65"/>
      <c r="CJ300" s="66"/>
      <c r="CK300" s="66"/>
      <c r="CL300" s="66"/>
      <c r="CM300" s="65"/>
      <c r="CN300" s="65"/>
      <c r="CO300" s="65"/>
      <c r="CP300" s="65"/>
      <c r="CQ300" s="65"/>
      <c r="CR300" s="65"/>
      <c r="CS300" s="65"/>
      <c r="CT300" s="65"/>
      <c r="CU300" s="65"/>
      <c r="CV300" s="66"/>
      <c r="CW300" s="65"/>
      <c r="CX300" s="65"/>
      <c r="CY300" s="40"/>
      <c r="CZ300" s="40"/>
      <c r="DA300" s="40"/>
      <c r="DB300" s="40"/>
      <c r="DC300" s="40"/>
      <c r="DD300" s="40"/>
      <c r="DE300" s="40"/>
      <c r="DF300" s="40"/>
      <c r="DG300" s="40"/>
      <c r="DH300" s="40"/>
      <c r="DI300" s="40"/>
      <c r="DJ300" s="40"/>
      <c r="DK300" s="40"/>
      <c r="DL300" s="40"/>
      <c r="DM300" s="40"/>
      <c r="DN300" s="40"/>
      <c r="DO300" s="40"/>
      <c r="DP300" s="40"/>
      <c r="DQ300" s="40"/>
      <c r="DR300" s="40"/>
      <c r="DS300" s="40"/>
      <c r="DT300" s="40"/>
      <c r="DU300" s="40"/>
      <c r="DV300" s="40"/>
      <c r="DW300" s="85"/>
    </row>
    <row r="301" spans="4:127" ht="21" customHeight="1" x14ac:dyDescent="0.2">
      <c r="D301" s="40"/>
      <c r="E301" s="40"/>
      <c r="F301" s="40"/>
      <c r="G301" s="40"/>
      <c r="H301" s="138"/>
      <c r="I301" s="138"/>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U301" s="75"/>
      <c r="AX301" s="40"/>
      <c r="AY301" s="40"/>
      <c r="AZ301" s="40"/>
      <c r="BA301" s="40"/>
      <c r="BG301" s="40"/>
      <c r="BI301" s="40"/>
      <c r="BJ301" s="40"/>
      <c r="BK301" s="40"/>
      <c r="BL301" s="40"/>
      <c r="BM301" s="40"/>
      <c r="BN301" s="40"/>
      <c r="BO301" s="40"/>
      <c r="BR301" s="40"/>
      <c r="BS301" s="40"/>
      <c r="BT301" s="40"/>
      <c r="CC301" s="40"/>
      <c r="CE301" s="65"/>
      <c r="CF301" s="65"/>
      <c r="CG301" s="65"/>
      <c r="CH301" s="65"/>
      <c r="CI301" s="65"/>
      <c r="CJ301" s="66"/>
      <c r="CK301" s="66"/>
      <c r="CL301" s="66"/>
      <c r="CM301" s="65"/>
      <c r="CN301" s="65"/>
      <c r="CO301" s="65"/>
      <c r="CP301" s="65"/>
      <c r="CQ301" s="65"/>
      <c r="CR301" s="65"/>
      <c r="CS301" s="65"/>
      <c r="CT301" s="65"/>
      <c r="CU301" s="65"/>
      <c r="CV301" s="66"/>
      <c r="CW301" s="65"/>
      <c r="CX301" s="65"/>
      <c r="CY301" s="40"/>
      <c r="CZ301" s="40"/>
      <c r="DA301" s="40"/>
      <c r="DB301" s="40"/>
      <c r="DC301" s="40"/>
      <c r="DD301" s="40"/>
      <c r="DE301" s="40"/>
      <c r="DF301" s="40"/>
      <c r="DG301" s="40"/>
      <c r="DH301" s="40"/>
      <c r="DI301" s="40"/>
      <c r="DJ301" s="40"/>
      <c r="DK301" s="40"/>
      <c r="DL301" s="40"/>
      <c r="DM301" s="40"/>
      <c r="DN301" s="40"/>
      <c r="DO301" s="40"/>
      <c r="DP301" s="40"/>
      <c r="DQ301" s="40"/>
      <c r="DR301" s="40"/>
      <c r="DS301" s="40"/>
      <c r="DT301" s="40"/>
      <c r="DU301" s="40"/>
      <c r="DV301" s="40"/>
      <c r="DW301" s="85"/>
    </row>
    <row r="302" spans="4:127" ht="21" customHeight="1" x14ac:dyDescent="0.2">
      <c r="D302" s="40"/>
      <c r="E302" s="40"/>
      <c r="F302" s="40"/>
      <c r="G302" s="40"/>
      <c r="H302" s="138"/>
      <c r="I302" s="138"/>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U302" s="75"/>
      <c r="AX302" s="40"/>
      <c r="AY302" s="40"/>
      <c r="AZ302" s="40"/>
      <c r="BA302" s="40"/>
      <c r="BG302" s="40"/>
      <c r="BI302" s="40"/>
      <c r="BJ302" s="40"/>
      <c r="BK302" s="40"/>
      <c r="BL302" s="40"/>
      <c r="BM302" s="40"/>
      <c r="BN302" s="40"/>
      <c r="BO302" s="40"/>
      <c r="BR302" s="40"/>
      <c r="BS302" s="40"/>
      <c r="BT302" s="40"/>
      <c r="CC302" s="40"/>
      <c r="CE302" s="65"/>
      <c r="CF302" s="65"/>
      <c r="CG302" s="65"/>
      <c r="CH302" s="65"/>
      <c r="CI302" s="65"/>
      <c r="CJ302" s="66"/>
      <c r="CK302" s="66"/>
      <c r="CL302" s="66"/>
      <c r="CM302" s="65"/>
      <c r="CN302" s="65"/>
      <c r="CO302" s="65"/>
      <c r="CP302" s="65"/>
      <c r="CQ302" s="65"/>
      <c r="CR302" s="65"/>
      <c r="CS302" s="65"/>
      <c r="CT302" s="65"/>
      <c r="CU302" s="65"/>
      <c r="CV302" s="66"/>
      <c r="CW302" s="65"/>
      <c r="CX302" s="65"/>
      <c r="CY302" s="40"/>
      <c r="CZ302" s="40"/>
      <c r="DA302" s="40"/>
      <c r="DB302" s="40"/>
      <c r="DC302" s="40"/>
      <c r="DD302" s="40"/>
      <c r="DE302" s="40"/>
      <c r="DF302" s="40"/>
      <c r="DG302" s="40"/>
      <c r="DH302" s="40"/>
      <c r="DI302" s="40"/>
      <c r="DJ302" s="40"/>
      <c r="DK302" s="40"/>
      <c r="DL302" s="40"/>
      <c r="DM302" s="40"/>
      <c r="DN302" s="40"/>
      <c r="DO302" s="40"/>
      <c r="DP302" s="40"/>
      <c r="DQ302" s="40"/>
      <c r="DR302" s="40"/>
      <c r="DS302" s="40"/>
      <c r="DT302" s="40"/>
      <c r="DU302" s="40"/>
      <c r="DV302" s="40"/>
      <c r="DW302" s="85"/>
    </row>
    <row r="303" spans="4:127" ht="21" customHeight="1" x14ac:dyDescent="0.2">
      <c r="D303" s="40"/>
      <c r="E303" s="40"/>
      <c r="F303" s="40"/>
      <c r="G303" s="40"/>
      <c r="H303" s="138"/>
      <c r="I303" s="138"/>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U303" s="75"/>
      <c r="AX303" s="40"/>
      <c r="AY303" s="40"/>
      <c r="AZ303" s="40"/>
      <c r="BA303" s="40"/>
      <c r="BG303" s="40"/>
      <c r="BI303" s="40"/>
      <c r="BJ303" s="40"/>
      <c r="BK303" s="40"/>
      <c r="BL303" s="40"/>
      <c r="BM303" s="40"/>
      <c r="BN303" s="40"/>
      <c r="BO303" s="40"/>
      <c r="BR303" s="40"/>
      <c r="BS303" s="40"/>
      <c r="BT303" s="40"/>
      <c r="CC303" s="40"/>
      <c r="CE303" s="65"/>
      <c r="CF303" s="65"/>
      <c r="CG303" s="65"/>
      <c r="CH303" s="65"/>
      <c r="CI303" s="65"/>
      <c r="CJ303" s="66"/>
      <c r="CK303" s="66"/>
      <c r="CL303" s="66"/>
      <c r="CM303" s="65"/>
      <c r="CN303" s="65"/>
      <c r="CO303" s="65"/>
      <c r="CP303" s="65"/>
      <c r="CQ303" s="65"/>
      <c r="CR303" s="65"/>
      <c r="CS303" s="65"/>
      <c r="CT303" s="65"/>
      <c r="CU303" s="65"/>
      <c r="CV303" s="66"/>
      <c r="CW303" s="65"/>
      <c r="CX303" s="65"/>
      <c r="CY303" s="40"/>
      <c r="CZ303" s="40"/>
      <c r="DA303" s="40"/>
      <c r="DB303" s="40"/>
      <c r="DC303" s="40"/>
      <c r="DD303" s="40"/>
      <c r="DE303" s="40"/>
      <c r="DF303" s="40"/>
      <c r="DG303" s="40"/>
      <c r="DH303" s="40"/>
      <c r="DI303" s="40"/>
      <c r="DJ303" s="40"/>
      <c r="DK303" s="40"/>
      <c r="DL303" s="40"/>
      <c r="DM303" s="40"/>
      <c r="DN303" s="40"/>
      <c r="DO303" s="40"/>
      <c r="DP303" s="40"/>
      <c r="DQ303" s="40"/>
      <c r="DR303" s="40"/>
      <c r="DS303" s="40"/>
      <c r="DT303" s="40"/>
      <c r="DU303" s="40"/>
      <c r="DV303" s="40"/>
      <c r="DW303" s="85"/>
    </row>
    <row r="304" spans="4:127" ht="21" customHeight="1" x14ac:dyDescent="0.2">
      <c r="D304" s="40"/>
      <c r="E304" s="40"/>
      <c r="F304" s="40"/>
      <c r="G304" s="40"/>
      <c r="H304" s="138"/>
      <c r="I304" s="138"/>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U304" s="75"/>
      <c r="AX304" s="40"/>
      <c r="AY304" s="40"/>
      <c r="AZ304" s="40"/>
      <c r="BA304" s="40"/>
      <c r="BG304" s="40"/>
      <c r="BI304" s="40"/>
      <c r="BJ304" s="40"/>
      <c r="BK304" s="40"/>
      <c r="BL304" s="40"/>
      <c r="BM304" s="40"/>
      <c r="BN304" s="40"/>
      <c r="BO304" s="40"/>
      <c r="BR304" s="40"/>
      <c r="BS304" s="40"/>
      <c r="BT304" s="40"/>
      <c r="CC304" s="40"/>
      <c r="CE304" s="65"/>
      <c r="CF304" s="65"/>
      <c r="CG304" s="65"/>
      <c r="CH304" s="65"/>
      <c r="CI304" s="65"/>
      <c r="CJ304" s="66"/>
      <c r="CK304" s="66"/>
      <c r="CL304" s="66"/>
      <c r="CM304" s="65"/>
      <c r="CN304" s="65"/>
      <c r="CO304" s="65"/>
      <c r="CP304" s="65"/>
      <c r="CQ304" s="65"/>
      <c r="CR304" s="65"/>
      <c r="CS304" s="65"/>
      <c r="CT304" s="65"/>
      <c r="CU304" s="65"/>
      <c r="CV304" s="66"/>
      <c r="CW304" s="65"/>
      <c r="CX304" s="65"/>
      <c r="CY304" s="40"/>
      <c r="CZ304" s="40"/>
      <c r="DA304" s="40"/>
      <c r="DB304" s="40"/>
      <c r="DC304" s="40"/>
      <c r="DD304" s="40"/>
      <c r="DE304" s="40"/>
      <c r="DF304" s="40"/>
      <c r="DG304" s="40"/>
      <c r="DH304" s="40"/>
      <c r="DI304" s="40"/>
      <c r="DJ304" s="40"/>
      <c r="DK304" s="40"/>
      <c r="DL304" s="40"/>
      <c r="DM304" s="40"/>
      <c r="DN304" s="40"/>
      <c r="DO304" s="40"/>
      <c r="DP304" s="40"/>
      <c r="DQ304" s="40"/>
      <c r="DR304" s="40"/>
      <c r="DS304" s="40"/>
      <c r="DT304" s="40"/>
      <c r="DU304" s="40"/>
      <c r="DV304" s="40"/>
      <c r="DW304" s="85"/>
    </row>
    <row r="305" spans="4:127" ht="21" customHeight="1" x14ac:dyDescent="0.2">
      <c r="D305" s="40"/>
      <c r="E305" s="40"/>
      <c r="F305" s="40"/>
      <c r="G305" s="40"/>
      <c r="H305" s="138"/>
      <c r="I305" s="138"/>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U305" s="75"/>
      <c r="AX305" s="40"/>
      <c r="AY305" s="40"/>
      <c r="AZ305" s="40"/>
      <c r="BA305" s="40"/>
      <c r="BG305" s="40"/>
      <c r="BI305" s="40"/>
      <c r="BJ305" s="40"/>
      <c r="BK305" s="40"/>
      <c r="BL305" s="40"/>
      <c r="BM305" s="40"/>
      <c r="BN305" s="40"/>
      <c r="BO305" s="40"/>
      <c r="BR305" s="40"/>
      <c r="BS305" s="40"/>
      <c r="BT305" s="40"/>
      <c r="CC305" s="40"/>
      <c r="CE305" s="65"/>
      <c r="CF305" s="65"/>
      <c r="CG305" s="65"/>
      <c r="CH305" s="65"/>
      <c r="CI305" s="65"/>
      <c r="CJ305" s="66"/>
      <c r="CK305" s="66"/>
      <c r="CL305" s="66"/>
      <c r="CM305" s="65"/>
      <c r="CN305" s="65"/>
      <c r="CO305" s="65"/>
      <c r="CP305" s="65"/>
      <c r="CQ305" s="65"/>
      <c r="CR305" s="65"/>
      <c r="CS305" s="65"/>
      <c r="CT305" s="65"/>
      <c r="CU305" s="65"/>
      <c r="CV305" s="66"/>
      <c r="CW305" s="65"/>
      <c r="CX305" s="65"/>
      <c r="CY305" s="40"/>
      <c r="CZ305" s="40"/>
      <c r="DA305" s="40"/>
      <c r="DB305" s="40"/>
      <c r="DC305" s="40"/>
      <c r="DD305" s="40"/>
      <c r="DE305" s="40"/>
      <c r="DF305" s="40"/>
      <c r="DG305" s="40"/>
      <c r="DH305" s="40"/>
      <c r="DI305" s="40"/>
      <c r="DJ305" s="40"/>
      <c r="DK305" s="40"/>
      <c r="DL305" s="40"/>
      <c r="DM305" s="40"/>
      <c r="DN305" s="40"/>
      <c r="DO305" s="40"/>
      <c r="DP305" s="40"/>
      <c r="DQ305" s="40"/>
      <c r="DR305" s="40"/>
      <c r="DS305" s="40"/>
      <c r="DT305" s="40"/>
      <c r="DU305" s="40"/>
      <c r="DV305" s="40"/>
      <c r="DW305" s="85"/>
    </row>
    <row r="306" spans="4:127" ht="21" customHeight="1" x14ac:dyDescent="0.2">
      <c r="D306" s="40"/>
      <c r="E306" s="40"/>
      <c r="F306" s="40"/>
      <c r="G306" s="40"/>
      <c r="H306" s="138"/>
      <c r="I306" s="138"/>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U306" s="75"/>
      <c r="AX306" s="40"/>
      <c r="AY306" s="40"/>
      <c r="AZ306" s="40"/>
      <c r="BA306" s="40"/>
      <c r="BG306" s="40"/>
      <c r="BI306" s="40"/>
      <c r="BJ306" s="40"/>
      <c r="BK306" s="40"/>
      <c r="BL306" s="40"/>
      <c r="BM306" s="40"/>
      <c r="BN306" s="40"/>
      <c r="BO306" s="40"/>
      <c r="BR306" s="40"/>
      <c r="BS306" s="40"/>
      <c r="BT306" s="40"/>
      <c r="CC306" s="40"/>
      <c r="CE306" s="65"/>
      <c r="CF306" s="65"/>
      <c r="CG306" s="65"/>
      <c r="CH306" s="65"/>
      <c r="CI306" s="65"/>
      <c r="CJ306" s="66"/>
      <c r="CK306" s="66"/>
      <c r="CL306" s="66"/>
      <c r="CM306" s="65"/>
      <c r="CN306" s="65"/>
      <c r="CO306" s="65"/>
      <c r="CP306" s="65"/>
      <c r="CQ306" s="65"/>
      <c r="CR306" s="65"/>
      <c r="CS306" s="65"/>
      <c r="CT306" s="65"/>
      <c r="CU306" s="65"/>
      <c r="CV306" s="66"/>
      <c r="CW306" s="65"/>
      <c r="CX306" s="65"/>
      <c r="CY306" s="40"/>
      <c r="CZ306" s="40"/>
      <c r="DA306" s="40"/>
      <c r="DB306" s="40"/>
      <c r="DC306" s="40"/>
      <c r="DD306" s="40"/>
      <c r="DE306" s="40"/>
      <c r="DF306" s="40"/>
      <c r="DG306" s="40"/>
      <c r="DH306" s="40"/>
      <c r="DI306" s="40"/>
      <c r="DJ306" s="40"/>
      <c r="DK306" s="40"/>
      <c r="DL306" s="40"/>
      <c r="DM306" s="40"/>
      <c r="DN306" s="40"/>
      <c r="DO306" s="40"/>
      <c r="DP306" s="40"/>
      <c r="DQ306" s="40"/>
      <c r="DR306" s="40"/>
      <c r="DS306" s="40"/>
      <c r="DT306" s="40"/>
      <c r="DU306" s="40"/>
      <c r="DV306" s="40"/>
      <c r="DW306" s="85"/>
    </row>
    <row r="307" spans="4:127" ht="21" customHeight="1" x14ac:dyDescent="0.2">
      <c r="D307" s="40"/>
      <c r="E307" s="40"/>
      <c r="F307" s="40"/>
      <c r="G307" s="40"/>
      <c r="H307" s="138"/>
      <c r="I307" s="138"/>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U307" s="75"/>
      <c r="AX307" s="40"/>
      <c r="AY307" s="40"/>
      <c r="AZ307" s="40"/>
      <c r="BA307" s="40"/>
      <c r="BG307" s="40"/>
      <c r="BI307" s="40"/>
      <c r="BJ307" s="40"/>
      <c r="BK307" s="40"/>
      <c r="BL307" s="40"/>
      <c r="BM307" s="40"/>
      <c r="BN307" s="40"/>
      <c r="BO307" s="40"/>
      <c r="BR307" s="40"/>
      <c r="BS307" s="40"/>
      <c r="BT307" s="40"/>
      <c r="CC307" s="40"/>
      <c r="CE307" s="65"/>
      <c r="CF307" s="65"/>
      <c r="CG307" s="65"/>
      <c r="CH307" s="65"/>
      <c r="CI307" s="65"/>
      <c r="CJ307" s="66"/>
      <c r="CK307" s="66"/>
      <c r="CL307" s="66"/>
      <c r="CM307" s="65"/>
      <c r="CN307" s="65"/>
      <c r="CO307" s="65"/>
      <c r="CP307" s="65"/>
      <c r="CQ307" s="65"/>
      <c r="CR307" s="65"/>
      <c r="CS307" s="65"/>
      <c r="CT307" s="65"/>
      <c r="CU307" s="65"/>
      <c r="CV307" s="66"/>
      <c r="CW307" s="65"/>
      <c r="CX307" s="65"/>
      <c r="CY307" s="40"/>
      <c r="CZ307" s="40"/>
      <c r="DA307" s="40"/>
      <c r="DB307" s="40"/>
      <c r="DC307" s="40"/>
      <c r="DD307" s="40"/>
      <c r="DE307" s="40"/>
      <c r="DF307" s="40"/>
      <c r="DG307" s="40"/>
      <c r="DH307" s="40"/>
      <c r="DI307" s="40"/>
      <c r="DJ307" s="40"/>
      <c r="DK307" s="40"/>
      <c r="DL307" s="40"/>
      <c r="DM307" s="40"/>
      <c r="DN307" s="40"/>
      <c r="DO307" s="40"/>
      <c r="DP307" s="40"/>
      <c r="DQ307" s="40"/>
      <c r="DR307" s="40"/>
      <c r="DS307" s="40"/>
      <c r="DT307" s="40"/>
      <c r="DU307" s="40"/>
      <c r="DV307" s="40"/>
      <c r="DW307" s="85"/>
    </row>
    <row r="308" spans="4:127" ht="21" customHeight="1" x14ac:dyDescent="0.2">
      <c r="D308" s="40"/>
      <c r="E308" s="40"/>
      <c r="F308" s="40"/>
      <c r="G308" s="40"/>
      <c r="H308" s="138"/>
      <c r="I308" s="138"/>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U308" s="75"/>
      <c r="AX308" s="40"/>
      <c r="AY308" s="40"/>
      <c r="AZ308" s="40"/>
      <c r="BA308" s="40"/>
      <c r="BG308" s="40"/>
      <c r="BI308" s="40"/>
      <c r="BJ308" s="40"/>
      <c r="BK308" s="40"/>
      <c r="BL308" s="40"/>
      <c r="BM308" s="40"/>
      <c r="BN308" s="40"/>
      <c r="BO308" s="40"/>
      <c r="BR308" s="40"/>
      <c r="BS308" s="40"/>
      <c r="BT308" s="40"/>
      <c r="CC308" s="40"/>
      <c r="CE308" s="65"/>
      <c r="CF308" s="65"/>
      <c r="CG308" s="65"/>
      <c r="CH308" s="65"/>
      <c r="CI308" s="65"/>
      <c r="CJ308" s="66"/>
      <c r="CK308" s="66"/>
      <c r="CL308" s="66"/>
      <c r="CM308" s="65"/>
      <c r="CN308" s="65"/>
      <c r="CO308" s="65"/>
      <c r="CP308" s="65"/>
      <c r="CQ308" s="65"/>
      <c r="CR308" s="65"/>
      <c r="CS308" s="65"/>
      <c r="CT308" s="65"/>
      <c r="CU308" s="65"/>
      <c r="CV308" s="66"/>
      <c r="CW308" s="65"/>
      <c r="CX308" s="65"/>
      <c r="CY308" s="40"/>
      <c r="CZ308" s="40"/>
      <c r="DA308" s="40"/>
      <c r="DB308" s="40"/>
      <c r="DC308" s="40"/>
      <c r="DD308" s="40"/>
      <c r="DE308" s="40"/>
      <c r="DF308" s="40"/>
      <c r="DG308" s="40"/>
      <c r="DH308" s="40"/>
      <c r="DI308" s="40"/>
      <c r="DJ308" s="40"/>
      <c r="DK308" s="40"/>
      <c r="DL308" s="40"/>
      <c r="DM308" s="40"/>
      <c r="DN308" s="40"/>
      <c r="DO308" s="40"/>
      <c r="DP308" s="40"/>
      <c r="DQ308" s="40"/>
      <c r="DR308" s="40"/>
      <c r="DS308" s="40"/>
      <c r="DT308" s="40"/>
      <c r="DU308" s="40"/>
      <c r="DV308" s="40"/>
      <c r="DW308" s="85"/>
    </row>
    <row r="309" spans="4:127" ht="21" customHeight="1" x14ac:dyDescent="0.2">
      <c r="D309" s="40"/>
      <c r="E309" s="40"/>
      <c r="F309" s="40"/>
      <c r="G309" s="40"/>
      <c r="H309" s="138"/>
      <c r="I309" s="138"/>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U309" s="75"/>
      <c r="AX309" s="40"/>
      <c r="AY309" s="40"/>
      <c r="AZ309" s="40"/>
      <c r="BA309" s="40"/>
      <c r="BG309" s="40"/>
      <c r="BI309" s="40"/>
      <c r="BJ309" s="40"/>
      <c r="BK309" s="40"/>
      <c r="BL309" s="40"/>
      <c r="BM309" s="40"/>
      <c r="BN309" s="40"/>
      <c r="BO309" s="40"/>
      <c r="BR309" s="40"/>
      <c r="BS309" s="40"/>
      <c r="BT309" s="40"/>
      <c r="CC309" s="40"/>
      <c r="CE309" s="65"/>
      <c r="CF309" s="65"/>
      <c r="CG309" s="65"/>
      <c r="CH309" s="65"/>
      <c r="CI309" s="65"/>
      <c r="CJ309" s="66"/>
      <c r="CK309" s="66"/>
      <c r="CL309" s="66"/>
      <c r="CM309" s="65"/>
      <c r="CN309" s="65"/>
      <c r="CO309" s="65"/>
      <c r="CP309" s="65"/>
      <c r="CQ309" s="65"/>
      <c r="CR309" s="65"/>
      <c r="CS309" s="65"/>
      <c r="CT309" s="65"/>
      <c r="CU309" s="65"/>
      <c r="CV309" s="66"/>
      <c r="CW309" s="65"/>
      <c r="CX309" s="65"/>
      <c r="CY309" s="40"/>
      <c r="CZ309" s="40"/>
      <c r="DA309" s="40"/>
      <c r="DB309" s="40"/>
      <c r="DC309" s="40"/>
      <c r="DD309" s="40"/>
      <c r="DE309" s="40"/>
      <c r="DF309" s="40"/>
      <c r="DG309" s="40"/>
      <c r="DH309" s="40"/>
      <c r="DI309" s="40"/>
      <c r="DJ309" s="40"/>
      <c r="DK309" s="40"/>
      <c r="DL309" s="40"/>
      <c r="DM309" s="40"/>
      <c r="DN309" s="40"/>
      <c r="DO309" s="40"/>
      <c r="DP309" s="40"/>
      <c r="DQ309" s="40"/>
      <c r="DR309" s="40"/>
      <c r="DS309" s="40"/>
      <c r="DT309" s="40"/>
      <c r="DU309" s="40"/>
      <c r="DV309" s="40"/>
      <c r="DW309" s="85"/>
    </row>
    <row r="310" spans="4:127" ht="21" customHeight="1" x14ac:dyDescent="0.2">
      <c r="D310" s="40"/>
      <c r="E310" s="40"/>
      <c r="F310" s="40"/>
      <c r="G310" s="40"/>
      <c r="H310" s="138"/>
      <c r="I310" s="138"/>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U310" s="75"/>
      <c r="AX310" s="40"/>
      <c r="AY310" s="40"/>
      <c r="AZ310" s="40"/>
      <c r="BA310" s="40"/>
      <c r="BG310" s="40"/>
      <c r="BI310" s="40"/>
      <c r="BJ310" s="40"/>
      <c r="BK310" s="40"/>
      <c r="BL310" s="40"/>
      <c r="BM310" s="40"/>
      <c r="BN310" s="40"/>
      <c r="BO310" s="40"/>
      <c r="BR310" s="40"/>
      <c r="BS310" s="40"/>
      <c r="BT310" s="40"/>
      <c r="CC310" s="40"/>
      <c r="CE310" s="65"/>
      <c r="CF310" s="65"/>
      <c r="CG310" s="65"/>
      <c r="CH310" s="65"/>
      <c r="CI310" s="65"/>
      <c r="CJ310" s="66"/>
      <c r="CK310" s="66"/>
      <c r="CL310" s="66"/>
      <c r="CM310" s="65"/>
      <c r="CN310" s="65"/>
      <c r="CO310" s="65"/>
      <c r="CP310" s="65"/>
      <c r="CQ310" s="65"/>
      <c r="CR310" s="65"/>
      <c r="CS310" s="65"/>
      <c r="CT310" s="65"/>
      <c r="CU310" s="65"/>
      <c r="CV310" s="66"/>
      <c r="CW310" s="65"/>
      <c r="CX310" s="65"/>
      <c r="CY310" s="40"/>
      <c r="CZ310" s="40"/>
      <c r="DA310" s="40"/>
      <c r="DB310" s="40"/>
      <c r="DC310" s="40"/>
      <c r="DD310" s="40"/>
      <c r="DE310" s="40"/>
      <c r="DF310" s="40"/>
      <c r="DG310" s="40"/>
      <c r="DH310" s="40"/>
      <c r="DI310" s="40"/>
      <c r="DJ310" s="40"/>
      <c r="DK310" s="40"/>
      <c r="DL310" s="40"/>
      <c r="DM310" s="40"/>
      <c r="DN310" s="40"/>
      <c r="DO310" s="40"/>
      <c r="DP310" s="40"/>
      <c r="DQ310" s="40"/>
      <c r="DR310" s="40"/>
      <c r="DS310" s="40"/>
      <c r="DT310" s="40"/>
      <c r="DU310" s="40"/>
      <c r="DV310" s="40"/>
      <c r="DW310" s="85"/>
    </row>
    <row r="311" spans="4:127" ht="21" customHeight="1" x14ac:dyDescent="0.2">
      <c r="D311" s="40"/>
      <c r="E311" s="40"/>
      <c r="F311" s="40"/>
      <c r="G311" s="40"/>
      <c r="H311" s="138"/>
      <c r="I311" s="138"/>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U311" s="75"/>
      <c r="AX311" s="40"/>
      <c r="AY311" s="40"/>
      <c r="AZ311" s="40"/>
      <c r="BA311" s="40"/>
      <c r="BG311" s="40"/>
      <c r="BI311" s="40"/>
      <c r="BJ311" s="40"/>
      <c r="BK311" s="40"/>
      <c r="BL311" s="40"/>
      <c r="BM311" s="40"/>
      <c r="BN311" s="40"/>
      <c r="BO311" s="40"/>
      <c r="BR311" s="40"/>
      <c r="BS311" s="40"/>
      <c r="BT311" s="40"/>
      <c r="CC311" s="40"/>
      <c r="CE311" s="65"/>
      <c r="CF311" s="65"/>
      <c r="CG311" s="65"/>
      <c r="CH311" s="65"/>
      <c r="CI311" s="65"/>
      <c r="CJ311" s="66"/>
      <c r="CK311" s="66"/>
      <c r="CL311" s="66"/>
      <c r="CM311" s="65"/>
      <c r="CN311" s="65"/>
      <c r="CO311" s="65"/>
      <c r="CP311" s="65"/>
      <c r="CQ311" s="65"/>
      <c r="CR311" s="65"/>
      <c r="CS311" s="65"/>
      <c r="CT311" s="65"/>
      <c r="CU311" s="65"/>
      <c r="CV311" s="66"/>
      <c r="CW311" s="65"/>
      <c r="CX311" s="65"/>
      <c r="CY311" s="40"/>
      <c r="CZ311" s="40"/>
      <c r="DA311" s="40"/>
      <c r="DB311" s="40"/>
      <c r="DC311" s="40"/>
      <c r="DD311" s="40"/>
      <c r="DE311" s="40"/>
      <c r="DF311" s="40"/>
      <c r="DG311" s="40"/>
      <c r="DH311" s="40"/>
      <c r="DI311" s="40"/>
      <c r="DJ311" s="40"/>
      <c r="DK311" s="40"/>
      <c r="DL311" s="40"/>
      <c r="DM311" s="40"/>
      <c r="DN311" s="40"/>
      <c r="DO311" s="40"/>
      <c r="DP311" s="40"/>
      <c r="DQ311" s="40"/>
      <c r="DR311" s="40"/>
      <c r="DS311" s="40"/>
      <c r="DT311" s="40"/>
      <c r="DU311" s="40"/>
      <c r="DV311" s="40"/>
      <c r="DW311" s="85"/>
    </row>
    <row r="312" spans="4:127" ht="21" customHeight="1" x14ac:dyDescent="0.2">
      <c r="D312" s="40"/>
      <c r="E312" s="40"/>
      <c r="F312" s="40"/>
      <c r="G312" s="40"/>
      <c r="H312" s="138"/>
      <c r="I312" s="138"/>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U312" s="75"/>
      <c r="AX312" s="40"/>
      <c r="AY312" s="40"/>
      <c r="AZ312" s="40"/>
      <c r="BA312" s="40"/>
      <c r="BG312" s="40"/>
      <c r="BI312" s="40"/>
      <c r="BJ312" s="40"/>
      <c r="BK312" s="40"/>
      <c r="BL312" s="40"/>
      <c r="BM312" s="40"/>
      <c r="BN312" s="40"/>
      <c r="BO312" s="40"/>
      <c r="BR312" s="40"/>
      <c r="BS312" s="40"/>
      <c r="BT312" s="40"/>
      <c r="CC312" s="40"/>
      <c r="CE312" s="65"/>
      <c r="CF312" s="65"/>
      <c r="CG312" s="65"/>
      <c r="CH312" s="65"/>
      <c r="CI312" s="65"/>
      <c r="CJ312" s="66"/>
      <c r="CK312" s="66"/>
      <c r="CL312" s="66"/>
      <c r="CM312" s="65"/>
      <c r="CN312" s="65"/>
      <c r="CO312" s="65"/>
      <c r="CP312" s="65"/>
      <c r="CQ312" s="65"/>
      <c r="CR312" s="65"/>
      <c r="CS312" s="65"/>
      <c r="CT312" s="65"/>
      <c r="CU312" s="65"/>
      <c r="CV312" s="66"/>
      <c r="CW312" s="65"/>
      <c r="CX312" s="65"/>
      <c r="CY312" s="40"/>
      <c r="CZ312" s="40"/>
      <c r="DA312" s="40"/>
      <c r="DB312" s="40"/>
      <c r="DC312" s="40"/>
      <c r="DD312" s="40"/>
      <c r="DE312" s="40"/>
      <c r="DF312" s="40"/>
      <c r="DG312" s="40"/>
      <c r="DH312" s="40"/>
      <c r="DI312" s="40"/>
      <c r="DJ312" s="40"/>
      <c r="DK312" s="40"/>
      <c r="DL312" s="40"/>
      <c r="DM312" s="40"/>
      <c r="DN312" s="40"/>
      <c r="DO312" s="40"/>
      <c r="DP312" s="40"/>
      <c r="DQ312" s="40"/>
      <c r="DR312" s="40"/>
      <c r="DS312" s="40"/>
      <c r="DT312" s="40"/>
      <c r="DU312" s="40"/>
      <c r="DV312" s="40"/>
      <c r="DW312" s="85"/>
    </row>
    <row r="313" spans="4:127" ht="21" customHeight="1" x14ac:dyDescent="0.2">
      <c r="D313" s="40"/>
      <c r="E313" s="40"/>
      <c r="F313" s="40"/>
      <c r="G313" s="40"/>
      <c r="H313" s="138"/>
      <c r="I313" s="138"/>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U313" s="75"/>
      <c r="AX313" s="40"/>
      <c r="AY313" s="40"/>
      <c r="AZ313" s="40"/>
      <c r="BA313" s="40"/>
      <c r="BG313" s="40"/>
      <c r="BI313" s="40"/>
      <c r="BJ313" s="40"/>
      <c r="BK313" s="40"/>
      <c r="BL313" s="40"/>
      <c r="BM313" s="40"/>
      <c r="BN313" s="40"/>
      <c r="BO313" s="40"/>
      <c r="BR313" s="40"/>
      <c r="BS313" s="40"/>
      <c r="BT313" s="40"/>
      <c r="CC313" s="40"/>
      <c r="CE313" s="65"/>
      <c r="CF313" s="65"/>
      <c r="CG313" s="65"/>
      <c r="CH313" s="65"/>
      <c r="CI313" s="65"/>
      <c r="CJ313" s="66"/>
      <c r="CK313" s="66"/>
      <c r="CL313" s="66"/>
      <c r="CM313" s="65"/>
      <c r="CN313" s="65"/>
      <c r="CO313" s="65"/>
      <c r="CP313" s="65"/>
      <c r="CQ313" s="65"/>
      <c r="CR313" s="65"/>
      <c r="CS313" s="65"/>
      <c r="CT313" s="65"/>
      <c r="CU313" s="65"/>
      <c r="CV313" s="66"/>
      <c r="CW313" s="65"/>
      <c r="CX313" s="65"/>
      <c r="CY313" s="40"/>
      <c r="CZ313" s="40"/>
      <c r="DA313" s="40"/>
      <c r="DB313" s="40"/>
      <c r="DC313" s="40"/>
      <c r="DD313" s="40"/>
      <c r="DE313" s="40"/>
      <c r="DF313" s="40"/>
      <c r="DG313" s="40"/>
      <c r="DH313" s="40"/>
      <c r="DI313" s="40"/>
      <c r="DJ313" s="40"/>
      <c r="DK313" s="40"/>
      <c r="DL313" s="40"/>
      <c r="DM313" s="40"/>
      <c r="DN313" s="40"/>
      <c r="DO313" s="40"/>
      <c r="DP313" s="40"/>
      <c r="DQ313" s="40"/>
      <c r="DR313" s="40"/>
      <c r="DS313" s="40"/>
      <c r="DT313" s="40"/>
      <c r="DU313" s="40"/>
      <c r="DV313" s="40"/>
      <c r="DW313" s="85"/>
    </row>
    <row r="314" spans="4:127" ht="21" customHeight="1" x14ac:dyDescent="0.2">
      <c r="D314" s="40"/>
      <c r="E314" s="40"/>
      <c r="F314" s="40"/>
      <c r="G314" s="40"/>
      <c r="H314" s="138"/>
      <c r="I314" s="138"/>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U314" s="75"/>
      <c r="AX314" s="40"/>
      <c r="AY314" s="40"/>
      <c r="AZ314" s="40"/>
      <c r="BA314" s="40"/>
      <c r="BG314" s="40"/>
      <c r="BI314" s="40"/>
      <c r="BJ314" s="40"/>
      <c r="BK314" s="40"/>
      <c r="BL314" s="40"/>
      <c r="BM314" s="40"/>
      <c r="BN314" s="40"/>
      <c r="BO314" s="40"/>
      <c r="BR314" s="40"/>
      <c r="BS314" s="40"/>
      <c r="BT314" s="40"/>
      <c r="CC314" s="40"/>
      <c r="CE314" s="65"/>
      <c r="CF314" s="65"/>
      <c r="CG314" s="65"/>
      <c r="CH314" s="65"/>
      <c r="CI314" s="65"/>
      <c r="CJ314" s="66"/>
      <c r="CK314" s="66"/>
      <c r="CL314" s="66"/>
      <c r="CM314" s="65"/>
      <c r="CN314" s="65"/>
      <c r="CO314" s="65"/>
      <c r="CP314" s="65"/>
      <c r="CQ314" s="65"/>
      <c r="CR314" s="65"/>
      <c r="CS314" s="65"/>
      <c r="CT314" s="65"/>
      <c r="CU314" s="65"/>
      <c r="CV314" s="66"/>
      <c r="CW314" s="65"/>
      <c r="CX314" s="65"/>
      <c r="CY314" s="40"/>
      <c r="CZ314" s="40"/>
      <c r="DA314" s="40"/>
      <c r="DB314" s="40"/>
      <c r="DC314" s="40"/>
      <c r="DD314" s="40"/>
      <c r="DE314" s="40"/>
      <c r="DF314" s="40"/>
      <c r="DG314" s="40"/>
      <c r="DH314" s="40"/>
      <c r="DI314" s="40"/>
      <c r="DJ314" s="40"/>
      <c r="DK314" s="40"/>
      <c r="DL314" s="40"/>
      <c r="DM314" s="40"/>
      <c r="DN314" s="40"/>
      <c r="DO314" s="40"/>
      <c r="DP314" s="40"/>
      <c r="DQ314" s="40"/>
      <c r="DR314" s="40"/>
      <c r="DS314" s="40"/>
      <c r="DT314" s="40"/>
      <c r="DU314" s="40"/>
      <c r="DV314" s="40"/>
      <c r="DW314" s="85"/>
    </row>
    <row r="315" spans="4:127" ht="21" customHeight="1" x14ac:dyDescent="0.2">
      <c r="D315" s="40"/>
      <c r="E315" s="40"/>
      <c r="F315" s="40"/>
      <c r="G315" s="40"/>
      <c r="H315" s="138"/>
      <c r="I315" s="138"/>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U315" s="75"/>
      <c r="AX315" s="40"/>
      <c r="AY315" s="40"/>
      <c r="AZ315" s="40"/>
      <c r="BA315" s="40"/>
      <c r="BG315" s="40"/>
      <c r="BI315" s="40"/>
      <c r="BJ315" s="40"/>
      <c r="BK315" s="40"/>
      <c r="BL315" s="40"/>
      <c r="BM315" s="40"/>
      <c r="BN315" s="40"/>
      <c r="BO315" s="40"/>
      <c r="BR315" s="40"/>
      <c r="BS315" s="40"/>
      <c r="BT315" s="40"/>
      <c r="CC315" s="40"/>
      <c r="CE315" s="65"/>
      <c r="CF315" s="65"/>
      <c r="CG315" s="65"/>
      <c r="CH315" s="65"/>
      <c r="CI315" s="65"/>
      <c r="CJ315" s="66"/>
      <c r="CK315" s="66"/>
      <c r="CL315" s="66"/>
      <c r="CM315" s="65"/>
      <c r="CN315" s="65"/>
      <c r="CO315" s="65"/>
      <c r="CP315" s="65"/>
      <c r="CQ315" s="65"/>
      <c r="CR315" s="65"/>
      <c r="CS315" s="65"/>
      <c r="CT315" s="65"/>
      <c r="CU315" s="65"/>
      <c r="CV315" s="66"/>
      <c r="CW315" s="65"/>
      <c r="CX315" s="65"/>
      <c r="CY315" s="40"/>
      <c r="CZ315" s="40"/>
      <c r="DA315" s="40"/>
      <c r="DB315" s="40"/>
      <c r="DC315" s="40"/>
      <c r="DD315" s="40"/>
      <c r="DE315" s="40"/>
      <c r="DF315" s="40"/>
      <c r="DG315" s="40"/>
      <c r="DH315" s="40"/>
      <c r="DI315" s="40"/>
      <c r="DJ315" s="40"/>
      <c r="DK315" s="40"/>
      <c r="DL315" s="40"/>
      <c r="DM315" s="40"/>
      <c r="DN315" s="40"/>
      <c r="DO315" s="40"/>
      <c r="DP315" s="40"/>
      <c r="DQ315" s="40"/>
      <c r="DR315" s="40"/>
      <c r="DS315" s="40"/>
      <c r="DT315" s="40"/>
      <c r="DU315" s="40"/>
      <c r="DV315" s="40"/>
      <c r="DW315" s="85"/>
    </row>
    <row r="316" spans="4:127" ht="21" customHeight="1" x14ac:dyDescent="0.2">
      <c r="D316" s="40"/>
      <c r="E316" s="40"/>
      <c r="F316" s="40"/>
      <c r="G316" s="40"/>
      <c r="H316" s="138"/>
      <c r="I316" s="138"/>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U316" s="75"/>
      <c r="AX316" s="40"/>
      <c r="AY316" s="40"/>
      <c r="AZ316" s="40"/>
      <c r="BA316" s="40"/>
      <c r="BG316" s="40"/>
      <c r="BI316" s="40"/>
      <c r="BJ316" s="40"/>
      <c r="BK316" s="40"/>
      <c r="BL316" s="40"/>
      <c r="BM316" s="40"/>
      <c r="BN316" s="40"/>
      <c r="BO316" s="40"/>
      <c r="BR316" s="40"/>
      <c r="BS316" s="40"/>
      <c r="BT316" s="40"/>
      <c r="CC316" s="40"/>
      <c r="CE316" s="65"/>
      <c r="CF316" s="65"/>
      <c r="CG316" s="65"/>
      <c r="CH316" s="65"/>
      <c r="CI316" s="65"/>
      <c r="CJ316" s="66"/>
      <c r="CK316" s="66"/>
      <c r="CL316" s="66"/>
      <c r="CM316" s="65"/>
      <c r="CN316" s="65"/>
      <c r="CO316" s="65"/>
      <c r="CP316" s="65"/>
      <c r="CQ316" s="65"/>
      <c r="CR316" s="65"/>
      <c r="CS316" s="65"/>
      <c r="CT316" s="65"/>
      <c r="CU316" s="65"/>
      <c r="CV316" s="66"/>
      <c r="CW316" s="65"/>
      <c r="CX316" s="65"/>
      <c r="CY316" s="40"/>
      <c r="CZ316" s="40"/>
      <c r="DA316" s="40"/>
      <c r="DB316" s="40"/>
      <c r="DC316" s="40"/>
      <c r="DD316" s="40"/>
      <c r="DE316" s="40"/>
      <c r="DF316" s="40"/>
      <c r="DG316" s="40"/>
      <c r="DH316" s="40"/>
      <c r="DI316" s="40"/>
      <c r="DJ316" s="40"/>
      <c r="DK316" s="40"/>
      <c r="DL316" s="40"/>
      <c r="DM316" s="40"/>
      <c r="DN316" s="40"/>
      <c r="DO316" s="40"/>
      <c r="DP316" s="40"/>
      <c r="DQ316" s="40"/>
      <c r="DR316" s="40"/>
      <c r="DS316" s="40"/>
      <c r="DT316" s="40"/>
      <c r="DU316" s="40"/>
      <c r="DV316" s="40"/>
      <c r="DW316" s="85"/>
    </row>
    <row r="317" spans="4:127" ht="21" customHeight="1" x14ac:dyDescent="0.2">
      <c r="D317" s="40"/>
      <c r="E317" s="40"/>
      <c r="F317" s="40"/>
      <c r="G317" s="40"/>
      <c r="H317" s="138"/>
      <c r="I317" s="138"/>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U317" s="75"/>
      <c r="AX317" s="40"/>
      <c r="AY317" s="40"/>
      <c r="AZ317" s="40"/>
      <c r="BA317" s="40"/>
      <c r="BG317" s="40"/>
      <c r="BI317" s="40"/>
      <c r="BJ317" s="40"/>
      <c r="BK317" s="40"/>
      <c r="BL317" s="40"/>
      <c r="BM317" s="40"/>
      <c r="BN317" s="40"/>
      <c r="BO317" s="40"/>
      <c r="BR317" s="40"/>
      <c r="BS317" s="40"/>
      <c r="BT317" s="40"/>
      <c r="CC317" s="40"/>
      <c r="CE317" s="65"/>
      <c r="CF317" s="65"/>
      <c r="CG317" s="65"/>
      <c r="CH317" s="65"/>
      <c r="CI317" s="65"/>
      <c r="CJ317" s="66"/>
      <c r="CK317" s="66"/>
      <c r="CL317" s="66"/>
      <c r="CM317" s="65"/>
      <c r="CN317" s="65"/>
      <c r="CO317" s="65"/>
      <c r="CP317" s="65"/>
      <c r="CQ317" s="65"/>
      <c r="CR317" s="65"/>
      <c r="CS317" s="65"/>
      <c r="CT317" s="65"/>
      <c r="CU317" s="65"/>
      <c r="CV317" s="66"/>
      <c r="CW317" s="65"/>
      <c r="CX317" s="65"/>
      <c r="CY317" s="40"/>
      <c r="CZ317" s="40"/>
      <c r="DA317" s="40"/>
      <c r="DB317" s="40"/>
      <c r="DC317" s="40"/>
      <c r="DD317" s="40"/>
      <c r="DE317" s="40"/>
      <c r="DF317" s="40"/>
      <c r="DG317" s="40"/>
      <c r="DH317" s="40"/>
      <c r="DI317" s="40"/>
      <c r="DJ317" s="40"/>
      <c r="DK317" s="40"/>
      <c r="DL317" s="40"/>
      <c r="DM317" s="40"/>
      <c r="DN317" s="40"/>
      <c r="DO317" s="40"/>
      <c r="DP317" s="40"/>
      <c r="DQ317" s="40"/>
      <c r="DR317" s="40"/>
      <c r="DS317" s="40"/>
      <c r="DT317" s="40"/>
      <c r="DU317" s="40"/>
      <c r="DV317" s="40"/>
      <c r="DW317" s="85"/>
    </row>
    <row r="318" spans="4:127" ht="21" customHeight="1" x14ac:dyDescent="0.2">
      <c r="D318" s="40"/>
      <c r="E318" s="40"/>
      <c r="F318" s="40"/>
      <c r="G318" s="40"/>
      <c r="H318" s="138"/>
      <c r="I318" s="138"/>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U318" s="75"/>
      <c r="AX318" s="40"/>
      <c r="AY318" s="40"/>
      <c r="AZ318" s="40"/>
      <c r="BA318" s="40"/>
      <c r="BG318" s="40"/>
      <c r="BI318" s="40"/>
      <c r="BJ318" s="40"/>
      <c r="BK318" s="40"/>
      <c r="BL318" s="40"/>
      <c r="BM318" s="40"/>
      <c r="BN318" s="40"/>
      <c r="BO318" s="40"/>
      <c r="BR318" s="40"/>
      <c r="BS318" s="40"/>
      <c r="BT318" s="40"/>
      <c r="CC318" s="40"/>
      <c r="CE318" s="65"/>
      <c r="CF318" s="65"/>
      <c r="CG318" s="65"/>
      <c r="CH318" s="65"/>
      <c r="CI318" s="65"/>
      <c r="CJ318" s="66"/>
      <c r="CK318" s="66"/>
      <c r="CL318" s="66"/>
      <c r="CM318" s="65"/>
      <c r="CN318" s="65"/>
      <c r="CO318" s="65"/>
      <c r="CP318" s="65"/>
      <c r="CQ318" s="65"/>
      <c r="CR318" s="65"/>
      <c r="CS318" s="65"/>
      <c r="CT318" s="65"/>
      <c r="CU318" s="65"/>
      <c r="CV318" s="66"/>
      <c r="CW318" s="65"/>
      <c r="CX318" s="65"/>
      <c r="CY318" s="40"/>
      <c r="CZ318" s="40"/>
      <c r="DA318" s="40"/>
      <c r="DB318" s="40"/>
      <c r="DC318" s="40"/>
      <c r="DD318" s="40"/>
      <c r="DE318" s="40"/>
      <c r="DF318" s="40"/>
      <c r="DG318" s="40"/>
      <c r="DH318" s="40"/>
      <c r="DI318" s="40"/>
      <c r="DJ318" s="40"/>
      <c r="DK318" s="40"/>
      <c r="DL318" s="40"/>
      <c r="DM318" s="40"/>
      <c r="DN318" s="40"/>
      <c r="DO318" s="40"/>
      <c r="DP318" s="40"/>
      <c r="DQ318" s="40"/>
      <c r="DR318" s="40"/>
      <c r="DS318" s="40"/>
      <c r="DT318" s="40"/>
      <c r="DU318" s="40"/>
      <c r="DV318" s="40"/>
      <c r="DW318" s="85"/>
    </row>
    <row r="319" spans="4:127" ht="21" customHeight="1" x14ac:dyDescent="0.2">
      <c r="D319" s="40"/>
      <c r="E319" s="40"/>
      <c r="F319" s="40"/>
      <c r="G319" s="40"/>
      <c r="H319" s="138"/>
      <c r="I319" s="138"/>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U319" s="75"/>
      <c r="AX319" s="40"/>
      <c r="AY319" s="40"/>
      <c r="AZ319" s="40"/>
      <c r="BA319" s="40"/>
      <c r="BG319" s="40"/>
      <c r="BI319" s="40"/>
      <c r="BJ319" s="40"/>
      <c r="BK319" s="40"/>
      <c r="BL319" s="40"/>
      <c r="BM319" s="40"/>
      <c r="BN319" s="40"/>
      <c r="BO319" s="40"/>
      <c r="BR319" s="40"/>
      <c r="BS319" s="40"/>
      <c r="BT319" s="40"/>
      <c r="CC319" s="40"/>
      <c r="CE319" s="65"/>
      <c r="CF319" s="65"/>
      <c r="CG319" s="65"/>
      <c r="CH319" s="65"/>
      <c r="CI319" s="65"/>
      <c r="CJ319" s="66"/>
      <c r="CK319" s="66"/>
      <c r="CL319" s="66"/>
      <c r="CM319" s="65"/>
      <c r="CN319" s="65"/>
      <c r="CO319" s="65"/>
      <c r="CP319" s="65"/>
      <c r="CQ319" s="65"/>
      <c r="CR319" s="65"/>
      <c r="CS319" s="65"/>
      <c r="CT319" s="65"/>
      <c r="CU319" s="65"/>
      <c r="CV319" s="66"/>
      <c r="CW319" s="65"/>
      <c r="CX319" s="65"/>
      <c r="CY319" s="40"/>
      <c r="CZ319" s="40"/>
      <c r="DA319" s="40"/>
      <c r="DB319" s="40"/>
      <c r="DC319" s="40"/>
      <c r="DD319" s="40"/>
      <c r="DE319" s="40"/>
      <c r="DF319" s="40"/>
      <c r="DG319" s="40"/>
      <c r="DH319" s="40"/>
      <c r="DI319" s="40"/>
      <c r="DJ319" s="40"/>
      <c r="DK319" s="40"/>
      <c r="DL319" s="40"/>
      <c r="DM319" s="40"/>
      <c r="DN319" s="40"/>
      <c r="DO319" s="40"/>
      <c r="DP319" s="40"/>
      <c r="DQ319" s="40"/>
      <c r="DR319" s="40"/>
      <c r="DS319" s="40"/>
      <c r="DT319" s="40"/>
      <c r="DU319" s="40"/>
      <c r="DV319" s="40"/>
      <c r="DW319" s="85"/>
    </row>
    <row r="320" spans="4:127" ht="21" customHeight="1" x14ac:dyDescent="0.2">
      <c r="D320" s="40"/>
      <c r="E320" s="40"/>
      <c r="F320" s="40"/>
      <c r="G320" s="40"/>
      <c r="H320" s="138"/>
      <c r="I320" s="138"/>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U320" s="75"/>
      <c r="AX320" s="40"/>
      <c r="AY320" s="40"/>
      <c r="AZ320" s="40"/>
      <c r="BA320" s="40"/>
      <c r="BG320" s="40"/>
      <c r="BI320" s="40"/>
      <c r="BJ320" s="40"/>
      <c r="BK320" s="40"/>
      <c r="BL320" s="40"/>
      <c r="BM320" s="40"/>
      <c r="BN320" s="40"/>
      <c r="BO320" s="40"/>
      <c r="BR320" s="40"/>
      <c r="BS320" s="40"/>
      <c r="BT320" s="40"/>
      <c r="CC320" s="40"/>
      <c r="CE320" s="65"/>
      <c r="CF320" s="65"/>
      <c r="CG320" s="65"/>
      <c r="CH320" s="65"/>
      <c r="CI320" s="65"/>
      <c r="CJ320" s="66"/>
      <c r="CK320" s="66"/>
      <c r="CL320" s="66"/>
      <c r="CM320" s="65"/>
      <c r="CN320" s="65"/>
      <c r="CO320" s="65"/>
      <c r="CP320" s="65"/>
      <c r="CQ320" s="65"/>
      <c r="CR320" s="65"/>
      <c r="CS320" s="65"/>
      <c r="CT320" s="65"/>
      <c r="CU320" s="65"/>
      <c r="CV320" s="66"/>
      <c r="CW320" s="65"/>
      <c r="CX320" s="65"/>
      <c r="CY320" s="40"/>
      <c r="CZ320" s="40"/>
      <c r="DA320" s="40"/>
      <c r="DB320" s="40"/>
      <c r="DC320" s="40"/>
      <c r="DD320" s="40"/>
      <c r="DE320" s="40"/>
      <c r="DF320" s="40"/>
      <c r="DG320" s="40"/>
      <c r="DH320" s="40"/>
      <c r="DI320" s="40"/>
      <c r="DJ320" s="40"/>
      <c r="DK320" s="40"/>
      <c r="DL320" s="40"/>
      <c r="DM320" s="40"/>
      <c r="DN320" s="40"/>
      <c r="DO320" s="40"/>
      <c r="DP320" s="40"/>
      <c r="DQ320" s="40"/>
      <c r="DR320" s="40"/>
      <c r="DS320" s="40"/>
      <c r="DT320" s="40"/>
      <c r="DU320" s="40"/>
      <c r="DV320" s="40"/>
      <c r="DW320" s="85"/>
    </row>
    <row r="321" spans="4:127" ht="21" customHeight="1" x14ac:dyDescent="0.2">
      <c r="D321" s="40"/>
      <c r="E321" s="40"/>
      <c r="F321" s="40"/>
      <c r="G321" s="40"/>
      <c r="H321" s="138"/>
      <c r="I321" s="138"/>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U321" s="75"/>
      <c r="AX321" s="40"/>
      <c r="AY321" s="40"/>
      <c r="AZ321" s="40"/>
      <c r="BA321" s="40"/>
      <c r="BG321" s="40"/>
      <c r="BI321" s="40"/>
      <c r="BJ321" s="40"/>
      <c r="BK321" s="40"/>
      <c r="BL321" s="40"/>
      <c r="BM321" s="40"/>
      <c r="BN321" s="40"/>
      <c r="BO321" s="40"/>
      <c r="BR321" s="40"/>
      <c r="BS321" s="40"/>
      <c r="BT321" s="40"/>
      <c r="CC321" s="40"/>
      <c r="CE321" s="65"/>
      <c r="CF321" s="65"/>
      <c r="CG321" s="65"/>
      <c r="CH321" s="65"/>
      <c r="CI321" s="65"/>
      <c r="CJ321" s="66"/>
      <c r="CK321" s="66"/>
      <c r="CL321" s="66"/>
      <c r="CM321" s="65"/>
      <c r="CN321" s="65"/>
      <c r="CO321" s="65"/>
      <c r="CP321" s="65"/>
      <c r="CQ321" s="65"/>
      <c r="CR321" s="65"/>
      <c r="CS321" s="65"/>
      <c r="CT321" s="65"/>
      <c r="CU321" s="65"/>
      <c r="CV321" s="66"/>
      <c r="CW321" s="65"/>
      <c r="CX321" s="65"/>
      <c r="CY321" s="40"/>
      <c r="CZ321" s="40"/>
      <c r="DA321" s="40"/>
      <c r="DB321" s="40"/>
      <c r="DC321" s="40"/>
      <c r="DD321" s="40"/>
      <c r="DE321" s="40"/>
      <c r="DF321" s="40"/>
      <c r="DG321" s="40"/>
      <c r="DH321" s="40"/>
      <c r="DI321" s="40"/>
      <c r="DJ321" s="40"/>
      <c r="DK321" s="40"/>
      <c r="DL321" s="40"/>
      <c r="DM321" s="40"/>
      <c r="DN321" s="40"/>
      <c r="DO321" s="40"/>
      <c r="DP321" s="40"/>
      <c r="DQ321" s="40"/>
      <c r="DR321" s="40"/>
      <c r="DS321" s="40"/>
      <c r="DT321" s="40"/>
      <c r="DU321" s="40"/>
      <c r="DV321" s="40"/>
      <c r="DW321" s="85"/>
    </row>
    <row r="322" spans="4:127" ht="21" customHeight="1" x14ac:dyDescent="0.2">
      <c r="D322" s="40"/>
      <c r="E322" s="40"/>
      <c r="F322" s="40"/>
      <c r="G322" s="40"/>
      <c r="H322" s="138"/>
      <c r="I322" s="138"/>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U322" s="75"/>
      <c r="AX322" s="40"/>
      <c r="AY322" s="40"/>
      <c r="AZ322" s="40"/>
      <c r="BA322" s="40"/>
      <c r="BG322" s="40"/>
      <c r="BI322" s="40"/>
      <c r="BJ322" s="40"/>
      <c r="BK322" s="40"/>
      <c r="BL322" s="40"/>
      <c r="BM322" s="40"/>
      <c r="BN322" s="40"/>
      <c r="BO322" s="40"/>
      <c r="BR322" s="40"/>
      <c r="BS322" s="40"/>
      <c r="BT322" s="40"/>
      <c r="CC322" s="40"/>
      <c r="CE322" s="65"/>
      <c r="CF322" s="65"/>
      <c r="CG322" s="65"/>
      <c r="CH322" s="65"/>
      <c r="CI322" s="65"/>
      <c r="CJ322" s="66"/>
      <c r="CK322" s="66"/>
      <c r="CL322" s="66"/>
      <c r="CM322" s="65"/>
      <c r="CN322" s="65"/>
      <c r="CO322" s="65"/>
      <c r="CP322" s="65"/>
      <c r="CQ322" s="65"/>
      <c r="CR322" s="65"/>
      <c r="CS322" s="65"/>
      <c r="CT322" s="65"/>
      <c r="CU322" s="65"/>
      <c r="CV322" s="66"/>
      <c r="CW322" s="65"/>
      <c r="CX322" s="65"/>
      <c r="CY322" s="40"/>
      <c r="CZ322" s="40"/>
      <c r="DA322" s="40"/>
      <c r="DB322" s="40"/>
      <c r="DC322" s="40"/>
      <c r="DD322" s="40"/>
      <c r="DE322" s="40"/>
      <c r="DF322" s="40"/>
      <c r="DG322" s="40"/>
      <c r="DH322" s="40"/>
      <c r="DI322" s="40"/>
      <c r="DJ322" s="40"/>
      <c r="DK322" s="40"/>
      <c r="DL322" s="40"/>
      <c r="DM322" s="40"/>
      <c r="DN322" s="40"/>
      <c r="DO322" s="40"/>
      <c r="DP322" s="40"/>
      <c r="DQ322" s="40"/>
      <c r="DR322" s="40"/>
      <c r="DS322" s="40"/>
      <c r="DT322" s="40"/>
      <c r="DU322" s="40"/>
      <c r="DV322" s="40"/>
      <c r="DW322" s="85"/>
    </row>
    <row r="323" spans="4:127" ht="21" customHeight="1" x14ac:dyDescent="0.2">
      <c r="D323" s="40"/>
      <c r="E323" s="40"/>
      <c r="F323" s="40"/>
      <c r="G323" s="40"/>
      <c r="H323" s="138"/>
      <c r="I323" s="138"/>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U323" s="75"/>
      <c r="AX323" s="40"/>
      <c r="AY323" s="40"/>
      <c r="AZ323" s="40"/>
      <c r="BA323" s="40"/>
      <c r="BG323" s="40"/>
      <c r="BI323" s="40"/>
      <c r="BJ323" s="40"/>
      <c r="BK323" s="40"/>
      <c r="BL323" s="40"/>
      <c r="BM323" s="40"/>
      <c r="BN323" s="40"/>
      <c r="BO323" s="40"/>
      <c r="BR323" s="40"/>
      <c r="BS323" s="40"/>
      <c r="BT323" s="40"/>
      <c r="CC323" s="40"/>
      <c r="CE323" s="65"/>
      <c r="CF323" s="65"/>
      <c r="CG323" s="65"/>
      <c r="CH323" s="65"/>
      <c r="CI323" s="65"/>
      <c r="CJ323" s="66"/>
      <c r="CK323" s="66"/>
      <c r="CL323" s="66"/>
      <c r="CM323" s="65"/>
      <c r="CN323" s="65"/>
      <c r="CO323" s="65"/>
      <c r="CP323" s="65"/>
      <c r="CQ323" s="65"/>
      <c r="CR323" s="65"/>
      <c r="CS323" s="65"/>
      <c r="CT323" s="65"/>
      <c r="CU323" s="65"/>
      <c r="CV323" s="66"/>
      <c r="CW323" s="65"/>
      <c r="CX323" s="65"/>
      <c r="CY323" s="40"/>
      <c r="CZ323" s="40"/>
      <c r="DA323" s="40"/>
      <c r="DB323" s="40"/>
      <c r="DC323" s="40"/>
      <c r="DD323" s="40"/>
      <c r="DE323" s="40"/>
      <c r="DF323" s="40"/>
      <c r="DG323" s="40"/>
      <c r="DH323" s="40"/>
      <c r="DI323" s="40"/>
      <c r="DJ323" s="40"/>
      <c r="DK323" s="40"/>
      <c r="DL323" s="40"/>
      <c r="DM323" s="40"/>
      <c r="DN323" s="40"/>
      <c r="DO323" s="40"/>
      <c r="DP323" s="40"/>
      <c r="DQ323" s="40"/>
      <c r="DR323" s="40"/>
      <c r="DS323" s="40"/>
      <c r="DT323" s="40"/>
      <c r="DU323" s="40"/>
      <c r="DV323" s="40"/>
      <c r="DW323" s="85"/>
    </row>
    <row r="324" spans="4:127" ht="21" customHeight="1" x14ac:dyDescent="0.2">
      <c r="D324" s="40"/>
      <c r="E324" s="40"/>
      <c r="F324" s="40"/>
      <c r="G324" s="40"/>
      <c r="H324" s="138"/>
      <c r="I324" s="138"/>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U324" s="75"/>
      <c r="AX324" s="40"/>
      <c r="AY324" s="40"/>
      <c r="AZ324" s="40"/>
      <c r="BA324" s="40"/>
      <c r="BG324" s="40"/>
      <c r="BI324" s="40"/>
      <c r="BJ324" s="40"/>
      <c r="BK324" s="40"/>
      <c r="BL324" s="40"/>
      <c r="BM324" s="40"/>
      <c r="BN324" s="40"/>
      <c r="BO324" s="40"/>
      <c r="BR324" s="40"/>
      <c r="BS324" s="40"/>
      <c r="BT324" s="40"/>
      <c r="CC324" s="40"/>
      <c r="CE324" s="65"/>
      <c r="CF324" s="65"/>
      <c r="CG324" s="65"/>
      <c r="CH324" s="65"/>
      <c r="CI324" s="65"/>
      <c r="CJ324" s="66"/>
      <c r="CK324" s="66"/>
      <c r="CL324" s="66"/>
      <c r="CM324" s="65"/>
      <c r="CN324" s="65"/>
      <c r="CO324" s="65"/>
      <c r="CP324" s="65"/>
      <c r="CQ324" s="65"/>
      <c r="CR324" s="65"/>
      <c r="CS324" s="65"/>
      <c r="CT324" s="65"/>
      <c r="CU324" s="65"/>
      <c r="CV324" s="66"/>
      <c r="CW324" s="65"/>
      <c r="CX324" s="65"/>
      <c r="CY324" s="40"/>
      <c r="CZ324" s="40"/>
      <c r="DA324" s="40"/>
      <c r="DB324" s="40"/>
      <c r="DC324" s="40"/>
      <c r="DD324" s="40"/>
      <c r="DE324" s="40"/>
      <c r="DF324" s="40"/>
      <c r="DG324" s="40"/>
      <c r="DH324" s="40"/>
      <c r="DI324" s="40"/>
      <c r="DJ324" s="40"/>
      <c r="DK324" s="40"/>
      <c r="DL324" s="40"/>
      <c r="DM324" s="40"/>
      <c r="DN324" s="40"/>
      <c r="DO324" s="40"/>
      <c r="DP324" s="40"/>
      <c r="DQ324" s="40"/>
      <c r="DR324" s="40"/>
      <c r="DS324" s="40"/>
      <c r="DT324" s="40"/>
      <c r="DU324" s="40"/>
      <c r="DV324" s="40"/>
      <c r="DW324" s="85"/>
    </row>
    <row r="325" spans="4:127" ht="21" customHeight="1" x14ac:dyDescent="0.2">
      <c r="D325" s="40"/>
      <c r="E325" s="40"/>
      <c r="F325" s="40"/>
      <c r="G325" s="40"/>
      <c r="H325" s="138"/>
      <c r="I325" s="138"/>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U325" s="75"/>
      <c r="AX325" s="40"/>
      <c r="AY325" s="40"/>
      <c r="AZ325" s="40"/>
      <c r="BA325" s="40"/>
      <c r="BG325" s="40"/>
      <c r="BI325" s="40"/>
      <c r="BJ325" s="40"/>
      <c r="BK325" s="40"/>
      <c r="BL325" s="40"/>
      <c r="BM325" s="40"/>
      <c r="BN325" s="40"/>
      <c r="BO325" s="40"/>
      <c r="BR325" s="40"/>
      <c r="BS325" s="40"/>
      <c r="BT325" s="40"/>
      <c r="CC325" s="40"/>
      <c r="CE325" s="65"/>
      <c r="CF325" s="65"/>
      <c r="CG325" s="65"/>
      <c r="CH325" s="65"/>
      <c r="CI325" s="65"/>
      <c r="CJ325" s="66"/>
      <c r="CK325" s="66"/>
      <c r="CL325" s="66"/>
      <c r="CM325" s="65"/>
      <c r="CN325" s="65"/>
      <c r="CO325" s="65"/>
      <c r="CP325" s="65"/>
      <c r="CQ325" s="65"/>
      <c r="CR325" s="65"/>
      <c r="CS325" s="65"/>
      <c r="CT325" s="65"/>
      <c r="CU325" s="65"/>
      <c r="CV325" s="66"/>
      <c r="CW325" s="65"/>
      <c r="CX325" s="65"/>
      <c r="CY325" s="40"/>
      <c r="CZ325" s="40"/>
      <c r="DA325" s="40"/>
      <c r="DB325" s="40"/>
      <c r="DC325" s="40"/>
      <c r="DD325" s="40"/>
      <c r="DE325" s="40"/>
      <c r="DF325" s="40"/>
      <c r="DG325" s="40"/>
      <c r="DH325" s="40"/>
      <c r="DI325" s="40"/>
      <c r="DJ325" s="40"/>
      <c r="DK325" s="40"/>
      <c r="DL325" s="40"/>
      <c r="DM325" s="40"/>
      <c r="DN325" s="40"/>
      <c r="DO325" s="40"/>
      <c r="DP325" s="40"/>
      <c r="DQ325" s="40"/>
      <c r="DR325" s="40"/>
      <c r="DS325" s="40"/>
      <c r="DT325" s="40"/>
      <c r="DU325" s="40"/>
      <c r="DV325" s="40"/>
      <c r="DW325" s="85"/>
    </row>
    <row r="326" spans="4:127" ht="21" customHeight="1" x14ac:dyDescent="0.2">
      <c r="D326" s="40"/>
      <c r="E326" s="40"/>
      <c r="F326" s="40"/>
      <c r="G326" s="40"/>
      <c r="H326" s="138"/>
      <c r="I326" s="138"/>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U326" s="75"/>
      <c r="AX326" s="40"/>
      <c r="AY326" s="40"/>
      <c r="AZ326" s="40"/>
      <c r="BA326" s="40"/>
      <c r="BG326" s="40"/>
      <c r="BI326" s="40"/>
      <c r="BJ326" s="40"/>
      <c r="BK326" s="40"/>
      <c r="BL326" s="40"/>
      <c r="BM326" s="40"/>
      <c r="BN326" s="40"/>
      <c r="BO326" s="40"/>
      <c r="BR326" s="40"/>
      <c r="BS326" s="40"/>
      <c r="BT326" s="40"/>
      <c r="CC326" s="40"/>
      <c r="CE326" s="65"/>
      <c r="CF326" s="65"/>
      <c r="CG326" s="65"/>
      <c r="CH326" s="65"/>
      <c r="CI326" s="65"/>
      <c r="CJ326" s="66"/>
      <c r="CK326" s="66"/>
      <c r="CL326" s="66"/>
      <c r="CM326" s="65"/>
      <c r="CN326" s="65"/>
      <c r="CO326" s="65"/>
      <c r="CP326" s="65"/>
      <c r="CQ326" s="65"/>
      <c r="CR326" s="65"/>
      <c r="CS326" s="65"/>
      <c r="CT326" s="65"/>
      <c r="CU326" s="65"/>
      <c r="CV326" s="66"/>
      <c r="CW326" s="65"/>
      <c r="CX326" s="65"/>
      <c r="CY326" s="40"/>
      <c r="CZ326" s="40"/>
      <c r="DA326" s="40"/>
      <c r="DB326" s="40"/>
      <c r="DC326" s="40"/>
      <c r="DD326" s="40"/>
      <c r="DE326" s="40"/>
      <c r="DF326" s="40"/>
      <c r="DG326" s="40"/>
      <c r="DH326" s="40"/>
      <c r="DI326" s="40"/>
      <c r="DJ326" s="40"/>
      <c r="DK326" s="40"/>
      <c r="DL326" s="40"/>
      <c r="DM326" s="40"/>
      <c r="DN326" s="40"/>
      <c r="DO326" s="40"/>
      <c r="DP326" s="40"/>
      <c r="DQ326" s="40"/>
      <c r="DR326" s="40"/>
      <c r="DS326" s="40"/>
      <c r="DT326" s="40"/>
      <c r="DU326" s="40"/>
      <c r="DV326" s="40"/>
      <c r="DW326" s="85"/>
    </row>
    <row r="327" spans="4:127" ht="21" customHeight="1" x14ac:dyDescent="0.2">
      <c r="D327" s="40"/>
      <c r="E327" s="40"/>
      <c r="F327" s="40"/>
      <c r="G327" s="40"/>
      <c r="H327" s="138"/>
      <c r="I327" s="138"/>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U327" s="75"/>
      <c r="AX327" s="40"/>
      <c r="AY327" s="40"/>
      <c r="AZ327" s="40"/>
      <c r="BA327" s="40"/>
      <c r="BG327" s="40"/>
      <c r="BI327" s="40"/>
      <c r="BJ327" s="40"/>
      <c r="BK327" s="40"/>
      <c r="BL327" s="40"/>
      <c r="BM327" s="40"/>
      <c r="BN327" s="40"/>
      <c r="BO327" s="40"/>
      <c r="BR327" s="40"/>
      <c r="BS327" s="40"/>
      <c r="BT327" s="40"/>
      <c r="CC327" s="40"/>
      <c r="CE327" s="65"/>
      <c r="CF327" s="65"/>
      <c r="CG327" s="65"/>
      <c r="CH327" s="65"/>
      <c r="CI327" s="65"/>
      <c r="CJ327" s="66"/>
      <c r="CK327" s="66"/>
      <c r="CL327" s="66"/>
      <c r="CM327" s="65"/>
      <c r="CN327" s="65"/>
      <c r="CO327" s="65"/>
      <c r="CP327" s="65"/>
      <c r="CQ327" s="65"/>
      <c r="CR327" s="65"/>
      <c r="CS327" s="65"/>
      <c r="CT327" s="65"/>
      <c r="CU327" s="65"/>
      <c r="CV327" s="66"/>
      <c r="CW327" s="65"/>
      <c r="CX327" s="65"/>
      <c r="CY327" s="40"/>
      <c r="CZ327" s="40"/>
      <c r="DA327" s="40"/>
      <c r="DB327" s="40"/>
      <c r="DC327" s="40"/>
      <c r="DD327" s="40"/>
      <c r="DE327" s="40"/>
      <c r="DF327" s="40"/>
      <c r="DG327" s="40"/>
      <c r="DH327" s="40"/>
      <c r="DI327" s="40"/>
      <c r="DJ327" s="40"/>
      <c r="DK327" s="40"/>
      <c r="DL327" s="40"/>
      <c r="DM327" s="40"/>
      <c r="DN327" s="40"/>
      <c r="DO327" s="40"/>
      <c r="DP327" s="40"/>
      <c r="DQ327" s="40"/>
      <c r="DR327" s="40"/>
      <c r="DS327" s="40"/>
      <c r="DT327" s="40"/>
      <c r="DU327" s="40"/>
      <c r="DV327" s="40"/>
      <c r="DW327" s="85"/>
    </row>
    <row r="328" spans="4:127" ht="21" customHeight="1" x14ac:dyDescent="0.2">
      <c r="D328" s="40"/>
      <c r="E328" s="40"/>
      <c r="F328" s="40"/>
      <c r="G328" s="40"/>
      <c r="H328" s="138"/>
      <c r="I328" s="138"/>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U328" s="75"/>
      <c r="AX328" s="40"/>
      <c r="AY328" s="40"/>
      <c r="AZ328" s="40"/>
      <c r="BA328" s="40"/>
      <c r="BG328" s="40"/>
      <c r="BI328" s="40"/>
      <c r="BJ328" s="40"/>
      <c r="BK328" s="40"/>
      <c r="BL328" s="40"/>
      <c r="BM328" s="40"/>
      <c r="BN328" s="40"/>
      <c r="BO328" s="40"/>
      <c r="BR328" s="40"/>
      <c r="BS328" s="40"/>
      <c r="BT328" s="40"/>
      <c r="CC328" s="40"/>
      <c r="CE328" s="65"/>
      <c r="CF328" s="65"/>
      <c r="CG328" s="65"/>
      <c r="CH328" s="65"/>
      <c r="CI328" s="65"/>
      <c r="CJ328" s="66"/>
      <c r="CK328" s="66"/>
      <c r="CL328" s="66"/>
      <c r="CM328" s="65"/>
      <c r="CN328" s="65"/>
      <c r="CO328" s="65"/>
      <c r="CP328" s="65"/>
      <c r="CQ328" s="65"/>
      <c r="CR328" s="65"/>
      <c r="CS328" s="65"/>
      <c r="CT328" s="65"/>
      <c r="CU328" s="65"/>
      <c r="CV328" s="66"/>
      <c r="CW328" s="65"/>
      <c r="CX328" s="65"/>
      <c r="CY328" s="40"/>
      <c r="CZ328" s="40"/>
      <c r="DA328" s="40"/>
      <c r="DB328" s="40"/>
      <c r="DC328" s="40"/>
      <c r="DD328" s="40"/>
      <c r="DE328" s="40"/>
      <c r="DF328" s="40"/>
      <c r="DG328" s="40"/>
      <c r="DH328" s="40"/>
      <c r="DI328" s="40"/>
      <c r="DJ328" s="40"/>
      <c r="DK328" s="40"/>
      <c r="DL328" s="40"/>
      <c r="DM328" s="40"/>
      <c r="DN328" s="40"/>
      <c r="DO328" s="40"/>
      <c r="DP328" s="40"/>
      <c r="DQ328" s="40"/>
      <c r="DR328" s="40"/>
      <c r="DS328" s="40"/>
      <c r="DT328" s="40"/>
      <c r="DU328" s="40"/>
      <c r="DV328" s="40"/>
      <c r="DW328" s="85"/>
    </row>
    <row r="329" spans="4:127" ht="21" customHeight="1" x14ac:dyDescent="0.2">
      <c r="D329" s="40"/>
      <c r="E329" s="40"/>
      <c r="F329" s="40"/>
      <c r="G329" s="40"/>
      <c r="H329" s="138"/>
      <c r="I329" s="138"/>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U329" s="75"/>
      <c r="AX329" s="40"/>
      <c r="AY329" s="40"/>
      <c r="AZ329" s="40"/>
      <c r="BA329" s="40"/>
      <c r="BG329" s="40"/>
      <c r="BI329" s="40"/>
      <c r="BJ329" s="40"/>
      <c r="BK329" s="40"/>
      <c r="BL329" s="40"/>
      <c r="BM329" s="40"/>
      <c r="BN329" s="40"/>
      <c r="BO329" s="40"/>
      <c r="BR329" s="40"/>
      <c r="BS329" s="40"/>
      <c r="BT329" s="40"/>
      <c r="CC329" s="40"/>
      <c r="CE329" s="65"/>
      <c r="CF329" s="65"/>
      <c r="CG329" s="65"/>
      <c r="CH329" s="65"/>
      <c r="CI329" s="65"/>
      <c r="CJ329" s="66"/>
      <c r="CK329" s="66"/>
      <c r="CL329" s="66"/>
      <c r="CM329" s="65"/>
      <c r="CN329" s="65"/>
      <c r="CO329" s="65"/>
      <c r="CP329" s="65"/>
      <c r="CQ329" s="65"/>
      <c r="CR329" s="65"/>
      <c r="CS329" s="65"/>
      <c r="CT329" s="65"/>
      <c r="CU329" s="65"/>
      <c r="CV329" s="66"/>
      <c r="CW329" s="65"/>
      <c r="CX329" s="65"/>
      <c r="CY329" s="40"/>
      <c r="CZ329" s="40"/>
      <c r="DA329" s="40"/>
      <c r="DB329" s="40"/>
      <c r="DC329" s="40"/>
      <c r="DD329" s="40"/>
      <c r="DE329" s="40"/>
      <c r="DF329" s="40"/>
      <c r="DG329" s="40"/>
      <c r="DH329" s="40"/>
      <c r="DI329" s="40"/>
      <c r="DJ329" s="40"/>
      <c r="DK329" s="40"/>
      <c r="DL329" s="40"/>
      <c r="DM329" s="40"/>
      <c r="DN329" s="40"/>
      <c r="DO329" s="40"/>
      <c r="DP329" s="40"/>
      <c r="DQ329" s="40"/>
      <c r="DR329" s="40"/>
      <c r="DS329" s="40"/>
      <c r="DT329" s="40"/>
      <c r="DU329" s="40"/>
      <c r="DV329" s="40"/>
      <c r="DW329" s="85"/>
    </row>
    <row r="330" spans="4:127" ht="21" customHeight="1" x14ac:dyDescent="0.2">
      <c r="D330" s="40"/>
      <c r="E330" s="40"/>
      <c r="F330" s="40"/>
      <c r="G330" s="40"/>
      <c r="H330" s="138"/>
      <c r="I330" s="138"/>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U330" s="75"/>
      <c r="AX330" s="40"/>
      <c r="AY330" s="40"/>
      <c r="AZ330" s="40"/>
      <c r="BA330" s="40"/>
      <c r="BG330" s="40"/>
      <c r="BI330" s="40"/>
      <c r="BJ330" s="40"/>
      <c r="BK330" s="40"/>
      <c r="BL330" s="40"/>
      <c r="BM330" s="40"/>
      <c r="BN330" s="40"/>
      <c r="BO330" s="40"/>
      <c r="BR330" s="40"/>
      <c r="BS330" s="40"/>
      <c r="BT330" s="40"/>
      <c r="CC330" s="40"/>
      <c r="CE330" s="65"/>
      <c r="CF330" s="65"/>
      <c r="CG330" s="65"/>
      <c r="CH330" s="65"/>
      <c r="CI330" s="65"/>
      <c r="CJ330" s="66"/>
      <c r="CK330" s="66"/>
      <c r="CL330" s="66"/>
      <c r="CM330" s="65"/>
      <c r="CN330" s="65"/>
      <c r="CO330" s="65"/>
      <c r="CP330" s="65"/>
      <c r="CQ330" s="65"/>
      <c r="CR330" s="65"/>
      <c r="CS330" s="65"/>
      <c r="CT330" s="65"/>
      <c r="CU330" s="65"/>
      <c r="CV330" s="66"/>
      <c r="CW330" s="65"/>
      <c r="CX330" s="65"/>
      <c r="CY330" s="40"/>
      <c r="CZ330" s="40"/>
      <c r="DA330" s="40"/>
      <c r="DB330" s="40"/>
      <c r="DC330" s="40"/>
      <c r="DD330" s="40"/>
      <c r="DE330" s="40"/>
      <c r="DF330" s="40"/>
      <c r="DG330" s="40"/>
      <c r="DH330" s="40"/>
      <c r="DI330" s="40"/>
      <c r="DJ330" s="40"/>
      <c r="DK330" s="40"/>
      <c r="DL330" s="40"/>
      <c r="DM330" s="40"/>
      <c r="DN330" s="40"/>
      <c r="DO330" s="40"/>
      <c r="DP330" s="40"/>
      <c r="DQ330" s="40"/>
      <c r="DR330" s="40"/>
      <c r="DS330" s="40"/>
      <c r="DT330" s="40"/>
      <c r="DU330" s="40"/>
      <c r="DV330" s="40"/>
      <c r="DW330" s="85"/>
    </row>
    <row r="331" spans="4:127" ht="21" customHeight="1" x14ac:dyDescent="0.2">
      <c r="D331" s="40"/>
      <c r="E331" s="40"/>
      <c r="F331" s="40"/>
      <c r="G331" s="40"/>
      <c r="H331" s="138"/>
      <c r="I331" s="138"/>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U331" s="75"/>
      <c r="AX331" s="40"/>
      <c r="AY331" s="40"/>
      <c r="AZ331" s="40"/>
      <c r="BA331" s="40"/>
      <c r="BG331" s="40"/>
      <c r="BI331" s="40"/>
      <c r="BJ331" s="40"/>
      <c r="BK331" s="40"/>
      <c r="BL331" s="40"/>
      <c r="BM331" s="40"/>
      <c r="BN331" s="40"/>
      <c r="BO331" s="40"/>
      <c r="BR331" s="40"/>
      <c r="BS331" s="40"/>
      <c r="BT331" s="40"/>
      <c r="CC331" s="40"/>
      <c r="CE331" s="65"/>
      <c r="CF331" s="65"/>
      <c r="CG331" s="65"/>
      <c r="CH331" s="65"/>
      <c r="CI331" s="65"/>
      <c r="CJ331" s="66"/>
      <c r="CK331" s="66"/>
      <c r="CL331" s="66"/>
      <c r="CM331" s="65"/>
      <c r="CN331" s="65"/>
      <c r="CO331" s="65"/>
      <c r="CP331" s="65"/>
      <c r="CQ331" s="65"/>
      <c r="CR331" s="65"/>
      <c r="CS331" s="65"/>
      <c r="CT331" s="65"/>
      <c r="CU331" s="65"/>
      <c r="CV331" s="66"/>
      <c r="CW331" s="65"/>
      <c r="CX331" s="65"/>
      <c r="CY331" s="40"/>
      <c r="CZ331" s="40"/>
      <c r="DA331" s="40"/>
      <c r="DB331" s="40"/>
      <c r="DC331" s="40"/>
      <c r="DD331" s="40"/>
      <c r="DE331" s="40"/>
      <c r="DF331" s="40"/>
      <c r="DG331" s="40"/>
      <c r="DH331" s="40"/>
      <c r="DI331" s="40"/>
      <c r="DJ331" s="40"/>
      <c r="DK331" s="40"/>
      <c r="DL331" s="40"/>
      <c r="DM331" s="40"/>
      <c r="DN331" s="40"/>
      <c r="DO331" s="40"/>
      <c r="DP331" s="40"/>
      <c r="DQ331" s="40"/>
      <c r="DR331" s="40"/>
      <c r="DS331" s="40"/>
      <c r="DT331" s="40"/>
      <c r="DU331" s="40"/>
      <c r="DV331" s="40"/>
      <c r="DW331" s="85"/>
    </row>
    <row r="332" spans="4:127" ht="21" customHeight="1" x14ac:dyDescent="0.2">
      <c r="D332" s="40"/>
      <c r="E332" s="40"/>
      <c r="F332" s="40"/>
      <c r="G332" s="40"/>
      <c r="H332" s="138"/>
      <c r="I332" s="138"/>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U332" s="75"/>
      <c r="AX332" s="40"/>
      <c r="AY332" s="40"/>
      <c r="AZ332" s="40"/>
      <c r="BA332" s="40"/>
      <c r="BG332" s="40"/>
      <c r="BI332" s="40"/>
      <c r="BJ332" s="40"/>
      <c r="BK332" s="40"/>
      <c r="BL332" s="40"/>
      <c r="BM332" s="40"/>
      <c r="BN332" s="40"/>
      <c r="BO332" s="40"/>
      <c r="BR332" s="40"/>
      <c r="BS332" s="40"/>
      <c r="BT332" s="40"/>
      <c r="CC332" s="40"/>
      <c r="CE332" s="65"/>
      <c r="CF332" s="65"/>
      <c r="CG332" s="65"/>
      <c r="CH332" s="65"/>
      <c r="CI332" s="65"/>
      <c r="CJ332" s="66"/>
      <c r="CK332" s="66"/>
      <c r="CL332" s="66"/>
      <c r="CM332" s="65"/>
      <c r="CN332" s="65"/>
      <c r="CO332" s="65"/>
      <c r="CP332" s="65"/>
      <c r="CQ332" s="65"/>
      <c r="CR332" s="65"/>
      <c r="CS332" s="65"/>
      <c r="CT332" s="65"/>
      <c r="CU332" s="65"/>
      <c r="CV332" s="66"/>
      <c r="CW332" s="65"/>
      <c r="CX332" s="65"/>
      <c r="CY332" s="40"/>
      <c r="CZ332" s="40"/>
      <c r="DA332" s="40"/>
      <c r="DB332" s="40"/>
      <c r="DC332" s="40"/>
      <c r="DD332" s="40"/>
      <c r="DE332" s="40"/>
      <c r="DF332" s="40"/>
      <c r="DG332" s="40"/>
      <c r="DH332" s="40"/>
      <c r="DI332" s="40"/>
      <c r="DJ332" s="40"/>
      <c r="DK332" s="40"/>
      <c r="DL332" s="40"/>
      <c r="DM332" s="40"/>
      <c r="DN332" s="40"/>
      <c r="DO332" s="40"/>
      <c r="DP332" s="40"/>
      <c r="DQ332" s="40"/>
      <c r="DR332" s="40"/>
      <c r="DS332" s="40"/>
      <c r="DT332" s="40"/>
      <c r="DU332" s="40"/>
      <c r="DV332" s="40"/>
      <c r="DW332" s="85"/>
    </row>
    <row r="333" spans="4:127" ht="21" customHeight="1" x14ac:dyDescent="0.2">
      <c r="D333" s="40"/>
      <c r="E333" s="40"/>
      <c r="F333" s="40"/>
      <c r="G333" s="40"/>
      <c r="H333" s="138"/>
      <c r="I333" s="138"/>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U333" s="75"/>
      <c r="AX333" s="40"/>
      <c r="AY333" s="40"/>
      <c r="AZ333" s="40"/>
      <c r="BA333" s="40"/>
      <c r="BG333" s="40"/>
      <c r="BI333" s="40"/>
      <c r="BJ333" s="40"/>
      <c r="BK333" s="40"/>
      <c r="BL333" s="40"/>
      <c r="BM333" s="40"/>
      <c r="BN333" s="40"/>
      <c r="BO333" s="40"/>
      <c r="BR333" s="40"/>
      <c r="BS333" s="40"/>
      <c r="BT333" s="40"/>
      <c r="CC333" s="40"/>
      <c r="CE333" s="65"/>
      <c r="CF333" s="65"/>
      <c r="CG333" s="65"/>
      <c r="CH333" s="65"/>
      <c r="CI333" s="65"/>
      <c r="CJ333" s="66"/>
      <c r="CK333" s="66"/>
      <c r="CL333" s="66"/>
      <c r="CM333" s="65"/>
      <c r="CN333" s="65"/>
      <c r="CO333" s="65"/>
      <c r="CP333" s="65"/>
      <c r="CQ333" s="65"/>
      <c r="CR333" s="65"/>
      <c r="CS333" s="65"/>
      <c r="CT333" s="65"/>
      <c r="CU333" s="65"/>
      <c r="CV333" s="66"/>
      <c r="CW333" s="65"/>
      <c r="CX333" s="65"/>
      <c r="CY333" s="40"/>
      <c r="CZ333" s="40"/>
      <c r="DA333" s="40"/>
      <c r="DB333" s="40"/>
      <c r="DC333" s="40"/>
      <c r="DD333" s="40"/>
      <c r="DE333" s="40"/>
      <c r="DF333" s="40"/>
      <c r="DG333" s="40"/>
      <c r="DH333" s="40"/>
      <c r="DI333" s="40"/>
      <c r="DJ333" s="40"/>
      <c r="DK333" s="40"/>
      <c r="DL333" s="40"/>
      <c r="DM333" s="40"/>
      <c r="DN333" s="40"/>
      <c r="DO333" s="40"/>
      <c r="DP333" s="40"/>
      <c r="DQ333" s="40"/>
      <c r="DR333" s="40"/>
      <c r="DS333" s="40"/>
      <c r="DT333" s="40"/>
      <c r="DU333" s="40"/>
      <c r="DV333" s="40"/>
      <c r="DW333" s="85"/>
    </row>
    <row r="334" spans="4:127" ht="21" customHeight="1" x14ac:dyDescent="0.2">
      <c r="D334" s="40"/>
      <c r="E334" s="40"/>
      <c r="F334" s="40"/>
      <c r="G334" s="40"/>
      <c r="H334" s="138"/>
      <c r="I334" s="138"/>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U334" s="75"/>
      <c r="AX334" s="40"/>
      <c r="AY334" s="40"/>
      <c r="AZ334" s="40"/>
      <c r="BA334" s="40"/>
      <c r="BG334" s="40"/>
      <c r="BI334" s="40"/>
      <c r="BJ334" s="40"/>
      <c r="BK334" s="40"/>
      <c r="BL334" s="40"/>
      <c r="BM334" s="40"/>
      <c r="BN334" s="40"/>
      <c r="BO334" s="40"/>
      <c r="BR334" s="40"/>
      <c r="BS334" s="40"/>
      <c r="BT334" s="40"/>
      <c r="CC334" s="40"/>
      <c r="CE334" s="65"/>
      <c r="CF334" s="65"/>
      <c r="CG334" s="65"/>
      <c r="CH334" s="65"/>
      <c r="CI334" s="65"/>
      <c r="CJ334" s="66"/>
      <c r="CK334" s="66"/>
      <c r="CL334" s="66"/>
      <c r="CM334" s="65"/>
      <c r="CN334" s="65"/>
      <c r="CO334" s="65"/>
      <c r="CP334" s="65"/>
      <c r="CQ334" s="65"/>
      <c r="CR334" s="65"/>
      <c r="CS334" s="65"/>
      <c r="CT334" s="65"/>
      <c r="CU334" s="65"/>
      <c r="CV334" s="66"/>
      <c r="CW334" s="65"/>
      <c r="CX334" s="65"/>
      <c r="CY334" s="40"/>
      <c r="CZ334" s="40"/>
      <c r="DA334" s="40"/>
      <c r="DB334" s="40"/>
      <c r="DC334" s="40"/>
      <c r="DD334" s="40"/>
      <c r="DE334" s="40"/>
      <c r="DF334" s="40"/>
      <c r="DG334" s="40"/>
      <c r="DH334" s="40"/>
      <c r="DI334" s="40"/>
      <c r="DJ334" s="40"/>
      <c r="DK334" s="40"/>
      <c r="DL334" s="40"/>
      <c r="DM334" s="40"/>
      <c r="DN334" s="40"/>
      <c r="DO334" s="40"/>
      <c r="DP334" s="40"/>
      <c r="DQ334" s="40"/>
      <c r="DR334" s="40"/>
      <c r="DS334" s="40"/>
      <c r="DT334" s="40"/>
      <c r="DU334" s="40"/>
      <c r="DV334" s="40"/>
      <c r="DW334" s="85"/>
    </row>
    <row r="335" spans="4:127" ht="21" customHeight="1" x14ac:dyDescent="0.2">
      <c r="D335" s="40"/>
      <c r="E335" s="40"/>
      <c r="F335" s="40"/>
      <c r="G335" s="40"/>
      <c r="H335" s="138"/>
      <c r="I335" s="138"/>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U335" s="75"/>
      <c r="AX335" s="40"/>
      <c r="AY335" s="40"/>
      <c r="AZ335" s="40"/>
      <c r="BA335" s="40"/>
      <c r="BG335" s="40"/>
      <c r="BI335" s="40"/>
      <c r="BJ335" s="40"/>
      <c r="BK335" s="40"/>
      <c r="BL335" s="40"/>
      <c r="BM335" s="40"/>
      <c r="BN335" s="40"/>
      <c r="BO335" s="40"/>
      <c r="BR335" s="40"/>
      <c r="BS335" s="40"/>
      <c r="BT335" s="40"/>
      <c r="CC335" s="40"/>
      <c r="CE335" s="65"/>
      <c r="CF335" s="65"/>
      <c r="CG335" s="65"/>
      <c r="CH335" s="65"/>
      <c r="CI335" s="65"/>
      <c r="CJ335" s="66"/>
      <c r="CK335" s="66"/>
      <c r="CL335" s="66"/>
      <c r="CM335" s="65"/>
      <c r="CN335" s="65"/>
      <c r="CO335" s="65"/>
      <c r="CP335" s="65"/>
      <c r="CQ335" s="65"/>
      <c r="CR335" s="65"/>
      <c r="CS335" s="65"/>
      <c r="CT335" s="65"/>
      <c r="CU335" s="65"/>
      <c r="CV335" s="66"/>
      <c r="CW335" s="65"/>
      <c r="CX335" s="65"/>
      <c r="CY335" s="40"/>
      <c r="CZ335" s="40"/>
      <c r="DA335" s="40"/>
      <c r="DB335" s="40"/>
      <c r="DC335" s="40"/>
      <c r="DD335" s="40"/>
      <c r="DE335" s="40"/>
      <c r="DF335" s="40"/>
      <c r="DG335" s="40"/>
      <c r="DH335" s="40"/>
      <c r="DI335" s="40"/>
      <c r="DJ335" s="40"/>
      <c r="DK335" s="40"/>
      <c r="DL335" s="40"/>
      <c r="DM335" s="40"/>
      <c r="DN335" s="40"/>
      <c r="DO335" s="40"/>
      <c r="DP335" s="40"/>
      <c r="DQ335" s="40"/>
      <c r="DR335" s="40"/>
      <c r="DS335" s="40"/>
      <c r="DT335" s="40"/>
      <c r="DU335" s="40"/>
      <c r="DV335" s="40"/>
      <c r="DW335" s="85"/>
    </row>
    <row r="336" spans="4:127" ht="21" customHeight="1" x14ac:dyDescent="0.2">
      <c r="D336" s="40"/>
      <c r="E336" s="40"/>
      <c r="F336" s="40"/>
      <c r="G336" s="40"/>
      <c r="H336" s="138"/>
      <c r="I336" s="138"/>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U336" s="75"/>
      <c r="AX336" s="40"/>
      <c r="AY336" s="40"/>
      <c r="AZ336" s="40"/>
      <c r="BA336" s="40"/>
      <c r="BG336" s="40"/>
      <c r="BI336" s="40"/>
      <c r="BJ336" s="40"/>
      <c r="BK336" s="40"/>
      <c r="BL336" s="40"/>
      <c r="BM336" s="40"/>
      <c r="BN336" s="40"/>
      <c r="BO336" s="40"/>
      <c r="BR336" s="40"/>
      <c r="BS336" s="40"/>
      <c r="BT336" s="40"/>
      <c r="CC336" s="40"/>
      <c r="CE336" s="65"/>
      <c r="CF336" s="65"/>
      <c r="CG336" s="65"/>
      <c r="CH336" s="65"/>
      <c r="CI336" s="65"/>
      <c r="CJ336" s="66"/>
      <c r="CK336" s="66"/>
      <c r="CL336" s="66"/>
      <c r="CM336" s="65"/>
      <c r="CN336" s="65"/>
      <c r="CO336" s="65"/>
      <c r="CP336" s="65"/>
      <c r="CQ336" s="65"/>
      <c r="CR336" s="65"/>
      <c r="CS336" s="65"/>
      <c r="CT336" s="65"/>
      <c r="CU336" s="65"/>
      <c r="CV336" s="66"/>
      <c r="CW336" s="65"/>
      <c r="CX336" s="65"/>
      <c r="CY336" s="40"/>
      <c r="CZ336" s="40"/>
      <c r="DA336" s="40"/>
      <c r="DB336" s="40"/>
      <c r="DC336" s="40"/>
      <c r="DD336" s="40"/>
      <c r="DE336" s="40"/>
      <c r="DF336" s="40"/>
      <c r="DG336" s="40"/>
      <c r="DH336" s="40"/>
      <c r="DI336" s="40"/>
      <c r="DJ336" s="40"/>
      <c r="DK336" s="40"/>
      <c r="DL336" s="40"/>
      <c r="DM336" s="40"/>
      <c r="DN336" s="40"/>
      <c r="DO336" s="40"/>
      <c r="DP336" s="40"/>
      <c r="DQ336" s="40"/>
      <c r="DR336" s="40"/>
      <c r="DS336" s="40"/>
      <c r="DT336" s="40"/>
      <c r="DU336" s="40"/>
      <c r="DV336" s="40"/>
      <c r="DW336" s="85"/>
    </row>
    <row r="337" spans="4:127" ht="21" customHeight="1" x14ac:dyDescent="0.2">
      <c r="D337" s="40"/>
      <c r="E337" s="40"/>
      <c r="F337" s="40"/>
      <c r="G337" s="40"/>
      <c r="H337" s="138"/>
      <c r="I337" s="138"/>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U337" s="75"/>
      <c r="AX337" s="40"/>
      <c r="AY337" s="40"/>
      <c r="AZ337" s="40"/>
      <c r="BA337" s="40"/>
      <c r="BG337" s="40"/>
      <c r="BI337" s="40"/>
      <c r="BJ337" s="40"/>
      <c r="BK337" s="40"/>
      <c r="BL337" s="40"/>
      <c r="BM337" s="40"/>
      <c r="BN337" s="40"/>
      <c r="BO337" s="40"/>
      <c r="BR337" s="40"/>
      <c r="BS337" s="40"/>
      <c r="BT337" s="40"/>
      <c r="CC337" s="40"/>
      <c r="CE337" s="65"/>
      <c r="CF337" s="65"/>
      <c r="CG337" s="65"/>
      <c r="CH337" s="65"/>
      <c r="CI337" s="65"/>
      <c r="CJ337" s="66"/>
      <c r="CK337" s="66"/>
      <c r="CL337" s="66"/>
      <c r="CM337" s="65"/>
      <c r="CN337" s="65"/>
      <c r="CO337" s="65"/>
      <c r="CP337" s="65"/>
      <c r="CQ337" s="65"/>
      <c r="CR337" s="65"/>
      <c r="CS337" s="65"/>
      <c r="CT337" s="65"/>
      <c r="CU337" s="65"/>
      <c r="CV337" s="66"/>
      <c r="CW337" s="65"/>
      <c r="CX337" s="65"/>
      <c r="CY337" s="40"/>
      <c r="CZ337" s="40"/>
      <c r="DA337" s="40"/>
      <c r="DB337" s="40"/>
      <c r="DC337" s="40"/>
      <c r="DD337" s="40"/>
      <c r="DE337" s="40"/>
      <c r="DF337" s="40"/>
      <c r="DG337" s="40"/>
      <c r="DH337" s="40"/>
      <c r="DI337" s="40"/>
      <c r="DJ337" s="40"/>
      <c r="DK337" s="40"/>
      <c r="DL337" s="40"/>
      <c r="DM337" s="40"/>
      <c r="DN337" s="40"/>
      <c r="DO337" s="40"/>
      <c r="DP337" s="40"/>
      <c r="DQ337" s="40"/>
      <c r="DR337" s="40"/>
      <c r="DS337" s="40"/>
      <c r="DT337" s="40"/>
      <c r="DU337" s="40"/>
      <c r="DV337" s="40"/>
      <c r="DW337" s="85"/>
    </row>
    <row r="338" spans="4:127" ht="21" customHeight="1" x14ac:dyDescent="0.2">
      <c r="D338" s="40"/>
      <c r="E338" s="40"/>
      <c r="F338" s="40"/>
      <c r="G338" s="40"/>
      <c r="H338" s="138"/>
      <c r="I338" s="138"/>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U338" s="75"/>
      <c r="AX338" s="40"/>
      <c r="AY338" s="40"/>
      <c r="AZ338" s="40"/>
      <c r="BA338" s="40"/>
      <c r="BG338" s="40"/>
      <c r="BI338" s="40"/>
      <c r="BJ338" s="40"/>
      <c r="BK338" s="40"/>
      <c r="BL338" s="40"/>
      <c r="BM338" s="40"/>
      <c r="BN338" s="40"/>
      <c r="BO338" s="40"/>
      <c r="BR338" s="40"/>
      <c r="BS338" s="40"/>
      <c r="BT338" s="40"/>
      <c r="CC338" s="40"/>
      <c r="CE338" s="65"/>
      <c r="CF338" s="65"/>
      <c r="CG338" s="65"/>
      <c r="CH338" s="65"/>
      <c r="CI338" s="65"/>
      <c r="CJ338" s="66"/>
      <c r="CK338" s="66"/>
      <c r="CL338" s="66"/>
      <c r="CM338" s="65"/>
      <c r="CN338" s="65"/>
      <c r="CO338" s="65"/>
      <c r="CP338" s="65"/>
      <c r="CQ338" s="65"/>
      <c r="CR338" s="65"/>
      <c r="CS338" s="65"/>
      <c r="CT338" s="65"/>
      <c r="CU338" s="65"/>
      <c r="CV338" s="66"/>
      <c r="CW338" s="65"/>
      <c r="CX338" s="65"/>
      <c r="CY338" s="40"/>
      <c r="CZ338" s="40"/>
      <c r="DA338" s="40"/>
      <c r="DB338" s="40"/>
      <c r="DC338" s="40"/>
      <c r="DD338" s="40"/>
      <c r="DE338" s="40"/>
      <c r="DF338" s="40"/>
      <c r="DG338" s="40"/>
      <c r="DH338" s="40"/>
      <c r="DI338" s="40"/>
      <c r="DJ338" s="40"/>
      <c r="DK338" s="40"/>
      <c r="DL338" s="40"/>
      <c r="DM338" s="40"/>
      <c r="DN338" s="40"/>
      <c r="DO338" s="40"/>
      <c r="DP338" s="40"/>
      <c r="DQ338" s="40"/>
      <c r="DR338" s="40"/>
      <c r="DS338" s="40"/>
      <c r="DT338" s="40"/>
      <c r="DU338" s="40"/>
      <c r="DV338" s="40"/>
      <c r="DW338" s="85"/>
    </row>
    <row r="339" spans="4:127" ht="21" customHeight="1" x14ac:dyDescent="0.2">
      <c r="D339" s="40"/>
      <c r="E339" s="40"/>
      <c r="F339" s="40"/>
      <c r="G339" s="40"/>
      <c r="H339" s="138"/>
      <c r="I339" s="138"/>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U339" s="75"/>
      <c r="AX339" s="40"/>
      <c r="AY339" s="40"/>
      <c r="AZ339" s="40"/>
      <c r="BA339" s="40"/>
      <c r="BG339" s="40"/>
      <c r="BI339" s="40"/>
      <c r="BJ339" s="40"/>
      <c r="BK339" s="40"/>
      <c r="BL339" s="40"/>
      <c r="BM339" s="40"/>
      <c r="BN339" s="40"/>
      <c r="BO339" s="40"/>
      <c r="BR339" s="40"/>
      <c r="BS339" s="40"/>
      <c r="BT339" s="40"/>
      <c r="CC339" s="40"/>
      <c r="CE339" s="65"/>
      <c r="CF339" s="65"/>
      <c r="CG339" s="65"/>
      <c r="CH339" s="65"/>
      <c r="CI339" s="65"/>
      <c r="CJ339" s="66"/>
      <c r="CK339" s="66"/>
      <c r="CL339" s="66"/>
      <c r="CM339" s="65"/>
      <c r="CN339" s="65"/>
      <c r="CO339" s="65"/>
      <c r="CP339" s="65"/>
      <c r="CQ339" s="65"/>
      <c r="CR339" s="65"/>
      <c r="CS339" s="65"/>
      <c r="CT339" s="65"/>
      <c r="CU339" s="65"/>
      <c r="CV339" s="66"/>
      <c r="CW339" s="65"/>
      <c r="CX339" s="65"/>
      <c r="CY339" s="40"/>
      <c r="CZ339" s="40"/>
      <c r="DA339" s="40"/>
      <c r="DB339" s="40"/>
      <c r="DC339" s="40"/>
      <c r="DD339" s="40"/>
      <c r="DE339" s="40"/>
      <c r="DF339" s="40"/>
      <c r="DG339" s="40"/>
      <c r="DH339" s="40"/>
      <c r="DI339" s="40"/>
      <c r="DJ339" s="40"/>
      <c r="DK339" s="40"/>
      <c r="DL339" s="40"/>
      <c r="DM339" s="40"/>
      <c r="DN339" s="40"/>
      <c r="DO339" s="40"/>
      <c r="DP339" s="40"/>
      <c r="DQ339" s="40"/>
      <c r="DR339" s="40"/>
      <c r="DS339" s="40"/>
      <c r="DT339" s="40"/>
      <c r="DU339" s="40"/>
      <c r="DV339" s="40"/>
      <c r="DW339" s="85"/>
    </row>
    <row r="340" spans="4:127" ht="21" customHeight="1" x14ac:dyDescent="0.2">
      <c r="D340" s="40"/>
      <c r="E340" s="40"/>
      <c r="F340" s="40"/>
      <c r="G340" s="40"/>
      <c r="H340" s="138"/>
      <c r="I340" s="138"/>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U340" s="75"/>
      <c r="AX340" s="40"/>
      <c r="AY340" s="40"/>
      <c r="AZ340" s="40"/>
      <c r="BA340" s="40"/>
      <c r="BG340" s="40"/>
      <c r="BI340" s="40"/>
      <c r="BJ340" s="40"/>
      <c r="BK340" s="40"/>
      <c r="BL340" s="40"/>
      <c r="BM340" s="40"/>
      <c r="BN340" s="40"/>
      <c r="BO340" s="40"/>
      <c r="BR340" s="40"/>
      <c r="BS340" s="40"/>
      <c r="BT340" s="40"/>
      <c r="CC340" s="40"/>
      <c r="CE340" s="65"/>
      <c r="CF340" s="65"/>
      <c r="CG340" s="65"/>
      <c r="CH340" s="65"/>
      <c r="CI340" s="65"/>
      <c r="CJ340" s="66"/>
      <c r="CK340" s="66"/>
      <c r="CL340" s="66"/>
      <c r="CM340" s="65"/>
      <c r="CN340" s="65"/>
      <c r="CO340" s="65"/>
      <c r="CP340" s="65"/>
      <c r="CQ340" s="65"/>
      <c r="CR340" s="65"/>
      <c r="CS340" s="65"/>
      <c r="CT340" s="65"/>
      <c r="CU340" s="65"/>
      <c r="CV340" s="66"/>
      <c r="CW340" s="65"/>
      <c r="CX340" s="65"/>
      <c r="CY340" s="40"/>
      <c r="CZ340" s="40"/>
      <c r="DA340" s="40"/>
      <c r="DB340" s="40"/>
      <c r="DC340" s="40"/>
      <c r="DD340" s="40"/>
      <c r="DE340" s="40"/>
      <c r="DF340" s="40"/>
      <c r="DG340" s="40"/>
      <c r="DH340" s="40"/>
      <c r="DI340" s="40"/>
      <c r="DJ340" s="40"/>
      <c r="DK340" s="40"/>
      <c r="DL340" s="40"/>
      <c r="DM340" s="40"/>
      <c r="DN340" s="40"/>
      <c r="DO340" s="40"/>
      <c r="DP340" s="40"/>
      <c r="DQ340" s="40"/>
      <c r="DR340" s="40"/>
      <c r="DS340" s="40"/>
      <c r="DT340" s="40"/>
      <c r="DU340" s="40"/>
      <c r="DV340" s="40"/>
      <c r="DW340" s="85"/>
    </row>
    <row r="341" spans="4:127" ht="21" customHeight="1" x14ac:dyDescent="0.2">
      <c r="D341" s="40"/>
      <c r="E341" s="40"/>
      <c r="F341" s="40"/>
      <c r="G341" s="40"/>
      <c r="H341" s="138"/>
      <c r="I341" s="138"/>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U341" s="75"/>
      <c r="AX341" s="40"/>
      <c r="AY341" s="40"/>
      <c r="AZ341" s="40"/>
      <c r="BA341" s="40"/>
      <c r="BG341" s="40"/>
      <c r="BI341" s="40"/>
      <c r="BJ341" s="40"/>
      <c r="BK341" s="40"/>
      <c r="BL341" s="40"/>
      <c r="BM341" s="40"/>
      <c r="BN341" s="40"/>
      <c r="BO341" s="40"/>
      <c r="BR341" s="40"/>
      <c r="BS341" s="40"/>
      <c r="BT341" s="40"/>
      <c r="CC341" s="40"/>
      <c r="CE341" s="65"/>
      <c r="CF341" s="65"/>
      <c r="CG341" s="65"/>
      <c r="CH341" s="65"/>
      <c r="CI341" s="65"/>
      <c r="CJ341" s="66"/>
      <c r="CK341" s="66"/>
      <c r="CL341" s="66"/>
      <c r="CM341" s="65"/>
      <c r="CN341" s="65"/>
      <c r="CO341" s="65"/>
      <c r="CP341" s="65"/>
      <c r="CQ341" s="65"/>
      <c r="CR341" s="65"/>
      <c r="CS341" s="65"/>
      <c r="CT341" s="65"/>
      <c r="CU341" s="65"/>
      <c r="CV341" s="66"/>
      <c r="CW341" s="65"/>
      <c r="CX341" s="65"/>
      <c r="CY341" s="40"/>
      <c r="CZ341" s="40"/>
      <c r="DA341" s="40"/>
      <c r="DB341" s="40"/>
      <c r="DC341" s="40"/>
      <c r="DD341" s="40"/>
      <c r="DE341" s="40"/>
      <c r="DF341" s="40"/>
      <c r="DG341" s="40"/>
      <c r="DH341" s="40"/>
      <c r="DI341" s="40"/>
      <c r="DJ341" s="40"/>
      <c r="DK341" s="40"/>
      <c r="DL341" s="40"/>
      <c r="DM341" s="40"/>
      <c r="DN341" s="40"/>
      <c r="DO341" s="40"/>
      <c r="DP341" s="40"/>
      <c r="DQ341" s="40"/>
      <c r="DR341" s="40"/>
      <c r="DS341" s="40"/>
      <c r="DT341" s="40"/>
      <c r="DU341" s="40"/>
      <c r="DV341" s="40"/>
      <c r="DW341" s="85"/>
    </row>
    <row r="342" spans="4:127" ht="21" customHeight="1" x14ac:dyDescent="0.2">
      <c r="D342" s="40"/>
      <c r="E342" s="40"/>
      <c r="F342" s="40"/>
      <c r="G342" s="40"/>
      <c r="H342" s="138"/>
      <c r="I342" s="138"/>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U342" s="75"/>
      <c r="AX342" s="40"/>
      <c r="AY342" s="40"/>
      <c r="AZ342" s="40"/>
      <c r="BA342" s="40"/>
      <c r="BG342" s="40"/>
      <c r="BI342" s="40"/>
      <c r="BJ342" s="40"/>
      <c r="BK342" s="40"/>
      <c r="BL342" s="40"/>
      <c r="BM342" s="40"/>
      <c r="BN342" s="40"/>
      <c r="BO342" s="40"/>
      <c r="BR342" s="40"/>
      <c r="BS342" s="40"/>
      <c r="BT342" s="40"/>
      <c r="CC342" s="40"/>
      <c r="CE342" s="65"/>
      <c r="CF342" s="65"/>
      <c r="CG342" s="65"/>
      <c r="CH342" s="65"/>
      <c r="CI342" s="65"/>
      <c r="CJ342" s="66"/>
      <c r="CK342" s="66"/>
      <c r="CL342" s="66"/>
      <c r="CM342" s="65"/>
      <c r="CN342" s="65"/>
      <c r="CO342" s="65"/>
      <c r="CP342" s="65"/>
      <c r="CQ342" s="65"/>
      <c r="CR342" s="65"/>
      <c r="CS342" s="65"/>
      <c r="CT342" s="65"/>
      <c r="CU342" s="65"/>
      <c r="CV342" s="66"/>
      <c r="CW342" s="65"/>
      <c r="CX342" s="65"/>
      <c r="CY342" s="40"/>
      <c r="CZ342" s="40"/>
      <c r="DA342" s="40"/>
      <c r="DB342" s="40"/>
      <c r="DC342" s="40"/>
      <c r="DD342" s="40"/>
      <c r="DE342" s="40"/>
      <c r="DF342" s="40"/>
      <c r="DG342" s="40"/>
      <c r="DH342" s="40"/>
      <c r="DI342" s="40"/>
      <c r="DJ342" s="40"/>
      <c r="DK342" s="40"/>
      <c r="DL342" s="40"/>
      <c r="DM342" s="40"/>
      <c r="DN342" s="40"/>
      <c r="DO342" s="40"/>
      <c r="DP342" s="40"/>
      <c r="DQ342" s="40"/>
      <c r="DR342" s="40"/>
      <c r="DS342" s="40"/>
      <c r="DT342" s="40"/>
      <c r="DU342" s="40"/>
      <c r="DV342" s="40"/>
      <c r="DW342" s="85"/>
    </row>
    <row r="343" spans="4:127" ht="21" customHeight="1" x14ac:dyDescent="0.2">
      <c r="D343" s="40"/>
      <c r="E343" s="40"/>
      <c r="F343" s="40"/>
      <c r="G343" s="40"/>
      <c r="H343" s="138"/>
      <c r="I343" s="138"/>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U343" s="75"/>
      <c r="AX343" s="40"/>
      <c r="AY343" s="40"/>
      <c r="AZ343" s="40"/>
      <c r="BA343" s="40"/>
      <c r="BG343" s="40"/>
      <c r="BI343" s="40"/>
      <c r="BJ343" s="40"/>
      <c r="BK343" s="40"/>
      <c r="BL343" s="40"/>
      <c r="BM343" s="40"/>
      <c r="BN343" s="40"/>
      <c r="BO343" s="40"/>
      <c r="BR343" s="40"/>
      <c r="BS343" s="40"/>
      <c r="BT343" s="40"/>
      <c r="CC343" s="40"/>
      <c r="CE343" s="65"/>
      <c r="CF343" s="65"/>
      <c r="CG343" s="65"/>
      <c r="CH343" s="65"/>
      <c r="CI343" s="65"/>
      <c r="CJ343" s="66"/>
      <c r="CK343" s="66"/>
      <c r="CL343" s="66"/>
      <c r="CM343" s="65"/>
      <c r="CN343" s="65"/>
      <c r="CO343" s="65"/>
      <c r="CP343" s="65"/>
      <c r="CQ343" s="65"/>
      <c r="CR343" s="65"/>
      <c r="CS343" s="65"/>
      <c r="CT343" s="65"/>
      <c r="CU343" s="65"/>
      <c r="CV343" s="66"/>
      <c r="CW343" s="65"/>
      <c r="CX343" s="65"/>
      <c r="CY343" s="40"/>
      <c r="CZ343" s="40"/>
      <c r="DA343" s="40"/>
      <c r="DB343" s="40"/>
      <c r="DC343" s="40"/>
      <c r="DD343" s="40"/>
      <c r="DE343" s="40"/>
      <c r="DF343" s="40"/>
      <c r="DG343" s="40"/>
      <c r="DH343" s="40"/>
      <c r="DI343" s="40"/>
      <c r="DJ343" s="40"/>
      <c r="DK343" s="40"/>
      <c r="DL343" s="40"/>
      <c r="DM343" s="40"/>
      <c r="DN343" s="40"/>
      <c r="DO343" s="40"/>
      <c r="DP343" s="40"/>
      <c r="DQ343" s="40"/>
      <c r="DR343" s="40"/>
      <c r="DS343" s="40"/>
      <c r="DT343" s="40"/>
      <c r="DU343" s="40"/>
      <c r="DV343" s="40"/>
      <c r="DW343" s="85"/>
    </row>
    <row r="344" spans="4:127" ht="21" customHeight="1" x14ac:dyDescent="0.2">
      <c r="D344" s="40"/>
      <c r="E344" s="40"/>
      <c r="F344" s="40"/>
      <c r="G344" s="40"/>
      <c r="H344" s="138"/>
      <c r="I344" s="138"/>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U344" s="75"/>
      <c r="AX344" s="40"/>
      <c r="AY344" s="40"/>
      <c r="AZ344" s="40"/>
      <c r="BA344" s="40"/>
      <c r="BG344" s="40"/>
      <c r="BI344" s="40"/>
      <c r="BJ344" s="40"/>
      <c r="BK344" s="40"/>
      <c r="BL344" s="40"/>
      <c r="BM344" s="40"/>
      <c r="BN344" s="40"/>
      <c r="BO344" s="40"/>
      <c r="BR344" s="40"/>
      <c r="BS344" s="40"/>
      <c r="BT344" s="40"/>
      <c r="CC344" s="40"/>
      <c r="CE344" s="65"/>
      <c r="CF344" s="65"/>
      <c r="CG344" s="65"/>
      <c r="CH344" s="65"/>
      <c r="CI344" s="65"/>
      <c r="CJ344" s="66"/>
      <c r="CK344" s="66"/>
      <c r="CL344" s="66"/>
      <c r="CM344" s="65"/>
      <c r="CN344" s="65"/>
      <c r="CO344" s="65"/>
      <c r="CP344" s="65"/>
      <c r="CQ344" s="65"/>
      <c r="CR344" s="65"/>
      <c r="CS344" s="65"/>
      <c r="CT344" s="65"/>
      <c r="CU344" s="65"/>
      <c r="CV344" s="66"/>
      <c r="CW344" s="65"/>
      <c r="CX344" s="65"/>
      <c r="CY344" s="40"/>
      <c r="CZ344" s="40"/>
      <c r="DA344" s="40"/>
      <c r="DB344" s="40"/>
      <c r="DC344" s="40"/>
      <c r="DD344" s="40"/>
      <c r="DE344" s="40"/>
      <c r="DF344" s="40"/>
      <c r="DG344" s="40"/>
      <c r="DH344" s="40"/>
      <c r="DI344" s="40"/>
      <c r="DJ344" s="40"/>
      <c r="DK344" s="40"/>
      <c r="DL344" s="40"/>
      <c r="DM344" s="40"/>
      <c r="DN344" s="40"/>
      <c r="DO344" s="40"/>
      <c r="DP344" s="40"/>
      <c r="DQ344" s="40"/>
      <c r="DR344" s="40"/>
      <c r="DS344" s="40"/>
      <c r="DT344" s="40"/>
      <c r="DU344" s="40"/>
      <c r="DV344" s="40"/>
      <c r="DW344" s="85"/>
    </row>
    <row r="345" spans="4:127" ht="21" customHeight="1" x14ac:dyDescent="0.2">
      <c r="D345" s="40"/>
      <c r="E345" s="40"/>
      <c r="F345" s="40"/>
      <c r="G345" s="40"/>
      <c r="H345" s="138"/>
      <c r="I345" s="138"/>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U345" s="75"/>
      <c r="AX345" s="40"/>
      <c r="AY345" s="40"/>
      <c r="AZ345" s="40"/>
      <c r="BA345" s="40"/>
      <c r="BG345" s="40"/>
      <c r="BI345" s="40"/>
      <c r="BJ345" s="40"/>
      <c r="BK345" s="40"/>
      <c r="BL345" s="40"/>
      <c r="BM345" s="40"/>
      <c r="BN345" s="40"/>
      <c r="BO345" s="40"/>
      <c r="BR345" s="40"/>
      <c r="BS345" s="40"/>
      <c r="BT345" s="40"/>
      <c r="CC345" s="40"/>
      <c r="CE345" s="65"/>
      <c r="CF345" s="65"/>
      <c r="CG345" s="65"/>
      <c r="CH345" s="65"/>
      <c r="CI345" s="65"/>
      <c r="CJ345" s="66"/>
      <c r="CK345" s="66"/>
      <c r="CL345" s="66"/>
      <c r="CM345" s="65"/>
      <c r="CN345" s="65"/>
      <c r="CO345" s="65"/>
      <c r="CP345" s="65"/>
      <c r="CQ345" s="65"/>
      <c r="CR345" s="65"/>
      <c r="CS345" s="65"/>
      <c r="CT345" s="65"/>
      <c r="CU345" s="65"/>
      <c r="CV345" s="66"/>
      <c r="CW345" s="65"/>
      <c r="CX345" s="65"/>
      <c r="CY345" s="40"/>
      <c r="CZ345" s="40"/>
      <c r="DA345" s="40"/>
      <c r="DB345" s="40"/>
      <c r="DC345" s="40"/>
      <c r="DD345" s="40"/>
      <c r="DE345" s="40"/>
      <c r="DF345" s="40"/>
      <c r="DG345" s="40"/>
      <c r="DH345" s="40"/>
      <c r="DI345" s="40"/>
      <c r="DJ345" s="40"/>
      <c r="DK345" s="40"/>
      <c r="DL345" s="40"/>
      <c r="DM345" s="40"/>
      <c r="DN345" s="40"/>
      <c r="DO345" s="40"/>
      <c r="DP345" s="40"/>
      <c r="DQ345" s="40"/>
      <c r="DR345" s="40"/>
      <c r="DS345" s="40"/>
      <c r="DT345" s="40"/>
      <c r="DU345" s="40"/>
      <c r="DV345" s="40"/>
      <c r="DW345" s="85"/>
    </row>
    <row r="346" spans="4:127" ht="21" customHeight="1" x14ac:dyDescent="0.2">
      <c r="D346" s="40"/>
      <c r="E346" s="40"/>
      <c r="F346" s="40"/>
      <c r="G346" s="40"/>
      <c r="H346" s="138"/>
      <c r="I346" s="138"/>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U346" s="75"/>
      <c r="AX346" s="40"/>
      <c r="AY346" s="40"/>
      <c r="AZ346" s="40"/>
      <c r="BA346" s="40"/>
      <c r="BG346" s="40"/>
      <c r="BI346" s="40"/>
      <c r="BJ346" s="40"/>
      <c r="BK346" s="40"/>
      <c r="BL346" s="40"/>
      <c r="BM346" s="40"/>
      <c r="BN346" s="40"/>
      <c r="BO346" s="40"/>
      <c r="BR346" s="40"/>
      <c r="BS346" s="40"/>
      <c r="BT346" s="40"/>
      <c r="CC346" s="40"/>
      <c r="CE346" s="65"/>
      <c r="CF346" s="65"/>
      <c r="CG346" s="65"/>
      <c r="CH346" s="65"/>
      <c r="CI346" s="65"/>
      <c r="CJ346" s="66"/>
      <c r="CK346" s="66"/>
      <c r="CL346" s="66"/>
      <c r="CM346" s="65"/>
      <c r="CN346" s="65"/>
      <c r="CO346" s="65"/>
      <c r="CP346" s="65"/>
      <c r="CQ346" s="65"/>
      <c r="CR346" s="65"/>
      <c r="CS346" s="65"/>
      <c r="CT346" s="65"/>
      <c r="CU346" s="65"/>
      <c r="CV346" s="66"/>
      <c r="CW346" s="65"/>
      <c r="CX346" s="65"/>
      <c r="CY346" s="40"/>
      <c r="CZ346" s="40"/>
      <c r="DA346" s="40"/>
      <c r="DB346" s="40"/>
      <c r="DC346" s="40"/>
      <c r="DD346" s="40"/>
      <c r="DE346" s="40"/>
      <c r="DF346" s="40"/>
      <c r="DG346" s="40"/>
      <c r="DH346" s="40"/>
      <c r="DI346" s="40"/>
      <c r="DJ346" s="40"/>
      <c r="DK346" s="40"/>
      <c r="DL346" s="40"/>
      <c r="DM346" s="40"/>
      <c r="DN346" s="40"/>
      <c r="DO346" s="40"/>
      <c r="DP346" s="40"/>
      <c r="DQ346" s="40"/>
      <c r="DR346" s="40"/>
      <c r="DS346" s="40"/>
      <c r="DT346" s="40"/>
      <c r="DU346" s="40"/>
      <c r="DV346" s="40"/>
      <c r="DW346" s="85"/>
    </row>
    <row r="347" spans="4:127" ht="21" customHeight="1" x14ac:dyDescent="0.2">
      <c r="D347" s="40"/>
      <c r="E347" s="40"/>
      <c r="F347" s="40"/>
      <c r="G347" s="40"/>
      <c r="H347" s="138"/>
      <c r="I347" s="138"/>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U347" s="75"/>
      <c r="AX347" s="40"/>
      <c r="AY347" s="40"/>
      <c r="AZ347" s="40"/>
      <c r="BA347" s="40"/>
      <c r="BG347" s="40"/>
      <c r="BI347" s="40"/>
      <c r="BJ347" s="40"/>
      <c r="BK347" s="40"/>
      <c r="BL347" s="40"/>
      <c r="BM347" s="40"/>
      <c r="BN347" s="40"/>
      <c r="BO347" s="40"/>
      <c r="BR347" s="40"/>
      <c r="BS347" s="40"/>
      <c r="BT347" s="40"/>
      <c r="CC347" s="40"/>
      <c r="CE347" s="65"/>
      <c r="CF347" s="65"/>
      <c r="CG347" s="65"/>
      <c r="CH347" s="65"/>
      <c r="CI347" s="65"/>
      <c r="CJ347" s="66"/>
      <c r="CK347" s="66"/>
      <c r="CL347" s="66"/>
      <c r="CM347" s="65"/>
      <c r="CN347" s="65"/>
      <c r="CO347" s="65"/>
      <c r="CP347" s="65"/>
      <c r="CQ347" s="65"/>
      <c r="CR347" s="65"/>
      <c r="CS347" s="65"/>
      <c r="CT347" s="65"/>
      <c r="CU347" s="65"/>
      <c r="CV347" s="66"/>
      <c r="CW347" s="65"/>
      <c r="CX347" s="65"/>
      <c r="CY347" s="40"/>
      <c r="CZ347" s="40"/>
      <c r="DA347" s="40"/>
      <c r="DB347" s="40"/>
      <c r="DC347" s="40"/>
      <c r="DD347" s="40"/>
      <c r="DE347" s="40"/>
      <c r="DF347" s="40"/>
      <c r="DG347" s="40"/>
      <c r="DH347" s="40"/>
      <c r="DI347" s="40"/>
      <c r="DJ347" s="40"/>
      <c r="DK347" s="40"/>
      <c r="DL347" s="40"/>
      <c r="DM347" s="40"/>
      <c r="DN347" s="40"/>
      <c r="DO347" s="40"/>
      <c r="DP347" s="40"/>
      <c r="DQ347" s="40"/>
      <c r="DR347" s="40"/>
      <c r="DS347" s="40"/>
      <c r="DT347" s="40"/>
      <c r="DU347" s="40"/>
      <c r="DV347" s="40"/>
      <c r="DW347" s="85"/>
    </row>
    <row r="348" spans="4:127" ht="21" customHeight="1" x14ac:dyDescent="0.2">
      <c r="D348" s="40"/>
      <c r="E348" s="40"/>
      <c r="F348" s="40"/>
      <c r="G348" s="40"/>
      <c r="H348" s="138"/>
      <c r="I348" s="138"/>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U348" s="75"/>
      <c r="AX348" s="40"/>
      <c r="AY348" s="40"/>
      <c r="AZ348" s="40"/>
      <c r="BA348" s="40"/>
      <c r="BG348" s="40"/>
      <c r="BI348" s="40"/>
      <c r="BJ348" s="40"/>
      <c r="BK348" s="40"/>
      <c r="BL348" s="40"/>
      <c r="BM348" s="40"/>
      <c r="BN348" s="40"/>
      <c r="BO348" s="40"/>
      <c r="BR348" s="40"/>
      <c r="BS348" s="40"/>
      <c r="BT348" s="40"/>
      <c r="CC348" s="40"/>
      <c r="CE348" s="65"/>
      <c r="CF348" s="65"/>
      <c r="CG348" s="65"/>
      <c r="CH348" s="65"/>
      <c r="CI348" s="65"/>
      <c r="CJ348" s="66"/>
      <c r="CK348" s="66"/>
      <c r="CL348" s="66"/>
      <c r="CM348" s="65"/>
      <c r="CN348" s="65"/>
      <c r="CO348" s="65"/>
      <c r="CP348" s="65"/>
      <c r="CQ348" s="65"/>
      <c r="CR348" s="65"/>
      <c r="CS348" s="65"/>
      <c r="CT348" s="65"/>
      <c r="CU348" s="65"/>
      <c r="CV348" s="66"/>
      <c r="CW348" s="65"/>
      <c r="CX348" s="65"/>
      <c r="CY348" s="40"/>
      <c r="CZ348" s="40"/>
      <c r="DA348" s="40"/>
      <c r="DB348" s="40"/>
      <c r="DC348" s="40"/>
      <c r="DD348" s="40"/>
      <c r="DE348" s="40"/>
      <c r="DF348" s="40"/>
      <c r="DG348" s="40"/>
      <c r="DH348" s="40"/>
      <c r="DI348" s="40"/>
      <c r="DJ348" s="40"/>
      <c r="DK348" s="40"/>
      <c r="DL348" s="40"/>
      <c r="DM348" s="40"/>
      <c r="DN348" s="40"/>
      <c r="DO348" s="40"/>
      <c r="DP348" s="40"/>
      <c r="DQ348" s="40"/>
      <c r="DR348" s="40"/>
      <c r="DS348" s="40"/>
      <c r="DT348" s="40"/>
      <c r="DU348" s="40"/>
      <c r="DV348" s="40"/>
      <c r="DW348" s="85"/>
    </row>
    <row r="349" spans="4:127" ht="21" customHeight="1" x14ac:dyDescent="0.2">
      <c r="D349" s="40"/>
      <c r="E349" s="40"/>
      <c r="F349" s="40"/>
      <c r="G349" s="40"/>
      <c r="H349" s="138"/>
      <c r="I349" s="138"/>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U349" s="75"/>
      <c r="AX349" s="40"/>
      <c r="AY349" s="40"/>
      <c r="AZ349" s="40"/>
      <c r="BA349" s="40"/>
      <c r="BG349" s="40"/>
      <c r="BI349" s="40"/>
      <c r="BJ349" s="40"/>
      <c r="BK349" s="40"/>
      <c r="BL349" s="40"/>
      <c r="BM349" s="40"/>
      <c r="BN349" s="40"/>
      <c r="BO349" s="40"/>
      <c r="BR349" s="40"/>
      <c r="BS349" s="40"/>
      <c r="BT349" s="40"/>
      <c r="CC349" s="40"/>
      <c r="CE349" s="65"/>
      <c r="CF349" s="65"/>
      <c r="CG349" s="65"/>
      <c r="CH349" s="65"/>
      <c r="CI349" s="65"/>
      <c r="CJ349" s="66"/>
      <c r="CK349" s="66"/>
      <c r="CL349" s="66"/>
      <c r="CM349" s="65"/>
      <c r="CN349" s="65"/>
      <c r="CO349" s="65"/>
      <c r="CP349" s="65"/>
      <c r="CQ349" s="65"/>
      <c r="CR349" s="65"/>
      <c r="CS349" s="65"/>
      <c r="CT349" s="65"/>
      <c r="CU349" s="65"/>
      <c r="CV349" s="66"/>
      <c r="CW349" s="65"/>
      <c r="CX349" s="65"/>
      <c r="CY349" s="40"/>
      <c r="CZ349" s="40"/>
      <c r="DA349" s="40"/>
      <c r="DB349" s="40"/>
      <c r="DC349" s="40"/>
      <c r="DD349" s="40"/>
      <c r="DE349" s="40"/>
      <c r="DF349" s="40"/>
      <c r="DG349" s="40"/>
      <c r="DH349" s="40"/>
      <c r="DI349" s="40"/>
      <c r="DJ349" s="40"/>
      <c r="DK349" s="40"/>
      <c r="DL349" s="40"/>
      <c r="DM349" s="40"/>
      <c r="DN349" s="40"/>
      <c r="DO349" s="40"/>
      <c r="DP349" s="40"/>
      <c r="DQ349" s="40"/>
      <c r="DR349" s="40"/>
      <c r="DS349" s="40"/>
      <c r="DT349" s="40"/>
      <c r="DU349" s="40"/>
      <c r="DV349" s="40"/>
      <c r="DW349" s="85"/>
    </row>
    <row r="350" spans="4:127" ht="21" customHeight="1" x14ac:dyDescent="0.2">
      <c r="D350" s="40"/>
      <c r="E350" s="40"/>
      <c r="F350" s="40"/>
      <c r="G350" s="40"/>
      <c r="H350" s="138"/>
      <c r="I350" s="138"/>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U350" s="75"/>
      <c r="AX350" s="40"/>
      <c r="AY350" s="40"/>
      <c r="AZ350" s="40"/>
      <c r="BA350" s="40"/>
      <c r="BG350" s="40"/>
      <c r="BI350" s="40"/>
      <c r="BJ350" s="40"/>
      <c r="BK350" s="40"/>
      <c r="BL350" s="40"/>
      <c r="BM350" s="40"/>
      <c r="BN350" s="40"/>
      <c r="BO350" s="40"/>
      <c r="BR350" s="40"/>
      <c r="BS350" s="40"/>
      <c r="BT350" s="40"/>
      <c r="CC350" s="40"/>
      <c r="CE350" s="65"/>
      <c r="CF350" s="65"/>
      <c r="CG350" s="65"/>
      <c r="CH350" s="65"/>
      <c r="CI350" s="65"/>
      <c r="CJ350" s="66"/>
      <c r="CK350" s="66"/>
      <c r="CL350" s="66"/>
      <c r="CM350" s="65"/>
      <c r="CN350" s="65"/>
      <c r="CO350" s="65"/>
      <c r="CP350" s="65"/>
      <c r="CQ350" s="65"/>
      <c r="CR350" s="65"/>
      <c r="CS350" s="65"/>
      <c r="CT350" s="65"/>
      <c r="CU350" s="65"/>
      <c r="CV350" s="66"/>
      <c r="CW350" s="65"/>
      <c r="CX350" s="65"/>
      <c r="CY350" s="40"/>
      <c r="CZ350" s="40"/>
      <c r="DA350" s="40"/>
      <c r="DB350" s="40"/>
      <c r="DC350" s="40"/>
      <c r="DD350" s="40"/>
      <c r="DE350" s="40"/>
      <c r="DF350" s="40"/>
      <c r="DG350" s="40"/>
      <c r="DH350" s="40"/>
      <c r="DI350" s="40"/>
      <c r="DJ350" s="40"/>
      <c r="DK350" s="40"/>
      <c r="DL350" s="40"/>
      <c r="DM350" s="40"/>
      <c r="DN350" s="40"/>
      <c r="DO350" s="40"/>
      <c r="DP350" s="40"/>
      <c r="DQ350" s="40"/>
      <c r="DR350" s="40"/>
      <c r="DS350" s="40"/>
      <c r="DT350" s="40"/>
      <c r="DU350" s="40"/>
      <c r="DV350" s="40"/>
      <c r="DW350" s="85"/>
    </row>
    <row r="351" spans="4:127" ht="21" customHeight="1" x14ac:dyDescent="0.2">
      <c r="D351" s="40"/>
      <c r="E351" s="40"/>
      <c r="F351" s="40"/>
      <c r="G351" s="40"/>
      <c r="H351" s="138"/>
      <c r="I351" s="138"/>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U351" s="75"/>
      <c r="AX351" s="40"/>
      <c r="AY351" s="40"/>
      <c r="AZ351" s="40"/>
      <c r="BA351" s="40"/>
      <c r="BG351" s="40"/>
      <c r="BI351" s="40"/>
      <c r="BJ351" s="40"/>
      <c r="BK351" s="40"/>
      <c r="BL351" s="40"/>
      <c r="BM351" s="40"/>
      <c r="BN351" s="40"/>
      <c r="BO351" s="40"/>
      <c r="BR351" s="40"/>
      <c r="BS351" s="40"/>
      <c r="BT351" s="40"/>
      <c r="CC351" s="40"/>
      <c r="CE351" s="65"/>
      <c r="CF351" s="65"/>
      <c r="CG351" s="65"/>
      <c r="CH351" s="65"/>
      <c r="CI351" s="65"/>
      <c r="CJ351" s="66"/>
      <c r="CK351" s="66"/>
      <c r="CL351" s="66"/>
      <c r="CM351" s="65"/>
      <c r="CN351" s="65"/>
      <c r="CO351" s="65"/>
      <c r="CP351" s="65"/>
      <c r="CQ351" s="65"/>
      <c r="CR351" s="65"/>
      <c r="CS351" s="65"/>
      <c r="CT351" s="65"/>
      <c r="CU351" s="65"/>
      <c r="CV351" s="66"/>
      <c r="CW351" s="65"/>
      <c r="CX351" s="65"/>
      <c r="CY351" s="40"/>
      <c r="CZ351" s="40"/>
      <c r="DA351" s="40"/>
      <c r="DB351" s="40"/>
      <c r="DC351" s="40"/>
      <c r="DD351" s="40"/>
      <c r="DE351" s="40"/>
      <c r="DF351" s="40"/>
      <c r="DG351" s="40"/>
      <c r="DH351" s="40"/>
      <c r="DI351" s="40"/>
      <c r="DJ351" s="40"/>
      <c r="DK351" s="40"/>
      <c r="DL351" s="40"/>
      <c r="DM351" s="40"/>
      <c r="DN351" s="40"/>
      <c r="DO351" s="40"/>
      <c r="DP351" s="40"/>
      <c r="DQ351" s="40"/>
      <c r="DR351" s="40"/>
      <c r="DS351" s="40"/>
      <c r="DT351" s="40"/>
      <c r="DU351" s="40"/>
      <c r="DV351" s="40"/>
      <c r="DW351" s="85"/>
    </row>
    <row r="352" spans="4:127" ht="21" customHeight="1" x14ac:dyDescent="0.2">
      <c r="D352" s="40"/>
      <c r="E352" s="40"/>
      <c r="F352" s="40"/>
      <c r="G352" s="40"/>
      <c r="H352" s="138"/>
      <c r="I352" s="138"/>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U352" s="75"/>
      <c r="AX352" s="40"/>
      <c r="AY352" s="40"/>
      <c r="AZ352" s="40"/>
      <c r="BA352" s="40"/>
      <c r="BG352" s="40"/>
      <c r="BI352" s="40"/>
      <c r="BJ352" s="40"/>
      <c r="BK352" s="40"/>
      <c r="BL352" s="40"/>
      <c r="BM352" s="40"/>
      <c r="BN352" s="40"/>
      <c r="BO352" s="40"/>
      <c r="BR352" s="40"/>
      <c r="BS352" s="40"/>
      <c r="BT352" s="40"/>
      <c r="CC352" s="40"/>
      <c r="CE352" s="65"/>
      <c r="CF352" s="65"/>
      <c r="CG352" s="65"/>
      <c r="CH352" s="65"/>
      <c r="CI352" s="65"/>
      <c r="CJ352" s="66"/>
      <c r="CK352" s="66"/>
      <c r="CL352" s="66"/>
      <c r="CM352" s="65"/>
      <c r="CN352" s="65"/>
      <c r="CO352" s="65"/>
      <c r="CP352" s="65"/>
      <c r="CQ352" s="65"/>
      <c r="CR352" s="65"/>
      <c r="CS352" s="65"/>
      <c r="CT352" s="65"/>
      <c r="CU352" s="65"/>
      <c r="CV352" s="66"/>
      <c r="CW352" s="65"/>
      <c r="CX352" s="65"/>
      <c r="CY352" s="40"/>
      <c r="CZ352" s="40"/>
      <c r="DA352" s="40"/>
      <c r="DB352" s="40"/>
      <c r="DC352" s="40"/>
      <c r="DD352" s="40"/>
      <c r="DE352" s="40"/>
      <c r="DF352" s="40"/>
      <c r="DG352" s="40"/>
      <c r="DH352" s="40"/>
      <c r="DI352" s="40"/>
      <c r="DJ352" s="40"/>
      <c r="DK352" s="40"/>
      <c r="DL352" s="40"/>
      <c r="DM352" s="40"/>
      <c r="DN352" s="40"/>
      <c r="DO352" s="40"/>
      <c r="DP352" s="40"/>
      <c r="DQ352" s="40"/>
      <c r="DR352" s="40"/>
      <c r="DS352" s="40"/>
      <c r="DT352" s="40"/>
      <c r="DU352" s="40"/>
      <c r="DV352" s="40"/>
      <c r="DW352" s="85"/>
    </row>
    <row r="353" spans="4:127" ht="21" customHeight="1" x14ac:dyDescent="0.2">
      <c r="D353" s="40"/>
      <c r="E353" s="40"/>
      <c r="F353" s="40"/>
      <c r="G353" s="40"/>
      <c r="H353" s="138"/>
      <c r="I353" s="138"/>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U353" s="75"/>
      <c r="AX353" s="40"/>
      <c r="AY353" s="40"/>
      <c r="AZ353" s="40"/>
      <c r="BA353" s="40"/>
      <c r="BG353" s="40"/>
      <c r="BI353" s="40"/>
      <c r="BJ353" s="40"/>
      <c r="BK353" s="40"/>
      <c r="BL353" s="40"/>
      <c r="BM353" s="40"/>
      <c r="BN353" s="40"/>
      <c r="BO353" s="40"/>
      <c r="BR353" s="40"/>
      <c r="BS353" s="40"/>
      <c r="BT353" s="40"/>
      <c r="CC353" s="40"/>
      <c r="CE353" s="65"/>
      <c r="CF353" s="65"/>
      <c r="CG353" s="65"/>
      <c r="CH353" s="65"/>
      <c r="CI353" s="65"/>
      <c r="CJ353" s="66"/>
      <c r="CK353" s="66"/>
      <c r="CL353" s="66"/>
      <c r="CM353" s="65"/>
      <c r="CN353" s="65"/>
      <c r="CO353" s="65"/>
      <c r="CP353" s="65"/>
      <c r="CQ353" s="65"/>
      <c r="CR353" s="65"/>
      <c r="CS353" s="65"/>
      <c r="CT353" s="65"/>
      <c r="CU353" s="65"/>
      <c r="CV353" s="66"/>
      <c r="CW353" s="65"/>
      <c r="CX353" s="65"/>
      <c r="CY353" s="40"/>
      <c r="CZ353" s="40"/>
      <c r="DA353" s="40"/>
      <c r="DB353" s="40"/>
      <c r="DC353" s="40"/>
      <c r="DD353" s="40"/>
      <c r="DE353" s="40"/>
      <c r="DF353" s="40"/>
      <c r="DG353" s="40"/>
      <c r="DH353" s="40"/>
      <c r="DI353" s="40"/>
      <c r="DJ353" s="40"/>
      <c r="DK353" s="40"/>
      <c r="DL353" s="40"/>
      <c r="DM353" s="40"/>
      <c r="DN353" s="40"/>
      <c r="DO353" s="40"/>
      <c r="DP353" s="40"/>
      <c r="DQ353" s="40"/>
      <c r="DR353" s="40"/>
      <c r="DS353" s="40"/>
      <c r="DT353" s="40"/>
      <c r="DU353" s="40"/>
      <c r="DV353" s="40"/>
      <c r="DW353" s="85"/>
    </row>
    <row r="354" spans="4:127" ht="21" customHeight="1" x14ac:dyDescent="0.2">
      <c r="D354" s="40"/>
      <c r="E354" s="40"/>
      <c r="F354" s="40"/>
      <c r="G354" s="40"/>
      <c r="H354" s="138"/>
      <c r="I354" s="138"/>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U354" s="75"/>
      <c r="AX354" s="40"/>
      <c r="AY354" s="40"/>
      <c r="AZ354" s="40"/>
      <c r="BA354" s="40"/>
      <c r="BG354" s="40"/>
      <c r="BI354" s="40"/>
      <c r="BJ354" s="40"/>
      <c r="BK354" s="40"/>
      <c r="BL354" s="40"/>
      <c r="BM354" s="40"/>
      <c r="BN354" s="40"/>
      <c r="BO354" s="40"/>
      <c r="BR354" s="40"/>
      <c r="BS354" s="40"/>
      <c r="BT354" s="40"/>
      <c r="CC354" s="40"/>
      <c r="CE354" s="65"/>
      <c r="CF354" s="65"/>
      <c r="CG354" s="65"/>
      <c r="CH354" s="65"/>
      <c r="CI354" s="65"/>
      <c r="CJ354" s="66"/>
      <c r="CK354" s="66"/>
      <c r="CL354" s="66"/>
      <c r="CM354" s="65"/>
      <c r="CN354" s="65"/>
      <c r="CO354" s="65"/>
      <c r="CP354" s="65"/>
      <c r="CQ354" s="65"/>
      <c r="CR354" s="65"/>
      <c r="CS354" s="65"/>
      <c r="CT354" s="65"/>
      <c r="CU354" s="65"/>
      <c r="CV354" s="66"/>
      <c r="CW354" s="65"/>
      <c r="CX354" s="65"/>
      <c r="CY354" s="40"/>
      <c r="CZ354" s="40"/>
      <c r="DA354" s="40"/>
      <c r="DB354" s="40"/>
      <c r="DC354" s="40"/>
      <c r="DD354" s="40"/>
      <c r="DE354" s="40"/>
      <c r="DF354" s="40"/>
      <c r="DG354" s="40"/>
      <c r="DH354" s="40"/>
      <c r="DI354" s="40"/>
      <c r="DJ354" s="40"/>
      <c r="DK354" s="40"/>
      <c r="DL354" s="40"/>
      <c r="DM354" s="40"/>
      <c r="DN354" s="40"/>
      <c r="DO354" s="40"/>
      <c r="DP354" s="40"/>
      <c r="DQ354" s="40"/>
      <c r="DR354" s="40"/>
      <c r="DS354" s="40"/>
      <c r="DT354" s="40"/>
      <c r="DU354" s="40"/>
      <c r="DV354" s="40"/>
      <c r="DW354" s="85"/>
    </row>
    <row r="355" spans="4:127" ht="21" customHeight="1" x14ac:dyDescent="0.2">
      <c r="D355" s="40"/>
      <c r="E355" s="40"/>
      <c r="F355" s="40"/>
      <c r="G355" s="40"/>
      <c r="H355" s="138"/>
      <c r="I355" s="138"/>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U355" s="75"/>
      <c r="AX355" s="40"/>
      <c r="AY355" s="40"/>
      <c r="AZ355" s="40"/>
      <c r="BA355" s="40"/>
      <c r="BG355" s="40"/>
      <c r="BI355" s="40"/>
      <c r="BJ355" s="40"/>
      <c r="BK355" s="40"/>
      <c r="BL355" s="40"/>
      <c r="BM355" s="40"/>
      <c r="BN355" s="40"/>
      <c r="BO355" s="40"/>
      <c r="BR355" s="40"/>
      <c r="BS355" s="40"/>
      <c r="BT355" s="40"/>
      <c r="CC355" s="40"/>
      <c r="CE355" s="65"/>
      <c r="CF355" s="65"/>
      <c r="CG355" s="65"/>
      <c r="CH355" s="65"/>
      <c r="CI355" s="65"/>
      <c r="CJ355" s="66"/>
      <c r="CK355" s="66"/>
      <c r="CL355" s="66"/>
      <c r="CM355" s="65"/>
      <c r="CN355" s="65"/>
      <c r="CO355" s="65"/>
      <c r="CP355" s="65"/>
      <c r="CQ355" s="65"/>
      <c r="CR355" s="65"/>
      <c r="CS355" s="65"/>
      <c r="CT355" s="65"/>
      <c r="CU355" s="65"/>
      <c r="CV355" s="66"/>
      <c r="CW355" s="65"/>
      <c r="CX355" s="65"/>
      <c r="CY355" s="40"/>
      <c r="CZ355" s="40"/>
      <c r="DA355" s="40"/>
      <c r="DB355" s="40"/>
      <c r="DC355" s="40"/>
      <c r="DD355" s="40"/>
      <c r="DE355" s="40"/>
      <c r="DF355" s="40"/>
      <c r="DG355" s="40"/>
      <c r="DH355" s="40"/>
      <c r="DI355" s="40"/>
      <c r="DJ355" s="40"/>
      <c r="DK355" s="40"/>
      <c r="DL355" s="40"/>
      <c r="DM355" s="40"/>
      <c r="DN355" s="40"/>
      <c r="DO355" s="40"/>
      <c r="DP355" s="40"/>
      <c r="DQ355" s="40"/>
      <c r="DR355" s="40"/>
      <c r="DS355" s="40"/>
      <c r="DT355" s="40"/>
      <c r="DU355" s="40"/>
      <c r="DV355" s="40"/>
      <c r="DW355" s="85"/>
    </row>
    <row r="356" spans="4:127" ht="21" customHeight="1" x14ac:dyDescent="0.2">
      <c r="D356" s="40"/>
      <c r="E356" s="40"/>
      <c r="F356" s="40"/>
      <c r="G356" s="40"/>
      <c r="H356" s="138"/>
      <c r="I356" s="138"/>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U356" s="75"/>
      <c r="AX356" s="40"/>
      <c r="AY356" s="40"/>
      <c r="AZ356" s="40"/>
      <c r="BA356" s="40"/>
      <c r="BG356" s="40"/>
      <c r="BI356" s="40"/>
      <c r="BJ356" s="40"/>
      <c r="BK356" s="40"/>
      <c r="BL356" s="40"/>
      <c r="BM356" s="40"/>
      <c r="BN356" s="40"/>
      <c r="BO356" s="40"/>
      <c r="BR356" s="40"/>
      <c r="BS356" s="40"/>
      <c r="BT356" s="40"/>
      <c r="CC356" s="40"/>
      <c r="CE356" s="65"/>
      <c r="CF356" s="65"/>
      <c r="CG356" s="65"/>
      <c r="CH356" s="65"/>
      <c r="CI356" s="65"/>
      <c r="CJ356" s="66"/>
      <c r="CK356" s="66"/>
      <c r="CL356" s="66"/>
      <c r="CM356" s="65"/>
      <c r="CN356" s="65"/>
      <c r="CO356" s="65"/>
      <c r="CP356" s="65"/>
      <c r="CQ356" s="65"/>
      <c r="CR356" s="65"/>
      <c r="CS356" s="65"/>
      <c r="CT356" s="65"/>
      <c r="CU356" s="65"/>
      <c r="CV356" s="66"/>
      <c r="CW356" s="65"/>
      <c r="CX356" s="65"/>
      <c r="CY356" s="40"/>
      <c r="CZ356" s="40"/>
      <c r="DA356" s="40"/>
      <c r="DB356" s="40"/>
      <c r="DC356" s="40"/>
      <c r="DD356" s="40"/>
      <c r="DE356" s="40"/>
      <c r="DF356" s="40"/>
      <c r="DG356" s="40"/>
      <c r="DH356" s="40"/>
      <c r="DI356" s="40"/>
      <c r="DJ356" s="40"/>
      <c r="DK356" s="40"/>
      <c r="DL356" s="40"/>
      <c r="DM356" s="40"/>
      <c r="DN356" s="40"/>
      <c r="DO356" s="40"/>
      <c r="DP356" s="40"/>
      <c r="DQ356" s="40"/>
      <c r="DR356" s="40"/>
      <c r="DS356" s="40"/>
      <c r="DT356" s="40"/>
      <c r="DU356" s="40"/>
      <c r="DV356" s="40"/>
      <c r="DW356" s="85"/>
    </row>
    <row r="357" spans="4:127" ht="21" customHeight="1" x14ac:dyDescent="0.2">
      <c r="D357" s="40"/>
      <c r="E357" s="40"/>
      <c r="F357" s="40"/>
      <c r="G357" s="40"/>
      <c r="H357" s="138"/>
      <c r="I357" s="138"/>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U357" s="75"/>
      <c r="AX357" s="40"/>
      <c r="AY357" s="40"/>
      <c r="AZ357" s="40"/>
      <c r="BA357" s="40"/>
      <c r="BG357" s="40"/>
      <c r="BI357" s="40"/>
      <c r="BJ357" s="40"/>
      <c r="BK357" s="40"/>
      <c r="BL357" s="40"/>
      <c r="BM357" s="40"/>
      <c r="BN357" s="40"/>
      <c r="BO357" s="40"/>
      <c r="BR357" s="40"/>
      <c r="BS357" s="40"/>
      <c r="BT357" s="40"/>
      <c r="CC357" s="40"/>
      <c r="CE357" s="65"/>
      <c r="CF357" s="65"/>
      <c r="CG357" s="65"/>
      <c r="CH357" s="65"/>
      <c r="CI357" s="65"/>
      <c r="CJ357" s="66"/>
      <c r="CK357" s="66"/>
      <c r="CL357" s="66"/>
      <c r="CM357" s="65"/>
      <c r="CN357" s="65"/>
      <c r="CO357" s="65"/>
      <c r="CP357" s="65"/>
      <c r="CQ357" s="65"/>
      <c r="CR357" s="65"/>
      <c r="CS357" s="65"/>
      <c r="CT357" s="65"/>
      <c r="CU357" s="65"/>
      <c r="CV357" s="66"/>
      <c r="CW357" s="65"/>
      <c r="CX357" s="65"/>
      <c r="CY357" s="40"/>
      <c r="CZ357" s="40"/>
      <c r="DA357" s="40"/>
      <c r="DB357" s="40"/>
      <c r="DC357" s="40"/>
      <c r="DD357" s="40"/>
      <c r="DE357" s="40"/>
      <c r="DF357" s="40"/>
      <c r="DG357" s="40"/>
      <c r="DH357" s="40"/>
      <c r="DI357" s="40"/>
      <c r="DJ357" s="40"/>
      <c r="DK357" s="40"/>
      <c r="DL357" s="40"/>
      <c r="DM357" s="40"/>
      <c r="DN357" s="40"/>
      <c r="DO357" s="40"/>
      <c r="DP357" s="40"/>
      <c r="DQ357" s="40"/>
      <c r="DR357" s="40"/>
      <c r="DS357" s="40"/>
      <c r="DT357" s="40"/>
      <c r="DU357" s="40"/>
      <c r="DV357" s="40"/>
      <c r="DW357" s="85"/>
    </row>
    <row r="358" spans="4:127" ht="21" customHeight="1" x14ac:dyDescent="0.2">
      <c r="D358" s="40"/>
      <c r="E358" s="40"/>
      <c r="F358" s="40"/>
      <c r="G358" s="40"/>
      <c r="H358" s="138"/>
      <c r="I358" s="138"/>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U358" s="75"/>
      <c r="AX358" s="40"/>
      <c r="AY358" s="40"/>
      <c r="AZ358" s="40"/>
      <c r="BA358" s="40"/>
      <c r="BG358" s="40"/>
      <c r="BI358" s="40"/>
      <c r="BJ358" s="40"/>
      <c r="BK358" s="40"/>
      <c r="BL358" s="40"/>
      <c r="BM358" s="40"/>
      <c r="BN358" s="40"/>
      <c r="BO358" s="40"/>
      <c r="BR358" s="40"/>
      <c r="BS358" s="40"/>
      <c r="BT358" s="40"/>
      <c r="CC358" s="40"/>
      <c r="CE358" s="65"/>
      <c r="CF358" s="65"/>
      <c r="CG358" s="65"/>
      <c r="CH358" s="65"/>
      <c r="CI358" s="65"/>
      <c r="CJ358" s="66"/>
      <c r="CK358" s="66"/>
      <c r="CL358" s="66"/>
      <c r="CM358" s="65"/>
      <c r="CN358" s="65"/>
      <c r="CO358" s="65"/>
      <c r="CP358" s="65"/>
      <c r="CQ358" s="65"/>
      <c r="CR358" s="65"/>
      <c r="CS358" s="65"/>
      <c r="CT358" s="65"/>
      <c r="CU358" s="65"/>
      <c r="CV358" s="66"/>
      <c r="CW358" s="65"/>
      <c r="CX358" s="65"/>
      <c r="CY358" s="40"/>
      <c r="CZ358" s="40"/>
      <c r="DA358" s="40"/>
      <c r="DB358" s="40"/>
      <c r="DC358" s="40"/>
      <c r="DD358" s="40"/>
      <c r="DE358" s="40"/>
      <c r="DF358" s="40"/>
      <c r="DG358" s="40"/>
      <c r="DH358" s="40"/>
      <c r="DI358" s="40"/>
      <c r="DJ358" s="40"/>
      <c r="DK358" s="40"/>
      <c r="DL358" s="40"/>
      <c r="DM358" s="40"/>
      <c r="DN358" s="40"/>
      <c r="DO358" s="40"/>
      <c r="DP358" s="40"/>
      <c r="DQ358" s="40"/>
      <c r="DR358" s="40"/>
      <c r="DS358" s="40"/>
      <c r="DT358" s="40"/>
      <c r="DU358" s="40"/>
      <c r="DV358" s="40"/>
      <c r="DW358" s="85"/>
    </row>
    <row r="359" spans="4:127" ht="21" customHeight="1" x14ac:dyDescent="0.2">
      <c r="D359" s="40"/>
      <c r="E359" s="40"/>
      <c r="F359" s="40"/>
      <c r="G359" s="40"/>
      <c r="H359" s="138"/>
      <c r="I359" s="138"/>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U359" s="75"/>
      <c r="AX359" s="40"/>
      <c r="AY359" s="40"/>
      <c r="AZ359" s="40"/>
      <c r="BA359" s="40"/>
      <c r="BG359" s="40"/>
      <c r="BI359" s="40"/>
      <c r="BJ359" s="40"/>
      <c r="BK359" s="40"/>
      <c r="BL359" s="40"/>
      <c r="BM359" s="40"/>
      <c r="BN359" s="40"/>
      <c r="BO359" s="40"/>
      <c r="BR359" s="40"/>
      <c r="BS359" s="40"/>
      <c r="BT359" s="40"/>
      <c r="CC359" s="40"/>
      <c r="CE359" s="65"/>
      <c r="CF359" s="65"/>
      <c r="CG359" s="65"/>
      <c r="CH359" s="65"/>
      <c r="CI359" s="65"/>
      <c r="CJ359" s="66"/>
      <c r="CK359" s="66"/>
      <c r="CL359" s="66"/>
      <c r="CM359" s="65"/>
      <c r="CN359" s="65"/>
      <c r="CO359" s="65"/>
      <c r="CP359" s="65"/>
      <c r="CQ359" s="65"/>
      <c r="CR359" s="65"/>
      <c r="CS359" s="65"/>
      <c r="CT359" s="65"/>
      <c r="CU359" s="65"/>
      <c r="CV359" s="66"/>
      <c r="CW359" s="65"/>
      <c r="CX359" s="65"/>
      <c r="CY359" s="40"/>
      <c r="CZ359" s="40"/>
      <c r="DA359" s="40"/>
      <c r="DB359" s="40"/>
      <c r="DC359" s="40"/>
      <c r="DD359" s="40"/>
      <c r="DE359" s="40"/>
      <c r="DF359" s="40"/>
      <c r="DG359" s="40"/>
      <c r="DH359" s="40"/>
      <c r="DI359" s="40"/>
      <c r="DJ359" s="40"/>
      <c r="DK359" s="40"/>
      <c r="DL359" s="40"/>
      <c r="DM359" s="40"/>
      <c r="DN359" s="40"/>
      <c r="DO359" s="40"/>
      <c r="DP359" s="40"/>
      <c r="DQ359" s="40"/>
      <c r="DR359" s="40"/>
      <c r="DS359" s="40"/>
      <c r="DT359" s="40"/>
      <c r="DU359" s="40"/>
      <c r="DV359" s="40"/>
      <c r="DW359" s="85"/>
    </row>
    <row r="360" spans="4:127" ht="21" customHeight="1" x14ac:dyDescent="0.2">
      <c r="D360" s="40"/>
      <c r="E360" s="40"/>
      <c r="F360" s="40"/>
      <c r="G360" s="40"/>
      <c r="H360" s="138"/>
      <c r="I360" s="138"/>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U360" s="75"/>
      <c r="AX360" s="40"/>
      <c r="AY360" s="40"/>
      <c r="AZ360" s="40"/>
      <c r="BA360" s="40"/>
      <c r="BG360" s="40"/>
      <c r="BI360" s="40"/>
      <c r="BJ360" s="40"/>
      <c r="BK360" s="40"/>
      <c r="BL360" s="40"/>
      <c r="BM360" s="40"/>
      <c r="BN360" s="40"/>
      <c r="BO360" s="40"/>
      <c r="BR360" s="40"/>
      <c r="BS360" s="40"/>
      <c r="BT360" s="40"/>
      <c r="CC360" s="40"/>
      <c r="CE360" s="65"/>
      <c r="CF360" s="65"/>
      <c r="CG360" s="65"/>
      <c r="CH360" s="65"/>
      <c r="CI360" s="65"/>
      <c r="CJ360" s="66"/>
      <c r="CK360" s="66"/>
      <c r="CL360" s="66"/>
      <c r="CM360" s="65"/>
      <c r="CN360" s="65"/>
      <c r="CO360" s="65"/>
      <c r="CP360" s="65"/>
      <c r="CQ360" s="65"/>
      <c r="CR360" s="65"/>
      <c r="CS360" s="65"/>
      <c r="CT360" s="65"/>
      <c r="CU360" s="65"/>
      <c r="CV360" s="66"/>
      <c r="CW360" s="65"/>
      <c r="CX360" s="65"/>
      <c r="CY360" s="40"/>
      <c r="CZ360" s="40"/>
      <c r="DA360" s="40"/>
      <c r="DB360" s="40"/>
      <c r="DC360" s="40"/>
      <c r="DD360" s="40"/>
      <c r="DE360" s="40"/>
      <c r="DF360" s="40"/>
      <c r="DG360" s="40"/>
      <c r="DH360" s="40"/>
      <c r="DI360" s="40"/>
      <c r="DJ360" s="40"/>
      <c r="DK360" s="40"/>
      <c r="DL360" s="40"/>
      <c r="DM360" s="40"/>
      <c r="DN360" s="40"/>
      <c r="DO360" s="40"/>
      <c r="DP360" s="40"/>
      <c r="DQ360" s="40"/>
      <c r="DR360" s="40"/>
      <c r="DS360" s="40"/>
      <c r="DT360" s="40"/>
      <c r="DU360" s="40"/>
      <c r="DV360" s="40"/>
      <c r="DW360" s="85"/>
    </row>
    <row r="361" spans="4:127" ht="21" customHeight="1" x14ac:dyDescent="0.2">
      <c r="D361" s="40"/>
      <c r="E361" s="40"/>
      <c r="F361" s="40"/>
      <c r="G361" s="40"/>
      <c r="H361" s="138"/>
      <c r="I361" s="138"/>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U361" s="75"/>
      <c r="AX361" s="40"/>
      <c r="AY361" s="40"/>
      <c r="AZ361" s="40"/>
      <c r="BA361" s="40"/>
      <c r="BG361" s="40"/>
      <c r="BI361" s="40"/>
      <c r="BJ361" s="40"/>
      <c r="BK361" s="40"/>
      <c r="BL361" s="40"/>
      <c r="BM361" s="40"/>
      <c r="BN361" s="40"/>
      <c r="BO361" s="40"/>
      <c r="BR361" s="40"/>
      <c r="BS361" s="40"/>
      <c r="BT361" s="40"/>
      <c r="CC361" s="40"/>
      <c r="CE361" s="65"/>
      <c r="CF361" s="65"/>
      <c r="CG361" s="65"/>
      <c r="CH361" s="65"/>
      <c r="CI361" s="65"/>
      <c r="CJ361" s="66"/>
      <c r="CK361" s="66"/>
      <c r="CL361" s="66"/>
      <c r="CM361" s="65"/>
      <c r="CN361" s="65"/>
      <c r="CO361" s="65"/>
      <c r="CP361" s="65"/>
      <c r="CQ361" s="65"/>
      <c r="CR361" s="65"/>
      <c r="CS361" s="65"/>
      <c r="CT361" s="65"/>
      <c r="CU361" s="65"/>
      <c r="CV361" s="66"/>
      <c r="CW361" s="65"/>
      <c r="CX361" s="65"/>
      <c r="CY361" s="40"/>
      <c r="CZ361" s="40"/>
      <c r="DA361" s="40"/>
      <c r="DB361" s="40"/>
      <c r="DC361" s="40"/>
      <c r="DD361" s="40"/>
      <c r="DE361" s="40"/>
      <c r="DF361" s="40"/>
      <c r="DG361" s="40"/>
      <c r="DH361" s="40"/>
      <c r="DI361" s="40"/>
      <c r="DJ361" s="40"/>
      <c r="DK361" s="40"/>
      <c r="DL361" s="40"/>
      <c r="DM361" s="40"/>
      <c r="DN361" s="40"/>
      <c r="DO361" s="40"/>
      <c r="DP361" s="40"/>
      <c r="DQ361" s="40"/>
      <c r="DR361" s="40"/>
      <c r="DS361" s="40"/>
      <c r="DT361" s="40"/>
      <c r="DU361" s="40"/>
      <c r="DV361" s="40"/>
      <c r="DW361" s="85"/>
    </row>
    <row r="362" spans="4:127" ht="21" customHeight="1" x14ac:dyDescent="0.2">
      <c r="D362" s="40"/>
      <c r="E362" s="40"/>
      <c r="F362" s="40"/>
      <c r="G362" s="40"/>
      <c r="H362" s="138"/>
      <c r="I362" s="138"/>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U362" s="75"/>
      <c r="AX362" s="40"/>
      <c r="AY362" s="40"/>
      <c r="AZ362" s="40"/>
      <c r="BA362" s="40"/>
      <c r="BG362" s="40"/>
      <c r="BI362" s="40"/>
      <c r="BJ362" s="40"/>
      <c r="BK362" s="40"/>
      <c r="BL362" s="40"/>
      <c r="BM362" s="40"/>
      <c r="BN362" s="40"/>
      <c r="BO362" s="40"/>
      <c r="BR362" s="40"/>
      <c r="BS362" s="40"/>
      <c r="BT362" s="40"/>
      <c r="CC362" s="40"/>
      <c r="CE362" s="65"/>
      <c r="CF362" s="65"/>
      <c r="CG362" s="65"/>
      <c r="CH362" s="65"/>
      <c r="CI362" s="65"/>
      <c r="CJ362" s="66"/>
      <c r="CK362" s="66"/>
      <c r="CL362" s="66"/>
      <c r="CM362" s="65"/>
      <c r="CN362" s="65"/>
      <c r="CO362" s="65"/>
      <c r="CP362" s="65"/>
      <c r="CQ362" s="65"/>
      <c r="CR362" s="65"/>
      <c r="CS362" s="65"/>
      <c r="CT362" s="65"/>
      <c r="CU362" s="65"/>
      <c r="CV362" s="66"/>
      <c r="CW362" s="65"/>
      <c r="CX362" s="65"/>
      <c r="CY362" s="40"/>
      <c r="CZ362" s="40"/>
      <c r="DA362" s="40"/>
      <c r="DB362" s="40"/>
      <c r="DC362" s="40"/>
      <c r="DD362" s="40"/>
      <c r="DE362" s="40"/>
      <c r="DF362" s="40"/>
      <c r="DG362" s="40"/>
      <c r="DH362" s="40"/>
      <c r="DI362" s="40"/>
      <c r="DJ362" s="40"/>
      <c r="DK362" s="40"/>
      <c r="DL362" s="40"/>
      <c r="DM362" s="40"/>
      <c r="DN362" s="40"/>
      <c r="DO362" s="40"/>
      <c r="DP362" s="40"/>
      <c r="DQ362" s="40"/>
      <c r="DR362" s="40"/>
      <c r="DS362" s="40"/>
      <c r="DT362" s="40"/>
      <c r="DU362" s="40"/>
      <c r="DV362" s="40"/>
      <c r="DW362" s="85"/>
    </row>
    <row r="363" spans="4:127" ht="21" customHeight="1" x14ac:dyDescent="0.2">
      <c r="D363" s="40"/>
      <c r="E363" s="40"/>
      <c r="F363" s="40"/>
      <c r="G363" s="40"/>
      <c r="H363" s="138"/>
      <c r="I363" s="138"/>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U363" s="75"/>
      <c r="AX363" s="40"/>
      <c r="AY363" s="40"/>
      <c r="AZ363" s="40"/>
      <c r="BA363" s="40"/>
      <c r="BG363" s="40"/>
      <c r="BI363" s="40"/>
      <c r="BJ363" s="40"/>
      <c r="BK363" s="40"/>
      <c r="BL363" s="40"/>
      <c r="BM363" s="40"/>
      <c r="BN363" s="40"/>
      <c r="BO363" s="40"/>
      <c r="BR363" s="40"/>
      <c r="BS363" s="40"/>
      <c r="BT363" s="40"/>
      <c r="CC363" s="40"/>
      <c r="CE363" s="65"/>
      <c r="CF363" s="65"/>
      <c r="CG363" s="65"/>
      <c r="CH363" s="65"/>
      <c r="CI363" s="65"/>
      <c r="CJ363" s="66"/>
      <c r="CK363" s="66"/>
      <c r="CL363" s="66"/>
      <c r="CM363" s="65"/>
      <c r="CN363" s="65"/>
      <c r="CO363" s="65"/>
      <c r="CP363" s="65"/>
      <c r="CQ363" s="65"/>
      <c r="CR363" s="65"/>
      <c r="CS363" s="65"/>
      <c r="CT363" s="65"/>
      <c r="CU363" s="65"/>
      <c r="CV363" s="66"/>
      <c r="CW363" s="65"/>
      <c r="CX363" s="65"/>
      <c r="CY363" s="40"/>
      <c r="CZ363" s="40"/>
      <c r="DA363" s="40"/>
      <c r="DB363" s="40"/>
      <c r="DC363" s="40"/>
      <c r="DD363" s="40"/>
      <c r="DE363" s="40"/>
      <c r="DF363" s="40"/>
      <c r="DG363" s="40"/>
      <c r="DH363" s="40"/>
      <c r="DI363" s="40"/>
      <c r="DJ363" s="40"/>
      <c r="DK363" s="40"/>
      <c r="DL363" s="40"/>
      <c r="DM363" s="40"/>
      <c r="DN363" s="40"/>
      <c r="DO363" s="40"/>
      <c r="DP363" s="40"/>
      <c r="DQ363" s="40"/>
      <c r="DR363" s="40"/>
      <c r="DS363" s="40"/>
      <c r="DT363" s="40"/>
      <c r="DU363" s="40"/>
      <c r="DV363" s="40"/>
      <c r="DW363" s="85"/>
    </row>
    <row r="364" spans="4:127" ht="21" customHeight="1" x14ac:dyDescent="0.2">
      <c r="D364" s="40"/>
      <c r="E364" s="40"/>
      <c r="F364" s="40"/>
      <c r="G364" s="40"/>
      <c r="H364" s="138"/>
      <c r="I364" s="138"/>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U364" s="75"/>
      <c r="AX364" s="40"/>
      <c r="AY364" s="40"/>
      <c r="AZ364" s="40"/>
      <c r="BA364" s="40"/>
      <c r="BG364" s="40"/>
      <c r="BI364" s="40"/>
      <c r="BJ364" s="40"/>
      <c r="BK364" s="40"/>
      <c r="BL364" s="40"/>
      <c r="BM364" s="40"/>
      <c r="BN364" s="40"/>
      <c r="BO364" s="40"/>
      <c r="BR364" s="40"/>
      <c r="BS364" s="40"/>
      <c r="BT364" s="40"/>
      <c r="CC364" s="40"/>
      <c r="CE364" s="65"/>
      <c r="CF364" s="65"/>
      <c r="CG364" s="65"/>
      <c r="CH364" s="65"/>
      <c r="CI364" s="65"/>
      <c r="CJ364" s="66"/>
      <c r="CK364" s="66"/>
      <c r="CL364" s="66"/>
      <c r="CM364" s="65"/>
      <c r="CN364" s="65"/>
      <c r="CO364" s="65"/>
      <c r="CP364" s="65"/>
      <c r="CQ364" s="65"/>
      <c r="CR364" s="65"/>
      <c r="CS364" s="65"/>
      <c r="CT364" s="65"/>
      <c r="CU364" s="65"/>
      <c r="CV364" s="66"/>
      <c r="CW364" s="65"/>
      <c r="CX364" s="65"/>
      <c r="CY364" s="40"/>
      <c r="CZ364" s="40"/>
      <c r="DA364" s="40"/>
      <c r="DB364" s="40"/>
      <c r="DC364" s="40"/>
      <c r="DD364" s="40"/>
      <c r="DE364" s="40"/>
      <c r="DF364" s="40"/>
      <c r="DG364" s="40"/>
      <c r="DH364" s="40"/>
      <c r="DI364" s="40"/>
      <c r="DJ364" s="40"/>
      <c r="DK364" s="40"/>
      <c r="DL364" s="40"/>
      <c r="DM364" s="40"/>
      <c r="DN364" s="40"/>
      <c r="DO364" s="40"/>
      <c r="DP364" s="40"/>
      <c r="DQ364" s="40"/>
      <c r="DR364" s="40"/>
      <c r="DS364" s="40"/>
      <c r="DT364" s="40"/>
      <c r="DU364" s="40"/>
      <c r="DV364" s="40"/>
      <c r="DW364" s="85"/>
    </row>
    <row r="365" spans="4:127" ht="21" customHeight="1" x14ac:dyDescent="0.2">
      <c r="D365" s="40"/>
      <c r="E365" s="40"/>
      <c r="F365" s="40"/>
      <c r="G365" s="40"/>
      <c r="H365" s="138"/>
      <c r="I365" s="138"/>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U365" s="75"/>
      <c r="AX365" s="40"/>
      <c r="AY365" s="40"/>
      <c r="AZ365" s="40"/>
      <c r="BA365" s="40"/>
      <c r="BG365" s="40"/>
      <c r="BI365" s="40"/>
      <c r="BJ365" s="40"/>
      <c r="BK365" s="40"/>
      <c r="BL365" s="40"/>
      <c r="BM365" s="40"/>
      <c r="BN365" s="40"/>
      <c r="BO365" s="40"/>
      <c r="BR365" s="40"/>
      <c r="BS365" s="40"/>
      <c r="BT365" s="40"/>
      <c r="CC365" s="40"/>
      <c r="CE365" s="65"/>
      <c r="CF365" s="65"/>
      <c r="CG365" s="65"/>
      <c r="CH365" s="65"/>
      <c r="CI365" s="65"/>
      <c r="CJ365" s="66"/>
      <c r="CK365" s="66"/>
      <c r="CL365" s="66"/>
      <c r="CM365" s="65"/>
      <c r="CN365" s="65"/>
      <c r="CO365" s="65"/>
      <c r="CP365" s="65"/>
      <c r="CQ365" s="65"/>
      <c r="CR365" s="65"/>
      <c r="CS365" s="65"/>
      <c r="CT365" s="65"/>
      <c r="CU365" s="65"/>
      <c r="CV365" s="66"/>
      <c r="CW365" s="65"/>
      <c r="CX365" s="65"/>
      <c r="CY365" s="40"/>
      <c r="CZ365" s="40"/>
      <c r="DA365" s="40"/>
      <c r="DB365" s="40"/>
      <c r="DC365" s="40"/>
      <c r="DD365" s="40"/>
      <c r="DE365" s="40"/>
      <c r="DF365" s="40"/>
      <c r="DG365" s="40"/>
      <c r="DH365" s="40"/>
      <c r="DI365" s="40"/>
      <c r="DJ365" s="40"/>
      <c r="DK365" s="40"/>
      <c r="DL365" s="40"/>
      <c r="DM365" s="40"/>
      <c r="DN365" s="40"/>
      <c r="DO365" s="40"/>
      <c r="DP365" s="40"/>
      <c r="DQ365" s="40"/>
      <c r="DR365" s="40"/>
      <c r="DS365" s="40"/>
      <c r="DT365" s="40"/>
      <c r="DU365" s="40"/>
      <c r="DV365" s="40"/>
      <c r="DW365" s="85"/>
    </row>
    <row r="366" spans="4:127" ht="21" customHeight="1" x14ac:dyDescent="0.2">
      <c r="D366" s="40"/>
      <c r="E366" s="40"/>
      <c r="F366" s="40"/>
      <c r="G366" s="40"/>
      <c r="H366" s="138"/>
      <c r="I366" s="138"/>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U366" s="75"/>
      <c r="AX366" s="40"/>
      <c r="AY366" s="40"/>
      <c r="AZ366" s="40"/>
      <c r="BA366" s="40"/>
      <c r="BG366" s="40"/>
      <c r="BI366" s="40"/>
      <c r="BJ366" s="40"/>
      <c r="BK366" s="40"/>
      <c r="BL366" s="40"/>
      <c r="BM366" s="40"/>
      <c r="BN366" s="40"/>
      <c r="BO366" s="40"/>
      <c r="BR366" s="40"/>
      <c r="BS366" s="40"/>
      <c r="BT366" s="40"/>
      <c r="CC366" s="40"/>
      <c r="CE366" s="65"/>
      <c r="CF366" s="65"/>
      <c r="CG366" s="65"/>
      <c r="CH366" s="65"/>
      <c r="CI366" s="65"/>
      <c r="CJ366" s="66"/>
      <c r="CK366" s="66"/>
      <c r="CL366" s="66"/>
      <c r="CM366" s="65"/>
      <c r="CN366" s="65"/>
      <c r="CO366" s="65"/>
      <c r="CP366" s="65"/>
      <c r="CQ366" s="65"/>
      <c r="CR366" s="65"/>
      <c r="CS366" s="65"/>
      <c r="CT366" s="65"/>
      <c r="CU366" s="65"/>
      <c r="CV366" s="66"/>
      <c r="CW366" s="65"/>
      <c r="CX366" s="65"/>
      <c r="CY366" s="40"/>
      <c r="CZ366" s="40"/>
      <c r="DA366" s="40"/>
      <c r="DB366" s="40"/>
      <c r="DC366" s="40"/>
      <c r="DD366" s="40"/>
      <c r="DE366" s="40"/>
      <c r="DF366" s="40"/>
      <c r="DG366" s="40"/>
      <c r="DH366" s="40"/>
      <c r="DI366" s="40"/>
      <c r="DJ366" s="40"/>
      <c r="DK366" s="40"/>
      <c r="DL366" s="40"/>
      <c r="DM366" s="40"/>
      <c r="DN366" s="40"/>
      <c r="DO366" s="40"/>
      <c r="DP366" s="40"/>
      <c r="DQ366" s="40"/>
      <c r="DR366" s="40"/>
      <c r="DS366" s="40"/>
      <c r="DT366" s="40"/>
      <c r="DU366" s="40"/>
      <c r="DV366" s="40"/>
      <c r="DW366" s="85"/>
    </row>
    <row r="367" spans="4:127" ht="21" customHeight="1" x14ac:dyDescent="0.2">
      <c r="D367" s="40"/>
      <c r="E367" s="40"/>
      <c r="F367" s="40"/>
      <c r="G367" s="40"/>
      <c r="H367" s="138"/>
      <c r="I367" s="138"/>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U367" s="75"/>
      <c r="AX367" s="40"/>
      <c r="AY367" s="40"/>
      <c r="AZ367" s="40"/>
      <c r="BA367" s="40"/>
      <c r="BG367" s="40"/>
      <c r="BI367" s="40"/>
      <c r="BJ367" s="40"/>
      <c r="BK367" s="40"/>
      <c r="BL367" s="40"/>
      <c r="BM367" s="40"/>
      <c r="BN367" s="40"/>
      <c r="BO367" s="40"/>
      <c r="BR367" s="40"/>
      <c r="BS367" s="40"/>
      <c r="BT367" s="40"/>
      <c r="CC367" s="40"/>
      <c r="CE367" s="65"/>
      <c r="CF367" s="65"/>
      <c r="CG367" s="65"/>
      <c r="CH367" s="65"/>
      <c r="CI367" s="65"/>
      <c r="CJ367" s="66"/>
      <c r="CK367" s="66"/>
      <c r="CL367" s="66"/>
      <c r="CM367" s="65"/>
      <c r="CN367" s="65"/>
      <c r="CO367" s="65"/>
      <c r="CP367" s="65"/>
      <c r="CQ367" s="65"/>
      <c r="CR367" s="65"/>
      <c r="CS367" s="65"/>
      <c r="CT367" s="65"/>
      <c r="CU367" s="65"/>
      <c r="CV367" s="66"/>
      <c r="CW367" s="65"/>
      <c r="CX367" s="65"/>
      <c r="CY367" s="40"/>
      <c r="CZ367" s="40"/>
      <c r="DA367" s="40"/>
      <c r="DB367" s="40"/>
      <c r="DC367" s="40"/>
      <c r="DD367" s="40"/>
      <c r="DE367" s="40"/>
      <c r="DF367" s="40"/>
      <c r="DG367" s="40"/>
      <c r="DH367" s="40"/>
      <c r="DI367" s="40"/>
      <c r="DJ367" s="40"/>
      <c r="DK367" s="40"/>
      <c r="DL367" s="40"/>
      <c r="DM367" s="40"/>
      <c r="DN367" s="40"/>
      <c r="DO367" s="40"/>
      <c r="DP367" s="40"/>
      <c r="DQ367" s="40"/>
      <c r="DR367" s="40"/>
      <c r="DS367" s="40"/>
      <c r="DT367" s="40"/>
      <c r="DU367" s="40"/>
      <c r="DV367" s="40"/>
      <c r="DW367" s="85"/>
    </row>
    <row r="368" spans="4:127" ht="21" customHeight="1" x14ac:dyDescent="0.2">
      <c r="D368" s="40"/>
      <c r="E368" s="40"/>
      <c r="F368" s="40"/>
      <c r="G368" s="40"/>
      <c r="H368" s="138"/>
      <c r="I368" s="138"/>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U368" s="75"/>
      <c r="AX368" s="40"/>
      <c r="AY368" s="40"/>
      <c r="AZ368" s="40"/>
      <c r="BA368" s="40"/>
      <c r="BG368" s="40"/>
      <c r="BI368" s="40"/>
      <c r="BJ368" s="40"/>
      <c r="BK368" s="40"/>
      <c r="BL368" s="40"/>
      <c r="BM368" s="40"/>
      <c r="BN368" s="40"/>
      <c r="BO368" s="40"/>
      <c r="BR368" s="40"/>
      <c r="BS368" s="40"/>
      <c r="BT368" s="40"/>
      <c r="CC368" s="40"/>
      <c r="CE368" s="65"/>
      <c r="CF368" s="65"/>
      <c r="CG368" s="65"/>
      <c r="CH368" s="65"/>
      <c r="CI368" s="65"/>
      <c r="CJ368" s="66"/>
      <c r="CK368" s="66"/>
      <c r="CL368" s="66"/>
      <c r="CM368" s="65"/>
      <c r="CN368" s="65"/>
      <c r="CO368" s="65"/>
      <c r="CP368" s="65"/>
      <c r="CQ368" s="65"/>
      <c r="CR368" s="65"/>
      <c r="CS368" s="65"/>
      <c r="CT368" s="65"/>
      <c r="CU368" s="65"/>
      <c r="CV368" s="66"/>
      <c r="CW368" s="65"/>
      <c r="CX368" s="65"/>
      <c r="CY368" s="40"/>
      <c r="CZ368" s="40"/>
      <c r="DA368" s="40"/>
      <c r="DB368" s="40"/>
      <c r="DC368" s="40"/>
      <c r="DD368" s="40"/>
      <c r="DE368" s="40"/>
      <c r="DF368" s="40"/>
      <c r="DG368" s="40"/>
      <c r="DH368" s="40"/>
      <c r="DI368" s="40"/>
      <c r="DJ368" s="40"/>
      <c r="DK368" s="40"/>
      <c r="DL368" s="40"/>
      <c r="DM368" s="40"/>
      <c r="DN368" s="40"/>
      <c r="DO368" s="40"/>
      <c r="DP368" s="40"/>
      <c r="DQ368" s="40"/>
      <c r="DR368" s="40"/>
      <c r="DS368" s="40"/>
      <c r="DT368" s="40"/>
      <c r="DU368" s="40"/>
      <c r="DV368" s="40"/>
      <c r="DW368" s="85"/>
    </row>
    <row r="369" spans="4:127" ht="21" customHeight="1" x14ac:dyDescent="0.2">
      <c r="D369" s="40"/>
      <c r="E369" s="40"/>
      <c r="F369" s="40"/>
      <c r="G369" s="40"/>
      <c r="H369" s="138"/>
      <c r="I369" s="138"/>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U369" s="75"/>
      <c r="AX369" s="40"/>
      <c r="AY369" s="40"/>
      <c r="AZ369" s="40"/>
      <c r="BA369" s="40"/>
      <c r="BG369" s="40"/>
      <c r="BI369" s="40"/>
      <c r="BJ369" s="40"/>
      <c r="BK369" s="40"/>
      <c r="BL369" s="40"/>
      <c r="BM369" s="40"/>
      <c r="BN369" s="40"/>
      <c r="BO369" s="40"/>
      <c r="BR369" s="40"/>
      <c r="BS369" s="40"/>
      <c r="BT369" s="40"/>
      <c r="CC369" s="40"/>
      <c r="CE369" s="65"/>
      <c r="CF369" s="65"/>
      <c r="CG369" s="65"/>
      <c r="CH369" s="65"/>
      <c r="CI369" s="65"/>
      <c r="CJ369" s="66"/>
      <c r="CK369" s="66"/>
      <c r="CL369" s="66"/>
      <c r="CM369" s="65"/>
      <c r="CN369" s="65"/>
      <c r="CO369" s="65"/>
      <c r="CP369" s="65"/>
      <c r="CQ369" s="65"/>
      <c r="CR369" s="65"/>
      <c r="CS369" s="65"/>
      <c r="CT369" s="65"/>
      <c r="CU369" s="65"/>
      <c r="CV369" s="66"/>
      <c r="CW369" s="65"/>
      <c r="CX369" s="65"/>
      <c r="CY369" s="40"/>
      <c r="CZ369" s="40"/>
      <c r="DA369" s="40"/>
      <c r="DB369" s="40"/>
      <c r="DC369" s="40"/>
      <c r="DD369" s="40"/>
      <c r="DE369" s="40"/>
      <c r="DF369" s="40"/>
      <c r="DG369" s="40"/>
      <c r="DH369" s="40"/>
      <c r="DI369" s="40"/>
      <c r="DJ369" s="40"/>
      <c r="DK369" s="40"/>
      <c r="DL369" s="40"/>
      <c r="DM369" s="40"/>
      <c r="DN369" s="40"/>
      <c r="DO369" s="40"/>
      <c r="DP369" s="40"/>
      <c r="DQ369" s="40"/>
      <c r="DR369" s="40"/>
      <c r="DS369" s="40"/>
      <c r="DT369" s="40"/>
      <c r="DU369" s="40"/>
      <c r="DV369" s="40"/>
      <c r="DW369" s="85"/>
    </row>
    <row r="370" spans="4:127" ht="21" customHeight="1" x14ac:dyDescent="0.2">
      <c r="D370" s="40"/>
      <c r="E370" s="40"/>
      <c r="F370" s="40"/>
      <c r="G370" s="40"/>
      <c r="H370" s="138"/>
      <c r="I370" s="138"/>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U370" s="75"/>
      <c r="AX370" s="40"/>
      <c r="AY370" s="40"/>
      <c r="AZ370" s="40"/>
      <c r="BA370" s="40"/>
      <c r="BG370" s="40"/>
      <c r="BI370" s="40"/>
      <c r="BJ370" s="40"/>
      <c r="BK370" s="40"/>
      <c r="BL370" s="40"/>
      <c r="BM370" s="40"/>
      <c r="BN370" s="40"/>
      <c r="BO370" s="40"/>
      <c r="BR370" s="40"/>
      <c r="BS370" s="40"/>
      <c r="BT370" s="40"/>
      <c r="CC370" s="40"/>
      <c r="CE370" s="65"/>
      <c r="CF370" s="65"/>
      <c r="CG370" s="65"/>
      <c r="CH370" s="65"/>
      <c r="CI370" s="65"/>
      <c r="CJ370" s="66"/>
      <c r="CK370" s="66"/>
      <c r="CL370" s="66"/>
      <c r="CM370" s="65"/>
      <c r="CN370" s="65"/>
      <c r="CO370" s="65"/>
      <c r="CP370" s="65"/>
      <c r="CQ370" s="65"/>
      <c r="CR370" s="65"/>
      <c r="CS370" s="65"/>
      <c r="CT370" s="65"/>
      <c r="CU370" s="65"/>
      <c r="CV370" s="66"/>
      <c r="CW370" s="65"/>
      <c r="CX370" s="65"/>
      <c r="CY370" s="40"/>
      <c r="CZ370" s="40"/>
      <c r="DA370" s="40"/>
      <c r="DB370" s="40"/>
      <c r="DC370" s="40"/>
      <c r="DD370" s="40"/>
      <c r="DE370" s="40"/>
      <c r="DF370" s="40"/>
      <c r="DG370" s="40"/>
      <c r="DH370" s="40"/>
      <c r="DI370" s="40"/>
      <c r="DJ370" s="40"/>
      <c r="DK370" s="40"/>
      <c r="DL370" s="40"/>
      <c r="DM370" s="40"/>
      <c r="DN370" s="40"/>
      <c r="DO370" s="40"/>
      <c r="DP370" s="40"/>
      <c r="DQ370" s="40"/>
      <c r="DR370" s="40"/>
      <c r="DS370" s="40"/>
      <c r="DT370" s="40"/>
      <c r="DU370" s="40"/>
      <c r="DV370" s="40"/>
      <c r="DW370" s="85"/>
    </row>
    <row r="371" spans="4:127" ht="21" customHeight="1" x14ac:dyDescent="0.2">
      <c r="D371" s="40"/>
      <c r="E371" s="40"/>
      <c r="F371" s="40"/>
      <c r="G371" s="40"/>
      <c r="H371" s="138"/>
      <c r="I371" s="138"/>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U371" s="75"/>
      <c r="AX371" s="40"/>
      <c r="AY371" s="40"/>
      <c r="AZ371" s="40"/>
      <c r="BA371" s="40"/>
      <c r="BG371" s="40"/>
      <c r="BI371" s="40"/>
      <c r="BJ371" s="40"/>
      <c r="BK371" s="40"/>
      <c r="BL371" s="40"/>
      <c r="BM371" s="40"/>
      <c r="BN371" s="40"/>
      <c r="BO371" s="40"/>
      <c r="BR371" s="40"/>
      <c r="BS371" s="40"/>
      <c r="BT371" s="40"/>
      <c r="CC371" s="40"/>
      <c r="CE371" s="65"/>
      <c r="CF371" s="65"/>
      <c r="CG371" s="65"/>
      <c r="CH371" s="65"/>
      <c r="CI371" s="65"/>
      <c r="CJ371" s="66"/>
      <c r="CK371" s="66"/>
      <c r="CL371" s="66"/>
      <c r="CM371" s="65"/>
      <c r="CN371" s="65"/>
      <c r="CO371" s="65"/>
      <c r="CP371" s="65"/>
      <c r="CQ371" s="65"/>
      <c r="CR371" s="65"/>
      <c r="CS371" s="65"/>
      <c r="CT371" s="65"/>
      <c r="CU371" s="65"/>
      <c r="CV371" s="66"/>
      <c r="CW371" s="65"/>
      <c r="CX371" s="65"/>
      <c r="CY371" s="40"/>
      <c r="CZ371" s="40"/>
      <c r="DA371" s="40"/>
      <c r="DB371" s="40"/>
      <c r="DC371" s="40"/>
      <c r="DD371" s="40"/>
      <c r="DE371" s="40"/>
      <c r="DF371" s="40"/>
      <c r="DG371" s="40"/>
      <c r="DH371" s="40"/>
      <c r="DI371" s="40"/>
      <c r="DJ371" s="40"/>
      <c r="DK371" s="40"/>
      <c r="DL371" s="40"/>
      <c r="DM371" s="40"/>
      <c r="DN371" s="40"/>
      <c r="DO371" s="40"/>
      <c r="DP371" s="40"/>
      <c r="DQ371" s="40"/>
      <c r="DR371" s="40"/>
      <c r="DS371" s="40"/>
      <c r="DT371" s="40"/>
      <c r="DU371" s="40"/>
      <c r="DV371" s="40"/>
      <c r="DW371" s="85"/>
    </row>
    <row r="372" spans="4:127" ht="21" customHeight="1" x14ac:dyDescent="0.2">
      <c r="D372" s="40"/>
      <c r="E372" s="40"/>
      <c r="F372" s="40"/>
      <c r="G372" s="40"/>
      <c r="H372" s="138"/>
      <c r="I372" s="138"/>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U372" s="75"/>
      <c r="AX372" s="40"/>
      <c r="AY372" s="40"/>
      <c r="AZ372" s="40"/>
      <c r="BA372" s="40"/>
      <c r="BG372" s="40"/>
      <c r="BI372" s="40"/>
      <c r="BJ372" s="40"/>
      <c r="BK372" s="40"/>
      <c r="BL372" s="40"/>
      <c r="BM372" s="40"/>
      <c r="BN372" s="40"/>
      <c r="BO372" s="40"/>
      <c r="BR372" s="40"/>
      <c r="BS372" s="40"/>
      <c r="BT372" s="40"/>
      <c r="CC372" s="40"/>
      <c r="CE372" s="65"/>
      <c r="CF372" s="65"/>
      <c r="CG372" s="65"/>
      <c r="CH372" s="65"/>
      <c r="CI372" s="65"/>
      <c r="CJ372" s="66"/>
      <c r="CK372" s="66"/>
      <c r="CL372" s="66"/>
      <c r="CM372" s="65"/>
      <c r="CN372" s="65"/>
      <c r="CO372" s="65"/>
      <c r="CP372" s="65"/>
      <c r="CQ372" s="65"/>
      <c r="CR372" s="65"/>
      <c r="CS372" s="65"/>
      <c r="CT372" s="65"/>
      <c r="CU372" s="65"/>
      <c r="CV372" s="66"/>
      <c r="CW372" s="65"/>
      <c r="CX372" s="65"/>
      <c r="CY372" s="40"/>
      <c r="CZ372" s="40"/>
      <c r="DA372" s="40"/>
      <c r="DB372" s="40"/>
      <c r="DC372" s="40"/>
      <c r="DD372" s="40"/>
      <c r="DE372" s="40"/>
      <c r="DF372" s="40"/>
      <c r="DG372" s="40"/>
      <c r="DH372" s="40"/>
      <c r="DI372" s="40"/>
      <c r="DJ372" s="40"/>
      <c r="DK372" s="40"/>
      <c r="DL372" s="40"/>
      <c r="DM372" s="40"/>
      <c r="DN372" s="40"/>
      <c r="DO372" s="40"/>
      <c r="DP372" s="40"/>
      <c r="DQ372" s="40"/>
      <c r="DR372" s="40"/>
      <c r="DS372" s="40"/>
      <c r="DT372" s="40"/>
      <c r="DU372" s="40"/>
      <c r="DV372" s="40"/>
      <c r="DW372" s="85"/>
    </row>
    <row r="373" spans="4:127" ht="21" customHeight="1" x14ac:dyDescent="0.2">
      <c r="D373" s="40"/>
      <c r="E373" s="40"/>
      <c r="F373" s="40"/>
      <c r="G373" s="40"/>
      <c r="H373" s="138"/>
      <c r="I373" s="138"/>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U373" s="75"/>
      <c r="AX373" s="40"/>
      <c r="AY373" s="40"/>
      <c r="AZ373" s="40"/>
      <c r="BA373" s="40"/>
      <c r="BG373" s="40"/>
      <c r="BI373" s="40"/>
      <c r="BJ373" s="40"/>
      <c r="BK373" s="40"/>
      <c r="BL373" s="40"/>
      <c r="BM373" s="40"/>
      <c r="BN373" s="40"/>
      <c r="BO373" s="40"/>
      <c r="BR373" s="40"/>
      <c r="BS373" s="40"/>
      <c r="BT373" s="40"/>
      <c r="CC373" s="40"/>
      <c r="CE373" s="65"/>
      <c r="CF373" s="65"/>
      <c r="CG373" s="65"/>
      <c r="CH373" s="65"/>
      <c r="CI373" s="65"/>
      <c r="CJ373" s="66"/>
      <c r="CK373" s="66"/>
      <c r="CL373" s="66"/>
      <c r="CM373" s="65"/>
      <c r="CN373" s="65"/>
      <c r="CO373" s="65"/>
      <c r="CP373" s="65"/>
      <c r="CQ373" s="65"/>
      <c r="CR373" s="65"/>
      <c r="CS373" s="65"/>
      <c r="CT373" s="65"/>
      <c r="CU373" s="65"/>
      <c r="CV373" s="66"/>
      <c r="CW373" s="65"/>
      <c r="CX373" s="65"/>
      <c r="CY373" s="40"/>
      <c r="CZ373" s="40"/>
      <c r="DA373" s="40"/>
      <c r="DB373" s="40"/>
      <c r="DC373" s="40"/>
      <c r="DD373" s="40"/>
      <c r="DE373" s="40"/>
      <c r="DF373" s="40"/>
      <c r="DG373" s="40"/>
      <c r="DH373" s="40"/>
      <c r="DI373" s="40"/>
      <c r="DJ373" s="40"/>
      <c r="DK373" s="40"/>
      <c r="DL373" s="40"/>
      <c r="DM373" s="40"/>
      <c r="DN373" s="40"/>
      <c r="DO373" s="40"/>
      <c r="DP373" s="40"/>
      <c r="DQ373" s="40"/>
      <c r="DR373" s="40"/>
      <c r="DS373" s="40"/>
      <c r="DT373" s="40"/>
      <c r="DU373" s="40"/>
      <c r="DV373" s="40"/>
      <c r="DW373" s="85"/>
    </row>
    <row r="374" spans="4:127" ht="21" customHeight="1" x14ac:dyDescent="0.2">
      <c r="D374" s="40"/>
      <c r="E374" s="40"/>
      <c r="F374" s="40"/>
      <c r="G374" s="40"/>
      <c r="H374" s="138"/>
      <c r="I374" s="138"/>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U374" s="75"/>
      <c r="AX374" s="40"/>
      <c r="AY374" s="40"/>
      <c r="AZ374" s="40"/>
      <c r="BA374" s="40"/>
      <c r="BG374" s="40"/>
      <c r="BI374" s="40"/>
      <c r="BJ374" s="40"/>
      <c r="BK374" s="40"/>
      <c r="BL374" s="40"/>
      <c r="BM374" s="40"/>
      <c r="BN374" s="40"/>
      <c r="BO374" s="40"/>
      <c r="BR374" s="40"/>
      <c r="BS374" s="40"/>
      <c r="BT374" s="40"/>
      <c r="CC374" s="40"/>
      <c r="CE374" s="65"/>
      <c r="CF374" s="65"/>
      <c r="CG374" s="65"/>
      <c r="CH374" s="65"/>
      <c r="CI374" s="65"/>
      <c r="CJ374" s="66"/>
      <c r="CK374" s="66"/>
      <c r="CL374" s="66"/>
      <c r="CM374" s="65"/>
      <c r="CN374" s="65"/>
      <c r="CO374" s="65"/>
      <c r="CP374" s="65"/>
      <c r="CQ374" s="65"/>
      <c r="CR374" s="65"/>
      <c r="CS374" s="65"/>
      <c r="CT374" s="65"/>
      <c r="CU374" s="65"/>
      <c r="CV374" s="66"/>
      <c r="CW374" s="65"/>
      <c r="CX374" s="65"/>
      <c r="CY374" s="40"/>
      <c r="CZ374" s="40"/>
      <c r="DA374" s="40"/>
      <c r="DB374" s="40"/>
      <c r="DC374" s="40"/>
      <c r="DD374" s="40"/>
      <c r="DE374" s="40"/>
      <c r="DF374" s="40"/>
      <c r="DG374" s="40"/>
      <c r="DH374" s="40"/>
      <c r="DI374" s="40"/>
      <c r="DJ374" s="40"/>
      <c r="DK374" s="40"/>
      <c r="DL374" s="40"/>
      <c r="DM374" s="40"/>
      <c r="DN374" s="40"/>
      <c r="DO374" s="40"/>
      <c r="DP374" s="40"/>
      <c r="DQ374" s="40"/>
      <c r="DR374" s="40"/>
      <c r="DS374" s="40"/>
      <c r="DT374" s="40"/>
      <c r="DU374" s="40"/>
      <c r="DV374" s="40"/>
      <c r="DW374" s="85"/>
    </row>
    <row r="375" spans="4:127" ht="21" customHeight="1" x14ac:dyDescent="0.2">
      <c r="D375" s="40"/>
      <c r="E375" s="40"/>
      <c r="F375" s="40"/>
      <c r="G375" s="40"/>
      <c r="H375" s="138"/>
      <c r="I375" s="138"/>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U375" s="75"/>
      <c r="AX375" s="40"/>
      <c r="AY375" s="40"/>
      <c r="AZ375" s="40"/>
      <c r="BA375" s="40"/>
      <c r="BG375" s="40"/>
      <c r="BI375" s="40"/>
      <c r="BJ375" s="40"/>
      <c r="BK375" s="40"/>
      <c r="BL375" s="40"/>
      <c r="BM375" s="40"/>
      <c r="BN375" s="40"/>
      <c r="BO375" s="40"/>
      <c r="BR375" s="40"/>
      <c r="BS375" s="40"/>
      <c r="BT375" s="40"/>
      <c r="CC375" s="40"/>
      <c r="CE375" s="65"/>
      <c r="CF375" s="65"/>
      <c r="CG375" s="65"/>
      <c r="CH375" s="65"/>
      <c r="CI375" s="65"/>
      <c r="CJ375" s="66"/>
      <c r="CK375" s="66"/>
      <c r="CL375" s="66"/>
      <c r="CM375" s="65"/>
      <c r="CN375" s="65"/>
      <c r="CO375" s="65"/>
      <c r="CP375" s="65"/>
      <c r="CQ375" s="65"/>
      <c r="CR375" s="65"/>
      <c r="CS375" s="65"/>
      <c r="CT375" s="65"/>
      <c r="CU375" s="65"/>
      <c r="CV375" s="66"/>
      <c r="CW375" s="65"/>
      <c r="CX375" s="65"/>
      <c r="CY375" s="40"/>
      <c r="CZ375" s="40"/>
      <c r="DA375" s="40"/>
      <c r="DB375" s="40"/>
      <c r="DC375" s="40"/>
      <c r="DD375" s="40"/>
      <c r="DE375" s="40"/>
      <c r="DF375" s="40"/>
      <c r="DG375" s="40"/>
      <c r="DH375" s="40"/>
      <c r="DI375" s="40"/>
      <c r="DJ375" s="40"/>
      <c r="DK375" s="40"/>
      <c r="DL375" s="40"/>
      <c r="DM375" s="40"/>
      <c r="DN375" s="40"/>
      <c r="DO375" s="40"/>
      <c r="DP375" s="40"/>
      <c r="DQ375" s="40"/>
      <c r="DR375" s="40"/>
      <c r="DS375" s="40"/>
      <c r="DT375" s="40"/>
      <c r="DU375" s="40"/>
      <c r="DV375" s="40"/>
      <c r="DW375" s="85"/>
    </row>
    <row r="376" spans="4:127" ht="21" customHeight="1" x14ac:dyDescent="0.2">
      <c r="D376" s="40"/>
      <c r="E376" s="40"/>
      <c r="F376" s="40"/>
      <c r="G376" s="40"/>
      <c r="H376" s="138"/>
      <c r="I376" s="138"/>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U376" s="75"/>
      <c r="AX376" s="40"/>
      <c r="AY376" s="40"/>
      <c r="AZ376" s="40"/>
      <c r="BA376" s="40"/>
      <c r="BG376" s="40"/>
      <c r="BI376" s="40"/>
      <c r="BJ376" s="40"/>
      <c r="BK376" s="40"/>
      <c r="BL376" s="40"/>
      <c r="BM376" s="40"/>
      <c r="BN376" s="40"/>
      <c r="BO376" s="40"/>
      <c r="BR376" s="40"/>
      <c r="BS376" s="40"/>
      <c r="BT376" s="40"/>
      <c r="CC376" s="40"/>
      <c r="CE376" s="65"/>
      <c r="CF376" s="65"/>
      <c r="CG376" s="65"/>
      <c r="CH376" s="65"/>
      <c r="CI376" s="65"/>
      <c r="CJ376" s="66"/>
      <c r="CK376" s="66"/>
      <c r="CL376" s="66"/>
      <c r="CM376" s="65"/>
      <c r="CN376" s="65"/>
      <c r="CO376" s="65"/>
      <c r="CP376" s="65"/>
      <c r="CQ376" s="65"/>
      <c r="CR376" s="65"/>
      <c r="CS376" s="65"/>
      <c r="CT376" s="65"/>
      <c r="CU376" s="65"/>
      <c r="CV376" s="66"/>
      <c r="CW376" s="65"/>
      <c r="CX376" s="65"/>
      <c r="CY376" s="40"/>
      <c r="CZ376" s="40"/>
      <c r="DA376" s="40"/>
      <c r="DB376" s="40"/>
      <c r="DC376" s="40"/>
      <c r="DD376" s="40"/>
      <c r="DE376" s="40"/>
      <c r="DF376" s="40"/>
      <c r="DG376" s="40"/>
      <c r="DH376" s="40"/>
      <c r="DI376" s="40"/>
      <c r="DJ376" s="40"/>
      <c r="DK376" s="40"/>
      <c r="DL376" s="40"/>
      <c r="DM376" s="40"/>
      <c r="DN376" s="40"/>
      <c r="DO376" s="40"/>
      <c r="DP376" s="40"/>
      <c r="DQ376" s="40"/>
      <c r="DR376" s="40"/>
      <c r="DS376" s="40"/>
      <c r="DT376" s="40"/>
      <c r="DU376" s="40"/>
      <c r="DV376" s="40"/>
      <c r="DW376" s="85"/>
    </row>
    <row r="377" spans="4:127" ht="21" customHeight="1" x14ac:dyDescent="0.2">
      <c r="D377" s="40"/>
      <c r="E377" s="40"/>
      <c r="F377" s="40"/>
      <c r="G377" s="40"/>
      <c r="H377" s="138"/>
      <c r="I377" s="138"/>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U377" s="75"/>
      <c r="AX377" s="40"/>
      <c r="AY377" s="40"/>
      <c r="AZ377" s="40"/>
      <c r="BA377" s="40"/>
      <c r="BG377" s="40"/>
      <c r="BI377" s="40"/>
      <c r="BJ377" s="40"/>
      <c r="BK377" s="40"/>
      <c r="BL377" s="40"/>
      <c r="BM377" s="40"/>
      <c r="BN377" s="40"/>
      <c r="BO377" s="40"/>
      <c r="BR377" s="40"/>
      <c r="BS377" s="40"/>
      <c r="BT377" s="40"/>
      <c r="CC377" s="40"/>
      <c r="CE377" s="65"/>
      <c r="CF377" s="65"/>
      <c r="CG377" s="65"/>
      <c r="CH377" s="65"/>
      <c r="CI377" s="65"/>
      <c r="CJ377" s="66"/>
      <c r="CK377" s="66"/>
      <c r="CL377" s="66"/>
      <c r="CM377" s="65"/>
      <c r="CN377" s="65"/>
      <c r="CO377" s="65"/>
      <c r="CP377" s="65"/>
      <c r="CQ377" s="65"/>
      <c r="CR377" s="65"/>
      <c r="CS377" s="65"/>
      <c r="CT377" s="65"/>
      <c r="CU377" s="65"/>
      <c r="CV377" s="66"/>
      <c r="CW377" s="65"/>
      <c r="CX377" s="65"/>
      <c r="CY377" s="40"/>
      <c r="CZ377" s="40"/>
      <c r="DA377" s="40"/>
      <c r="DB377" s="40"/>
      <c r="DC377" s="40"/>
      <c r="DD377" s="40"/>
      <c r="DE377" s="40"/>
      <c r="DF377" s="40"/>
      <c r="DG377" s="40"/>
      <c r="DH377" s="40"/>
      <c r="DI377" s="40"/>
      <c r="DJ377" s="40"/>
      <c r="DK377" s="40"/>
      <c r="DL377" s="40"/>
      <c r="DM377" s="40"/>
      <c r="DN377" s="40"/>
      <c r="DO377" s="40"/>
      <c r="DP377" s="40"/>
      <c r="DQ377" s="40"/>
      <c r="DR377" s="40"/>
      <c r="DS377" s="40"/>
      <c r="DT377" s="40"/>
      <c r="DU377" s="40"/>
      <c r="DV377" s="40"/>
      <c r="DW377" s="85"/>
    </row>
    <row r="378" spans="4:127" ht="21" customHeight="1" x14ac:dyDescent="0.2">
      <c r="D378" s="40"/>
      <c r="E378" s="40"/>
      <c r="F378" s="40"/>
      <c r="G378" s="40"/>
      <c r="H378" s="138"/>
      <c r="I378" s="138"/>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U378" s="75"/>
      <c r="AX378" s="40"/>
      <c r="AY378" s="40"/>
      <c r="AZ378" s="40"/>
      <c r="BA378" s="40"/>
      <c r="BG378" s="40"/>
      <c r="BI378" s="40"/>
      <c r="BJ378" s="40"/>
      <c r="BK378" s="40"/>
      <c r="BL378" s="40"/>
      <c r="BM378" s="40"/>
      <c r="BN378" s="40"/>
      <c r="BO378" s="40"/>
      <c r="BR378" s="40"/>
      <c r="BS378" s="40"/>
      <c r="BT378" s="40"/>
      <c r="CC378" s="40"/>
      <c r="CE378" s="65"/>
      <c r="CF378" s="65"/>
      <c r="CG378" s="65"/>
      <c r="CH378" s="65"/>
      <c r="CI378" s="65"/>
      <c r="CJ378" s="66"/>
      <c r="CK378" s="66"/>
      <c r="CL378" s="66"/>
      <c r="CM378" s="65"/>
      <c r="CN378" s="65"/>
      <c r="CO378" s="65"/>
      <c r="CP378" s="65"/>
      <c r="CQ378" s="65"/>
      <c r="CR378" s="65"/>
      <c r="CS378" s="65"/>
      <c r="CT378" s="65"/>
      <c r="CU378" s="65"/>
      <c r="CV378" s="66"/>
      <c r="CW378" s="65"/>
      <c r="CX378" s="65"/>
      <c r="CY378" s="40"/>
      <c r="CZ378" s="40"/>
      <c r="DA378" s="40"/>
      <c r="DB378" s="40"/>
      <c r="DC378" s="40"/>
      <c r="DD378" s="40"/>
      <c r="DE378" s="40"/>
      <c r="DF378" s="40"/>
      <c r="DG378" s="40"/>
      <c r="DH378" s="40"/>
      <c r="DI378" s="40"/>
      <c r="DJ378" s="40"/>
      <c r="DK378" s="40"/>
      <c r="DL378" s="40"/>
      <c r="DM378" s="40"/>
      <c r="DN378" s="40"/>
      <c r="DO378" s="40"/>
      <c r="DP378" s="40"/>
      <c r="DQ378" s="40"/>
      <c r="DR378" s="40"/>
      <c r="DS378" s="40"/>
      <c r="DT378" s="40"/>
      <c r="DU378" s="40"/>
      <c r="DV378" s="40"/>
      <c r="DW378" s="85"/>
    </row>
    <row r="379" spans="4:127" ht="21" customHeight="1" x14ac:dyDescent="0.2">
      <c r="D379" s="40"/>
      <c r="E379" s="40"/>
      <c r="F379" s="40"/>
      <c r="G379" s="40"/>
      <c r="H379" s="138"/>
      <c r="I379" s="138"/>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U379" s="75"/>
      <c r="AX379" s="40"/>
      <c r="AY379" s="40"/>
      <c r="AZ379" s="40"/>
      <c r="BA379" s="40"/>
      <c r="BG379" s="40"/>
      <c r="BI379" s="40"/>
      <c r="BJ379" s="40"/>
      <c r="BK379" s="40"/>
      <c r="BL379" s="40"/>
      <c r="BM379" s="40"/>
      <c r="BN379" s="40"/>
      <c r="BO379" s="40"/>
      <c r="BR379" s="40"/>
      <c r="BS379" s="40"/>
      <c r="BT379" s="40"/>
      <c r="CC379" s="40"/>
      <c r="CE379" s="65"/>
      <c r="CF379" s="65"/>
      <c r="CG379" s="65"/>
      <c r="CH379" s="65"/>
      <c r="CI379" s="65"/>
      <c r="CJ379" s="66"/>
      <c r="CK379" s="66"/>
      <c r="CL379" s="66"/>
      <c r="CM379" s="65"/>
      <c r="CN379" s="65"/>
      <c r="CO379" s="65"/>
      <c r="CP379" s="65"/>
      <c r="CQ379" s="65"/>
      <c r="CR379" s="65"/>
      <c r="CS379" s="65"/>
      <c r="CT379" s="65"/>
      <c r="CU379" s="65"/>
      <c r="CV379" s="66"/>
      <c r="CW379" s="65"/>
      <c r="CX379" s="65"/>
      <c r="CY379" s="40"/>
      <c r="CZ379" s="40"/>
      <c r="DA379" s="40"/>
      <c r="DB379" s="40"/>
      <c r="DC379" s="40"/>
      <c r="DD379" s="40"/>
      <c r="DE379" s="40"/>
      <c r="DF379" s="40"/>
      <c r="DG379" s="40"/>
      <c r="DH379" s="40"/>
      <c r="DI379" s="40"/>
      <c r="DJ379" s="40"/>
      <c r="DK379" s="40"/>
      <c r="DL379" s="40"/>
      <c r="DM379" s="40"/>
      <c r="DN379" s="40"/>
      <c r="DO379" s="40"/>
      <c r="DP379" s="40"/>
      <c r="DQ379" s="40"/>
      <c r="DR379" s="40"/>
      <c r="DS379" s="40"/>
      <c r="DT379" s="40"/>
      <c r="DU379" s="40"/>
      <c r="DV379" s="40"/>
      <c r="DW379" s="85"/>
    </row>
    <row r="380" spans="4:127" ht="21" customHeight="1" x14ac:dyDescent="0.2">
      <c r="D380" s="40"/>
      <c r="E380" s="40"/>
      <c r="F380" s="40"/>
      <c r="G380" s="40"/>
      <c r="H380" s="138"/>
      <c r="I380" s="138"/>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U380" s="75"/>
      <c r="AX380" s="40"/>
      <c r="AY380" s="40"/>
      <c r="AZ380" s="40"/>
      <c r="BA380" s="40"/>
      <c r="BG380" s="40"/>
      <c r="BI380" s="40"/>
      <c r="BJ380" s="40"/>
      <c r="BK380" s="40"/>
      <c r="BL380" s="40"/>
      <c r="BM380" s="40"/>
      <c r="BN380" s="40"/>
      <c r="BO380" s="40"/>
      <c r="BR380" s="40"/>
      <c r="BS380" s="40"/>
      <c r="BT380" s="40"/>
      <c r="CC380" s="40"/>
      <c r="CE380" s="65"/>
      <c r="CF380" s="65"/>
      <c r="CG380" s="65"/>
      <c r="CH380" s="65"/>
      <c r="CI380" s="65"/>
      <c r="CJ380" s="66"/>
      <c r="CK380" s="66"/>
      <c r="CL380" s="66"/>
      <c r="CM380" s="65"/>
      <c r="CN380" s="65"/>
      <c r="CO380" s="65"/>
      <c r="CP380" s="65"/>
      <c r="CQ380" s="65"/>
      <c r="CR380" s="65"/>
      <c r="CS380" s="65"/>
      <c r="CT380" s="65"/>
      <c r="CU380" s="65"/>
      <c r="CV380" s="66"/>
      <c r="CW380" s="65"/>
      <c r="CX380" s="65"/>
      <c r="CY380" s="40"/>
      <c r="CZ380" s="40"/>
      <c r="DA380" s="40"/>
      <c r="DB380" s="40"/>
      <c r="DC380" s="40"/>
      <c r="DD380" s="40"/>
      <c r="DE380" s="40"/>
      <c r="DF380" s="40"/>
      <c r="DG380" s="40"/>
      <c r="DH380" s="40"/>
      <c r="DI380" s="40"/>
      <c r="DJ380" s="40"/>
      <c r="DK380" s="40"/>
      <c r="DL380" s="40"/>
      <c r="DM380" s="40"/>
      <c r="DN380" s="40"/>
      <c r="DO380" s="40"/>
      <c r="DP380" s="40"/>
      <c r="DQ380" s="40"/>
      <c r="DR380" s="40"/>
      <c r="DS380" s="40"/>
      <c r="DT380" s="40"/>
      <c r="DU380" s="40"/>
      <c r="DV380" s="40"/>
      <c r="DW380" s="85"/>
    </row>
    <row r="381" spans="4:127" ht="21" customHeight="1" x14ac:dyDescent="0.2">
      <c r="D381" s="40"/>
      <c r="E381" s="40"/>
      <c r="F381" s="40"/>
      <c r="G381" s="40"/>
      <c r="H381" s="138"/>
      <c r="I381" s="138"/>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U381" s="75"/>
      <c r="AX381" s="40"/>
      <c r="AY381" s="40"/>
      <c r="AZ381" s="40"/>
      <c r="BA381" s="40"/>
      <c r="BG381" s="40"/>
      <c r="BI381" s="40"/>
      <c r="BJ381" s="40"/>
      <c r="BK381" s="40"/>
      <c r="BL381" s="40"/>
      <c r="BM381" s="40"/>
      <c r="BN381" s="40"/>
      <c r="BO381" s="40"/>
      <c r="BR381" s="40"/>
      <c r="BS381" s="40"/>
      <c r="BT381" s="40"/>
      <c r="CC381" s="40"/>
      <c r="CE381" s="65"/>
      <c r="CF381" s="65"/>
      <c r="CG381" s="65"/>
      <c r="CH381" s="65"/>
      <c r="CI381" s="65"/>
      <c r="CJ381" s="66"/>
      <c r="CK381" s="66"/>
      <c r="CL381" s="66"/>
      <c r="CM381" s="65"/>
      <c r="CN381" s="65"/>
      <c r="CO381" s="65"/>
      <c r="CP381" s="65"/>
      <c r="CQ381" s="65"/>
      <c r="CR381" s="65"/>
      <c r="CS381" s="65"/>
      <c r="CT381" s="65"/>
      <c r="CU381" s="65"/>
      <c r="CV381" s="66"/>
      <c r="CW381" s="65"/>
      <c r="CX381" s="65"/>
      <c r="CY381" s="40"/>
      <c r="CZ381" s="40"/>
      <c r="DA381" s="40"/>
      <c r="DB381" s="40"/>
      <c r="DC381" s="40"/>
      <c r="DD381" s="40"/>
      <c r="DE381" s="40"/>
      <c r="DF381" s="40"/>
      <c r="DG381" s="40"/>
      <c r="DH381" s="40"/>
      <c r="DI381" s="40"/>
      <c r="DJ381" s="40"/>
      <c r="DK381" s="40"/>
      <c r="DL381" s="40"/>
      <c r="DM381" s="40"/>
      <c r="DN381" s="40"/>
      <c r="DO381" s="40"/>
      <c r="DP381" s="40"/>
      <c r="DQ381" s="40"/>
      <c r="DR381" s="40"/>
      <c r="DS381" s="40"/>
      <c r="DT381" s="40"/>
      <c r="DU381" s="40"/>
      <c r="DV381" s="40"/>
      <c r="DW381" s="85"/>
    </row>
    <row r="382" spans="4:127" ht="21" customHeight="1" x14ac:dyDescent="0.2">
      <c r="D382" s="40"/>
      <c r="E382" s="40"/>
      <c r="F382" s="40"/>
      <c r="G382" s="40"/>
      <c r="H382" s="138"/>
      <c r="I382" s="138"/>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U382" s="75"/>
      <c r="AX382" s="40"/>
      <c r="AY382" s="40"/>
      <c r="AZ382" s="40"/>
      <c r="BA382" s="40"/>
      <c r="BG382" s="40"/>
      <c r="BI382" s="40"/>
      <c r="BJ382" s="40"/>
      <c r="BK382" s="40"/>
      <c r="BL382" s="40"/>
      <c r="BM382" s="40"/>
      <c r="BN382" s="40"/>
      <c r="BO382" s="40"/>
      <c r="BR382" s="40"/>
      <c r="BS382" s="40"/>
      <c r="BT382" s="40"/>
      <c r="CC382" s="40"/>
      <c r="CE382" s="65"/>
      <c r="CF382" s="65"/>
      <c r="CG382" s="65"/>
      <c r="CH382" s="65"/>
      <c r="CI382" s="65"/>
      <c r="CJ382" s="66"/>
      <c r="CK382" s="66"/>
      <c r="CL382" s="66"/>
      <c r="CM382" s="65"/>
      <c r="CN382" s="65"/>
      <c r="CO382" s="65"/>
      <c r="CP382" s="65"/>
      <c r="CQ382" s="65"/>
      <c r="CR382" s="65"/>
      <c r="CS382" s="65"/>
      <c r="CT382" s="65"/>
      <c r="CU382" s="65"/>
      <c r="CV382" s="66"/>
      <c r="CW382" s="65"/>
      <c r="CX382" s="65"/>
      <c r="CY382" s="40"/>
      <c r="CZ382" s="40"/>
      <c r="DA382" s="40"/>
      <c r="DB382" s="40"/>
      <c r="DC382" s="40"/>
      <c r="DD382" s="40"/>
      <c r="DE382" s="40"/>
      <c r="DF382" s="40"/>
      <c r="DG382" s="40"/>
      <c r="DH382" s="40"/>
      <c r="DI382" s="40"/>
      <c r="DJ382" s="40"/>
      <c r="DK382" s="40"/>
      <c r="DL382" s="40"/>
      <c r="DM382" s="40"/>
      <c r="DN382" s="40"/>
      <c r="DO382" s="40"/>
      <c r="DP382" s="40"/>
      <c r="DQ382" s="40"/>
      <c r="DR382" s="40"/>
      <c r="DS382" s="40"/>
      <c r="DT382" s="40"/>
      <c r="DU382" s="40"/>
      <c r="DV382" s="40"/>
      <c r="DW382" s="85"/>
    </row>
    <row r="383" spans="4:127" ht="21" customHeight="1" x14ac:dyDescent="0.2">
      <c r="D383" s="40"/>
      <c r="E383" s="40"/>
      <c r="F383" s="40"/>
      <c r="G383" s="40"/>
      <c r="H383" s="138"/>
      <c r="I383" s="138"/>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U383" s="75"/>
      <c r="AX383" s="40"/>
      <c r="AY383" s="40"/>
      <c r="AZ383" s="40"/>
      <c r="BA383" s="40"/>
      <c r="BG383" s="40"/>
      <c r="BI383" s="40"/>
      <c r="BJ383" s="40"/>
      <c r="BK383" s="40"/>
      <c r="BL383" s="40"/>
      <c r="BM383" s="40"/>
      <c r="BN383" s="40"/>
      <c r="BO383" s="40"/>
      <c r="BR383" s="40"/>
      <c r="BS383" s="40"/>
      <c r="BT383" s="40"/>
      <c r="CC383" s="40"/>
      <c r="CE383" s="65"/>
      <c r="CF383" s="65"/>
      <c r="CG383" s="65"/>
      <c r="CH383" s="65"/>
      <c r="CI383" s="65"/>
      <c r="CJ383" s="66"/>
      <c r="CK383" s="66"/>
      <c r="CL383" s="66"/>
      <c r="CM383" s="65"/>
      <c r="CN383" s="65"/>
      <c r="CO383" s="65"/>
      <c r="CP383" s="65"/>
      <c r="CQ383" s="65"/>
      <c r="CR383" s="65"/>
      <c r="CS383" s="65"/>
      <c r="CT383" s="65"/>
      <c r="CU383" s="65"/>
      <c r="CV383" s="66"/>
      <c r="CW383" s="65"/>
      <c r="CX383" s="65"/>
      <c r="CY383" s="40"/>
      <c r="CZ383" s="40"/>
      <c r="DA383" s="40"/>
      <c r="DB383" s="40"/>
      <c r="DC383" s="40"/>
      <c r="DD383" s="40"/>
      <c r="DE383" s="40"/>
      <c r="DF383" s="40"/>
      <c r="DG383" s="40"/>
      <c r="DH383" s="40"/>
      <c r="DI383" s="40"/>
      <c r="DJ383" s="40"/>
      <c r="DK383" s="40"/>
      <c r="DL383" s="40"/>
      <c r="DM383" s="40"/>
      <c r="DN383" s="40"/>
      <c r="DO383" s="40"/>
      <c r="DP383" s="40"/>
      <c r="DQ383" s="40"/>
      <c r="DR383" s="40"/>
      <c r="DS383" s="40"/>
      <c r="DT383" s="40"/>
      <c r="DU383" s="40"/>
      <c r="DV383" s="40"/>
      <c r="DW383" s="85"/>
    </row>
    <row r="384" spans="4:127" ht="21" customHeight="1" x14ac:dyDescent="0.2">
      <c r="D384" s="40"/>
      <c r="E384" s="40"/>
      <c r="F384" s="40"/>
      <c r="G384" s="40"/>
      <c r="H384" s="138"/>
      <c r="I384" s="138"/>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U384" s="75"/>
      <c r="AX384" s="40"/>
      <c r="AY384" s="40"/>
      <c r="AZ384" s="40"/>
      <c r="BA384" s="40"/>
      <c r="BG384" s="40"/>
      <c r="BI384" s="40"/>
      <c r="BJ384" s="40"/>
      <c r="BK384" s="40"/>
      <c r="BL384" s="40"/>
      <c r="BM384" s="40"/>
      <c r="BN384" s="40"/>
      <c r="BO384" s="40"/>
      <c r="BR384" s="40"/>
      <c r="BS384" s="40"/>
      <c r="BT384" s="40"/>
      <c r="CC384" s="40"/>
      <c r="CE384" s="65"/>
      <c r="CF384" s="65"/>
      <c r="CG384" s="65"/>
      <c r="CH384" s="65"/>
      <c r="CI384" s="65"/>
      <c r="CJ384" s="66"/>
      <c r="CK384" s="66"/>
      <c r="CL384" s="66"/>
      <c r="CM384" s="65"/>
      <c r="CN384" s="65"/>
      <c r="CO384" s="65"/>
      <c r="CP384" s="65"/>
      <c r="CQ384" s="65"/>
      <c r="CR384" s="65"/>
      <c r="CS384" s="65"/>
      <c r="CT384" s="65"/>
      <c r="CU384" s="65"/>
      <c r="CV384" s="66"/>
      <c r="CW384" s="65"/>
      <c r="CX384" s="65"/>
      <c r="CY384" s="40"/>
      <c r="CZ384" s="40"/>
      <c r="DA384" s="40"/>
      <c r="DB384" s="40"/>
      <c r="DC384" s="40"/>
      <c r="DD384" s="40"/>
      <c r="DE384" s="40"/>
      <c r="DF384" s="40"/>
      <c r="DG384" s="40"/>
      <c r="DH384" s="40"/>
      <c r="DI384" s="40"/>
      <c r="DJ384" s="40"/>
      <c r="DK384" s="40"/>
      <c r="DL384" s="40"/>
      <c r="DM384" s="40"/>
      <c r="DN384" s="40"/>
      <c r="DO384" s="40"/>
      <c r="DP384" s="40"/>
      <c r="DQ384" s="40"/>
      <c r="DR384" s="40"/>
      <c r="DS384" s="40"/>
      <c r="DT384" s="40"/>
      <c r="DU384" s="40"/>
      <c r="DV384" s="40"/>
      <c r="DW384" s="85"/>
    </row>
    <row r="385" spans="4:127" ht="21" customHeight="1" x14ac:dyDescent="0.2">
      <c r="D385" s="40"/>
      <c r="E385" s="40"/>
      <c r="F385" s="40"/>
      <c r="G385" s="40"/>
      <c r="H385" s="138"/>
      <c r="I385" s="138"/>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U385" s="75"/>
      <c r="AX385" s="40"/>
      <c r="AY385" s="40"/>
      <c r="AZ385" s="40"/>
      <c r="BA385" s="40"/>
      <c r="BG385" s="40"/>
      <c r="BI385" s="40"/>
      <c r="BJ385" s="40"/>
      <c r="BK385" s="40"/>
      <c r="BL385" s="40"/>
      <c r="BM385" s="40"/>
      <c r="BN385" s="40"/>
      <c r="BO385" s="40"/>
      <c r="BR385" s="40"/>
      <c r="BS385" s="40"/>
      <c r="BT385" s="40"/>
      <c r="CC385" s="40"/>
      <c r="CE385" s="65"/>
      <c r="CF385" s="65"/>
      <c r="CG385" s="65"/>
      <c r="CH385" s="65"/>
      <c r="CI385" s="65"/>
      <c r="CJ385" s="66"/>
      <c r="CK385" s="66"/>
      <c r="CL385" s="66"/>
      <c r="CM385" s="65"/>
      <c r="CN385" s="65"/>
      <c r="CO385" s="65"/>
      <c r="CP385" s="65"/>
      <c r="CQ385" s="65"/>
      <c r="CR385" s="65"/>
      <c r="CS385" s="65"/>
      <c r="CT385" s="65"/>
      <c r="CU385" s="65"/>
      <c r="CV385" s="66"/>
      <c r="CW385" s="65"/>
      <c r="CX385" s="65"/>
      <c r="CY385" s="40"/>
      <c r="CZ385" s="40"/>
      <c r="DA385" s="40"/>
      <c r="DB385" s="40"/>
      <c r="DC385" s="40"/>
      <c r="DD385" s="40"/>
      <c r="DE385" s="40"/>
      <c r="DF385" s="40"/>
      <c r="DG385" s="40"/>
      <c r="DH385" s="40"/>
      <c r="DI385" s="40"/>
      <c r="DJ385" s="40"/>
      <c r="DK385" s="40"/>
      <c r="DL385" s="40"/>
      <c r="DM385" s="40"/>
      <c r="DN385" s="40"/>
      <c r="DO385" s="40"/>
      <c r="DP385" s="40"/>
      <c r="DQ385" s="40"/>
      <c r="DR385" s="40"/>
      <c r="DS385" s="40"/>
      <c r="DT385" s="40"/>
      <c r="DU385" s="40"/>
      <c r="DV385" s="40"/>
      <c r="DW385" s="85"/>
    </row>
    <row r="386" spans="4:127" ht="21" customHeight="1" x14ac:dyDescent="0.2">
      <c r="D386" s="40"/>
      <c r="E386" s="40"/>
      <c r="F386" s="40"/>
      <c r="G386" s="40"/>
      <c r="H386" s="138"/>
      <c r="I386" s="138"/>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U386" s="75"/>
      <c r="AX386" s="40"/>
      <c r="AY386" s="40"/>
      <c r="AZ386" s="40"/>
      <c r="BA386" s="40"/>
      <c r="BG386" s="40"/>
      <c r="BI386" s="40"/>
      <c r="BJ386" s="40"/>
      <c r="BK386" s="40"/>
      <c r="BL386" s="40"/>
      <c r="BM386" s="40"/>
      <c r="BN386" s="40"/>
      <c r="BO386" s="40"/>
      <c r="BR386" s="40"/>
      <c r="BS386" s="40"/>
      <c r="BT386" s="40"/>
      <c r="CC386" s="40"/>
      <c r="CE386" s="65"/>
      <c r="CF386" s="65"/>
      <c r="CG386" s="65"/>
      <c r="CH386" s="65"/>
      <c r="CI386" s="65"/>
      <c r="CJ386" s="66"/>
      <c r="CK386" s="66"/>
      <c r="CL386" s="66"/>
      <c r="CM386" s="65"/>
      <c r="CN386" s="65"/>
      <c r="CO386" s="65"/>
      <c r="CP386" s="65"/>
      <c r="CQ386" s="65"/>
      <c r="CR386" s="65"/>
      <c r="CS386" s="65"/>
      <c r="CT386" s="65"/>
      <c r="CU386" s="65"/>
      <c r="CV386" s="66"/>
      <c r="CW386" s="65"/>
      <c r="CX386" s="65"/>
      <c r="CY386" s="40"/>
      <c r="CZ386" s="40"/>
      <c r="DA386" s="40"/>
      <c r="DB386" s="40"/>
      <c r="DC386" s="40"/>
      <c r="DD386" s="40"/>
      <c r="DE386" s="40"/>
      <c r="DF386" s="40"/>
      <c r="DG386" s="40"/>
      <c r="DH386" s="40"/>
      <c r="DI386" s="40"/>
      <c r="DJ386" s="40"/>
      <c r="DK386" s="40"/>
      <c r="DL386" s="40"/>
      <c r="DM386" s="40"/>
      <c r="DN386" s="40"/>
      <c r="DO386" s="40"/>
      <c r="DP386" s="40"/>
      <c r="DQ386" s="40"/>
      <c r="DR386" s="40"/>
      <c r="DS386" s="40"/>
      <c r="DT386" s="40"/>
      <c r="DU386" s="40"/>
      <c r="DV386" s="40"/>
      <c r="DW386" s="85"/>
    </row>
    <row r="387" spans="4:127" ht="21" customHeight="1" x14ac:dyDescent="0.2">
      <c r="D387" s="40"/>
      <c r="E387" s="40"/>
      <c r="F387" s="40"/>
      <c r="G387" s="40"/>
      <c r="H387" s="138"/>
      <c r="I387" s="138"/>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U387" s="75"/>
      <c r="AX387" s="40"/>
      <c r="AY387" s="40"/>
      <c r="AZ387" s="40"/>
      <c r="BA387" s="40"/>
      <c r="BG387" s="40"/>
      <c r="BI387" s="40"/>
      <c r="BJ387" s="40"/>
      <c r="BK387" s="40"/>
      <c r="BL387" s="40"/>
      <c r="BM387" s="40"/>
      <c r="BN387" s="40"/>
      <c r="BO387" s="40"/>
      <c r="BR387" s="40"/>
      <c r="BS387" s="40"/>
      <c r="BT387" s="40"/>
      <c r="CC387" s="40"/>
      <c r="CE387" s="65"/>
      <c r="CF387" s="65"/>
      <c r="CG387" s="65"/>
      <c r="CH387" s="65"/>
      <c r="CI387" s="65"/>
      <c r="CJ387" s="66"/>
      <c r="CK387" s="66"/>
      <c r="CL387" s="66"/>
      <c r="CM387" s="65"/>
      <c r="CN387" s="65"/>
      <c r="CO387" s="65"/>
      <c r="CP387" s="65"/>
      <c r="CQ387" s="65"/>
      <c r="CR387" s="65"/>
      <c r="CS387" s="65"/>
      <c r="CT387" s="65"/>
      <c r="CU387" s="65"/>
      <c r="CV387" s="66"/>
      <c r="CW387" s="65"/>
      <c r="CX387" s="65"/>
      <c r="CY387" s="40"/>
      <c r="CZ387" s="40"/>
      <c r="DA387" s="40"/>
      <c r="DB387" s="40"/>
      <c r="DC387" s="40"/>
      <c r="DD387" s="40"/>
      <c r="DE387" s="40"/>
      <c r="DF387" s="40"/>
      <c r="DG387" s="40"/>
      <c r="DH387" s="40"/>
      <c r="DI387" s="40"/>
      <c r="DJ387" s="40"/>
      <c r="DK387" s="40"/>
      <c r="DL387" s="40"/>
      <c r="DM387" s="40"/>
      <c r="DN387" s="40"/>
      <c r="DO387" s="40"/>
      <c r="DP387" s="40"/>
      <c r="DQ387" s="40"/>
      <c r="DR387" s="40"/>
      <c r="DS387" s="40"/>
      <c r="DT387" s="40"/>
      <c r="DU387" s="40"/>
      <c r="DV387" s="40"/>
      <c r="DW387" s="85"/>
    </row>
    <row r="388" spans="4:127" ht="21" customHeight="1" x14ac:dyDescent="0.2">
      <c r="D388" s="40"/>
      <c r="E388" s="40"/>
      <c r="F388" s="40"/>
      <c r="G388" s="40"/>
      <c r="H388" s="138"/>
      <c r="I388" s="138"/>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U388" s="75"/>
      <c r="AX388" s="40"/>
      <c r="AY388" s="40"/>
      <c r="AZ388" s="40"/>
      <c r="BA388" s="40"/>
      <c r="BG388" s="40"/>
      <c r="BI388" s="40"/>
      <c r="BJ388" s="40"/>
      <c r="BK388" s="40"/>
      <c r="BL388" s="40"/>
      <c r="BM388" s="40"/>
      <c r="BN388" s="40"/>
      <c r="BO388" s="40"/>
      <c r="BR388" s="40"/>
      <c r="BS388" s="40"/>
      <c r="BT388" s="40"/>
      <c r="CC388" s="40"/>
      <c r="CE388" s="65"/>
      <c r="CF388" s="65"/>
      <c r="CG388" s="65"/>
      <c r="CH388" s="65"/>
      <c r="CI388" s="65"/>
      <c r="CJ388" s="66"/>
      <c r="CK388" s="66"/>
      <c r="CL388" s="66"/>
      <c r="CM388" s="65"/>
      <c r="CN388" s="65"/>
      <c r="CO388" s="65"/>
      <c r="CP388" s="65"/>
      <c r="CQ388" s="65"/>
      <c r="CR388" s="65"/>
      <c r="CS388" s="65"/>
      <c r="CT388" s="65"/>
      <c r="CU388" s="65"/>
      <c r="CV388" s="66"/>
      <c r="CW388" s="65"/>
      <c r="CX388" s="65"/>
      <c r="CY388" s="40"/>
      <c r="CZ388" s="40"/>
      <c r="DA388" s="40"/>
      <c r="DB388" s="40"/>
      <c r="DC388" s="40"/>
      <c r="DD388" s="40"/>
      <c r="DE388" s="40"/>
      <c r="DF388" s="40"/>
      <c r="DG388" s="40"/>
      <c r="DH388" s="40"/>
      <c r="DI388" s="40"/>
      <c r="DJ388" s="40"/>
      <c r="DK388" s="40"/>
      <c r="DL388" s="40"/>
      <c r="DM388" s="40"/>
      <c r="DN388" s="40"/>
      <c r="DO388" s="40"/>
      <c r="DP388" s="40"/>
      <c r="DQ388" s="40"/>
      <c r="DR388" s="40"/>
      <c r="DS388" s="40"/>
      <c r="DT388" s="40"/>
      <c r="DU388" s="40"/>
      <c r="DV388" s="40"/>
      <c r="DW388" s="85"/>
    </row>
    <row r="389" spans="4:127" ht="21" customHeight="1" x14ac:dyDescent="0.2">
      <c r="D389" s="40"/>
      <c r="E389" s="40"/>
      <c r="F389" s="40"/>
      <c r="G389" s="40"/>
      <c r="H389" s="138"/>
      <c r="I389" s="138"/>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U389" s="75"/>
      <c r="AX389" s="40"/>
      <c r="AY389" s="40"/>
      <c r="AZ389" s="40"/>
      <c r="BA389" s="40"/>
      <c r="BG389" s="40"/>
      <c r="BI389" s="40"/>
      <c r="BJ389" s="40"/>
      <c r="BK389" s="40"/>
      <c r="BL389" s="40"/>
      <c r="BM389" s="40"/>
      <c r="BN389" s="40"/>
      <c r="BO389" s="40"/>
      <c r="BR389" s="40"/>
      <c r="BS389" s="40"/>
      <c r="BT389" s="40"/>
      <c r="CC389" s="40"/>
      <c r="CE389" s="65"/>
      <c r="CF389" s="65"/>
      <c r="CG389" s="65"/>
      <c r="CH389" s="65"/>
      <c r="CI389" s="65"/>
      <c r="CJ389" s="66"/>
      <c r="CK389" s="66"/>
      <c r="CL389" s="66"/>
      <c r="CM389" s="65"/>
      <c r="CN389" s="65"/>
      <c r="CO389" s="65"/>
      <c r="CP389" s="65"/>
      <c r="CQ389" s="65"/>
      <c r="CR389" s="65"/>
      <c r="CS389" s="65"/>
      <c r="CT389" s="65"/>
      <c r="CU389" s="65"/>
      <c r="CV389" s="66"/>
      <c r="CW389" s="65"/>
      <c r="CX389" s="65"/>
      <c r="CY389" s="40"/>
      <c r="CZ389" s="40"/>
      <c r="DA389" s="40"/>
      <c r="DB389" s="40"/>
      <c r="DC389" s="40"/>
      <c r="DD389" s="40"/>
      <c r="DE389" s="40"/>
      <c r="DF389" s="40"/>
      <c r="DG389" s="40"/>
      <c r="DH389" s="40"/>
      <c r="DI389" s="40"/>
      <c r="DJ389" s="40"/>
      <c r="DK389" s="40"/>
      <c r="DL389" s="40"/>
      <c r="DM389" s="40"/>
      <c r="DN389" s="40"/>
      <c r="DO389" s="40"/>
      <c r="DP389" s="40"/>
      <c r="DQ389" s="40"/>
      <c r="DR389" s="40"/>
      <c r="DS389" s="40"/>
      <c r="DT389" s="40"/>
      <c r="DU389" s="40"/>
      <c r="DV389" s="40"/>
      <c r="DW389" s="85"/>
    </row>
    <row r="390" spans="4:127" ht="21" customHeight="1" x14ac:dyDescent="0.2">
      <c r="D390" s="40"/>
      <c r="E390" s="40"/>
      <c r="F390" s="40"/>
      <c r="G390" s="40"/>
      <c r="H390" s="138"/>
      <c r="I390" s="138"/>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U390" s="75"/>
      <c r="AX390" s="40"/>
      <c r="AY390" s="40"/>
      <c r="AZ390" s="40"/>
      <c r="BA390" s="40"/>
      <c r="BG390" s="40"/>
      <c r="BI390" s="40"/>
      <c r="BJ390" s="40"/>
      <c r="BK390" s="40"/>
      <c r="BL390" s="40"/>
      <c r="BM390" s="40"/>
      <c r="BN390" s="40"/>
      <c r="BO390" s="40"/>
      <c r="BR390" s="40"/>
      <c r="BS390" s="40"/>
      <c r="BT390" s="40"/>
      <c r="CC390" s="40"/>
      <c r="CE390" s="65"/>
      <c r="CF390" s="65"/>
      <c r="CG390" s="65"/>
      <c r="CH390" s="65"/>
      <c r="CI390" s="65"/>
      <c r="CJ390" s="66"/>
      <c r="CK390" s="66"/>
      <c r="CL390" s="66"/>
      <c r="CM390" s="65"/>
      <c r="CN390" s="65"/>
      <c r="CO390" s="65"/>
      <c r="CP390" s="65"/>
      <c r="CQ390" s="65"/>
      <c r="CR390" s="65"/>
      <c r="CS390" s="65"/>
      <c r="CT390" s="65"/>
      <c r="CU390" s="65"/>
      <c r="CV390" s="66"/>
      <c r="CW390" s="65"/>
      <c r="CX390" s="65"/>
      <c r="CY390" s="40"/>
      <c r="CZ390" s="40"/>
      <c r="DA390" s="40"/>
      <c r="DB390" s="40"/>
      <c r="DC390" s="40"/>
      <c r="DD390" s="40"/>
      <c r="DE390" s="40"/>
      <c r="DF390" s="40"/>
      <c r="DG390" s="40"/>
      <c r="DH390" s="40"/>
      <c r="DI390" s="40"/>
      <c r="DJ390" s="40"/>
      <c r="DK390" s="40"/>
      <c r="DL390" s="40"/>
      <c r="DM390" s="40"/>
      <c r="DN390" s="40"/>
      <c r="DO390" s="40"/>
      <c r="DP390" s="40"/>
      <c r="DQ390" s="40"/>
      <c r="DR390" s="40"/>
      <c r="DS390" s="40"/>
      <c r="DT390" s="40"/>
      <c r="DU390" s="40"/>
      <c r="DV390" s="40"/>
      <c r="DW390" s="85"/>
    </row>
    <row r="391" spans="4:127" ht="21" customHeight="1" x14ac:dyDescent="0.2">
      <c r="D391" s="40"/>
      <c r="E391" s="40"/>
      <c r="F391" s="40"/>
      <c r="G391" s="40"/>
      <c r="H391" s="138"/>
      <c r="I391" s="138"/>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U391" s="75"/>
      <c r="AX391" s="40"/>
      <c r="AY391" s="40"/>
      <c r="AZ391" s="40"/>
      <c r="BA391" s="40"/>
      <c r="BG391" s="40"/>
      <c r="BI391" s="40"/>
      <c r="BJ391" s="40"/>
      <c r="BK391" s="40"/>
      <c r="BL391" s="40"/>
      <c r="BM391" s="40"/>
      <c r="BN391" s="40"/>
      <c r="BO391" s="40"/>
      <c r="BR391" s="40"/>
      <c r="BS391" s="40"/>
      <c r="BT391" s="40"/>
      <c r="CC391" s="40"/>
      <c r="CE391" s="65"/>
      <c r="CF391" s="65"/>
      <c r="CG391" s="65"/>
      <c r="CH391" s="65"/>
      <c r="CI391" s="65"/>
      <c r="CJ391" s="66"/>
      <c r="CK391" s="66"/>
      <c r="CL391" s="66"/>
      <c r="CM391" s="65"/>
      <c r="CN391" s="65"/>
      <c r="CO391" s="65"/>
      <c r="CP391" s="65"/>
      <c r="CQ391" s="65"/>
      <c r="CR391" s="65"/>
      <c r="CS391" s="65"/>
      <c r="CT391" s="65"/>
      <c r="CU391" s="65"/>
      <c r="CV391" s="66"/>
      <c r="CW391" s="65"/>
      <c r="CX391" s="65"/>
      <c r="CY391" s="40"/>
      <c r="CZ391" s="40"/>
      <c r="DA391" s="40"/>
      <c r="DB391" s="40"/>
      <c r="DC391" s="40"/>
      <c r="DD391" s="40"/>
      <c r="DE391" s="40"/>
      <c r="DF391" s="40"/>
      <c r="DG391" s="40"/>
      <c r="DH391" s="40"/>
      <c r="DI391" s="40"/>
      <c r="DJ391" s="40"/>
      <c r="DK391" s="40"/>
      <c r="DL391" s="40"/>
      <c r="DM391" s="40"/>
      <c r="DN391" s="40"/>
      <c r="DO391" s="40"/>
      <c r="DP391" s="40"/>
      <c r="DQ391" s="40"/>
      <c r="DR391" s="40"/>
      <c r="DS391" s="40"/>
      <c r="DT391" s="40"/>
      <c r="DU391" s="40"/>
      <c r="DV391" s="40"/>
      <c r="DW391" s="85"/>
    </row>
    <row r="392" spans="4:127" ht="21" customHeight="1" x14ac:dyDescent="0.2">
      <c r="D392" s="40"/>
      <c r="E392" s="40"/>
      <c r="F392" s="40"/>
      <c r="G392" s="40"/>
      <c r="H392" s="138"/>
      <c r="I392" s="138"/>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U392" s="75"/>
      <c r="AX392" s="40"/>
      <c r="AY392" s="40"/>
      <c r="AZ392" s="40"/>
      <c r="BA392" s="40"/>
      <c r="BG392" s="40"/>
      <c r="BI392" s="40"/>
      <c r="BJ392" s="40"/>
      <c r="BK392" s="40"/>
      <c r="BL392" s="40"/>
      <c r="BM392" s="40"/>
      <c r="BN392" s="40"/>
      <c r="BO392" s="40"/>
      <c r="BR392" s="40"/>
      <c r="BS392" s="40"/>
      <c r="BT392" s="40"/>
      <c r="CC392" s="40"/>
      <c r="CE392" s="65"/>
      <c r="CF392" s="65"/>
      <c r="CG392" s="65"/>
      <c r="CH392" s="65"/>
      <c r="CI392" s="65"/>
      <c r="CJ392" s="66"/>
      <c r="CK392" s="66"/>
      <c r="CL392" s="66"/>
      <c r="CM392" s="65"/>
      <c r="CN392" s="65"/>
      <c r="CO392" s="65"/>
      <c r="CP392" s="65"/>
      <c r="CQ392" s="65"/>
      <c r="CR392" s="65"/>
      <c r="CS392" s="65"/>
      <c r="CT392" s="65"/>
      <c r="CU392" s="65"/>
      <c r="CV392" s="66"/>
      <c r="CW392" s="65"/>
      <c r="CX392" s="65"/>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40"/>
      <c r="DV392" s="40"/>
      <c r="DW392" s="85"/>
    </row>
    <row r="393" spans="4:127" ht="21" customHeight="1" x14ac:dyDescent="0.2">
      <c r="D393" s="40"/>
      <c r="E393" s="40"/>
      <c r="F393" s="40"/>
      <c r="G393" s="40"/>
      <c r="H393" s="138"/>
      <c r="I393" s="138"/>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U393" s="75"/>
      <c r="AX393" s="40"/>
      <c r="AY393" s="40"/>
      <c r="AZ393" s="40"/>
      <c r="BA393" s="40"/>
      <c r="BG393" s="40"/>
      <c r="BI393" s="40"/>
      <c r="BJ393" s="40"/>
      <c r="BK393" s="40"/>
      <c r="BL393" s="40"/>
      <c r="BM393" s="40"/>
      <c r="BN393" s="40"/>
      <c r="BO393" s="40"/>
      <c r="BR393" s="40"/>
      <c r="BS393" s="40"/>
      <c r="BT393" s="40"/>
      <c r="CC393" s="40"/>
      <c r="CE393" s="65"/>
      <c r="CF393" s="65"/>
      <c r="CG393" s="65"/>
      <c r="CH393" s="65"/>
      <c r="CI393" s="65"/>
      <c r="CJ393" s="66"/>
      <c r="CK393" s="66"/>
      <c r="CL393" s="66"/>
      <c r="CM393" s="65"/>
      <c r="CN393" s="65"/>
      <c r="CO393" s="65"/>
      <c r="CP393" s="65"/>
      <c r="CQ393" s="65"/>
      <c r="CR393" s="65"/>
      <c r="CS393" s="65"/>
      <c r="CT393" s="65"/>
      <c r="CU393" s="65"/>
      <c r="CV393" s="66"/>
      <c r="CW393" s="65"/>
      <c r="CX393" s="65"/>
      <c r="CY393" s="40"/>
      <c r="CZ393" s="40"/>
      <c r="DA393" s="40"/>
      <c r="DB393" s="40"/>
      <c r="DC393" s="40"/>
      <c r="DD393" s="40"/>
      <c r="DE393" s="40"/>
      <c r="DF393" s="40"/>
      <c r="DG393" s="40"/>
      <c r="DH393" s="40"/>
      <c r="DI393" s="40"/>
      <c r="DJ393" s="40"/>
      <c r="DK393" s="40"/>
      <c r="DL393" s="40"/>
      <c r="DM393" s="40"/>
      <c r="DN393" s="40"/>
      <c r="DO393" s="40"/>
      <c r="DP393" s="40"/>
      <c r="DQ393" s="40"/>
      <c r="DR393" s="40"/>
      <c r="DS393" s="40"/>
      <c r="DT393" s="40"/>
      <c r="DU393" s="40"/>
      <c r="DV393" s="40"/>
      <c r="DW393" s="85"/>
    </row>
    <row r="394" spans="4:127" ht="21" customHeight="1" x14ac:dyDescent="0.2">
      <c r="D394" s="40"/>
      <c r="E394" s="40"/>
      <c r="F394" s="40"/>
      <c r="G394" s="40"/>
      <c r="H394" s="138"/>
      <c r="I394" s="138"/>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U394" s="75"/>
      <c r="AX394" s="40"/>
      <c r="AY394" s="40"/>
      <c r="AZ394" s="40"/>
      <c r="BA394" s="40"/>
      <c r="BG394" s="40"/>
      <c r="BI394" s="40"/>
      <c r="BJ394" s="40"/>
      <c r="BK394" s="40"/>
      <c r="BL394" s="40"/>
      <c r="BM394" s="40"/>
      <c r="BN394" s="40"/>
      <c r="BO394" s="40"/>
      <c r="BR394" s="40"/>
      <c r="BS394" s="40"/>
      <c r="BT394" s="40"/>
      <c r="CC394" s="40"/>
      <c r="CE394" s="65"/>
      <c r="CF394" s="65"/>
      <c r="CG394" s="65"/>
      <c r="CH394" s="65"/>
      <c r="CI394" s="65"/>
      <c r="CJ394" s="66"/>
      <c r="CK394" s="66"/>
      <c r="CL394" s="66"/>
      <c r="CM394" s="65"/>
      <c r="CN394" s="65"/>
      <c r="CO394" s="65"/>
      <c r="CP394" s="65"/>
      <c r="CQ394" s="65"/>
      <c r="CR394" s="65"/>
      <c r="CS394" s="65"/>
      <c r="CT394" s="65"/>
      <c r="CU394" s="65"/>
      <c r="CV394" s="66"/>
      <c r="CW394" s="65"/>
      <c r="CX394" s="65"/>
      <c r="CY394" s="40"/>
      <c r="CZ394" s="40"/>
      <c r="DA394" s="40"/>
      <c r="DB394" s="40"/>
      <c r="DC394" s="40"/>
      <c r="DD394" s="40"/>
      <c r="DE394" s="40"/>
      <c r="DF394" s="40"/>
      <c r="DG394" s="40"/>
      <c r="DH394" s="40"/>
      <c r="DI394" s="40"/>
      <c r="DJ394" s="40"/>
      <c r="DK394" s="40"/>
      <c r="DL394" s="40"/>
      <c r="DM394" s="40"/>
      <c r="DN394" s="40"/>
      <c r="DO394" s="40"/>
      <c r="DP394" s="40"/>
      <c r="DQ394" s="40"/>
      <c r="DR394" s="40"/>
      <c r="DS394" s="40"/>
      <c r="DT394" s="40"/>
      <c r="DU394" s="40"/>
      <c r="DV394" s="40"/>
      <c r="DW394" s="85"/>
    </row>
    <row r="395" spans="4:127" ht="21" customHeight="1" x14ac:dyDescent="0.2">
      <c r="D395" s="40"/>
      <c r="E395" s="40"/>
      <c r="F395" s="40"/>
      <c r="G395" s="40"/>
      <c r="H395" s="138"/>
      <c r="I395" s="138"/>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U395" s="75"/>
      <c r="AX395" s="40"/>
      <c r="AY395" s="40"/>
      <c r="AZ395" s="40"/>
      <c r="BA395" s="40"/>
      <c r="BG395" s="40"/>
      <c r="BI395" s="40"/>
      <c r="BJ395" s="40"/>
      <c r="BK395" s="40"/>
      <c r="BL395" s="40"/>
      <c r="BM395" s="40"/>
      <c r="BN395" s="40"/>
      <c r="BO395" s="40"/>
      <c r="BR395" s="40"/>
      <c r="BS395" s="40"/>
      <c r="BT395" s="40"/>
      <c r="CC395" s="40"/>
      <c r="CE395" s="65"/>
      <c r="CF395" s="65"/>
      <c r="CG395" s="65"/>
      <c r="CH395" s="65"/>
      <c r="CI395" s="65"/>
      <c r="CJ395" s="66"/>
      <c r="CK395" s="66"/>
      <c r="CL395" s="66"/>
      <c r="CM395" s="65"/>
      <c r="CN395" s="65"/>
      <c r="CO395" s="65"/>
      <c r="CP395" s="65"/>
      <c r="CQ395" s="65"/>
      <c r="CR395" s="65"/>
      <c r="CS395" s="65"/>
      <c r="CT395" s="65"/>
      <c r="CU395" s="65"/>
      <c r="CV395" s="66"/>
      <c r="CW395" s="65"/>
      <c r="CX395" s="65"/>
      <c r="CY395" s="40"/>
      <c r="CZ395" s="40"/>
      <c r="DA395" s="40"/>
      <c r="DB395" s="40"/>
      <c r="DC395" s="40"/>
      <c r="DD395" s="40"/>
      <c r="DE395" s="40"/>
      <c r="DF395" s="40"/>
      <c r="DG395" s="40"/>
      <c r="DH395" s="40"/>
      <c r="DI395" s="40"/>
      <c r="DJ395" s="40"/>
      <c r="DK395" s="40"/>
      <c r="DL395" s="40"/>
      <c r="DM395" s="40"/>
      <c r="DN395" s="40"/>
      <c r="DO395" s="40"/>
      <c r="DP395" s="40"/>
      <c r="DQ395" s="40"/>
      <c r="DR395" s="40"/>
      <c r="DS395" s="40"/>
      <c r="DT395" s="40"/>
      <c r="DU395" s="40"/>
      <c r="DV395" s="40"/>
      <c r="DW395" s="85"/>
    </row>
    <row r="396" spans="4:127" ht="21" customHeight="1" x14ac:dyDescent="0.2">
      <c r="D396" s="40"/>
      <c r="E396" s="40"/>
      <c r="F396" s="40"/>
      <c r="G396" s="40"/>
      <c r="H396" s="138"/>
      <c r="I396" s="138"/>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U396" s="75"/>
      <c r="AX396" s="40"/>
      <c r="AY396" s="40"/>
      <c r="AZ396" s="40"/>
      <c r="BA396" s="40"/>
      <c r="BG396" s="40"/>
      <c r="BI396" s="40"/>
      <c r="BJ396" s="40"/>
      <c r="BK396" s="40"/>
      <c r="BL396" s="40"/>
      <c r="BM396" s="40"/>
      <c r="BN396" s="40"/>
      <c r="BO396" s="40"/>
      <c r="BR396" s="40"/>
      <c r="BS396" s="40"/>
      <c r="BT396" s="40"/>
      <c r="CC396" s="40"/>
      <c r="CE396" s="65"/>
      <c r="CF396" s="65"/>
      <c r="CG396" s="65"/>
      <c r="CH396" s="65"/>
      <c r="CI396" s="65"/>
      <c r="CJ396" s="66"/>
      <c r="CK396" s="66"/>
      <c r="CL396" s="66"/>
      <c r="CM396" s="65"/>
      <c r="CN396" s="65"/>
      <c r="CO396" s="65"/>
      <c r="CP396" s="65"/>
      <c r="CQ396" s="65"/>
      <c r="CR396" s="65"/>
      <c r="CS396" s="65"/>
      <c r="CT396" s="65"/>
      <c r="CU396" s="65"/>
      <c r="CV396" s="66"/>
      <c r="CW396" s="65"/>
      <c r="CX396" s="65"/>
      <c r="CY396" s="40"/>
      <c r="CZ396" s="40"/>
      <c r="DA396" s="40"/>
      <c r="DB396" s="40"/>
      <c r="DC396" s="40"/>
      <c r="DD396" s="40"/>
      <c r="DE396" s="40"/>
      <c r="DF396" s="40"/>
      <c r="DG396" s="40"/>
      <c r="DH396" s="40"/>
      <c r="DI396" s="40"/>
      <c r="DJ396" s="40"/>
      <c r="DK396" s="40"/>
      <c r="DL396" s="40"/>
      <c r="DM396" s="40"/>
      <c r="DN396" s="40"/>
      <c r="DO396" s="40"/>
      <c r="DP396" s="40"/>
      <c r="DQ396" s="40"/>
      <c r="DR396" s="40"/>
      <c r="DS396" s="40"/>
      <c r="DT396" s="40"/>
      <c r="DU396" s="40"/>
      <c r="DV396" s="40"/>
      <c r="DW396" s="85"/>
    </row>
    <row r="397" spans="4:127" ht="21" customHeight="1" x14ac:dyDescent="0.2">
      <c r="D397" s="40"/>
      <c r="E397" s="40"/>
      <c r="F397" s="40"/>
      <c r="G397" s="40"/>
      <c r="H397" s="138"/>
      <c r="I397" s="138"/>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U397" s="75"/>
      <c r="AX397" s="40"/>
      <c r="AY397" s="40"/>
      <c r="AZ397" s="40"/>
      <c r="BA397" s="40"/>
      <c r="BG397" s="40"/>
      <c r="BI397" s="40"/>
      <c r="BJ397" s="40"/>
      <c r="BK397" s="40"/>
      <c r="BL397" s="40"/>
      <c r="BM397" s="40"/>
      <c r="BN397" s="40"/>
      <c r="BO397" s="40"/>
      <c r="BR397" s="40"/>
      <c r="BS397" s="40"/>
      <c r="BT397" s="40"/>
      <c r="CC397" s="40"/>
      <c r="CE397" s="65"/>
      <c r="CF397" s="65"/>
      <c r="CG397" s="65"/>
      <c r="CH397" s="65"/>
      <c r="CI397" s="65"/>
      <c r="CJ397" s="66"/>
      <c r="CK397" s="66"/>
      <c r="CL397" s="66"/>
      <c r="CM397" s="65"/>
      <c r="CN397" s="65"/>
      <c r="CO397" s="65"/>
      <c r="CP397" s="65"/>
      <c r="CQ397" s="65"/>
      <c r="CR397" s="65"/>
      <c r="CS397" s="65"/>
      <c r="CT397" s="65"/>
      <c r="CU397" s="65"/>
      <c r="CV397" s="66"/>
      <c r="CW397" s="65"/>
      <c r="CX397" s="65"/>
      <c r="CY397" s="40"/>
      <c r="CZ397" s="40"/>
      <c r="DA397" s="40"/>
      <c r="DB397" s="40"/>
      <c r="DC397" s="40"/>
      <c r="DD397" s="40"/>
      <c r="DE397" s="40"/>
      <c r="DF397" s="40"/>
      <c r="DG397" s="40"/>
      <c r="DH397" s="40"/>
      <c r="DI397" s="40"/>
      <c r="DJ397" s="40"/>
      <c r="DK397" s="40"/>
      <c r="DL397" s="40"/>
      <c r="DM397" s="40"/>
      <c r="DN397" s="40"/>
      <c r="DO397" s="40"/>
      <c r="DP397" s="40"/>
      <c r="DQ397" s="40"/>
      <c r="DR397" s="40"/>
      <c r="DS397" s="40"/>
      <c r="DT397" s="40"/>
      <c r="DU397" s="40"/>
      <c r="DV397" s="40"/>
      <c r="DW397" s="85"/>
    </row>
    <row r="398" spans="4:127" ht="21" customHeight="1" x14ac:dyDescent="0.2">
      <c r="D398" s="40"/>
      <c r="E398" s="40"/>
      <c r="F398" s="40"/>
      <c r="G398" s="40"/>
      <c r="H398" s="138"/>
      <c r="I398" s="138"/>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U398" s="75"/>
      <c r="AX398" s="40"/>
      <c r="AY398" s="40"/>
      <c r="AZ398" s="40"/>
      <c r="BA398" s="40"/>
      <c r="BG398" s="40"/>
      <c r="BI398" s="40"/>
      <c r="BJ398" s="40"/>
      <c r="BK398" s="40"/>
      <c r="BL398" s="40"/>
      <c r="BM398" s="40"/>
      <c r="BN398" s="40"/>
      <c r="BO398" s="40"/>
      <c r="BR398" s="40"/>
      <c r="BS398" s="40"/>
      <c r="BT398" s="40"/>
      <c r="CC398" s="40"/>
      <c r="CE398" s="65"/>
      <c r="CF398" s="65"/>
      <c r="CG398" s="65"/>
      <c r="CH398" s="65"/>
      <c r="CI398" s="65"/>
      <c r="CJ398" s="66"/>
      <c r="CK398" s="66"/>
      <c r="CL398" s="66"/>
      <c r="CM398" s="65"/>
      <c r="CN398" s="65"/>
      <c r="CO398" s="65"/>
      <c r="CP398" s="65"/>
      <c r="CQ398" s="65"/>
      <c r="CR398" s="65"/>
      <c r="CS398" s="65"/>
      <c r="CT398" s="65"/>
      <c r="CU398" s="65"/>
      <c r="CV398" s="66"/>
      <c r="CW398" s="65"/>
      <c r="CX398" s="65"/>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40"/>
      <c r="DV398" s="40"/>
      <c r="DW398" s="85"/>
    </row>
    <row r="399" spans="4:127" ht="21" customHeight="1" x14ac:dyDescent="0.2">
      <c r="D399" s="40"/>
      <c r="E399" s="40"/>
      <c r="F399" s="40"/>
      <c r="G399" s="40"/>
      <c r="H399" s="138"/>
      <c r="I399" s="138"/>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U399" s="75"/>
      <c r="AX399" s="40"/>
      <c r="AY399" s="40"/>
      <c r="AZ399" s="40"/>
      <c r="BA399" s="40"/>
      <c r="BG399" s="40"/>
      <c r="BI399" s="40"/>
      <c r="BJ399" s="40"/>
      <c r="BK399" s="40"/>
      <c r="BL399" s="40"/>
      <c r="BM399" s="40"/>
      <c r="BN399" s="40"/>
      <c r="BO399" s="40"/>
      <c r="BR399" s="40"/>
      <c r="BS399" s="40"/>
      <c r="BT399" s="40"/>
      <c r="CC399" s="40"/>
      <c r="CE399" s="65"/>
      <c r="CF399" s="65"/>
      <c r="CG399" s="65"/>
      <c r="CH399" s="65"/>
      <c r="CI399" s="65"/>
      <c r="CJ399" s="66"/>
      <c r="CK399" s="66"/>
      <c r="CL399" s="66"/>
      <c r="CM399" s="65"/>
      <c r="CN399" s="65"/>
      <c r="CO399" s="65"/>
      <c r="CP399" s="65"/>
      <c r="CQ399" s="65"/>
      <c r="CR399" s="65"/>
      <c r="CS399" s="65"/>
      <c r="CT399" s="65"/>
      <c r="CU399" s="65"/>
      <c r="CV399" s="66"/>
      <c r="CW399" s="65"/>
      <c r="CX399" s="65"/>
      <c r="CY399" s="40"/>
      <c r="CZ399" s="40"/>
      <c r="DA399" s="40"/>
      <c r="DB399" s="40"/>
      <c r="DC399" s="40"/>
      <c r="DD399" s="40"/>
      <c r="DE399" s="40"/>
      <c r="DF399" s="40"/>
      <c r="DG399" s="40"/>
      <c r="DH399" s="40"/>
      <c r="DI399" s="40"/>
      <c r="DJ399" s="40"/>
      <c r="DK399" s="40"/>
      <c r="DL399" s="40"/>
      <c r="DM399" s="40"/>
      <c r="DN399" s="40"/>
      <c r="DO399" s="40"/>
      <c r="DP399" s="40"/>
      <c r="DQ399" s="40"/>
      <c r="DR399" s="40"/>
      <c r="DS399" s="40"/>
      <c r="DT399" s="40"/>
      <c r="DU399" s="40"/>
      <c r="DV399" s="40"/>
      <c r="DW399" s="85"/>
    </row>
    <row r="400" spans="4:127" ht="21" customHeight="1" x14ac:dyDescent="0.2">
      <c r="D400" s="40"/>
      <c r="E400" s="40"/>
      <c r="F400" s="40"/>
      <c r="G400" s="40"/>
      <c r="H400" s="138"/>
      <c r="I400" s="138"/>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U400" s="75"/>
      <c r="AX400" s="40"/>
      <c r="AY400" s="40"/>
      <c r="AZ400" s="40"/>
      <c r="BA400" s="40"/>
      <c r="BG400" s="40"/>
      <c r="BI400" s="40"/>
      <c r="BJ400" s="40"/>
      <c r="BK400" s="40"/>
      <c r="BL400" s="40"/>
      <c r="BM400" s="40"/>
      <c r="BN400" s="40"/>
      <c r="BO400" s="40"/>
      <c r="BR400" s="40"/>
      <c r="BS400" s="40"/>
      <c r="BT400" s="40"/>
      <c r="CC400" s="40"/>
      <c r="CE400" s="65"/>
      <c r="CF400" s="65"/>
      <c r="CG400" s="65"/>
      <c r="CH400" s="65"/>
      <c r="CI400" s="65"/>
      <c r="CJ400" s="66"/>
      <c r="CK400" s="66"/>
      <c r="CL400" s="66"/>
      <c r="CM400" s="65"/>
      <c r="CN400" s="65"/>
      <c r="CO400" s="65"/>
      <c r="CP400" s="65"/>
      <c r="CQ400" s="65"/>
      <c r="CR400" s="65"/>
      <c r="CS400" s="65"/>
      <c r="CT400" s="65"/>
      <c r="CU400" s="65"/>
      <c r="CV400" s="66"/>
      <c r="CW400" s="65"/>
      <c r="CX400" s="65"/>
      <c r="CY400" s="40"/>
      <c r="CZ400" s="40"/>
      <c r="DA400" s="40"/>
      <c r="DB400" s="40"/>
      <c r="DC400" s="40"/>
      <c r="DD400" s="40"/>
      <c r="DE400" s="40"/>
      <c r="DF400" s="40"/>
      <c r="DG400" s="40"/>
      <c r="DH400" s="40"/>
      <c r="DI400" s="40"/>
      <c r="DJ400" s="40"/>
      <c r="DK400" s="40"/>
      <c r="DL400" s="40"/>
      <c r="DM400" s="40"/>
      <c r="DN400" s="40"/>
      <c r="DO400" s="40"/>
      <c r="DP400" s="40"/>
      <c r="DQ400" s="40"/>
      <c r="DR400" s="40"/>
      <c r="DS400" s="40"/>
      <c r="DT400" s="40"/>
      <c r="DU400" s="40"/>
      <c r="DV400" s="40"/>
      <c r="DW400" s="85"/>
    </row>
    <row r="401" spans="4:127" ht="21" customHeight="1" x14ac:dyDescent="0.2">
      <c r="D401" s="40"/>
      <c r="E401" s="40"/>
      <c r="F401" s="40"/>
      <c r="G401" s="40"/>
      <c r="H401" s="138"/>
      <c r="I401" s="138"/>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U401" s="75"/>
      <c r="AX401" s="40"/>
      <c r="AY401" s="40"/>
      <c r="AZ401" s="40"/>
      <c r="BA401" s="40"/>
      <c r="BG401" s="40"/>
      <c r="BI401" s="40"/>
      <c r="BJ401" s="40"/>
      <c r="BK401" s="40"/>
      <c r="BL401" s="40"/>
      <c r="BM401" s="40"/>
      <c r="BN401" s="40"/>
      <c r="BO401" s="40"/>
      <c r="BR401" s="40"/>
      <c r="BS401" s="40"/>
      <c r="BT401" s="40"/>
      <c r="CC401" s="40"/>
      <c r="CE401" s="65"/>
      <c r="CF401" s="65"/>
      <c r="CG401" s="65"/>
      <c r="CH401" s="65"/>
      <c r="CI401" s="65"/>
      <c r="CJ401" s="66"/>
      <c r="CK401" s="66"/>
      <c r="CL401" s="66"/>
      <c r="CM401" s="65"/>
      <c r="CN401" s="65"/>
      <c r="CO401" s="65"/>
      <c r="CP401" s="65"/>
      <c r="CQ401" s="65"/>
      <c r="CR401" s="65"/>
      <c r="CS401" s="65"/>
      <c r="CT401" s="65"/>
      <c r="CU401" s="65"/>
      <c r="CV401" s="66"/>
      <c r="CW401" s="65"/>
      <c r="CX401" s="65"/>
      <c r="CY401" s="40"/>
      <c r="CZ401" s="40"/>
      <c r="DA401" s="40"/>
      <c r="DB401" s="40"/>
      <c r="DC401" s="40"/>
      <c r="DD401" s="40"/>
      <c r="DE401" s="40"/>
      <c r="DF401" s="40"/>
      <c r="DG401" s="40"/>
      <c r="DH401" s="40"/>
      <c r="DI401" s="40"/>
      <c r="DJ401" s="40"/>
      <c r="DK401" s="40"/>
      <c r="DL401" s="40"/>
      <c r="DM401" s="40"/>
      <c r="DN401" s="40"/>
      <c r="DO401" s="40"/>
      <c r="DP401" s="40"/>
      <c r="DQ401" s="40"/>
      <c r="DR401" s="40"/>
      <c r="DS401" s="40"/>
      <c r="DT401" s="40"/>
      <c r="DU401" s="40"/>
      <c r="DV401" s="40"/>
      <c r="DW401" s="85"/>
    </row>
    <row r="402" spans="4:127" ht="21" customHeight="1" x14ac:dyDescent="0.2">
      <c r="D402" s="40"/>
      <c r="E402" s="40"/>
      <c r="F402" s="40"/>
      <c r="G402" s="40"/>
      <c r="H402" s="138"/>
      <c r="I402" s="138"/>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U402" s="75"/>
      <c r="AX402" s="40"/>
      <c r="AY402" s="40"/>
      <c r="AZ402" s="40"/>
      <c r="BA402" s="40"/>
      <c r="BG402" s="40"/>
      <c r="BI402" s="40"/>
      <c r="BJ402" s="40"/>
      <c r="BK402" s="40"/>
      <c r="BL402" s="40"/>
      <c r="BM402" s="40"/>
      <c r="BN402" s="40"/>
      <c r="BO402" s="40"/>
      <c r="BR402" s="40"/>
      <c r="BS402" s="40"/>
      <c r="BT402" s="40"/>
      <c r="CC402" s="40"/>
      <c r="CE402" s="65"/>
      <c r="CF402" s="65"/>
      <c r="CG402" s="65"/>
      <c r="CH402" s="65"/>
      <c r="CI402" s="65"/>
      <c r="CJ402" s="66"/>
      <c r="CK402" s="66"/>
      <c r="CL402" s="66"/>
      <c r="CM402" s="65"/>
      <c r="CN402" s="65"/>
      <c r="CO402" s="65"/>
      <c r="CP402" s="65"/>
      <c r="CQ402" s="65"/>
      <c r="CR402" s="65"/>
      <c r="CS402" s="65"/>
      <c r="CT402" s="65"/>
      <c r="CU402" s="65"/>
      <c r="CV402" s="66"/>
      <c r="CW402" s="65"/>
      <c r="CX402" s="65"/>
      <c r="CY402" s="40"/>
      <c r="CZ402" s="40"/>
      <c r="DA402" s="40"/>
      <c r="DB402" s="40"/>
      <c r="DC402" s="40"/>
      <c r="DD402" s="40"/>
      <c r="DE402" s="40"/>
      <c r="DF402" s="40"/>
      <c r="DG402" s="40"/>
      <c r="DH402" s="40"/>
      <c r="DI402" s="40"/>
      <c r="DJ402" s="40"/>
      <c r="DK402" s="40"/>
      <c r="DL402" s="40"/>
      <c r="DM402" s="40"/>
      <c r="DN402" s="40"/>
      <c r="DO402" s="40"/>
      <c r="DP402" s="40"/>
      <c r="DQ402" s="40"/>
      <c r="DR402" s="40"/>
      <c r="DS402" s="40"/>
      <c r="DT402" s="40"/>
      <c r="DU402" s="40"/>
      <c r="DV402" s="40"/>
      <c r="DW402" s="85"/>
    </row>
    <row r="403" spans="4:127" ht="21" customHeight="1" x14ac:dyDescent="0.2">
      <c r="D403" s="40"/>
      <c r="E403" s="40"/>
      <c r="F403" s="40"/>
      <c r="G403" s="40"/>
      <c r="H403" s="138"/>
      <c r="I403" s="138"/>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U403" s="75"/>
      <c r="AX403" s="40"/>
      <c r="AY403" s="40"/>
      <c r="AZ403" s="40"/>
      <c r="BA403" s="40"/>
      <c r="BG403" s="40"/>
      <c r="BI403" s="40"/>
      <c r="BJ403" s="40"/>
      <c r="BK403" s="40"/>
      <c r="BL403" s="40"/>
      <c r="BM403" s="40"/>
      <c r="BN403" s="40"/>
      <c r="BO403" s="40"/>
      <c r="BR403" s="40"/>
      <c r="BS403" s="40"/>
      <c r="BT403" s="40"/>
      <c r="CC403" s="40"/>
      <c r="CE403" s="65"/>
      <c r="CF403" s="65"/>
      <c r="CG403" s="65"/>
      <c r="CH403" s="65"/>
      <c r="CI403" s="65"/>
      <c r="CJ403" s="66"/>
      <c r="CK403" s="66"/>
      <c r="CL403" s="66"/>
      <c r="CM403" s="65"/>
      <c r="CN403" s="65"/>
      <c r="CO403" s="65"/>
      <c r="CP403" s="65"/>
      <c r="CQ403" s="65"/>
      <c r="CR403" s="65"/>
      <c r="CS403" s="65"/>
      <c r="CT403" s="65"/>
      <c r="CU403" s="65"/>
      <c r="CV403" s="66"/>
      <c r="CW403" s="65"/>
      <c r="CX403" s="65"/>
      <c r="CY403" s="40"/>
      <c r="CZ403" s="40"/>
      <c r="DA403" s="40"/>
      <c r="DB403" s="40"/>
      <c r="DC403" s="40"/>
      <c r="DD403" s="40"/>
      <c r="DE403" s="40"/>
      <c r="DF403" s="40"/>
      <c r="DG403" s="40"/>
      <c r="DH403" s="40"/>
      <c r="DI403" s="40"/>
      <c r="DJ403" s="40"/>
      <c r="DK403" s="40"/>
      <c r="DL403" s="40"/>
      <c r="DM403" s="40"/>
      <c r="DN403" s="40"/>
      <c r="DO403" s="40"/>
      <c r="DP403" s="40"/>
      <c r="DQ403" s="40"/>
      <c r="DR403" s="40"/>
      <c r="DS403" s="40"/>
      <c r="DT403" s="40"/>
      <c r="DU403" s="40"/>
      <c r="DV403" s="40"/>
      <c r="DW403" s="85"/>
    </row>
    <row r="404" spans="4:127" ht="21" customHeight="1" x14ac:dyDescent="0.2">
      <c r="D404" s="40"/>
      <c r="E404" s="40"/>
      <c r="F404" s="40"/>
      <c r="G404" s="40"/>
      <c r="H404" s="138"/>
      <c r="I404" s="138"/>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U404" s="75"/>
      <c r="AX404" s="40"/>
      <c r="AY404" s="40"/>
      <c r="AZ404" s="40"/>
      <c r="BA404" s="40"/>
      <c r="BG404" s="40"/>
      <c r="BI404" s="40"/>
      <c r="BJ404" s="40"/>
      <c r="BK404" s="40"/>
      <c r="BL404" s="40"/>
      <c r="BM404" s="40"/>
      <c r="BN404" s="40"/>
      <c r="BO404" s="40"/>
      <c r="BR404" s="40"/>
      <c r="BS404" s="40"/>
      <c r="BT404" s="40"/>
      <c r="CC404" s="40"/>
      <c r="CE404" s="65"/>
      <c r="CF404" s="65"/>
      <c r="CG404" s="65"/>
      <c r="CH404" s="65"/>
      <c r="CI404" s="65"/>
      <c r="CJ404" s="66"/>
      <c r="CK404" s="66"/>
      <c r="CL404" s="66"/>
      <c r="CM404" s="65"/>
      <c r="CN404" s="65"/>
      <c r="CO404" s="65"/>
      <c r="CP404" s="65"/>
      <c r="CQ404" s="65"/>
      <c r="CR404" s="65"/>
      <c r="CS404" s="65"/>
      <c r="CT404" s="65"/>
      <c r="CU404" s="65"/>
      <c r="CV404" s="66"/>
      <c r="CW404" s="65"/>
      <c r="CX404" s="65"/>
      <c r="CY404" s="40"/>
      <c r="CZ404" s="40"/>
      <c r="DA404" s="40"/>
      <c r="DB404" s="40"/>
      <c r="DC404" s="40"/>
      <c r="DD404" s="40"/>
      <c r="DE404" s="40"/>
      <c r="DF404" s="40"/>
      <c r="DG404" s="40"/>
      <c r="DH404" s="40"/>
      <c r="DI404" s="40"/>
      <c r="DJ404" s="40"/>
      <c r="DK404" s="40"/>
      <c r="DL404" s="40"/>
      <c r="DM404" s="40"/>
      <c r="DN404" s="40"/>
      <c r="DO404" s="40"/>
      <c r="DP404" s="40"/>
      <c r="DQ404" s="40"/>
      <c r="DR404" s="40"/>
      <c r="DS404" s="40"/>
      <c r="DT404" s="40"/>
      <c r="DU404" s="40"/>
      <c r="DV404" s="40"/>
      <c r="DW404" s="85"/>
    </row>
    <row r="405" spans="4:127" ht="21" customHeight="1" x14ac:dyDescent="0.2">
      <c r="D405" s="40"/>
      <c r="E405" s="40"/>
      <c r="F405" s="40"/>
      <c r="G405" s="40"/>
      <c r="H405" s="138"/>
      <c r="I405" s="138"/>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U405" s="75"/>
      <c r="AX405" s="40"/>
      <c r="AY405" s="40"/>
      <c r="AZ405" s="40"/>
      <c r="BA405" s="40"/>
      <c r="BG405" s="40"/>
      <c r="BI405" s="40"/>
      <c r="BJ405" s="40"/>
      <c r="BK405" s="40"/>
      <c r="BL405" s="40"/>
      <c r="BM405" s="40"/>
      <c r="BN405" s="40"/>
      <c r="BO405" s="40"/>
      <c r="BR405" s="40"/>
      <c r="BS405" s="40"/>
      <c r="BT405" s="40"/>
      <c r="CC405" s="40"/>
      <c r="CE405" s="65"/>
      <c r="CF405" s="65"/>
      <c r="CG405" s="65"/>
      <c r="CH405" s="65"/>
      <c r="CI405" s="65"/>
      <c r="CJ405" s="66"/>
      <c r="CK405" s="66"/>
      <c r="CL405" s="66"/>
      <c r="CM405" s="65"/>
      <c r="CN405" s="65"/>
      <c r="CO405" s="65"/>
      <c r="CP405" s="65"/>
      <c r="CQ405" s="65"/>
      <c r="CR405" s="65"/>
      <c r="CS405" s="65"/>
      <c r="CT405" s="65"/>
      <c r="CU405" s="65"/>
      <c r="CV405" s="66"/>
      <c r="CW405" s="65"/>
      <c r="CX405" s="65"/>
      <c r="CY405" s="40"/>
      <c r="CZ405" s="40"/>
      <c r="DA405" s="40"/>
      <c r="DB405" s="40"/>
      <c r="DC405" s="40"/>
      <c r="DD405" s="40"/>
      <c r="DE405" s="40"/>
      <c r="DF405" s="40"/>
      <c r="DG405" s="40"/>
      <c r="DH405" s="40"/>
      <c r="DI405" s="40"/>
      <c r="DJ405" s="40"/>
      <c r="DK405" s="40"/>
      <c r="DL405" s="40"/>
      <c r="DM405" s="40"/>
      <c r="DN405" s="40"/>
      <c r="DO405" s="40"/>
      <c r="DP405" s="40"/>
      <c r="DQ405" s="40"/>
      <c r="DR405" s="40"/>
      <c r="DS405" s="40"/>
      <c r="DT405" s="40"/>
      <c r="DU405" s="40"/>
      <c r="DV405" s="40"/>
      <c r="DW405" s="85"/>
    </row>
    <row r="406" spans="4:127" ht="21" customHeight="1" x14ac:dyDescent="0.2">
      <c r="D406" s="40"/>
      <c r="E406" s="40"/>
      <c r="F406" s="40"/>
      <c r="G406" s="40"/>
      <c r="H406" s="138"/>
      <c r="I406" s="138"/>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U406" s="75"/>
      <c r="AX406" s="40"/>
      <c r="AY406" s="40"/>
      <c r="AZ406" s="40"/>
      <c r="BA406" s="40"/>
      <c r="BG406" s="40"/>
      <c r="BI406" s="40"/>
      <c r="BJ406" s="40"/>
      <c r="BK406" s="40"/>
      <c r="BL406" s="40"/>
      <c r="BM406" s="40"/>
      <c r="BN406" s="40"/>
      <c r="BO406" s="40"/>
      <c r="BR406" s="40"/>
      <c r="BS406" s="40"/>
      <c r="BT406" s="40"/>
      <c r="CC406" s="40"/>
      <c r="CE406" s="65"/>
      <c r="CF406" s="65"/>
      <c r="CG406" s="65"/>
      <c r="CH406" s="65"/>
      <c r="CI406" s="65"/>
      <c r="CJ406" s="66"/>
      <c r="CK406" s="66"/>
      <c r="CL406" s="66"/>
      <c r="CM406" s="65"/>
      <c r="CN406" s="65"/>
      <c r="CO406" s="65"/>
      <c r="CP406" s="65"/>
      <c r="CQ406" s="65"/>
      <c r="CR406" s="65"/>
      <c r="CS406" s="65"/>
      <c r="CT406" s="65"/>
      <c r="CU406" s="65"/>
      <c r="CV406" s="66"/>
      <c r="CW406" s="65"/>
      <c r="CX406" s="65"/>
      <c r="CY406" s="40"/>
      <c r="CZ406" s="40"/>
      <c r="DA406" s="40"/>
      <c r="DB406" s="40"/>
      <c r="DC406" s="40"/>
      <c r="DD406" s="40"/>
      <c r="DE406" s="40"/>
      <c r="DF406" s="40"/>
      <c r="DG406" s="40"/>
      <c r="DH406" s="40"/>
      <c r="DI406" s="40"/>
      <c r="DJ406" s="40"/>
      <c r="DK406" s="40"/>
      <c r="DL406" s="40"/>
      <c r="DM406" s="40"/>
      <c r="DN406" s="40"/>
      <c r="DO406" s="40"/>
      <c r="DP406" s="40"/>
      <c r="DQ406" s="40"/>
      <c r="DR406" s="40"/>
      <c r="DS406" s="40"/>
      <c r="DT406" s="40"/>
      <c r="DU406" s="40"/>
      <c r="DV406" s="40"/>
      <c r="DW406" s="85"/>
    </row>
    <row r="407" spans="4:127" ht="21" customHeight="1" x14ac:dyDescent="0.2">
      <c r="D407" s="40"/>
      <c r="E407" s="40"/>
      <c r="F407" s="40"/>
      <c r="G407" s="40"/>
      <c r="H407" s="138"/>
      <c r="I407" s="138"/>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U407" s="75"/>
      <c r="AX407" s="40"/>
      <c r="AY407" s="40"/>
      <c r="AZ407" s="40"/>
      <c r="BA407" s="40"/>
      <c r="BG407" s="40"/>
      <c r="BI407" s="40"/>
      <c r="BJ407" s="40"/>
      <c r="BK407" s="40"/>
      <c r="BL407" s="40"/>
      <c r="BM407" s="40"/>
      <c r="BN407" s="40"/>
      <c r="BO407" s="40"/>
      <c r="BR407" s="40"/>
      <c r="BS407" s="40"/>
      <c r="BT407" s="40"/>
      <c r="CC407" s="40"/>
      <c r="CE407" s="65"/>
      <c r="CF407" s="65"/>
      <c r="CG407" s="65"/>
      <c r="CH407" s="65"/>
      <c r="CI407" s="65"/>
      <c r="CJ407" s="66"/>
      <c r="CK407" s="66"/>
      <c r="CL407" s="66"/>
      <c r="CM407" s="65"/>
      <c r="CN407" s="65"/>
      <c r="CO407" s="65"/>
      <c r="CP407" s="65"/>
      <c r="CQ407" s="65"/>
      <c r="CR407" s="65"/>
      <c r="CS407" s="65"/>
      <c r="CT407" s="65"/>
      <c r="CU407" s="65"/>
      <c r="CV407" s="66"/>
      <c r="CW407" s="65"/>
      <c r="CX407" s="65"/>
      <c r="CY407" s="40"/>
      <c r="CZ407" s="40"/>
      <c r="DA407" s="40"/>
      <c r="DB407" s="40"/>
      <c r="DC407" s="40"/>
      <c r="DD407" s="40"/>
      <c r="DE407" s="40"/>
      <c r="DF407" s="40"/>
      <c r="DG407" s="40"/>
      <c r="DH407" s="40"/>
      <c r="DI407" s="40"/>
      <c r="DJ407" s="40"/>
      <c r="DK407" s="40"/>
      <c r="DL407" s="40"/>
      <c r="DM407" s="40"/>
      <c r="DN407" s="40"/>
      <c r="DO407" s="40"/>
      <c r="DP407" s="40"/>
      <c r="DQ407" s="40"/>
      <c r="DR407" s="40"/>
      <c r="DS407" s="40"/>
      <c r="DT407" s="40"/>
      <c r="DU407" s="40"/>
      <c r="DV407" s="40"/>
      <c r="DW407" s="85"/>
    </row>
    <row r="408" spans="4:127" ht="21" customHeight="1" x14ac:dyDescent="0.2">
      <c r="D408" s="40"/>
      <c r="E408" s="40"/>
      <c r="F408" s="40"/>
      <c r="G408" s="40"/>
      <c r="H408" s="138"/>
      <c r="I408" s="138"/>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U408" s="75"/>
      <c r="AX408" s="40"/>
      <c r="AY408" s="40"/>
      <c r="AZ408" s="40"/>
      <c r="BA408" s="40"/>
      <c r="BG408" s="40"/>
      <c r="BI408" s="40"/>
      <c r="BJ408" s="40"/>
      <c r="BK408" s="40"/>
      <c r="BL408" s="40"/>
      <c r="BM408" s="40"/>
      <c r="BN408" s="40"/>
      <c r="BO408" s="40"/>
      <c r="BR408" s="40"/>
      <c r="BS408" s="40"/>
      <c r="BT408" s="40"/>
      <c r="CC408" s="40"/>
      <c r="CE408" s="65"/>
      <c r="CF408" s="65"/>
      <c r="CG408" s="65"/>
      <c r="CH408" s="65"/>
      <c r="CI408" s="65"/>
      <c r="CJ408" s="66"/>
      <c r="CK408" s="66"/>
      <c r="CL408" s="66"/>
      <c r="CM408" s="65"/>
      <c r="CN408" s="65"/>
      <c r="CO408" s="65"/>
      <c r="CP408" s="65"/>
      <c r="CQ408" s="65"/>
      <c r="CR408" s="65"/>
      <c r="CS408" s="65"/>
      <c r="CT408" s="65"/>
      <c r="CU408" s="65"/>
      <c r="CV408" s="66"/>
      <c r="CW408" s="65"/>
      <c r="CX408" s="65"/>
      <c r="CY408" s="40"/>
      <c r="CZ408" s="40"/>
      <c r="DA408" s="40"/>
      <c r="DB408" s="40"/>
      <c r="DC408" s="40"/>
      <c r="DD408" s="40"/>
      <c r="DE408" s="40"/>
      <c r="DF408" s="40"/>
      <c r="DG408" s="40"/>
      <c r="DH408" s="40"/>
      <c r="DI408" s="40"/>
      <c r="DJ408" s="40"/>
      <c r="DK408" s="40"/>
      <c r="DL408" s="40"/>
      <c r="DM408" s="40"/>
      <c r="DN408" s="40"/>
      <c r="DO408" s="40"/>
      <c r="DP408" s="40"/>
      <c r="DQ408" s="40"/>
      <c r="DR408" s="40"/>
      <c r="DS408" s="40"/>
      <c r="DT408" s="40"/>
      <c r="DU408" s="40"/>
      <c r="DV408" s="40"/>
      <c r="DW408" s="85"/>
    </row>
    <row r="409" spans="4:127" ht="21" customHeight="1" x14ac:dyDescent="0.2">
      <c r="D409" s="40"/>
      <c r="E409" s="40"/>
      <c r="F409" s="40"/>
      <c r="G409" s="40"/>
      <c r="H409" s="138"/>
      <c r="I409" s="138"/>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U409" s="75"/>
      <c r="AX409" s="40"/>
      <c r="AY409" s="40"/>
      <c r="AZ409" s="40"/>
      <c r="BA409" s="40"/>
      <c r="BG409" s="40"/>
      <c r="BI409" s="40"/>
      <c r="BJ409" s="40"/>
      <c r="BK409" s="40"/>
      <c r="BL409" s="40"/>
      <c r="BM409" s="40"/>
      <c r="BN409" s="40"/>
      <c r="BO409" s="40"/>
      <c r="BR409" s="40"/>
      <c r="BS409" s="40"/>
      <c r="BT409" s="40"/>
      <c r="CC409" s="40"/>
      <c r="CE409" s="65"/>
      <c r="CF409" s="65"/>
      <c r="CG409" s="65"/>
      <c r="CH409" s="65"/>
      <c r="CI409" s="65"/>
      <c r="CJ409" s="66"/>
      <c r="CK409" s="66"/>
      <c r="CL409" s="66"/>
      <c r="CM409" s="65"/>
      <c r="CN409" s="65"/>
      <c r="CO409" s="65"/>
      <c r="CP409" s="65"/>
      <c r="CQ409" s="65"/>
      <c r="CR409" s="65"/>
      <c r="CS409" s="65"/>
      <c r="CT409" s="65"/>
      <c r="CU409" s="65"/>
      <c r="CV409" s="66"/>
      <c r="CW409" s="65"/>
      <c r="CX409" s="65"/>
      <c r="CY409" s="40"/>
      <c r="CZ409" s="40"/>
      <c r="DA409" s="40"/>
      <c r="DB409" s="40"/>
      <c r="DC409" s="40"/>
      <c r="DD409" s="40"/>
      <c r="DE409" s="40"/>
      <c r="DF409" s="40"/>
      <c r="DG409" s="40"/>
      <c r="DH409" s="40"/>
      <c r="DI409" s="40"/>
      <c r="DJ409" s="40"/>
      <c r="DK409" s="40"/>
      <c r="DL409" s="40"/>
      <c r="DM409" s="40"/>
      <c r="DN409" s="40"/>
      <c r="DO409" s="40"/>
      <c r="DP409" s="40"/>
      <c r="DQ409" s="40"/>
      <c r="DR409" s="40"/>
      <c r="DS409" s="40"/>
      <c r="DT409" s="40"/>
      <c r="DU409" s="40"/>
      <c r="DV409" s="40"/>
      <c r="DW409" s="85"/>
    </row>
    <row r="410" spans="4:127" ht="21" customHeight="1" x14ac:dyDescent="0.2">
      <c r="D410" s="40"/>
      <c r="E410" s="40"/>
      <c r="F410" s="40"/>
      <c r="G410" s="40"/>
      <c r="H410" s="138"/>
      <c r="I410" s="138"/>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U410" s="75"/>
      <c r="AX410" s="40"/>
      <c r="AY410" s="40"/>
      <c r="AZ410" s="40"/>
      <c r="BA410" s="40"/>
      <c r="BG410" s="40"/>
      <c r="BI410" s="40"/>
      <c r="BJ410" s="40"/>
      <c r="BK410" s="40"/>
      <c r="BL410" s="40"/>
      <c r="BM410" s="40"/>
      <c r="BN410" s="40"/>
      <c r="BO410" s="40"/>
      <c r="BR410" s="40"/>
      <c r="BS410" s="40"/>
      <c r="BT410" s="40"/>
      <c r="CC410" s="40"/>
      <c r="CE410" s="65"/>
      <c r="CF410" s="65"/>
      <c r="CG410" s="65"/>
      <c r="CH410" s="65"/>
      <c r="CI410" s="65"/>
      <c r="CJ410" s="66"/>
      <c r="CK410" s="66"/>
      <c r="CL410" s="66"/>
      <c r="CM410" s="65"/>
      <c r="CN410" s="65"/>
      <c r="CO410" s="65"/>
      <c r="CP410" s="65"/>
      <c r="CQ410" s="65"/>
      <c r="CR410" s="65"/>
      <c r="CS410" s="65"/>
      <c r="CT410" s="65"/>
      <c r="CU410" s="65"/>
      <c r="CV410" s="66"/>
      <c r="CW410" s="65"/>
      <c r="CX410" s="65"/>
      <c r="CY410" s="40"/>
      <c r="CZ410" s="40"/>
      <c r="DA410" s="40"/>
      <c r="DB410" s="40"/>
      <c r="DC410" s="40"/>
      <c r="DD410" s="40"/>
      <c r="DE410" s="40"/>
      <c r="DF410" s="40"/>
      <c r="DG410" s="40"/>
      <c r="DH410" s="40"/>
      <c r="DI410" s="40"/>
      <c r="DJ410" s="40"/>
      <c r="DK410" s="40"/>
      <c r="DL410" s="40"/>
      <c r="DM410" s="40"/>
      <c r="DN410" s="40"/>
      <c r="DO410" s="40"/>
      <c r="DP410" s="40"/>
      <c r="DQ410" s="40"/>
      <c r="DR410" s="40"/>
      <c r="DS410" s="40"/>
      <c r="DT410" s="40"/>
      <c r="DU410" s="40"/>
      <c r="DV410" s="40"/>
      <c r="DW410" s="85"/>
    </row>
    <row r="411" spans="4:127" ht="21" customHeight="1" x14ac:dyDescent="0.2">
      <c r="D411" s="40"/>
      <c r="E411" s="40"/>
      <c r="F411" s="40"/>
      <c r="G411" s="40"/>
      <c r="H411" s="138"/>
      <c r="I411" s="138"/>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U411" s="75"/>
      <c r="AX411" s="40"/>
      <c r="AY411" s="40"/>
      <c r="AZ411" s="40"/>
      <c r="BA411" s="40"/>
      <c r="BG411" s="40"/>
      <c r="BI411" s="40"/>
      <c r="BJ411" s="40"/>
      <c r="BK411" s="40"/>
      <c r="BL411" s="40"/>
      <c r="BM411" s="40"/>
      <c r="BN411" s="40"/>
      <c r="BO411" s="40"/>
      <c r="BR411" s="40"/>
      <c r="BS411" s="40"/>
      <c r="BT411" s="40"/>
      <c r="CC411" s="40"/>
      <c r="CE411" s="65"/>
      <c r="CF411" s="65"/>
      <c r="CG411" s="65"/>
      <c r="CH411" s="65"/>
      <c r="CI411" s="65"/>
      <c r="CJ411" s="66"/>
      <c r="CK411" s="66"/>
      <c r="CL411" s="66"/>
      <c r="CM411" s="65"/>
      <c r="CN411" s="65"/>
      <c r="CO411" s="65"/>
      <c r="CP411" s="65"/>
      <c r="CQ411" s="65"/>
      <c r="CR411" s="65"/>
      <c r="CS411" s="65"/>
      <c r="CT411" s="65"/>
      <c r="CU411" s="65"/>
      <c r="CV411" s="66"/>
      <c r="CW411" s="65"/>
      <c r="CX411" s="65"/>
      <c r="CY411" s="40"/>
      <c r="CZ411" s="40"/>
      <c r="DA411" s="40"/>
      <c r="DB411" s="40"/>
      <c r="DC411" s="40"/>
      <c r="DD411" s="40"/>
      <c r="DE411" s="40"/>
      <c r="DF411" s="40"/>
      <c r="DG411" s="40"/>
      <c r="DH411" s="40"/>
      <c r="DI411" s="40"/>
      <c r="DJ411" s="40"/>
      <c r="DK411" s="40"/>
      <c r="DL411" s="40"/>
      <c r="DM411" s="40"/>
      <c r="DN411" s="40"/>
      <c r="DO411" s="40"/>
      <c r="DP411" s="40"/>
      <c r="DQ411" s="40"/>
      <c r="DR411" s="40"/>
      <c r="DS411" s="40"/>
      <c r="DT411" s="40"/>
      <c r="DU411" s="40"/>
      <c r="DV411" s="40"/>
      <c r="DW411" s="85"/>
    </row>
    <row r="412" spans="4:127" ht="21" customHeight="1" x14ac:dyDescent="0.2">
      <c r="D412" s="40"/>
      <c r="E412" s="40"/>
      <c r="F412" s="40"/>
      <c r="G412" s="40"/>
      <c r="H412" s="138"/>
      <c r="I412" s="138"/>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U412" s="75"/>
      <c r="AX412" s="40"/>
      <c r="AY412" s="40"/>
      <c r="AZ412" s="40"/>
      <c r="BA412" s="40"/>
      <c r="BG412" s="40"/>
      <c r="BI412" s="40"/>
      <c r="BJ412" s="40"/>
      <c r="BK412" s="40"/>
      <c r="BL412" s="40"/>
      <c r="BM412" s="40"/>
      <c r="BN412" s="40"/>
      <c r="BO412" s="40"/>
      <c r="BR412" s="40"/>
      <c r="BS412" s="40"/>
      <c r="BT412" s="40"/>
      <c r="CC412" s="40"/>
      <c r="CE412" s="65"/>
      <c r="CF412" s="65"/>
      <c r="CG412" s="65"/>
      <c r="CH412" s="65"/>
      <c r="CI412" s="65"/>
      <c r="CJ412" s="66"/>
      <c r="CK412" s="66"/>
      <c r="CL412" s="66"/>
      <c r="CM412" s="65"/>
      <c r="CN412" s="65"/>
      <c r="CO412" s="65"/>
      <c r="CP412" s="65"/>
      <c r="CQ412" s="65"/>
      <c r="CR412" s="65"/>
      <c r="CS412" s="65"/>
      <c r="CT412" s="65"/>
      <c r="CU412" s="65"/>
      <c r="CV412" s="66"/>
      <c r="CW412" s="65"/>
      <c r="CX412" s="65"/>
      <c r="CY412" s="40"/>
      <c r="CZ412" s="40"/>
      <c r="DA412" s="40"/>
      <c r="DB412" s="40"/>
      <c r="DC412" s="40"/>
      <c r="DD412" s="40"/>
      <c r="DE412" s="40"/>
      <c r="DF412" s="40"/>
      <c r="DG412" s="40"/>
      <c r="DH412" s="40"/>
      <c r="DI412" s="40"/>
      <c r="DJ412" s="40"/>
      <c r="DK412" s="40"/>
      <c r="DL412" s="40"/>
      <c r="DM412" s="40"/>
      <c r="DN412" s="40"/>
      <c r="DO412" s="40"/>
      <c r="DP412" s="40"/>
      <c r="DQ412" s="40"/>
      <c r="DR412" s="40"/>
      <c r="DS412" s="40"/>
      <c r="DT412" s="40"/>
      <c r="DU412" s="40"/>
      <c r="DV412" s="40"/>
      <c r="DW412" s="85"/>
    </row>
    <row r="413" spans="4:127" ht="21" customHeight="1" x14ac:dyDescent="0.2">
      <c r="D413" s="40"/>
      <c r="E413" s="40"/>
      <c r="F413" s="40"/>
      <c r="G413" s="40"/>
      <c r="H413" s="138"/>
      <c r="I413" s="138"/>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U413" s="75"/>
      <c r="AX413" s="40"/>
      <c r="AY413" s="40"/>
      <c r="AZ413" s="40"/>
      <c r="BA413" s="40"/>
      <c r="BG413" s="40"/>
      <c r="BI413" s="40"/>
      <c r="BJ413" s="40"/>
      <c r="BK413" s="40"/>
      <c r="BL413" s="40"/>
      <c r="BM413" s="40"/>
      <c r="BN413" s="40"/>
      <c r="BO413" s="40"/>
      <c r="BR413" s="40"/>
      <c r="BS413" s="40"/>
      <c r="BT413" s="40"/>
      <c r="CC413" s="40"/>
      <c r="CE413" s="65"/>
      <c r="CF413" s="65"/>
      <c r="CG413" s="65"/>
      <c r="CH413" s="65"/>
      <c r="CI413" s="65"/>
      <c r="CJ413" s="66"/>
      <c r="CK413" s="66"/>
      <c r="CL413" s="66"/>
      <c r="CM413" s="65"/>
      <c r="CN413" s="65"/>
      <c r="CO413" s="65"/>
      <c r="CP413" s="65"/>
      <c r="CQ413" s="65"/>
      <c r="CR413" s="65"/>
      <c r="CS413" s="65"/>
      <c r="CT413" s="65"/>
      <c r="CU413" s="65"/>
      <c r="CV413" s="66"/>
      <c r="CW413" s="65"/>
      <c r="CX413" s="65"/>
      <c r="CY413" s="40"/>
      <c r="CZ413" s="40"/>
      <c r="DA413" s="40"/>
      <c r="DB413" s="40"/>
      <c r="DC413" s="40"/>
      <c r="DD413" s="40"/>
      <c r="DE413" s="40"/>
      <c r="DF413" s="40"/>
      <c r="DG413" s="40"/>
      <c r="DH413" s="40"/>
      <c r="DI413" s="40"/>
      <c r="DJ413" s="40"/>
      <c r="DK413" s="40"/>
      <c r="DL413" s="40"/>
      <c r="DM413" s="40"/>
      <c r="DN413" s="40"/>
      <c r="DO413" s="40"/>
      <c r="DP413" s="40"/>
      <c r="DQ413" s="40"/>
      <c r="DR413" s="40"/>
      <c r="DS413" s="40"/>
      <c r="DT413" s="40"/>
      <c r="DU413" s="40"/>
      <c r="DV413" s="40"/>
      <c r="DW413" s="85"/>
    </row>
    <row r="414" spans="4:127" ht="21" customHeight="1" x14ac:dyDescent="0.2">
      <c r="D414" s="40"/>
      <c r="E414" s="40"/>
      <c r="F414" s="40"/>
      <c r="G414" s="40"/>
      <c r="H414" s="138"/>
      <c r="I414" s="138"/>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U414" s="75"/>
      <c r="AX414" s="40"/>
      <c r="AY414" s="40"/>
      <c r="AZ414" s="40"/>
      <c r="BA414" s="40"/>
      <c r="BG414" s="40"/>
      <c r="BI414" s="40"/>
      <c r="BJ414" s="40"/>
      <c r="BK414" s="40"/>
      <c r="BL414" s="40"/>
      <c r="BM414" s="40"/>
      <c r="BN414" s="40"/>
      <c r="BO414" s="40"/>
      <c r="BR414" s="40"/>
      <c r="BS414" s="40"/>
      <c r="BT414" s="40"/>
      <c r="CC414" s="40"/>
      <c r="CE414" s="65"/>
      <c r="CF414" s="65"/>
      <c r="CG414" s="65"/>
      <c r="CH414" s="65"/>
      <c r="CI414" s="65"/>
      <c r="CJ414" s="66"/>
      <c r="CK414" s="66"/>
      <c r="CL414" s="66"/>
      <c r="CM414" s="65"/>
      <c r="CN414" s="65"/>
      <c r="CO414" s="65"/>
      <c r="CP414" s="65"/>
      <c r="CQ414" s="65"/>
      <c r="CR414" s="65"/>
      <c r="CS414" s="65"/>
      <c r="CT414" s="65"/>
      <c r="CU414" s="65"/>
      <c r="CV414" s="66"/>
      <c r="CW414" s="65"/>
      <c r="CX414" s="65"/>
      <c r="CY414" s="40"/>
      <c r="CZ414" s="40"/>
      <c r="DA414" s="40"/>
      <c r="DB414" s="40"/>
      <c r="DC414" s="40"/>
      <c r="DD414" s="40"/>
      <c r="DE414" s="40"/>
      <c r="DF414" s="40"/>
      <c r="DG414" s="40"/>
      <c r="DH414" s="40"/>
      <c r="DI414" s="40"/>
      <c r="DJ414" s="40"/>
      <c r="DK414" s="40"/>
      <c r="DL414" s="40"/>
      <c r="DM414" s="40"/>
      <c r="DN414" s="40"/>
      <c r="DO414" s="40"/>
      <c r="DP414" s="40"/>
      <c r="DQ414" s="40"/>
      <c r="DR414" s="40"/>
      <c r="DS414" s="40"/>
      <c r="DT414" s="40"/>
      <c r="DU414" s="40"/>
      <c r="DV414" s="40"/>
      <c r="DW414" s="85"/>
    </row>
    <row r="415" spans="4:127" ht="21" customHeight="1" x14ac:dyDescent="0.2">
      <c r="D415" s="40"/>
      <c r="E415" s="40"/>
      <c r="F415" s="40"/>
      <c r="G415" s="40"/>
      <c r="H415" s="138"/>
      <c r="I415" s="138"/>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U415" s="75"/>
      <c r="AX415" s="40"/>
      <c r="AY415" s="40"/>
      <c r="AZ415" s="40"/>
      <c r="BA415" s="40"/>
      <c r="BG415" s="40"/>
      <c r="BI415" s="40"/>
      <c r="BJ415" s="40"/>
      <c r="BK415" s="40"/>
      <c r="BL415" s="40"/>
      <c r="BM415" s="40"/>
      <c r="BN415" s="40"/>
      <c r="BO415" s="40"/>
      <c r="BR415" s="40"/>
      <c r="BS415" s="40"/>
      <c r="BT415" s="40"/>
      <c r="CC415" s="40"/>
      <c r="CE415" s="65"/>
      <c r="CF415" s="65"/>
      <c r="CG415" s="65"/>
      <c r="CH415" s="65"/>
      <c r="CI415" s="65"/>
      <c r="CJ415" s="66"/>
      <c r="CK415" s="66"/>
      <c r="CL415" s="66"/>
      <c r="CM415" s="65"/>
      <c r="CN415" s="65"/>
      <c r="CO415" s="65"/>
      <c r="CP415" s="65"/>
      <c r="CQ415" s="65"/>
      <c r="CR415" s="65"/>
      <c r="CS415" s="65"/>
      <c r="CT415" s="65"/>
      <c r="CU415" s="65"/>
      <c r="CV415" s="66"/>
      <c r="CW415" s="65"/>
      <c r="CX415" s="65"/>
      <c r="CY415" s="40"/>
      <c r="CZ415" s="40"/>
      <c r="DA415" s="40"/>
      <c r="DB415" s="40"/>
      <c r="DC415" s="40"/>
      <c r="DD415" s="40"/>
      <c r="DE415" s="40"/>
      <c r="DF415" s="40"/>
      <c r="DG415" s="40"/>
      <c r="DH415" s="40"/>
      <c r="DI415" s="40"/>
      <c r="DJ415" s="40"/>
      <c r="DK415" s="40"/>
      <c r="DL415" s="40"/>
      <c r="DM415" s="40"/>
      <c r="DN415" s="40"/>
      <c r="DO415" s="40"/>
      <c r="DP415" s="40"/>
      <c r="DQ415" s="40"/>
      <c r="DR415" s="40"/>
      <c r="DS415" s="40"/>
      <c r="DT415" s="40"/>
      <c r="DU415" s="40"/>
      <c r="DV415" s="40"/>
      <c r="DW415" s="85"/>
    </row>
    <row r="416" spans="4:127" ht="21" customHeight="1" x14ac:dyDescent="0.2">
      <c r="D416" s="40"/>
      <c r="E416" s="40"/>
      <c r="F416" s="40"/>
      <c r="G416" s="40"/>
      <c r="H416" s="138"/>
      <c r="I416" s="138"/>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U416" s="75"/>
      <c r="AX416" s="40"/>
      <c r="AY416" s="40"/>
      <c r="AZ416" s="40"/>
      <c r="BA416" s="40"/>
      <c r="BG416" s="40"/>
      <c r="BI416" s="40"/>
      <c r="BJ416" s="40"/>
      <c r="BK416" s="40"/>
      <c r="BL416" s="40"/>
      <c r="BM416" s="40"/>
      <c r="BN416" s="40"/>
      <c r="BO416" s="40"/>
      <c r="BR416" s="40"/>
      <c r="BS416" s="40"/>
      <c r="BT416" s="40"/>
      <c r="CC416" s="40"/>
      <c r="CE416" s="65"/>
      <c r="CF416" s="65"/>
      <c r="CG416" s="65"/>
      <c r="CH416" s="65"/>
      <c r="CI416" s="65"/>
      <c r="CJ416" s="66"/>
      <c r="CK416" s="66"/>
      <c r="CL416" s="66"/>
      <c r="CM416" s="65"/>
      <c r="CN416" s="65"/>
      <c r="CO416" s="65"/>
      <c r="CP416" s="65"/>
      <c r="CQ416" s="65"/>
      <c r="CR416" s="65"/>
      <c r="CS416" s="65"/>
      <c r="CT416" s="65"/>
      <c r="CU416" s="65"/>
      <c r="CV416" s="66"/>
      <c r="CW416" s="65"/>
      <c r="CX416" s="65"/>
      <c r="CY416" s="40"/>
      <c r="CZ416" s="40"/>
      <c r="DA416" s="40"/>
      <c r="DB416" s="40"/>
      <c r="DC416" s="40"/>
      <c r="DD416" s="40"/>
      <c r="DE416" s="40"/>
      <c r="DF416" s="40"/>
      <c r="DG416" s="40"/>
      <c r="DH416" s="40"/>
      <c r="DI416" s="40"/>
      <c r="DJ416" s="40"/>
      <c r="DK416" s="40"/>
      <c r="DL416" s="40"/>
      <c r="DM416" s="40"/>
      <c r="DN416" s="40"/>
      <c r="DO416" s="40"/>
      <c r="DP416" s="40"/>
      <c r="DQ416" s="40"/>
      <c r="DR416" s="40"/>
      <c r="DS416" s="40"/>
      <c r="DT416" s="40"/>
      <c r="DU416" s="40"/>
      <c r="DV416" s="40"/>
      <c r="DW416" s="85"/>
    </row>
    <row r="417" spans="4:127" ht="21" customHeight="1" x14ac:dyDescent="0.2">
      <c r="D417" s="40"/>
      <c r="E417" s="40"/>
      <c r="F417" s="40"/>
      <c r="G417" s="40"/>
      <c r="H417" s="138"/>
      <c r="I417" s="138"/>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U417" s="75"/>
      <c r="AX417" s="40"/>
      <c r="AY417" s="40"/>
      <c r="AZ417" s="40"/>
      <c r="BA417" s="40"/>
      <c r="BG417" s="40"/>
      <c r="BI417" s="40"/>
      <c r="BJ417" s="40"/>
      <c r="BK417" s="40"/>
      <c r="BL417" s="40"/>
      <c r="BM417" s="40"/>
      <c r="BN417" s="40"/>
      <c r="BO417" s="40"/>
      <c r="BR417" s="40"/>
      <c r="BS417" s="40"/>
      <c r="BT417" s="40"/>
      <c r="CC417" s="40"/>
      <c r="CE417" s="65"/>
      <c r="CF417" s="65"/>
      <c r="CG417" s="65"/>
      <c r="CH417" s="65"/>
      <c r="CI417" s="65"/>
      <c r="CJ417" s="66"/>
      <c r="CK417" s="66"/>
      <c r="CL417" s="66"/>
      <c r="CM417" s="65"/>
      <c r="CN417" s="65"/>
      <c r="CO417" s="65"/>
      <c r="CP417" s="65"/>
      <c r="CQ417" s="65"/>
      <c r="CR417" s="65"/>
      <c r="CS417" s="65"/>
      <c r="CT417" s="65"/>
      <c r="CU417" s="65"/>
      <c r="CV417" s="66"/>
      <c r="CW417" s="65"/>
      <c r="CX417" s="65"/>
      <c r="CY417" s="40"/>
      <c r="CZ417" s="40"/>
      <c r="DA417" s="40"/>
      <c r="DB417" s="40"/>
      <c r="DC417" s="40"/>
      <c r="DD417" s="40"/>
      <c r="DE417" s="40"/>
      <c r="DF417" s="40"/>
      <c r="DG417" s="40"/>
      <c r="DH417" s="40"/>
      <c r="DI417" s="40"/>
      <c r="DJ417" s="40"/>
      <c r="DK417" s="40"/>
      <c r="DL417" s="40"/>
      <c r="DM417" s="40"/>
      <c r="DN417" s="40"/>
      <c r="DO417" s="40"/>
      <c r="DP417" s="40"/>
      <c r="DQ417" s="40"/>
      <c r="DR417" s="40"/>
      <c r="DS417" s="40"/>
      <c r="DT417" s="40"/>
      <c r="DU417" s="40"/>
      <c r="DV417" s="40"/>
      <c r="DW417" s="85"/>
    </row>
    <row r="418" spans="4:127" ht="21" customHeight="1" x14ac:dyDescent="0.2">
      <c r="D418" s="40"/>
      <c r="E418" s="40"/>
      <c r="F418" s="40"/>
      <c r="G418" s="40"/>
      <c r="H418" s="138"/>
      <c r="I418" s="138"/>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U418" s="75"/>
      <c r="AX418" s="40"/>
      <c r="AY418" s="40"/>
      <c r="AZ418" s="40"/>
      <c r="BA418" s="40"/>
      <c r="BG418" s="40"/>
      <c r="BI418" s="40"/>
      <c r="BJ418" s="40"/>
      <c r="BK418" s="40"/>
      <c r="BL418" s="40"/>
      <c r="BM418" s="40"/>
      <c r="BN418" s="40"/>
      <c r="BO418" s="40"/>
      <c r="BR418" s="40"/>
      <c r="BS418" s="40"/>
      <c r="BT418" s="40"/>
      <c r="CC418" s="40"/>
      <c r="CE418" s="65"/>
      <c r="CF418" s="65"/>
      <c r="CG418" s="65"/>
      <c r="CH418" s="65"/>
      <c r="CI418" s="65"/>
      <c r="CJ418" s="66"/>
      <c r="CK418" s="66"/>
      <c r="CL418" s="66"/>
      <c r="CM418" s="65"/>
      <c r="CN418" s="65"/>
      <c r="CO418" s="65"/>
      <c r="CP418" s="65"/>
      <c r="CQ418" s="65"/>
      <c r="CR418" s="65"/>
      <c r="CS418" s="65"/>
      <c r="CT418" s="65"/>
      <c r="CU418" s="65"/>
      <c r="CV418" s="66"/>
      <c r="CW418" s="65"/>
      <c r="CX418" s="65"/>
      <c r="CY418" s="40"/>
      <c r="CZ418" s="40"/>
      <c r="DA418" s="40"/>
      <c r="DB418" s="40"/>
      <c r="DC418" s="40"/>
      <c r="DD418" s="40"/>
      <c r="DE418" s="40"/>
      <c r="DF418" s="40"/>
      <c r="DG418" s="40"/>
      <c r="DH418" s="40"/>
      <c r="DI418" s="40"/>
      <c r="DJ418" s="40"/>
      <c r="DK418" s="40"/>
      <c r="DL418" s="40"/>
      <c r="DM418" s="40"/>
      <c r="DN418" s="40"/>
      <c r="DO418" s="40"/>
      <c r="DP418" s="40"/>
      <c r="DQ418" s="40"/>
      <c r="DR418" s="40"/>
      <c r="DS418" s="40"/>
      <c r="DT418" s="40"/>
      <c r="DU418" s="40"/>
      <c r="DV418" s="40"/>
      <c r="DW418" s="85"/>
    </row>
    <row r="419" spans="4:127" ht="21" customHeight="1" x14ac:dyDescent="0.2">
      <c r="D419" s="40"/>
      <c r="E419" s="40"/>
      <c r="F419" s="40"/>
      <c r="G419" s="40"/>
      <c r="H419" s="138"/>
      <c r="I419" s="138"/>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U419" s="75"/>
      <c r="AX419" s="40"/>
      <c r="AY419" s="40"/>
      <c r="AZ419" s="40"/>
      <c r="BA419" s="40"/>
      <c r="BG419" s="40"/>
      <c r="BI419" s="40"/>
      <c r="BJ419" s="40"/>
      <c r="BK419" s="40"/>
      <c r="BL419" s="40"/>
      <c r="BM419" s="40"/>
      <c r="BN419" s="40"/>
      <c r="BO419" s="40"/>
      <c r="BR419" s="40"/>
      <c r="BS419" s="40"/>
      <c r="BT419" s="40"/>
      <c r="CC419" s="40"/>
      <c r="CE419" s="65"/>
      <c r="CF419" s="65"/>
      <c r="CG419" s="65"/>
      <c r="CH419" s="65"/>
      <c r="CI419" s="65"/>
      <c r="CJ419" s="66"/>
      <c r="CK419" s="66"/>
      <c r="CL419" s="66"/>
      <c r="CM419" s="65"/>
      <c r="CN419" s="65"/>
      <c r="CO419" s="65"/>
      <c r="CP419" s="65"/>
      <c r="CQ419" s="65"/>
      <c r="CR419" s="65"/>
      <c r="CS419" s="65"/>
      <c r="CT419" s="65"/>
      <c r="CU419" s="65"/>
      <c r="CV419" s="66"/>
      <c r="CW419" s="65"/>
      <c r="CX419" s="65"/>
      <c r="CY419" s="40"/>
      <c r="CZ419" s="40"/>
      <c r="DA419" s="40"/>
      <c r="DB419" s="40"/>
      <c r="DC419" s="40"/>
      <c r="DD419" s="40"/>
      <c r="DE419" s="40"/>
      <c r="DF419" s="40"/>
      <c r="DG419" s="40"/>
      <c r="DH419" s="40"/>
      <c r="DI419" s="40"/>
      <c r="DJ419" s="40"/>
      <c r="DK419" s="40"/>
      <c r="DL419" s="40"/>
      <c r="DM419" s="40"/>
      <c r="DN419" s="40"/>
      <c r="DO419" s="40"/>
      <c r="DP419" s="40"/>
      <c r="DQ419" s="40"/>
      <c r="DR419" s="40"/>
      <c r="DS419" s="40"/>
      <c r="DT419" s="40"/>
      <c r="DU419" s="40"/>
      <c r="DV419" s="40"/>
      <c r="DW419" s="85"/>
    </row>
    <row r="420" spans="4:127" ht="21" customHeight="1" x14ac:dyDescent="0.2">
      <c r="D420" s="40"/>
      <c r="E420" s="40"/>
      <c r="F420" s="40"/>
      <c r="G420" s="40"/>
      <c r="H420" s="138"/>
      <c r="I420" s="138"/>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U420" s="75"/>
      <c r="AX420" s="40"/>
      <c r="AY420" s="40"/>
      <c r="AZ420" s="40"/>
      <c r="BA420" s="40"/>
      <c r="BG420" s="40"/>
      <c r="BI420" s="40"/>
      <c r="BJ420" s="40"/>
      <c r="BK420" s="40"/>
      <c r="BL420" s="40"/>
      <c r="BM420" s="40"/>
      <c r="BN420" s="40"/>
      <c r="BO420" s="40"/>
      <c r="BR420" s="40"/>
      <c r="BS420" s="40"/>
      <c r="BT420" s="40"/>
      <c r="CC420" s="40"/>
      <c r="CE420" s="65"/>
      <c r="CF420" s="65"/>
      <c r="CG420" s="65"/>
      <c r="CH420" s="65"/>
      <c r="CI420" s="65"/>
      <c r="CJ420" s="66"/>
      <c r="CK420" s="66"/>
      <c r="CL420" s="66"/>
      <c r="CM420" s="65"/>
      <c r="CN420" s="65"/>
      <c r="CO420" s="65"/>
      <c r="CP420" s="65"/>
      <c r="CQ420" s="65"/>
      <c r="CR420" s="65"/>
      <c r="CS420" s="65"/>
      <c r="CT420" s="65"/>
      <c r="CU420" s="65"/>
      <c r="CV420" s="66"/>
      <c r="CW420" s="65"/>
      <c r="CX420" s="65"/>
      <c r="CY420" s="40"/>
      <c r="CZ420" s="40"/>
      <c r="DA420" s="40"/>
      <c r="DB420" s="40"/>
      <c r="DC420" s="40"/>
      <c r="DD420" s="40"/>
      <c r="DE420" s="40"/>
      <c r="DF420" s="40"/>
      <c r="DG420" s="40"/>
      <c r="DH420" s="40"/>
      <c r="DI420" s="40"/>
      <c r="DJ420" s="40"/>
      <c r="DK420" s="40"/>
      <c r="DL420" s="40"/>
      <c r="DM420" s="40"/>
      <c r="DN420" s="40"/>
      <c r="DO420" s="40"/>
      <c r="DP420" s="40"/>
      <c r="DQ420" s="40"/>
      <c r="DR420" s="40"/>
      <c r="DS420" s="40"/>
      <c r="DT420" s="40"/>
      <c r="DU420" s="40"/>
      <c r="DV420" s="40"/>
      <c r="DW420" s="85"/>
    </row>
    <row r="421" spans="4:127" ht="21" customHeight="1" x14ac:dyDescent="0.2">
      <c r="D421" s="40"/>
      <c r="E421" s="40"/>
      <c r="F421" s="40"/>
      <c r="G421" s="40"/>
      <c r="H421" s="138"/>
      <c r="I421" s="138"/>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U421" s="75"/>
      <c r="AX421" s="40"/>
      <c r="AY421" s="40"/>
      <c r="AZ421" s="40"/>
      <c r="BA421" s="40"/>
      <c r="BG421" s="40"/>
      <c r="BI421" s="40"/>
      <c r="BJ421" s="40"/>
      <c r="BK421" s="40"/>
      <c r="BL421" s="40"/>
      <c r="BM421" s="40"/>
      <c r="BN421" s="40"/>
      <c r="BO421" s="40"/>
      <c r="BR421" s="40"/>
      <c r="BS421" s="40"/>
      <c r="BT421" s="40"/>
      <c r="CC421" s="40"/>
      <c r="CE421" s="65"/>
      <c r="CF421" s="65"/>
      <c r="CG421" s="65"/>
      <c r="CH421" s="65"/>
      <c r="CI421" s="65"/>
      <c r="CJ421" s="66"/>
      <c r="CK421" s="66"/>
      <c r="CL421" s="66"/>
      <c r="CM421" s="65"/>
      <c r="CN421" s="65"/>
      <c r="CO421" s="65"/>
      <c r="CP421" s="65"/>
      <c r="CQ421" s="65"/>
      <c r="CR421" s="65"/>
      <c r="CS421" s="65"/>
      <c r="CT421" s="65"/>
      <c r="CU421" s="65"/>
      <c r="CV421" s="66"/>
      <c r="CW421" s="65"/>
      <c r="CX421" s="65"/>
      <c r="CY421" s="40"/>
      <c r="CZ421" s="40"/>
      <c r="DA421" s="40"/>
      <c r="DB421" s="40"/>
      <c r="DC421" s="40"/>
      <c r="DD421" s="40"/>
      <c r="DE421" s="40"/>
      <c r="DF421" s="40"/>
      <c r="DG421" s="40"/>
      <c r="DH421" s="40"/>
      <c r="DI421" s="40"/>
      <c r="DJ421" s="40"/>
      <c r="DK421" s="40"/>
      <c r="DL421" s="40"/>
      <c r="DM421" s="40"/>
      <c r="DN421" s="40"/>
      <c r="DO421" s="40"/>
      <c r="DP421" s="40"/>
      <c r="DQ421" s="40"/>
      <c r="DR421" s="40"/>
      <c r="DS421" s="40"/>
      <c r="DT421" s="40"/>
      <c r="DU421" s="40"/>
      <c r="DV421" s="40"/>
      <c r="DW421" s="85"/>
    </row>
    <row r="422" spans="4:127" ht="21" customHeight="1" x14ac:dyDescent="0.2">
      <c r="D422" s="40"/>
      <c r="E422" s="40"/>
      <c r="F422" s="40"/>
      <c r="G422" s="40"/>
      <c r="H422" s="138"/>
      <c r="I422" s="138"/>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U422" s="75"/>
      <c r="AX422" s="40"/>
      <c r="AY422" s="40"/>
      <c r="AZ422" s="40"/>
      <c r="BA422" s="40"/>
      <c r="BG422" s="40"/>
      <c r="BI422" s="40"/>
      <c r="BJ422" s="40"/>
      <c r="BK422" s="40"/>
      <c r="BL422" s="40"/>
      <c r="BM422" s="40"/>
      <c r="BN422" s="40"/>
      <c r="BO422" s="40"/>
      <c r="BR422" s="40"/>
      <c r="BS422" s="40"/>
      <c r="BT422" s="40"/>
      <c r="CC422" s="40"/>
      <c r="CE422" s="65"/>
      <c r="CF422" s="65"/>
      <c r="CG422" s="65"/>
      <c r="CH422" s="65"/>
      <c r="CI422" s="65"/>
      <c r="CJ422" s="66"/>
      <c r="CK422" s="66"/>
      <c r="CL422" s="66"/>
      <c r="CM422" s="65"/>
      <c r="CN422" s="65"/>
      <c r="CO422" s="65"/>
      <c r="CP422" s="65"/>
      <c r="CQ422" s="65"/>
      <c r="CR422" s="65"/>
      <c r="CS422" s="65"/>
      <c r="CT422" s="65"/>
      <c r="CU422" s="65"/>
      <c r="CV422" s="66"/>
      <c r="CW422" s="65"/>
      <c r="CX422" s="65"/>
      <c r="CY422" s="40"/>
      <c r="CZ422" s="40"/>
      <c r="DA422" s="40"/>
      <c r="DB422" s="40"/>
      <c r="DC422" s="40"/>
      <c r="DD422" s="40"/>
      <c r="DE422" s="40"/>
      <c r="DF422" s="40"/>
      <c r="DG422" s="40"/>
      <c r="DH422" s="40"/>
      <c r="DI422" s="40"/>
      <c r="DJ422" s="40"/>
      <c r="DK422" s="40"/>
      <c r="DL422" s="40"/>
      <c r="DM422" s="40"/>
      <c r="DN422" s="40"/>
      <c r="DO422" s="40"/>
      <c r="DP422" s="40"/>
      <c r="DQ422" s="40"/>
      <c r="DR422" s="40"/>
      <c r="DS422" s="40"/>
      <c r="DT422" s="40"/>
      <c r="DU422" s="40"/>
      <c r="DV422" s="40"/>
      <c r="DW422" s="85"/>
    </row>
    <row r="423" spans="4:127" ht="21" customHeight="1" x14ac:dyDescent="0.2">
      <c r="D423" s="40"/>
      <c r="E423" s="40"/>
      <c r="F423" s="40"/>
      <c r="G423" s="40"/>
      <c r="H423" s="138"/>
      <c r="I423" s="138"/>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U423" s="75"/>
      <c r="AX423" s="40"/>
      <c r="AY423" s="40"/>
      <c r="AZ423" s="40"/>
      <c r="BA423" s="40"/>
      <c r="BG423" s="40"/>
      <c r="BI423" s="40"/>
      <c r="BJ423" s="40"/>
      <c r="BK423" s="40"/>
      <c r="BL423" s="40"/>
      <c r="BM423" s="40"/>
      <c r="BN423" s="40"/>
      <c r="BO423" s="40"/>
      <c r="BR423" s="40"/>
      <c r="BS423" s="40"/>
      <c r="BT423" s="40"/>
      <c r="CC423" s="40"/>
      <c r="CE423" s="65"/>
      <c r="CF423" s="65"/>
      <c r="CG423" s="65"/>
      <c r="CH423" s="65"/>
      <c r="CI423" s="65"/>
      <c r="CJ423" s="66"/>
      <c r="CK423" s="66"/>
      <c r="CL423" s="66"/>
      <c r="CM423" s="65"/>
      <c r="CN423" s="65"/>
      <c r="CO423" s="65"/>
      <c r="CP423" s="65"/>
      <c r="CQ423" s="65"/>
      <c r="CR423" s="65"/>
      <c r="CS423" s="65"/>
      <c r="CT423" s="65"/>
      <c r="CU423" s="65"/>
      <c r="CV423" s="66"/>
      <c r="CW423" s="65"/>
      <c r="CX423" s="65"/>
      <c r="CY423" s="40"/>
      <c r="CZ423" s="40"/>
      <c r="DA423" s="40"/>
      <c r="DB423" s="40"/>
      <c r="DC423" s="40"/>
      <c r="DD423" s="40"/>
      <c r="DE423" s="40"/>
      <c r="DF423" s="40"/>
      <c r="DG423" s="40"/>
      <c r="DH423" s="40"/>
      <c r="DI423" s="40"/>
      <c r="DJ423" s="40"/>
      <c r="DK423" s="40"/>
      <c r="DL423" s="40"/>
      <c r="DM423" s="40"/>
      <c r="DN423" s="40"/>
      <c r="DO423" s="40"/>
      <c r="DP423" s="40"/>
      <c r="DQ423" s="40"/>
      <c r="DR423" s="40"/>
      <c r="DS423" s="40"/>
      <c r="DT423" s="40"/>
      <c r="DU423" s="40"/>
      <c r="DV423" s="40"/>
      <c r="DW423" s="85"/>
    </row>
    <row r="424" spans="4:127" ht="21" customHeight="1" x14ac:dyDescent="0.2">
      <c r="D424" s="40"/>
      <c r="E424" s="40"/>
      <c r="F424" s="40"/>
      <c r="G424" s="40"/>
      <c r="H424" s="138"/>
      <c r="I424" s="138"/>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U424" s="75"/>
      <c r="AX424" s="40"/>
      <c r="AY424" s="40"/>
      <c r="AZ424" s="40"/>
      <c r="BA424" s="40"/>
      <c r="BG424" s="40"/>
      <c r="BI424" s="40"/>
      <c r="BJ424" s="40"/>
      <c r="BK424" s="40"/>
      <c r="BL424" s="40"/>
      <c r="BM424" s="40"/>
      <c r="BN424" s="40"/>
      <c r="BO424" s="40"/>
      <c r="BR424" s="40"/>
      <c r="BS424" s="40"/>
      <c r="BT424" s="40"/>
      <c r="CC424" s="40"/>
      <c r="CE424" s="65"/>
      <c r="CF424" s="65"/>
      <c r="CG424" s="65"/>
      <c r="CH424" s="65"/>
      <c r="CI424" s="65"/>
      <c r="CJ424" s="66"/>
      <c r="CK424" s="66"/>
      <c r="CL424" s="66"/>
      <c r="CM424" s="65"/>
      <c r="CN424" s="65"/>
      <c r="CO424" s="65"/>
      <c r="CP424" s="65"/>
      <c r="CQ424" s="65"/>
      <c r="CR424" s="65"/>
      <c r="CS424" s="65"/>
      <c r="CT424" s="65"/>
      <c r="CU424" s="65"/>
      <c r="CV424" s="66"/>
      <c r="CW424" s="65"/>
      <c r="CX424" s="65"/>
      <c r="CY424" s="40"/>
      <c r="CZ424" s="40"/>
      <c r="DA424" s="40"/>
      <c r="DB424" s="40"/>
      <c r="DC424" s="40"/>
      <c r="DD424" s="40"/>
      <c r="DE424" s="40"/>
      <c r="DF424" s="40"/>
      <c r="DG424" s="40"/>
      <c r="DH424" s="40"/>
      <c r="DI424" s="40"/>
      <c r="DJ424" s="40"/>
      <c r="DK424" s="40"/>
      <c r="DL424" s="40"/>
      <c r="DM424" s="40"/>
      <c r="DN424" s="40"/>
      <c r="DO424" s="40"/>
      <c r="DP424" s="40"/>
      <c r="DQ424" s="40"/>
      <c r="DR424" s="40"/>
      <c r="DS424" s="40"/>
      <c r="DT424" s="40"/>
      <c r="DU424" s="40"/>
      <c r="DV424" s="40"/>
      <c r="DW424" s="85"/>
    </row>
    <row r="425" spans="4:127" ht="21" customHeight="1" x14ac:dyDescent="0.2">
      <c r="D425" s="40"/>
      <c r="E425" s="40"/>
      <c r="F425" s="40"/>
      <c r="G425" s="40"/>
      <c r="H425" s="138"/>
      <c r="I425" s="138"/>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U425" s="75"/>
      <c r="AX425" s="40"/>
      <c r="AY425" s="40"/>
      <c r="AZ425" s="40"/>
      <c r="BA425" s="40"/>
      <c r="BG425" s="40"/>
      <c r="BI425" s="40"/>
      <c r="BJ425" s="40"/>
      <c r="BK425" s="40"/>
      <c r="BL425" s="40"/>
      <c r="BM425" s="40"/>
      <c r="BN425" s="40"/>
      <c r="BO425" s="40"/>
      <c r="BR425" s="40"/>
      <c r="BS425" s="40"/>
      <c r="BT425" s="40"/>
      <c r="CC425" s="40"/>
      <c r="CE425" s="65"/>
      <c r="CF425" s="65"/>
      <c r="CG425" s="65"/>
      <c r="CH425" s="65"/>
      <c r="CI425" s="65"/>
      <c r="CJ425" s="66"/>
      <c r="CK425" s="66"/>
      <c r="CL425" s="66"/>
      <c r="CM425" s="65"/>
      <c r="CN425" s="65"/>
      <c r="CO425" s="65"/>
      <c r="CP425" s="65"/>
      <c r="CQ425" s="65"/>
      <c r="CR425" s="65"/>
      <c r="CS425" s="65"/>
      <c r="CT425" s="65"/>
      <c r="CU425" s="65"/>
      <c r="CV425" s="66"/>
      <c r="CW425" s="65"/>
      <c r="CX425" s="65"/>
      <c r="CY425" s="40"/>
      <c r="CZ425" s="40"/>
      <c r="DA425" s="40"/>
      <c r="DB425" s="40"/>
      <c r="DC425" s="40"/>
      <c r="DD425" s="40"/>
      <c r="DE425" s="40"/>
      <c r="DF425" s="40"/>
      <c r="DG425" s="40"/>
      <c r="DH425" s="40"/>
      <c r="DI425" s="40"/>
      <c r="DJ425" s="40"/>
      <c r="DK425" s="40"/>
      <c r="DL425" s="40"/>
      <c r="DM425" s="40"/>
      <c r="DN425" s="40"/>
      <c r="DO425" s="40"/>
      <c r="DP425" s="40"/>
      <c r="DQ425" s="40"/>
      <c r="DR425" s="40"/>
      <c r="DS425" s="40"/>
      <c r="DT425" s="40"/>
      <c r="DU425" s="40"/>
      <c r="DV425" s="40"/>
      <c r="DW425" s="85"/>
    </row>
    <row r="426" spans="4:127" ht="21" customHeight="1" x14ac:dyDescent="0.2">
      <c r="D426" s="40"/>
      <c r="E426" s="40"/>
      <c r="F426" s="40"/>
      <c r="G426" s="40"/>
      <c r="H426" s="138"/>
      <c r="I426" s="138"/>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U426" s="75"/>
      <c r="AX426" s="40"/>
      <c r="AY426" s="40"/>
      <c r="AZ426" s="40"/>
      <c r="BA426" s="40"/>
      <c r="BG426" s="40"/>
      <c r="BI426" s="40"/>
      <c r="BJ426" s="40"/>
      <c r="BK426" s="40"/>
      <c r="BL426" s="40"/>
      <c r="BM426" s="40"/>
      <c r="BN426" s="40"/>
      <c r="BO426" s="40"/>
      <c r="BR426" s="40"/>
      <c r="BS426" s="40"/>
      <c r="BT426" s="40"/>
      <c r="CC426" s="40"/>
      <c r="CE426" s="65"/>
      <c r="CF426" s="65"/>
      <c r="CG426" s="65"/>
      <c r="CH426" s="65"/>
      <c r="CI426" s="65"/>
      <c r="CJ426" s="66"/>
      <c r="CK426" s="66"/>
      <c r="CL426" s="66"/>
      <c r="CM426" s="65"/>
      <c r="CN426" s="65"/>
      <c r="CO426" s="65"/>
      <c r="CP426" s="65"/>
      <c r="CQ426" s="65"/>
      <c r="CR426" s="65"/>
      <c r="CS426" s="65"/>
      <c r="CT426" s="65"/>
      <c r="CU426" s="65"/>
      <c r="CV426" s="66"/>
      <c r="CW426" s="65"/>
      <c r="CX426" s="65"/>
      <c r="CY426" s="40"/>
      <c r="CZ426" s="40"/>
      <c r="DA426" s="40"/>
      <c r="DB426" s="40"/>
      <c r="DC426" s="40"/>
      <c r="DD426" s="40"/>
      <c r="DE426" s="40"/>
      <c r="DF426" s="40"/>
      <c r="DG426" s="40"/>
      <c r="DH426" s="40"/>
      <c r="DI426" s="40"/>
      <c r="DJ426" s="40"/>
      <c r="DK426" s="40"/>
      <c r="DL426" s="40"/>
      <c r="DM426" s="40"/>
      <c r="DN426" s="40"/>
      <c r="DO426" s="40"/>
      <c r="DP426" s="40"/>
      <c r="DQ426" s="40"/>
      <c r="DR426" s="40"/>
      <c r="DS426" s="40"/>
      <c r="DT426" s="40"/>
      <c r="DU426" s="40"/>
      <c r="DV426" s="40"/>
      <c r="DW426" s="85"/>
    </row>
    <row r="427" spans="4:127" ht="21" customHeight="1" x14ac:dyDescent="0.2">
      <c r="D427" s="40"/>
      <c r="E427" s="40"/>
      <c r="F427" s="40"/>
      <c r="G427" s="40"/>
      <c r="H427" s="138"/>
      <c r="I427" s="138"/>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U427" s="75"/>
      <c r="AX427" s="40"/>
      <c r="AY427" s="40"/>
      <c r="AZ427" s="40"/>
      <c r="BA427" s="40"/>
      <c r="BG427" s="40"/>
      <c r="BI427" s="40"/>
      <c r="BJ427" s="40"/>
      <c r="BK427" s="40"/>
      <c r="BL427" s="40"/>
      <c r="BM427" s="40"/>
      <c r="BN427" s="40"/>
      <c r="BO427" s="40"/>
      <c r="BR427" s="40"/>
      <c r="BS427" s="40"/>
      <c r="BT427" s="40"/>
      <c r="CC427" s="40"/>
      <c r="CE427" s="65"/>
      <c r="CF427" s="65"/>
      <c r="CG427" s="65"/>
      <c r="CH427" s="65"/>
      <c r="CI427" s="65"/>
      <c r="CJ427" s="66"/>
      <c r="CK427" s="66"/>
      <c r="CL427" s="66"/>
      <c r="CM427" s="65"/>
      <c r="CN427" s="65"/>
      <c r="CO427" s="65"/>
      <c r="CP427" s="65"/>
      <c r="CQ427" s="65"/>
      <c r="CR427" s="65"/>
      <c r="CS427" s="65"/>
      <c r="CT427" s="65"/>
      <c r="CU427" s="65"/>
      <c r="CV427" s="66"/>
      <c r="CW427" s="65"/>
      <c r="CX427" s="65"/>
      <c r="CY427" s="40"/>
      <c r="CZ427" s="40"/>
      <c r="DA427" s="40"/>
      <c r="DB427" s="40"/>
      <c r="DC427" s="40"/>
      <c r="DD427" s="40"/>
      <c r="DE427" s="40"/>
      <c r="DF427" s="40"/>
      <c r="DG427" s="40"/>
      <c r="DH427" s="40"/>
      <c r="DI427" s="40"/>
      <c r="DJ427" s="40"/>
      <c r="DK427" s="40"/>
      <c r="DL427" s="40"/>
      <c r="DM427" s="40"/>
      <c r="DN427" s="40"/>
      <c r="DO427" s="40"/>
      <c r="DP427" s="40"/>
      <c r="DQ427" s="40"/>
      <c r="DR427" s="40"/>
      <c r="DS427" s="40"/>
      <c r="DT427" s="40"/>
      <c r="DU427" s="40"/>
      <c r="DV427" s="40"/>
      <c r="DW427" s="85"/>
    </row>
    <row r="428" spans="4:127" ht="21" customHeight="1" x14ac:dyDescent="0.2">
      <c r="D428" s="40"/>
      <c r="E428" s="40"/>
      <c r="F428" s="40"/>
      <c r="G428" s="40"/>
      <c r="H428" s="138"/>
      <c r="I428" s="138"/>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U428" s="75"/>
      <c r="AX428" s="40"/>
      <c r="AY428" s="40"/>
      <c r="AZ428" s="40"/>
      <c r="BA428" s="40"/>
      <c r="BG428" s="40"/>
      <c r="BI428" s="40"/>
      <c r="BJ428" s="40"/>
      <c r="BK428" s="40"/>
      <c r="BL428" s="40"/>
      <c r="BM428" s="40"/>
      <c r="BN428" s="40"/>
      <c r="BO428" s="40"/>
      <c r="BR428" s="40"/>
      <c r="BS428" s="40"/>
      <c r="BT428" s="40"/>
      <c r="CC428" s="40"/>
      <c r="CE428" s="65"/>
      <c r="CF428" s="65"/>
      <c r="CG428" s="65"/>
      <c r="CH428" s="65"/>
      <c r="CI428" s="65"/>
      <c r="CJ428" s="66"/>
      <c r="CK428" s="66"/>
      <c r="CL428" s="66"/>
      <c r="CM428" s="65"/>
      <c r="CN428" s="65"/>
      <c r="CO428" s="65"/>
      <c r="CP428" s="65"/>
      <c r="CQ428" s="65"/>
      <c r="CR428" s="65"/>
      <c r="CS428" s="65"/>
      <c r="CT428" s="65"/>
      <c r="CU428" s="65"/>
      <c r="CV428" s="66"/>
      <c r="CW428" s="65"/>
      <c r="CX428" s="65"/>
      <c r="CY428" s="40"/>
      <c r="CZ428" s="40"/>
      <c r="DA428" s="40"/>
      <c r="DB428" s="40"/>
      <c r="DC428" s="40"/>
      <c r="DD428" s="40"/>
      <c r="DE428" s="40"/>
      <c r="DF428" s="40"/>
      <c r="DG428" s="40"/>
      <c r="DH428" s="40"/>
      <c r="DI428" s="40"/>
      <c r="DJ428" s="40"/>
      <c r="DK428" s="40"/>
      <c r="DL428" s="40"/>
      <c r="DM428" s="40"/>
      <c r="DN428" s="40"/>
      <c r="DO428" s="40"/>
      <c r="DP428" s="40"/>
      <c r="DQ428" s="40"/>
      <c r="DR428" s="40"/>
      <c r="DS428" s="40"/>
      <c r="DT428" s="40"/>
      <c r="DU428" s="40"/>
      <c r="DV428" s="40"/>
      <c r="DW428" s="85"/>
    </row>
    <row r="429" spans="4:127" ht="21" customHeight="1" x14ac:dyDescent="0.2">
      <c r="D429" s="40"/>
      <c r="E429" s="40"/>
      <c r="F429" s="40"/>
      <c r="G429" s="40"/>
      <c r="H429" s="138"/>
      <c r="I429" s="138"/>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U429" s="75"/>
      <c r="AX429" s="40"/>
      <c r="AY429" s="40"/>
      <c r="AZ429" s="40"/>
      <c r="BA429" s="40"/>
      <c r="BG429" s="40"/>
      <c r="BI429" s="40"/>
      <c r="BJ429" s="40"/>
      <c r="BK429" s="40"/>
      <c r="BL429" s="40"/>
      <c r="BM429" s="40"/>
      <c r="BN429" s="40"/>
      <c r="BO429" s="40"/>
      <c r="BR429" s="40"/>
      <c r="BS429" s="40"/>
      <c r="BT429" s="40"/>
      <c r="CC429" s="40"/>
      <c r="CE429" s="65"/>
      <c r="CF429" s="65"/>
      <c r="CG429" s="65"/>
      <c r="CH429" s="65"/>
      <c r="CI429" s="65"/>
      <c r="CJ429" s="66"/>
      <c r="CK429" s="66"/>
      <c r="CL429" s="66"/>
      <c r="CM429" s="65"/>
      <c r="CN429" s="65"/>
      <c r="CO429" s="65"/>
      <c r="CP429" s="65"/>
      <c r="CQ429" s="65"/>
      <c r="CR429" s="65"/>
      <c r="CS429" s="65"/>
      <c r="CT429" s="65"/>
      <c r="CU429" s="65"/>
      <c r="CV429" s="66"/>
      <c r="CW429" s="65"/>
      <c r="CX429" s="65"/>
      <c r="CY429" s="40"/>
      <c r="CZ429" s="40"/>
      <c r="DA429" s="40"/>
      <c r="DB429" s="40"/>
      <c r="DC429" s="40"/>
      <c r="DD429" s="40"/>
      <c r="DE429" s="40"/>
      <c r="DF429" s="40"/>
      <c r="DG429" s="40"/>
      <c r="DH429" s="40"/>
      <c r="DI429" s="40"/>
      <c r="DJ429" s="40"/>
      <c r="DK429" s="40"/>
      <c r="DL429" s="40"/>
      <c r="DM429" s="40"/>
      <c r="DN429" s="40"/>
      <c r="DO429" s="40"/>
      <c r="DP429" s="40"/>
      <c r="DQ429" s="40"/>
      <c r="DR429" s="40"/>
      <c r="DS429" s="40"/>
      <c r="DT429" s="40"/>
      <c r="DU429" s="40"/>
      <c r="DV429" s="40"/>
      <c r="DW429" s="85"/>
    </row>
    <row r="430" spans="4:127" ht="21" customHeight="1" x14ac:dyDescent="0.2">
      <c r="D430" s="40"/>
      <c r="E430" s="40"/>
      <c r="F430" s="40"/>
      <c r="G430" s="40"/>
      <c r="H430" s="138"/>
      <c r="I430" s="138"/>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U430" s="75"/>
      <c r="AX430" s="40"/>
      <c r="AY430" s="40"/>
      <c r="AZ430" s="40"/>
      <c r="BA430" s="40"/>
      <c r="BG430" s="40"/>
      <c r="BI430" s="40"/>
      <c r="BJ430" s="40"/>
      <c r="BK430" s="40"/>
      <c r="BL430" s="40"/>
      <c r="BM430" s="40"/>
      <c r="BN430" s="40"/>
      <c r="BO430" s="40"/>
      <c r="BR430" s="40"/>
      <c r="BS430" s="40"/>
      <c r="BT430" s="40"/>
      <c r="CC430" s="40"/>
      <c r="CE430" s="65"/>
      <c r="CF430" s="65"/>
      <c r="CG430" s="65"/>
      <c r="CH430" s="65"/>
      <c r="CI430" s="65"/>
      <c r="CJ430" s="66"/>
      <c r="CK430" s="66"/>
      <c r="CL430" s="66"/>
      <c r="CM430" s="65"/>
      <c r="CN430" s="65"/>
      <c r="CO430" s="65"/>
      <c r="CP430" s="65"/>
      <c r="CQ430" s="65"/>
      <c r="CR430" s="65"/>
      <c r="CS430" s="65"/>
      <c r="CT430" s="65"/>
      <c r="CU430" s="65"/>
      <c r="CV430" s="66"/>
      <c r="CW430" s="65"/>
      <c r="CX430" s="65"/>
      <c r="CY430" s="40"/>
      <c r="CZ430" s="40"/>
      <c r="DA430" s="40"/>
      <c r="DB430" s="40"/>
      <c r="DC430" s="40"/>
      <c r="DD430" s="40"/>
      <c r="DE430" s="40"/>
      <c r="DF430" s="40"/>
      <c r="DG430" s="40"/>
      <c r="DH430" s="40"/>
      <c r="DI430" s="40"/>
      <c r="DJ430" s="40"/>
      <c r="DK430" s="40"/>
      <c r="DL430" s="40"/>
      <c r="DM430" s="40"/>
      <c r="DN430" s="40"/>
      <c r="DO430" s="40"/>
      <c r="DP430" s="40"/>
      <c r="DQ430" s="40"/>
      <c r="DR430" s="40"/>
      <c r="DS430" s="40"/>
      <c r="DT430" s="40"/>
      <c r="DU430" s="40"/>
      <c r="DV430" s="40"/>
      <c r="DW430" s="85"/>
    </row>
    <row r="431" spans="4:127" ht="21" customHeight="1" x14ac:dyDescent="0.2">
      <c r="D431" s="40"/>
      <c r="E431" s="40"/>
      <c r="F431" s="40"/>
      <c r="G431" s="40"/>
      <c r="H431" s="138"/>
      <c r="I431" s="138"/>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U431" s="75"/>
      <c r="AX431" s="40"/>
      <c r="AY431" s="40"/>
      <c r="AZ431" s="40"/>
      <c r="BA431" s="40"/>
      <c r="BG431" s="40"/>
      <c r="BI431" s="40"/>
      <c r="BJ431" s="40"/>
      <c r="BK431" s="40"/>
      <c r="BL431" s="40"/>
      <c r="BM431" s="40"/>
      <c r="BN431" s="40"/>
      <c r="BO431" s="40"/>
      <c r="BR431" s="40"/>
      <c r="BS431" s="40"/>
      <c r="BT431" s="40"/>
      <c r="CC431" s="40"/>
      <c r="CE431" s="65"/>
      <c r="CF431" s="65"/>
      <c r="CG431" s="65"/>
      <c r="CH431" s="65"/>
      <c r="CI431" s="65"/>
      <c r="CJ431" s="66"/>
      <c r="CK431" s="66"/>
      <c r="CL431" s="66"/>
      <c r="CM431" s="65"/>
      <c r="CN431" s="65"/>
      <c r="CO431" s="65"/>
      <c r="CP431" s="65"/>
      <c r="CQ431" s="65"/>
      <c r="CR431" s="65"/>
      <c r="CS431" s="65"/>
      <c r="CT431" s="65"/>
      <c r="CU431" s="65"/>
      <c r="CV431" s="66"/>
      <c r="CW431" s="65"/>
      <c r="CX431" s="65"/>
      <c r="CY431" s="40"/>
      <c r="CZ431" s="40"/>
      <c r="DA431" s="40"/>
      <c r="DB431" s="40"/>
      <c r="DC431" s="40"/>
      <c r="DD431" s="40"/>
      <c r="DE431" s="40"/>
      <c r="DF431" s="40"/>
      <c r="DG431" s="40"/>
      <c r="DH431" s="40"/>
      <c r="DI431" s="40"/>
      <c r="DJ431" s="40"/>
      <c r="DK431" s="40"/>
      <c r="DL431" s="40"/>
      <c r="DM431" s="40"/>
      <c r="DN431" s="40"/>
      <c r="DO431" s="40"/>
      <c r="DP431" s="40"/>
      <c r="DQ431" s="40"/>
      <c r="DR431" s="40"/>
      <c r="DS431" s="40"/>
      <c r="DT431" s="40"/>
      <c r="DU431" s="40"/>
      <c r="DV431" s="40"/>
      <c r="DW431" s="85"/>
    </row>
    <row r="432" spans="4:127" ht="21" customHeight="1" x14ac:dyDescent="0.2">
      <c r="D432" s="40"/>
      <c r="E432" s="40"/>
      <c r="F432" s="40"/>
      <c r="G432" s="40"/>
      <c r="H432" s="138"/>
      <c r="I432" s="138"/>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U432" s="75"/>
      <c r="AX432" s="40"/>
      <c r="AY432" s="40"/>
      <c r="AZ432" s="40"/>
      <c r="BA432" s="40"/>
      <c r="BG432" s="40"/>
      <c r="BI432" s="40"/>
      <c r="BJ432" s="40"/>
      <c r="BK432" s="40"/>
      <c r="BL432" s="40"/>
      <c r="BM432" s="40"/>
      <c r="BN432" s="40"/>
      <c r="BO432" s="40"/>
      <c r="BR432" s="40"/>
      <c r="BS432" s="40"/>
      <c r="BT432" s="40"/>
      <c r="CC432" s="40"/>
      <c r="CE432" s="65"/>
      <c r="CF432" s="65"/>
      <c r="CG432" s="65"/>
      <c r="CH432" s="65"/>
      <c r="CI432" s="65"/>
      <c r="CJ432" s="66"/>
      <c r="CK432" s="66"/>
      <c r="CL432" s="66"/>
      <c r="CM432" s="65"/>
      <c r="CN432" s="65"/>
      <c r="CO432" s="65"/>
      <c r="CP432" s="65"/>
      <c r="CQ432" s="65"/>
      <c r="CR432" s="65"/>
      <c r="CS432" s="65"/>
      <c r="CT432" s="65"/>
      <c r="CU432" s="65"/>
      <c r="CV432" s="66"/>
      <c r="CW432" s="65"/>
      <c r="CX432" s="65"/>
      <c r="CY432" s="40"/>
      <c r="CZ432" s="40"/>
      <c r="DA432" s="40"/>
      <c r="DB432" s="40"/>
      <c r="DC432" s="40"/>
      <c r="DD432" s="40"/>
      <c r="DE432" s="40"/>
      <c r="DF432" s="40"/>
      <c r="DG432" s="40"/>
      <c r="DH432" s="40"/>
      <c r="DI432" s="40"/>
      <c r="DJ432" s="40"/>
      <c r="DK432" s="40"/>
      <c r="DL432" s="40"/>
      <c r="DM432" s="40"/>
      <c r="DN432" s="40"/>
      <c r="DO432" s="40"/>
      <c r="DP432" s="40"/>
      <c r="DQ432" s="40"/>
      <c r="DR432" s="40"/>
      <c r="DS432" s="40"/>
      <c r="DT432" s="40"/>
      <c r="DU432" s="40"/>
      <c r="DV432" s="40"/>
      <c r="DW432" s="85"/>
    </row>
    <row r="433" spans="4:127" ht="21" customHeight="1" x14ac:dyDescent="0.2">
      <c r="D433" s="40"/>
      <c r="E433" s="40"/>
      <c r="F433" s="40"/>
      <c r="G433" s="40"/>
      <c r="H433" s="138"/>
      <c r="I433" s="138"/>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U433" s="75"/>
      <c r="AX433" s="40"/>
      <c r="AY433" s="40"/>
      <c r="AZ433" s="40"/>
      <c r="BA433" s="40"/>
      <c r="BG433" s="40"/>
      <c r="BI433" s="40"/>
      <c r="BJ433" s="40"/>
      <c r="BK433" s="40"/>
      <c r="BL433" s="40"/>
      <c r="BM433" s="40"/>
      <c r="BN433" s="40"/>
      <c r="BO433" s="40"/>
      <c r="BR433" s="40"/>
      <c r="BS433" s="40"/>
      <c r="BT433" s="40"/>
      <c r="CC433" s="40"/>
      <c r="CE433" s="65"/>
      <c r="CF433" s="65"/>
      <c r="CG433" s="65"/>
      <c r="CH433" s="65"/>
      <c r="CI433" s="65"/>
      <c r="CJ433" s="66"/>
      <c r="CK433" s="66"/>
      <c r="CL433" s="66"/>
      <c r="CM433" s="65"/>
      <c r="CN433" s="65"/>
      <c r="CO433" s="65"/>
      <c r="CP433" s="65"/>
      <c r="CQ433" s="65"/>
      <c r="CR433" s="65"/>
      <c r="CS433" s="65"/>
      <c r="CT433" s="65"/>
      <c r="CU433" s="65"/>
      <c r="CV433" s="66"/>
      <c r="CW433" s="65"/>
      <c r="CX433" s="65"/>
      <c r="CY433" s="40"/>
      <c r="CZ433" s="40"/>
      <c r="DA433" s="40"/>
      <c r="DB433" s="40"/>
      <c r="DC433" s="40"/>
      <c r="DD433" s="40"/>
      <c r="DE433" s="40"/>
      <c r="DF433" s="40"/>
      <c r="DG433" s="40"/>
      <c r="DH433" s="40"/>
      <c r="DI433" s="40"/>
      <c r="DJ433" s="40"/>
      <c r="DK433" s="40"/>
      <c r="DL433" s="40"/>
      <c r="DM433" s="40"/>
      <c r="DN433" s="40"/>
      <c r="DO433" s="40"/>
      <c r="DP433" s="40"/>
      <c r="DQ433" s="40"/>
      <c r="DR433" s="40"/>
      <c r="DS433" s="40"/>
      <c r="DT433" s="40"/>
      <c r="DU433" s="40"/>
      <c r="DV433" s="40"/>
      <c r="DW433" s="85"/>
    </row>
    <row r="434" spans="4:127" ht="21" customHeight="1" x14ac:dyDescent="0.2">
      <c r="D434" s="40"/>
      <c r="E434" s="40"/>
      <c r="F434" s="40"/>
      <c r="G434" s="40"/>
      <c r="H434" s="138"/>
      <c r="I434" s="138"/>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U434" s="75"/>
      <c r="AX434" s="40"/>
      <c r="AY434" s="40"/>
      <c r="AZ434" s="40"/>
      <c r="BA434" s="40"/>
      <c r="BG434" s="40"/>
      <c r="BI434" s="40"/>
      <c r="BJ434" s="40"/>
      <c r="BK434" s="40"/>
      <c r="BL434" s="40"/>
      <c r="BM434" s="40"/>
      <c r="BN434" s="40"/>
      <c r="BO434" s="40"/>
      <c r="BR434" s="40"/>
      <c r="BS434" s="40"/>
      <c r="BT434" s="40"/>
      <c r="CC434" s="40"/>
      <c r="CE434" s="65"/>
      <c r="CF434" s="65"/>
      <c r="CG434" s="65"/>
      <c r="CH434" s="65"/>
      <c r="CI434" s="65"/>
      <c r="CJ434" s="66"/>
      <c r="CK434" s="66"/>
      <c r="CL434" s="66"/>
      <c r="CM434" s="65"/>
      <c r="CN434" s="65"/>
      <c r="CO434" s="65"/>
      <c r="CP434" s="65"/>
      <c r="CQ434" s="65"/>
      <c r="CR434" s="65"/>
      <c r="CS434" s="65"/>
      <c r="CT434" s="65"/>
      <c r="CU434" s="65"/>
      <c r="CV434" s="66"/>
      <c r="CW434" s="65"/>
      <c r="CX434" s="65"/>
      <c r="CY434" s="40"/>
      <c r="CZ434" s="40"/>
      <c r="DA434" s="40"/>
      <c r="DB434" s="40"/>
      <c r="DC434" s="40"/>
      <c r="DD434" s="40"/>
      <c r="DE434" s="40"/>
      <c r="DF434" s="40"/>
      <c r="DG434" s="40"/>
      <c r="DH434" s="40"/>
      <c r="DI434" s="40"/>
      <c r="DJ434" s="40"/>
      <c r="DK434" s="40"/>
      <c r="DL434" s="40"/>
      <c r="DM434" s="40"/>
      <c r="DN434" s="40"/>
      <c r="DO434" s="40"/>
      <c r="DP434" s="40"/>
      <c r="DQ434" s="40"/>
      <c r="DR434" s="40"/>
      <c r="DS434" s="40"/>
      <c r="DT434" s="40"/>
      <c r="DU434" s="40"/>
      <c r="DV434" s="40"/>
      <c r="DW434" s="85"/>
    </row>
    <row r="435" spans="4:127" ht="21" customHeight="1" x14ac:dyDescent="0.2">
      <c r="D435" s="40"/>
      <c r="E435" s="40"/>
      <c r="F435" s="40"/>
      <c r="G435" s="40"/>
      <c r="H435" s="138"/>
      <c r="I435" s="138"/>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U435" s="75"/>
      <c r="AX435" s="40"/>
      <c r="AY435" s="40"/>
      <c r="AZ435" s="40"/>
      <c r="BA435" s="40"/>
      <c r="BG435" s="40"/>
      <c r="BI435" s="40"/>
      <c r="BJ435" s="40"/>
      <c r="BK435" s="40"/>
      <c r="BL435" s="40"/>
      <c r="BM435" s="40"/>
      <c r="BN435" s="40"/>
      <c r="BO435" s="40"/>
      <c r="BR435" s="40"/>
      <c r="BS435" s="40"/>
      <c r="BT435" s="40"/>
      <c r="CC435" s="40"/>
      <c r="CE435" s="65"/>
      <c r="CF435" s="65"/>
      <c r="CG435" s="65"/>
      <c r="CH435" s="65"/>
      <c r="CI435" s="65"/>
      <c r="CJ435" s="66"/>
      <c r="CK435" s="66"/>
      <c r="CL435" s="66"/>
      <c r="CM435" s="65"/>
      <c r="CN435" s="65"/>
      <c r="CO435" s="65"/>
      <c r="CP435" s="65"/>
      <c r="CQ435" s="65"/>
      <c r="CR435" s="65"/>
      <c r="CS435" s="65"/>
      <c r="CT435" s="65"/>
      <c r="CU435" s="65"/>
      <c r="CV435" s="66"/>
      <c r="CW435" s="65"/>
      <c r="CX435" s="65"/>
      <c r="CY435" s="40"/>
      <c r="CZ435" s="40"/>
      <c r="DA435" s="40"/>
      <c r="DB435" s="40"/>
      <c r="DC435" s="40"/>
      <c r="DD435" s="40"/>
      <c r="DE435" s="40"/>
      <c r="DF435" s="40"/>
      <c r="DG435" s="40"/>
      <c r="DH435" s="40"/>
      <c r="DI435" s="40"/>
      <c r="DJ435" s="40"/>
      <c r="DK435" s="40"/>
      <c r="DL435" s="40"/>
      <c r="DM435" s="40"/>
      <c r="DN435" s="40"/>
      <c r="DO435" s="40"/>
      <c r="DP435" s="40"/>
      <c r="DQ435" s="40"/>
      <c r="DR435" s="40"/>
      <c r="DS435" s="40"/>
      <c r="DT435" s="40"/>
      <c r="DU435" s="40"/>
      <c r="DV435" s="40"/>
      <c r="DW435" s="85"/>
    </row>
    <row r="436" spans="4:127" ht="21" customHeight="1" x14ac:dyDescent="0.2">
      <c r="D436" s="40"/>
      <c r="E436" s="40"/>
      <c r="F436" s="40"/>
      <c r="G436" s="40"/>
      <c r="H436" s="138"/>
      <c r="I436" s="138"/>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U436" s="75"/>
      <c r="AX436" s="40"/>
      <c r="AY436" s="40"/>
      <c r="AZ436" s="40"/>
      <c r="BA436" s="40"/>
      <c r="BG436" s="40"/>
      <c r="BI436" s="40"/>
      <c r="BJ436" s="40"/>
      <c r="BK436" s="40"/>
      <c r="BL436" s="40"/>
      <c r="BM436" s="40"/>
      <c r="BN436" s="40"/>
      <c r="BO436" s="40"/>
      <c r="BR436" s="40"/>
      <c r="BS436" s="40"/>
      <c r="BT436" s="40"/>
      <c r="CC436" s="40"/>
      <c r="CE436" s="65"/>
      <c r="CF436" s="65"/>
      <c r="CG436" s="65"/>
      <c r="CH436" s="65"/>
      <c r="CI436" s="65"/>
      <c r="CJ436" s="66"/>
      <c r="CK436" s="66"/>
      <c r="CL436" s="66"/>
      <c r="CM436" s="65"/>
      <c r="CN436" s="65"/>
      <c r="CO436" s="65"/>
      <c r="CP436" s="65"/>
      <c r="CQ436" s="65"/>
      <c r="CR436" s="65"/>
      <c r="CS436" s="65"/>
      <c r="CT436" s="65"/>
      <c r="CU436" s="65"/>
      <c r="CV436" s="66"/>
      <c r="CW436" s="65"/>
      <c r="CX436" s="65"/>
      <c r="CY436" s="40"/>
      <c r="CZ436" s="40"/>
      <c r="DA436" s="40"/>
      <c r="DB436" s="40"/>
      <c r="DC436" s="40"/>
      <c r="DD436" s="40"/>
      <c r="DE436" s="40"/>
      <c r="DF436" s="40"/>
      <c r="DG436" s="40"/>
      <c r="DH436" s="40"/>
      <c r="DI436" s="40"/>
      <c r="DJ436" s="40"/>
      <c r="DK436" s="40"/>
      <c r="DL436" s="40"/>
      <c r="DM436" s="40"/>
      <c r="DN436" s="40"/>
      <c r="DO436" s="40"/>
      <c r="DP436" s="40"/>
      <c r="DQ436" s="40"/>
      <c r="DR436" s="40"/>
      <c r="DS436" s="40"/>
      <c r="DT436" s="40"/>
      <c r="DU436" s="40"/>
      <c r="DV436" s="40"/>
      <c r="DW436" s="85"/>
    </row>
    <row r="437" spans="4:127" ht="21" customHeight="1" x14ac:dyDescent="0.2">
      <c r="D437" s="40"/>
      <c r="E437" s="40"/>
      <c r="F437" s="40"/>
      <c r="G437" s="40"/>
      <c r="H437" s="138"/>
      <c r="I437" s="138"/>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U437" s="75"/>
      <c r="AX437" s="40"/>
      <c r="AY437" s="40"/>
      <c r="AZ437" s="40"/>
      <c r="BA437" s="40"/>
      <c r="BG437" s="40"/>
      <c r="BI437" s="40"/>
      <c r="BJ437" s="40"/>
      <c r="BK437" s="40"/>
      <c r="BL437" s="40"/>
      <c r="BM437" s="40"/>
      <c r="BN437" s="40"/>
      <c r="BO437" s="40"/>
      <c r="BR437" s="40"/>
      <c r="BS437" s="40"/>
      <c r="BT437" s="40"/>
      <c r="CC437" s="40"/>
      <c r="CE437" s="65"/>
      <c r="CF437" s="65"/>
      <c r="CG437" s="65"/>
      <c r="CH437" s="65"/>
      <c r="CI437" s="65"/>
      <c r="CJ437" s="66"/>
      <c r="CK437" s="66"/>
      <c r="CL437" s="66"/>
      <c r="CM437" s="65"/>
      <c r="CN437" s="65"/>
      <c r="CO437" s="65"/>
      <c r="CP437" s="65"/>
      <c r="CQ437" s="65"/>
      <c r="CR437" s="65"/>
      <c r="CS437" s="65"/>
      <c r="CT437" s="65"/>
      <c r="CU437" s="65"/>
      <c r="CV437" s="66"/>
      <c r="CW437" s="65"/>
      <c r="CX437" s="65"/>
      <c r="CY437" s="40"/>
      <c r="CZ437" s="40"/>
      <c r="DA437" s="40"/>
      <c r="DB437" s="40"/>
      <c r="DC437" s="40"/>
      <c r="DD437" s="40"/>
      <c r="DE437" s="40"/>
      <c r="DF437" s="40"/>
      <c r="DG437" s="40"/>
      <c r="DH437" s="40"/>
      <c r="DI437" s="40"/>
      <c r="DJ437" s="40"/>
      <c r="DK437" s="40"/>
      <c r="DL437" s="40"/>
      <c r="DM437" s="40"/>
      <c r="DN437" s="40"/>
      <c r="DO437" s="40"/>
      <c r="DP437" s="40"/>
      <c r="DQ437" s="40"/>
      <c r="DR437" s="40"/>
      <c r="DS437" s="40"/>
      <c r="DT437" s="40"/>
      <c r="DU437" s="40"/>
      <c r="DV437" s="40"/>
      <c r="DW437" s="85"/>
    </row>
    <row r="438" spans="4:127" ht="21" customHeight="1" x14ac:dyDescent="0.2">
      <c r="D438" s="40"/>
      <c r="E438" s="40"/>
      <c r="F438" s="40"/>
      <c r="G438" s="40"/>
      <c r="H438" s="138"/>
      <c r="I438" s="138"/>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U438" s="75"/>
      <c r="AX438" s="40"/>
      <c r="AY438" s="40"/>
      <c r="AZ438" s="40"/>
      <c r="BA438" s="40"/>
      <c r="BG438" s="40"/>
      <c r="BI438" s="40"/>
      <c r="BJ438" s="40"/>
      <c r="BK438" s="40"/>
      <c r="BL438" s="40"/>
      <c r="BM438" s="40"/>
      <c r="BN438" s="40"/>
      <c r="BO438" s="40"/>
      <c r="BR438" s="40"/>
      <c r="BS438" s="40"/>
      <c r="BT438" s="40"/>
      <c r="CC438" s="40"/>
      <c r="CE438" s="65"/>
      <c r="CF438" s="65"/>
      <c r="CG438" s="65"/>
      <c r="CH438" s="65"/>
      <c r="CI438" s="65"/>
      <c r="CJ438" s="66"/>
      <c r="CK438" s="66"/>
      <c r="CL438" s="66"/>
      <c r="CM438" s="65"/>
      <c r="CN438" s="65"/>
      <c r="CO438" s="65"/>
      <c r="CP438" s="65"/>
      <c r="CQ438" s="65"/>
      <c r="CR438" s="65"/>
      <c r="CS438" s="65"/>
      <c r="CT438" s="65"/>
      <c r="CU438" s="65"/>
      <c r="CV438" s="66"/>
      <c r="CW438" s="65"/>
      <c r="CX438" s="65"/>
      <c r="CY438" s="40"/>
      <c r="CZ438" s="40"/>
      <c r="DA438" s="40"/>
      <c r="DB438" s="40"/>
      <c r="DC438" s="40"/>
      <c r="DD438" s="40"/>
      <c r="DE438" s="40"/>
      <c r="DF438" s="40"/>
      <c r="DG438" s="40"/>
      <c r="DH438" s="40"/>
      <c r="DI438" s="40"/>
      <c r="DJ438" s="40"/>
      <c r="DK438" s="40"/>
      <c r="DL438" s="40"/>
      <c r="DM438" s="40"/>
      <c r="DN438" s="40"/>
      <c r="DO438" s="40"/>
      <c r="DP438" s="40"/>
      <c r="DQ438" s="40"/>
      <c r="DR438" s="40"/>
      <c r="DS438" s="40"/>
      <c r="DT438" s="40"/>
      <c r="DU438" s="40"/>
      <c r="DV438" s="40"/>
      <c r="DW438" s="85"/>
    </row>
    <row r="439" spans="4:127" ht="21" customHeight="1" x14ac:dyDescent="0.2">
      <c r="D439" s="40"/>
      <c r="E439" s="40"/>
      <c r="F439" s="40"/>
      <c r="G439" s="40"/>
      <c r="H439" s="138"/>
      <c r="I439" s="138"/>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U439" s="75"/>
      <c r="AX439" s="40"/>
      <c r="AY439" s="40"/>
      <c r="AZ439" s="40"/>
      <c r="BA439" s="40"/>
      <c r="BG439" s="40"/>
      <c r="BI439" s="40"/>
      <c r="BJ439" s="40"/>
      <c r="BK439" s="40"/>
      <c r="BL439" s="40"/>
      <c r="BM439" s="40"/>
      <c r="BN439" s="40"/>
      <c r="BO439" s="40"/>
      <c r="BR439" s="40"/>
      <c r="BS439" s="40"/>
      <c r="BT439" s="40"/>
      <c r="CC439" s="40"/>
      <c r="CE439" s="65"/>
      <c r="CF439" s="65"/>
      <c r="CG439" s="65"/>
      <c r="CH439" s="65"/>
      <c r="CI439" s="65"/>
      <c r="CJ439" s="66"/>
      <c r="CK439" s="66"/>
      <c r="CL439" s="66"/>
      <c r="CM439" s="65"/>
      <c r="CN439" s="65"/>
      <c r="CO439" s="65"/>
      <c r="CP439" s="65"/>
      <c r="CQ439" s="65"/>
      <c r="CR439" s="65"/>
      <c r="CS439" s="65"/>
      <c r="CT439" s="65"/>
      <c r="CU439" s="65"/>
      <c r="CV439" s="66"/>
      <c r="CW439" s="65"/>
      <c r="CX439" s="65"/>
      <c r="CY439" s="40"/>
      <c r="CZ439" s="40"/>
      <c r="DA439" s="40"/>
      <c r="DB439" s="40"/>
      <c r="DC439" s="40"/>
      <c r="DD439" s="40"/>
      <c r="DE439" s="40"/>
      <c r="DF439" s="40"/>
      <c r="DG439" s="40"/>
      <c r="DH439" s="40"/>
      <c r="DI439" s="40"/>
      <c r="DJ439" s="40"/>
      <c r="DK439" s="40"/>
      <c r="DL439" s="40"/>
      <c r="DM439" s="40"/>
      <c r="DN439" s="40"/>
      <c r="DO439" s="40"/>
      <c r="DP439" s="40"/>
      <c r="DQ439" s="40"/>
      <c r="DR439" s="40"/>
      <c r="DS439" s="40"/>
      <c r="DT439" s="40"/>
      <c r="DU439" s="40"/>
      <c r="DV439" s="40"/>
      <c r="DW439" s="85"/>
    </row>
    <row r="440" spans="4:127" ht="21" customHeight="1" x14ac:dyDescent="0.2">
      <c r="D440" s="40"/>
      <c r="E440" s="40"/>
      <c r="F440" s="40"/>
      <c r="G440" s="40"/>
      <c r="H440" s="138"/>
      <c r="I440" s="138"/>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U440" s="75"/>
      <c r="AX440" s="40"/>
      <c r="AY440" s="40"/>
      <c r="AZ440" s="40"/>
      <c r="BA440" s="40"/>
      <c r="BG440" s="40"/>
      <c r="BI440" s="40"/>
      <c r="BJ440" s="40"/>
      <c r="BK440" s="40"/>
      <c r="BL440" s="40"/>
      <c r="BM440" s="40"/>
      <c r="BN440" s="40"/>
      <c r="BO440" s="40"/>
      <c r="BR440" s="40"/>
      <c r="BS440" s="40"/>
      <c r="BT440" s="40"/>
      <c r="CC440" s="40"/>
      <c r="CE440" s="65"/>
      <c r="CF440" s="65"/>
      <c r="CG440" s="65"/>
      <c r="CH440" s="65"/>
      <c r="CI440" s="65"/>
      <c r="CJ440" s="66"/>
      <c r="CK440" s="66"/>
      <c r="CL440" s="66"/>
      <c r="CM440" s="65"/>
      <c r="CN440" s="65"/>
      <c r="CO440" s="65"/>
      <c r="CP440" s="65"/>
      <c r="CQ440" s="65"/>
      <c r="CR440" s="65"/>
      <c r="CS440" s="65"/>
      <c r="CT440" s="65"/>
      <c r="CU440" s="65"/>
      <c r="CV440" s="66"/>
      <c r="CW440" s="65"/>
      <c r="CX440" s="65"/>
      <c r="CY440" s="40"/>
      <c r="CZ440" s="40"/>
      <c r="DA440" s="40"/>
      <c r="DB440" s="40"/>
      <c r="DC440" s="40"/>
      <c r="DD440" s="40"/>
      <c r="DE440" s="40"/>
      <c r="DF440" s="40"/>
      <c r="DG440" s="40"/>
      <c r="DH440" s="40"/>
      <c r="DI440" s="40"/>
      <c r="DJ440" s="40"/>
      <c r="DK440" s="40"/>
      <c r="DL440" s="40"/>
      <c r="DM440" s="40"/>
      <c r="DN440" s="40"/>
      <c r="DO440" s="40"/>
      <c r="DP440" s="40"/>
      <c r="DQ440" s="40"/>
      <c r="DR440" s="40"/>
      <c r="DS440" s="40"/>
      <c r="DT440" s="40"/>
      <c r="DU440" s="40"/>
      <c r="DV440" s="40"/>
      <c r="DW440" s="85"/>
    </row>
    <row r="441" spans="4:127" ht="21" customHeight="1" x14ac:dyDescent="0.2">
      <c r="D441" s="40"/>
      <c r="E441" s="40"/>
      <c r="F441" s="40"/>
      <c r="G441" s="40"/>
      <c r="H441" s="138"/>
      <c r="I441" s="138"/>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U441" s="75"/>
      <c r="AX441" s="40"/>
      <c r="AY441" s="40"/>
      <c r="AZ441" s="40"/>
      <c r="BA441" s="40"/>
      <c r="BG441" s="40"/>
      <c r="BI441" s="40"/>
      <c r="BJ441" s="40"/>
      <c r="BK441" s="40"/>
      <c r="BL441" s="40"/>
      <c r="BM441" s="40"/>
      <c r="BN441" s="40"/>
      <c r="BO441" s="40"/>
      <c r="BR441" s="40"/>
      <c r="BS441" s="40"/>
      <c r="BT441" s="40"/>
      <c r="CC441" s="40"/>
      <c r="CE441" s="65"/>
      <c r="CF441" s="65"/>
      <c r="CG441" s="65"/>
      <c r="CH441" s="65"/>
      <c r="CI441" s="65"/>
      <c r="CJ441" s="66"/>
      <c r="CK441" s="66"/>
      <c r="CL441" s="66"/>
      <c r="CM441" s="65"/>
      <c r="CN441" s="65"/>
      <c r="CO441" s="65"/>
      <c r="CP441" s="65"/>
      <c r="CQ441" s="65"/>
      <c r="CR441" s="65"/>
      <c r="CS441" s="65"/>
      <c r="CT441" s="65"/>
      <c r="CU441" s="65"/>
      <c r="CV441" s="66"/>
      <c r="CW441" s="65"/>
      <c r="CX441" s="65"/>
      <c r="CY441" s="40"/>
      <c r="CZ441" s="40"/>
      <c r="DA441" s="40"/>
      <c r="DB441" s="40"/>
      <c r="DC441" s="40"/>
      <c r="DD441" s="40"/>
      <c r="DE441" s="40"/>
      <c r="DF441" s="40"/>
      <c r="DG441" s="40"/>
      <c r="DH441" s="40"/>
      <c r="DI441" s="40"/>
      <c r="DJ441" s="40"/>
      <c r="DK441" s="40"/>
      <c r="DL441" s="40"/>
      <c r="DM441" s="40"/>
      <c r="DN441" s="40"/>
      <c r="DO441" s="40"/>
      <c r="DP441" s="40"/>
      <c r="DQ441" s="40"/>
      <c r="DR441" s="40"/>
      <c r="DS441" s="40"/>
      <c r="DT441" s="40"/>
      <c r="DU441" s="40"/>
      <c r="DV441" s="40"/>
      <c r="DW441" s="85"/>
    </row>
    <row r="442" spans="4:127" ht="21" customHeight="1" x14ac:dyDescent="0.2">
      <c r="D442" s="40"/>
      <c r="E442" s="40"/>
      <c r="F442" s="40"/>
      <c r="G442" s="40"/>
      <c r="H442" s="138"/>
      <c r="I442" s="138"/>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U442" s="75"/>
      <c r="AX442" s="40"/>
      <c r="AY442" s="40"/>
      <c r="AZ442" s="40"/>
      <c r="BA442" s="40"/>
      <c r="BG442" s="40"/>
      <c r="BI442" s="40"/>
      <c r="BJ442" s="40"/>
      <c r="BK442" s="40"/>
      <c r="BL442" s="40"/>
      <c r="BM442" s="40"/>
      <c r="BN442" s="40"/>
      <c r="BO442" s="40"/>
      <c r="BR442" s="40"/>
      <c r="BS442" s="40"/>
      <c r="BT442" s="40"/>
      <c r="CC442" s="40"/>
      <c r="CE442" s="65"/>
      <c r="CF442" s="65"/>
      <c r="CG442" s="65"/>
      <c r="CH442" s="65"/>
      <c r="CI442" s="65"/>
      <c r="CJ442" s="66"/>
      <c r="CK442" s="66"/>
      <c r="CL442" s="66"/>
      <c r="CM442" s="65"/>
      <c r="CN442" s="65"/>
      <c r="CO442" s="65"/>
      <c r="CP442" s="65"/>
      <c r="CQ442" s="65"/>
      <c r="CR442" s="65"/>
      <c r="CS442" s="65"/>
      <c r="CT442" s="65"/>
      <c r="CU442" s="65"/>
      <c r="CV442" s="66"/>
      <c r="CW442" s="65"/>
      <c r="CX442" s="65"/>
      <c r="CY442" s="40"/>
      <c r="CZ442" s="40"/>
      <c r="DA442" s="40"/>
      <c r="DB442" s="40"/>
      <c r="DC442" s="40"/>
      <c r="DD442" s="40"/>
      <c r="DE442" s="40"/>
      <c r="DF442" s="40"/>
      <c r="DG442" s="40"/>
      <c r="DH442" s="40"/>
      <c r="DI442" s="40"/>
      <c r="DJ442" s="40"/>
      <c r="DK442" s="40"/>
      <c r="DL442" s="40"/>
      <c r="DM442" s="40"/>
      <c r="DN442" s="40"/>
      <c r="DO442" s="40"/>
      <c r="DP442" s="40"/>
      <c r="DQ442" s="40"/>
      <c r="DR442" s="40"/>
      <c r="DS442" s="40"/>
      <c r="DT442" s="40"/>
      <c r="DU442" s="40"/>
      <c r="DV442" s="40"/>
      <c r="DW442" s="85"/>
    </row>
    <row r="443" spans="4:127" ht="21" customHeight="1" x14ac:dyDescent="0.2">
      <c r="D443" s="40"/>
      <c r="E443" s="40"/>
      <c r="F443" s="40"/>
      <c r="G443" s="40"/>
      <c r="H443" s="138"/>
      <c r="I443" s="138"/>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U443" s="75"/>
      <c r="AX443" s="40"/>
      <c r="AY443" s="40"/>
      <c r="AZ443" s="40"/>
      <c r="BA443" s="40"/>
      <c r="BG443" s="40"/>
      <c r="BI443" s="40"/>
      <c r="BJ443" s="40"/>
      <c r="BK443" s="40"/>
      <c r="BL443" s="40"/>
      <c r="BM443" s="40"/>
      <c r="BN443" s="40"/>
      <c r="BO443" s="40"/>
      <c r="BR443" s="40"/>
      <c r="BS443" s="40"/>
      <c r="BT443" s="40"/>
      <c r="CC443" s="40"/>
      <c r="CE443" s="65"/>
      <c r="CF443" s="65"/>
      <c r="CG443" s="65"/>
      <c r="CH443" s="65"/>
      <c r="CI443" s="65"/>
      <c r="CJ443" s="66"/>
      <c r="CK443" s="66"/>
      <c r="CL443" s="66"/>
      <c r="CM443" s="65"/>
      <c r="CN443" s="65"/>
      <c r="CO443" s="65"/>
      <c r="CP443" s="65"/>
      <c r="CQ443" s="65"/>
      <c r="CR443" s="65"/>
      <c r="CS443" s="65"/>
      <c r="CT443" s="65"/>
      <c r="CU443" s="65"/>
      <c r="CV443" s="66"/>
      <c r="CW443" s="65"/>
      <c r="CX443" s="65"/>
      <c r="CY443" s="40"/>
      <c r="CZ443" s="40"/>
      <c r="DA443" s="40"/>
      <c r="DB443" s="40"/>
      <c r="DC443" s="40"/>
      <c r="DD443" s="40"/>
      <c r="DE443" s="40"/>
      <c r="DF443" s="40"/>
      <c r="DG443" s="40"/>
      <c r="DH443" s="40"/>
      <c r="DI443" s="40"/>
      <c r="DJ443" s="40"/>
      <c r="DK443" s="40"/>
      <c r="DL443" s="40"/>
      <c r="DM443" s="40"/>
      <c r="DN443" s="40"/>
      <c r="DO443" s="40"/>
      <c r="DP443" s="40"/>
      <c r="DQ443" s="40"/>
      <c r="DR443" s="40"/>
      <c r="DS443" s="40"/>
      <c r="DT443" s="40"/>
      <c r="DU443" s="40"/>
      <c r="DV443" s="40"/>
      <c r="DW443" s="85"/>
    </row>
    <row r="444" spans="4:127" ht="21" customHeight="1" x14ac:dyDescent="0.2">
      <c r="D444" s="40"/>
      <c r="E444" s="40"/>
      <c r="F444" s="40"/>
      <c r="G444" s="40"/>
      <c r="H444" s="138"/>
      <c r="I444" s="138"/>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U444" s="75"/>
      <c r="AX444" s="40"/>
      <c r="AY444" s="40"/>
      <c r="AZ444" s="40"/>
      <c r="BA444" s="40"/>
      <c r="BG444" s="40"/>
      <c r="BI444" s="40"/>
      <c r="BJ444" s="40"/>
      <c r="BK444" s="40"/>
      <c r="BL444" s="40"/>
      <c r="BM444" s="40"/>
      <c r="BN444" s="40"/>
      <c r="BO444" s="40"/>
      <c r="BR444" s="40"/>
      <c r="BS444" s="40"/>
      <c r="BT444" s="40"/>
      <c r="CC444" s="40"/>
      <c r="CE444" s="65"/>
      <c r="CF444" s="65"/>
      <c r="CG444" s="65"/>
      <c r="CH444" s="65"/>
      <c r="CI444" s="65"/>
      <c r="CJ444" s="66"/>
      <c r="CK444" s="66"/>
      <c r="CL444" s="66"/>
      <c r="CM444" s="65"/>
      <c r="CN444" s="65"/>
      <c r="CO444" s="65"/>
      <c r="CP444" s="65"/>
      <c r="CQ444" s="65"/>
      <c r="CR444" s="65"/>
      <c r="CS444" s="65"/>
      <c r="CT444" s="65"/>
      <c r="CU444" s="65"/>
      <c r="CV444" s="66"/>
      <c r="CW444" s="65"/>
      <c r="CX444" s="65"/>
      <c r="CY444" s="40"/>
      <c r="CZ444" s="40"/>
      <c r="DA444" s="40"/>
      <c r="DB444" s="40"/>
      <c r="DC444" s="40"/>
      <c r="DD444" s="40"/>
      <c r="DE444" s="40"/>
      <c r="DF444" s="40"/>
      <c r="DG444" s="40"/>
      <c r="DH444" s="40"/>
      <c r="DI444" s="40"/>
      <c r="DJ444" s="40"/>
      <c r="DK444" s="40"/>
      <c r="DL444" s="40"/>
      <c r="DM444" s="40"/>
      <c r="DN444" s="40"/>
      <c r="DO444" s="40"/>
      <c r="DP444" s="40"/>
      <c r="DQ444" s="40"/>
      <c r="DR444" s="40"/>
      <c r="DS444" s="40"/>
      <c r="DT444" s="40"/>
      <c r="DU444" s="40"/>
      <c r="DV444" s="40"/>
      <c r="DW444" s="85"/>
    </row>
    <row r="445" spans="4:127" ht="21" customHeight="1" x14ac:dyDescent="0.2">
      <c r="D445" s="40"/>
      <c r="E445" s="40"/>
      <c r="F445" s="40"/>
      <c r="G445" s="40"/>
      <c r="H445" s="138"/>
      <c r="I445" s="138"/>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U445" s="75"/>
      <c r="AX445" s="40"/>
      <c r="AY445" s="40"/>
      <c r="AZ445" s="40"/>
      <c r="BA445" s="40"/>
      <c r="BG445" s="40"/>
      <c r="BI445" s="40"/>
      <c r="BJ445" s="40"/>
      <c r="BK445" s="40"/>
      <c r="BL445" s="40"/>
      <c r="BM445" s="40"/>
      <c r="BN445" s="40"/>
      <c r="BO445" s="40"/>
      <c r="BR445" s="40"/>
      <c r="BS445" s="40"/>
      <c r="BT445" s="40"/>
      <c r="CC445" s="40"/>
      <c r="CE445" s="65"/>
      <c r="CF445" s="65"/>
      <c r="CG445" s="65"/>
      <c r="CH445" s="65"/>
      <c r="CI445" s="65"/>
      <c r="CJ445" s="66"/>
      <c r="CK445" s="66"/>
      <c r="CL445" s="66"/>
      <c r="CM445" s="65"/>
      <c r="CN445" s="65"/>
      <c r="CO445" s="65"/>
      <c r="CP445" s="65"/>
      <c r="CQ445" s="65"/>
      <c r="CR445" s="65"/>
      <c r="CS445" s="65"/>
      <c r="CT445" s="65"/>
      <c r="CU445" s="65"/>
      <c r="CV445" s="66"/>
      <c r="CW445" s="65"/>
      <c r="CX445" s="65"/>
      <c r="CY445" s="40"/>
      <c r="CZ445" s="40"/>
      <c r="DA445" s="40"/>
      <c r="DB445" s="40"/>
      <c r="DC445" s="40"/>
      <c r="DD445" s="40"/>
      <c r="DE445" s="40"/>
      <c r="DF445" s="40"/>
      <c r="DG445" s="40"/>
      <c r="DH445" s="40"/>
      <c r="DI445" s="40"/>
      <c r="DJ445" s="40"/>
      <c r="DK445" s="40"/>
      <c r="DL445" s="40"/>
      <c r="DM445" s="40"/>
      <c r="DN445" s="40"/>
      <c r="DO445" s="40"/>
      <c r="DP445" s="40"/>
      <c r="DQ445" s="40"/>
      <c r="DR445" s="40"/>
      <c r="DS445" s="40"/>
      <c r="DT445" s="40"/>
      <c r="DU445" s="40"/>
      <c r="DV445" s="40"/>
      <c r="DW445" s="85"/>
    </row>
    <row r="446" spans="4:127" ht="21" customHeight="1" x14ac:dyDescent="0.2">
      <c r="D446" s="40"/>
      <c r="E446" s="40"/>
      <c r="F446" s="40"/>
      <c r="G446" s="40"/>
      <c r="H446" s="138"/>
      <c r="I446" s="138"/>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U446" s="75"/>
      <c r="AX446" s="40"/>
      <c r="AY446" s="40"/>
      <c r="AZ446" s="40"/>
      <c r="BA446" s="40"/>
      <c r="BG446" s="40"/>
      <c r="BI446" s="40"/>
      <c r="BJ446" s="40"/>
      <c r="BK446" s="40"/>
      <c r="BL446" s="40"/>
      <c r="BM446" s="40"/>
      <c r="BN446" s="40"/>
      <c r="BO446" s="40"/>
      <c r="BR446" s="40"/>
      <c r="BS446" s="40"/>
      <c r="BT446" s="40"/>
      <c r="CC446" s="40"/>
      <c r="CE446" s="65"/>
      <c r="CF446" s="65"/>
      <c r="CG446" s="65"/>
      <c r="CH446" s="65"/>
      <c r="CI446" s="65"/>
      <c r="CJ446" s="66"/>
      <c r="CK446" s="66"/>
      <c r="CL446" s="66"/>
      <c r="CM446" s="65"/>
      <c r="CN446" s="65"/>
      <c r="CO446" s="65"/>
      <c r="CP446" s="65"/>
      <c r="CQ446" s="65"/>
      <c r="CR446" s="65"/>
      <c r="CS446" s="65"/>
      <c r="CT446" s="65"/>
      <c r="CU446" s="65"/>
      <c r="CV446" s="66"/>
      <c r="CW446" s="65"/>
      <c r="CX446" s="65"/>
      <c r="CY446" s="40"/>
      <c r="CZ446" s="40"/>
      <c r="DA446" s="40"/>
      <c r="DB446" s="40"/>
      <c r="DC446" s="40"/>
      <c r="DD446" s="40"/>
      <c r="DE446" s="40"/>
      <c r="DF446" s="40"/>
      <c r="DG446" s="40"/>
      <c r="DH446" s="40"/>
      <c r="DI446" s="40"/>
      <c r="DJ446" s="40"/>
      <c r="DK446" s="40"/>
      <c r="DL446" s="40"/>
      <c r="DM446" s="40"/>
      <c r="DN446" s="40"/>
      <c r="DO446" s="40"/>
      <c r="DP446" s="40"/>
      <c r="DQ446" s="40"/>
      <c r="DR446" s="40"/>
      <c r="DS446" s="40"/>
      <c r="DT446" s="40"/>
      <c r="DU446" s="40"/>
      <c r="DV446" s="40"/>
      <c r="DW446" s="85"/>
    </row>
    <row r="447" spans="4:127" ht="21" customHeight="1" x14ac:dyDescent="0.2">
      <c r="D447" s="40"/>
      <c r="E447" s="40"/>
      <c r="F447" s="40"/>
      <c r="G447" s="40"/>
      <c r="H447" s="138"/>
      <c r="I447" s="138"/>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U447" s="75"/>
      <c r="AX447" s="40"/>
      <c r="AY447" s="40"/>
      <c r="AZ447" s="40"/>
      <c r="BA447" s="40"/>
      <c r="BG447" s="40"/>
      <c r="BI447" s="40"/>
      <c r="BJ447" s="40"/>
      <c r="BK447" s="40"/>
      <c r="BL447" s="40"/>
      <c r="BM447" s="40"/>
      <c r="BN447" s="40"/>
      <c r="BO447" s="40"/>
      <c r="BR447" s="40"/>
      <c r="BS447" s="40"/>
      <c r="BT447" s="40"/>
      <c r="CC447" s="40"/>
      <c r="CE447" s="65"/>
      <c r="CF447" s="65"/>
      <c r="CG447" s="65"/>
      <c r="CH447" s="65"/>
      <c r="CI447" s="65"/>
      <c r="CJ447" s="66"/>
      <c r="CK447" s="66"/>
      <c r="CL447" s="66"/>
      <c r="CM447" s="65"/>
      <c r="CN447" s="65"/>
      <c r="CO447" s="65"/>
      <c r="CP447" s="65"/>
      <c r="CQ447" s="65"/>
      <c r="CR447" s="65"/>
      <c r="CS447" s="65"/>
      <c r="CT447" s="65"/>
      <c r="CU447" s="65"/>
      <c r="CV447" s="66"/>
      <c r="CW447" s="65"/>
      <c r="CX447" s="65"/>
      <c r="CY447" s="40"/>
      <c r="CZ447" s="40"/>
      <c r="DA447" s="40"/>
      <c r="DB447" s="40"/>
      <c r="DC447" s="40"/>
      <c r="DD447" s="40"/>
      <c r="DE447" s="40"/>
      <c r="DF447" s="40"/>
      <c r="DG447" s="40"/>
      <c r="DH447" s="40"/>
      <c r="DI447" s="40"/>
      <c r="DJ447" s="40"/>
      <c r="DK447" s="40"/>
      <c r="DL447" s="40"/>
      <c r="DM447" s="40"/>
      <c r="DN447" s="40"/>
      <c r="DO447" s="40"/>
      <c r="DP447" s="40"/>
      <c r="DQ447" s="40"/>
      <c r="DR447" s="40"/>
      <c r="DS447" s="40"/>
      <c r="DT447" s="40"/>
      <c r="DU447" s="40"/>
      <c r="DV447" s="40"/>
      <c r="DW447" s="85"/>
    </row>
    <row r="448" spans="4:127" ht="21" customHeight="1" x14ac:dyDescent="0.2">
      <c r="D448" s="40"/>
      <c r="E448" s="40"/>
      <c r="F448" s="40"/>
      <c r="G448" s="40"/>
      <c r="H448" s="138"/>
      <c r="I448" s="138"/>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U448" s="75"/>
      <c r="AX448" s="40"/>
      <c r="AY448" s="40"/>
      <c r="AZ448" s="40"/>
      <c r="BA448" s="40"/>
      <c r="BG448" s="40"/>
      <c r="BI448" s="40"/>
      <c r="BJ448" s="40"/>
      <c r="BK448" s="40"/>
      <c r="BL448" s="40"/>
      <c r="BM448" s="40"/>
      <c r="BN448" s="40"/>
      <c r="BO448" s="40"/>
      <c r="BR448" s="40"/>
      <c r="BS448" s="40"/>
      <c r="BT448" s="40"/>
      <c r="CC448" s="40"/>
      <c r="CE448" s="65"/>
      <c r="CF448" s="65"/>
      <c r="CG448" s="65"/>
      <c r="CH448" s="65"/>
      <c r="CI448" s="65"/>
      <c r="CJ448" s="66"/>
      <c r="CK448" s="66"/>
      <c r="CL448" s="66"/>
      <c r="CM448" s="65"/>
      <c r="CN448" s="65"/>
      <c r="CO448" s="65"/>
      <c r="CP448" s="65"/>
      <c r="CQ448" s="65"/>
      <c r="CR448" s="65"/>
      <c r="CS448" s="65"/>
      <c r="CT448" s="65"/>
      <c r="CU448" s="65"/>
      <c r="CV448" s="66"/>
      <c r="CW448" s="65"/>
      <c r="CX448" s="65"/>
      <c r="CY448" s="40"/>
      <c r="CZ448" s="40"/>
      <c r="DA448" s="40"/>
      <c r="DB448" s="40"/>
      <c r="DC448" s="40"/>
      <c r="DD448" s="40"/>
      <c r="DE448" s="40"/>
      <c r="DF448" s="40"/>
      <c r="DG448" s="40"/>
      <c r="DH448" s="40"/>
      <c r="DI448" s="40"/>
      <c r="DJ448" s="40"/>
      <c r="DK448" s="40"/>
      <c r="DL448" s="40"/>
      <c r="DM448" s="40"/>
      <c r="DN448" s="40"/>
      <c r="DO448" s="40"/>
      <c r="DP448" s="40"/>
      <c r="DQ448" s="40"/>
      <c r="DR448" s="40"/>
      <c r="DS448" s="40"/>
      <c r="DT448" s="40"/>
      <c r="DU448" s="40"/>
      <c r="DV448" s="40"/>
      <c r="DW448" s="85"/>
    </row>
    <row r="449" spans="4:127" ht="21" customHeight="1" x14ac:dyDescent="0.2">
      <c r="D449" s="40"/>
      <c r="E449" s="40"/>
      <c r="F449" s="40"/>
      <c r="G449" s="40"/>
      <c r="H449" s="138"/>
      <c r="I449" s="138"/>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U449" s="75"/>
      <c r="AX449" s="40"/>
      <c r="AY449" s="40"/>
      <c r="AZ449" s="40"/>
      <c r="BA449" s="40"/>
      <c r="BG449" s="40"/>
      <c r="BI449" s="40"/>
      <c r="BJ449" s="40"/>
      <c r="BK449" s="40"/>
      <c r="BL449" s="40"/>
      <c r="BM449" s="40"/>
      <c r="BN449" s="40"/>
      <c r="BO449" s="40"/>
      <c r="BR449" s="40"/>
      <c r="BS449" s="40"/>
      <c r="BT449" s="40"/>
      <c r="CC449" s="40"/>
      <c r="CE449" s="65"/>
      <c r="CF449" s="65"/>
      <c r="CG449" s="65"/>
      <c r="CH449" s="65"/>
      <c r="CI449" s="65"/>
      <c r="CJ449" s="66"/>
      <c r="CK449" s="66"/>
      <c r="CL449" s="66"/>
      <c r="CM449" s="65"/>
      <c r="CN449" s="65"/>
      <c r="CO449" s="65"/>
      <c r="CP449" s="65"/>
      <c r="CQ449" s="65"/>
      <c r="CR449" s="65"/>
      <c r="CS449" s="65"/>
      <c r="CT449" s="65"/>
      <c r="CU449" s="65"/>
      <c r="CV449" s="66"/>
      <c r="CW449" s="65"/>
      <c r="CX449" s="65"/>
      <c r="CY449" s="40"/>
      <c r="CZ449" s="40"/>
      <c r="DA449" s="40"/>
      <c r="DB449" s="40"/>
      <c r="DC449" s="40"/>
      <c r="DD449" s="40"/>
      <c r="DE449" s="40"/>
      <c r="DF449" s="40"/>
      <c r="DG449" s="40"/>
      <c r="DH449" s="40"/>
      <c r="DI449" s="40"/>
      <c r="DJ449" s="40"/>
      <c r="DK449" s="40"/>
      <c r="DL449" s="40"/>
      <c r="DM449" s="40"/>
      <c r="DN449" s="40"/>
      <c r="DO449" s="40"/>
      <c r="DP449" s="40"/>
      <c r="DQ449" s="40"/>
      <c r="DR449" s="40"/>
      <c r="DS449" s="40"/>
      <c r="DT449" s="40"/>
      <c r="DU449" s="40"/>
      <c r="DV449" s="40"/>
      <c r="DW449" s="85"/>
    </row>
    <row r="450" spans="4:127" ht="21" customHeight="1" x14ac:dyDescent="0.2">
      <c r="D450" s="40"/>
      <c r="E450" s="40"/>
      <c r="F450" s="40"/>
      <c r="G450" s="40"/>
      <c r="H450" s="138"/>
      <c r="I450" s="138"/>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U450" s="75"/>
      <c r="AX450" s="40"/>
      <c r="AY450" s="40"/>
      <c r="AZ450" s="40"/>
      <c r="BA450" s="40"/>
      <c r="BG450" s="40"/>
      <c r="BI450" s="40"/>
      <c r="BJ450" s="40"/>
      <c r="BK450" s="40"/>
      <c r="BL450" s="40"/>
      <c r="BM450" s="40"/>
      <c r="BN450" s="40"/>
      <c r="BO450" s="40"/>
      <c r="BR450" s="40"/>
      <c r="BS450" s="40"/>
      <c r="BT450" s="40"/>
      <c r="CC450" s="40"/>
      <c r="CE450" s="65"/>
      <c r="CF450" s="65"/>
      <c r="CG450" s="65"/>
      <c r="CH450" s="65"/>
      <c r="CI450" s="65"/>
      <c r="CJ450" s="66"/>
      <c r="CK450" s="66"/>
      <c r="CL450" s="66"/>
      <c r="CM450" s="65"/>
      <c r="CN450" s="65"/>
      <c r="CO450" s="65"/>
      <c r="CP450" s="65"/>
      <c r="CQ450" s="65"/>
      <c r="CR450" s="65"/>
      <c r="CS450" s="65"/>
      <c r="CT450" s="65"/>
      <c r="CU450" s="65"/>
      <c r="CV450" s="66"/>
      <c r="CW450" s="65"/>
      <c r="CX450" s="65"/>
      <c r="CY450" s="40"/>
      <c r="CZ450" s="40"/>
      <c r="DA450" s="40"/>
      <c r="DB450" s="40"/>
      <c r="DC450" s="40"/>
      <c r="DD450" s="40"/>
      <c r="DE450" s="40"/>
      <c r="DF450" s="40"/>
      <c r="DG450" s="40"/>
      <c r="DH450" s="40"/>
      <c r="DI450" s="40"/>
      <c r="DJ450" s="40"/>
      <c r="DK450" s="40"/>
      <c r="DL450" s="40"/>
      <c r="DM450" s="40"/>
      <c r="DN450" s="40"/>
      <c r="DO450" s="40"/>
      <c r="DP450" s="40"/>
      <c r="DQ450" s="40"/>
      <c r="DR450" s="40"/>
      <c r="DS450" s="40"/>
      <c r="DT450" s="40"/>
      <c r="DU450" s="40"/>
      <c r="DV450" s="40"/>
      <c r="DW450" s="85"/>
    </row>
    <row r="451" spans="4:127" ht="21" customHeight="1" x14ac:dyDescent="0.2">
      <c r="D451" s="40"/>
      <c r="E451" s="40"/>
      <c r="F451" s="40"/>
      <c r="G451" s="40"/>
      <c r="H451" s="138"/>
      <c r="I451" s="138"/>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U451" s="75"/>
      <c r="AX451" s="40"/>
      <c r="AY451" s="40"/>
      <c r="AZ451" s="40"/>
      <c r="BA451" s="40"/>
      <c r="BG451" s="40"/>
      <c r="BI451" s="40"/>
      <c r="BJ451" s="40"/>
      <c r="BK451" s="40"/>
      <c r="BL451" s="40"/>
      <c r="BM451" s="40"/>
      <c r="BN451" s="40"/>
      <c r="BO451" s="40"/>
      <c r="BR451" s="40"/>
      <c r="BS451" s="40"/>
      <c r="BT451" s="40"/>
      <c r="CC451" s="40"/>
      <c r="CE451" s="65"/>
      <c r="CF451" s="65"/>
      <c r="CG451" s="65"/>
      <c r="CH451" s="65"/>
      <c r="CI451" s="65"/>
      <c r="CJ451" s="66"/>
      <c r="CK451" s="66"/>
      <c r="CL451" s="66"/>
      <c r="CM451" s="65"/>
      <c r="CN451" s="65"/>
      <c r="CO451" s="65"/>
      <c r="CP451" s="65"/>
      <c r="CQ451" s="65"/>
      <c r="CR451" s="65"/>
      <c r="CS451" s="65"/>
      <c r="CT451" s="65"/>
      <c r="CU451" s="65"/>
      <c r="CV451" s="66"/>
      <c r="CW451" s="65"/>
      <c r="CX451" s="65"/>
      <c r="CY451" s="40"/>
      <c r="CZ451" s="40"/>
      <c r="DA451" s="40"/>
      <c r="DB451" s="40"/>
      <c r="DC451" s="40"/>
      <c r="DD451" s="40"/>
      <c r="DE451" s="40"/>
      <c r="DF451" s="40"/>
      <c r="DG451" s="40"/>
      <c r="DH451" s="40"/>
      <c r="DI451" s="40"/>
      <c r="DJ451" s="40"/>
      <c r="DK451" s="40"/>
      <c r="DL451" s="40"/>
      <c r="DM451" s="40"/>
      <c r="DN451" s="40"/>
      <c r="DO451" s="40"/>
      <c r="DP451" s="40"/>
      <c r="DQ451" s="40"/>
      <c r="DR451" s="40"/>
      <c r="DS451" s="40"/>
      <c r="DT451" s="40"/>
      <c r="DU451" s="40"/>
      <c r="DV451" s="40"/>
      <c r="DW451" s="85"/>
    </row>
    <row r="452" spans="4:127" ht="21" customHeight="1" x14ac:dyDescent="0.2">
      <c r="D452" s="40"/>
      <c r="E452" s="40"/>
      <c r="F452" s="40"/>
      <c r="G452" s="40"/>
      <c r="H452" s="138"/>
      <c r="I452" s="138"/>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U452" s="75"/>
      <c r="AX452" s="40"/>
      <c r="AY452" s="40"/>
      <c r="AZ452" s="40"/>
      <c r="BA452" s="40"/>
      <c r="BG452" s="40"/>
      <c r="BI452" s="40"/>
      <c r="BJ452" s="40"/>
      <c r="BK452" s="40"/>
      <c r="BL452" s="40"/>
      <c r="BM452" s="40"/>
      <c r="BN452" s="40"/>
      <c r="BO452" s="40"/>
      <c r="BR452" s="40"/>
      <c r="BS452" s="40"/>
      <c r="BT452" s="40"/>
      <c r="CC452" s="40"/>
      <c r="CE452" s="65"/>
      <c r="CF452" s="65"/>
      <c r="CG452" s="65"/>
      <c r="CH452" s="65"/>
      <c r="CI452" s="65"/>
      <c r="CJ452" s="66"/>
      <c r="CK452" s="66"/>
      <c r="CL452" s="66"/>
      <c r="CM452" s="65"/>
      <c r="CN452" s="65"/>
      <c r="CO452" s="65"/>
      <c r="CP452" s="65"/>
      <c r="CQ452" s="65"/>
      <c r="CR452" s="65"/>
      <c r="CS452" s="65"/>
      <c r="CT452" s="65"/>
      <c r="CU452" s="65"/>
      <c r="CV452" s="66"/>
      <c r="CW452" s="65"/>
      <c r="CX452" s="65"/>
      <c r="CY452" s="40"/>
      <c r="CZ452" s="40"/>
      <c r="DA452" s="40"/>
      <c r="DB452" s="40"/>
      <c r="DC452" s="40"/>
      <c r="DD452" s="40"/>
      <c r="DE452" s="40"/>
      <c r="DF452" s="40"/>
      <c r="DG452" s="40"/>
      <c r="DH452" s="40"/>
      <c r="DI452" s="40"/>
      <c r="DJ452" s="40"/>
      <c r="DK452" s="40"/>
      <c r="DL452" s="40"/>
      <c r="DM452" s="40"/>
      <c r="DN452" s="40"/>
      <c r="DO452" s="40"/>
      <c r="DP452" s="40"/>
      <c r="DQ452" s="40"/>
      <c r="DR452" s="40"/>
      <c r="DS452" s="40"/>
      <c r="DT452" s="40"/>
      <c r="DU452" s="40"/>
      <c r="DV452" s="40"/>
      <c r="DW452" s="85"/>
    </row>
    <row r="453" spans="4:127" ht="21" customHeight="1" x14ac:dyDescent="0.2">
      <c r="D453" s="40"/>
      <c r="E453" s="40"/>
      <c r="F453" s="40"/>
      <c r="G453" s="40"/>
      <c r="H453" s="138"/>
      <c r="I453" s="138"/>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U453" s="75"/>
      <c r="AX453" s="40"/>
      <c r="AY453" s="40"/>
      <c r="AZ453" s="40"/>
      <c r="BA453" s="40"/>
      <c r="BG453" s="40"/>
      <c r="BI453" s="40"/>
      <c r="BJ453" s="40"/>
      <c r="BK453" s="40"/>
      <c r="BL453" s="40"/>
      <c r="BM453" s="40"/>
      <c r="BN453" s="40"/>
      <c r="BO453" s="40"/>
      <c r="BR453" s="40"/>
      <c r="BS453" s="40"/>
      <c r="BT453" s="40"/>
      <c r="CC453" s="40"/>
      <c r="CE453" s="65"/>
      <c r="CF453" s="65"/>
      <c r="CG453" s="65"/>
      <c r="CH453" s="65"/>
      <c r="CI453" s="65"/>
      <c r="CJ453" s="66"/>
      <c r="CK453" s="66"/>
      <c r="CL453" s="66"/>
      <c r="CM453" s="65"/>
      <c r="CN453" s="65"/>
      <c r="CO453" s="65"/>
      <c r="CP453" s="65"/>
      <c r="CQ453" s="65"/>
      <c r="CR453" s="65"/>
      <c r="CS453" s="65"/>
      <c r="CT453" s="65"/>
      <c r="CU453" s="65"/>
      <c r="CV453" s="66"/>
      <c r="CW453" s="65"/>
      <c r="CX453" s="65"/>
      <c r="CY453" s="40"/>
      <c r="CZ453" s="40"/>
      <c r="DA453" s="40"/>
      <c r="DB453" s="40"/>
      <c r="DC453" s="40"/>
      <c r="DD453" s="40"/>
      <c r="DE453" s="40"/>
      <c r="DF453" s="40"/>
      <c r="DG453" s="40"/>
      <c r="DH453" s="40"/>
      <c r="DI453" s="40"/>
      <c r="DJ453" s="40"/>
      <c r="DK453" s="40"/>
      <c r="DL453" s="40"/>
      <c r="DM453" s="40"/>
      <c r="DN453" s="40"/>
      <c r="DO453" s="40"/>
      <c r="DP453" s="40"/>
      <c r="DQ453" s="40"/>
      <c r="DR453" s="40"/>
      <c r="DS453" s="40"/>
      <c r="DT453" s="40"/>
      <c r="DU453" s="40"/>
      <c r="DV453" s="40"/>
      <c r="DW453" s="85"/>
    </row>
    <row r="454" spans="4:127" ht="21" customHeight="1" x14ac:dyDescent="0.2">
      <c r="D454" s="40"/>
      <c r="E454" s="40"/>
      <c r="F454" s="40"/>
      <c r="G454" s="40"/>
      <c r="H454" s="138"/>
      <c r="I454" s="138"/>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U454" s="75"/>
      <c r="AX454" s="40"/>
      <c r="AY454" s="40"/>
      <c r="AZ454" s="40"/>
      <c r="BA454" s="40"/>
      <c r="BG454" s="40"/>
      <c r="BI454" s="40"/>
      <c r="BJ454" s="40"/>
      <c r="BK454" s="40"/>
      <c r="BL454" s="40"/>
      <c r="BM454" s="40"/>
      <c r="BN454" s="40"/>
      <c r="BO454" s="40"/>
      <c r="BR454" s="40"/>
      <c r="BS454" s="40"/>
      <c r="BT454" s="40"/>
      <c r="CC454" s="40"/>
      <c r="CE454" s="65"/>
      <c r="CF454" s="65"/>
      <c r="CG454" s="65"/>
      <c r="CH454" s="65"/>
      <c r="CI454" s="65"/>
      <c r="CJ454" s="66"/>
      <c r="CK454" s="66"/>
      <c r="CL454" s="66"/>
      <c r="CM454" s="65"/>
      <c r="CN454" s="65"/>
      <c r="CO454" s="65"/>
      <c r="CP454" s="65"/>
      <c r="CQ454" s="65"/>
      <c r="CR454" s="65"/>
      <c r="CS454" s="65"/>
      <c r="CT454" s="65"/>
      <c r="CU454" s="65"/>
      <c r="CV454" s="66"/>
      <c r="CW454" s="65"/>
      <c r="CX454" s="65"/>
      <c r="CY454" s="40"/>
      <c r="CZ454" s="40"/>
      <c r="DA454" s="40"/>
      <c r="DB454" s="40"/>
      <c r="DC454" s="40"/>
      <c r="DD454" s="40"/>
      <c r="DE454" s="40"/>
      <c r="DF454" s="40"/>
      <c r="DG454" s="40"/>
      <c r="DH454" s="40"/>
      <c r="DI454" s="40"/>
      <c r="DJ454" s="40"/>
      <c r="DK454" s="40"/>
      <c r="DL454" s="40"/>
      <c r="DM454" s="40"/>
      <c r="DN454" s="40"/>
      <c r="DO454" s="40"/>
      <c r="DP454" s="40"/>
      <c r="DQ454" s="40"/>
      <c r="DR454" s="40"/>
      <c r="DS454" s="40"/>
      <c r="DT454" s="40"/>
      <c r="DU454" s="40"/>
      <c r="DV454" s="40"/>
      <c r="DW454" s="85"/>
    </row>
    <row r="455" spans="4:127" ht="21" customHeight="1" x14ac:dyDescent="0.2">
      <c r="D455" s="40"/>
      <c r="E455" s="40"/>
      <c r="F455" s="40"/>
      <c r="G455" s="40"/>
      <c r="H455" s="138"/>
      <c r="I455" s="138"/>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U455" s="75"/>
      <c r="AX455" s="40"/>
      <c r="AY455" s="40"/>
      <c r="AZ455" s="40"/>
      <c r="BA455" s="40"/>
      <c r="BG455" s="40"/>
      <c r="BI455" s="40"/>
      <c r="BJ455" s="40"/>
      <c r="BK455" s="40"/>
      <c r="BL455" s="40"/>
      <c r="BM455" s="40"/>
      <c r="BN455" s="40"/>
      <c r="BO455" s="40"/>
      <c r="BR455" s="40"/>
      <c r="BS455" s="40"/>
      <c r="BT455" s="40"/>
      <c r="CC455" s="40"/>
      <c r="CE455" s="65"/>
      <c r="CF455" s="65"/>
      <c r="CG455" s="65"/>
      <c r="CH455" s="65"/>
      <c r="CI455" s="65"/>
      <c r="CJ455" s="66"/>
      <c r="CK455" s="66"/>
      <c r="CL455" s="66"/>
      <c r="CM455" s="65"/>
      <c r="CN455" s="65"/>
      <c r="CO455" s="65"/>
      <c r="CP455" s="65"/>
      <c r="CQ455" s="65"/>
      <c r="CR455" s="65"/>
      <c r="CS455" s="65"/>
      <c r="CT455" s="65"/>
      <c r="CU455" s="65"/>
      <c r="CV455" s="66"/>
      <c r="CW455" s="65"/>
      <c r="CX455" s="65"/>
      <c r="CY455" s="40"/>
      <c r="CZ455" s="40"/>
      <c r="DA455" s="40"/>
      <c r="DB455" s="40"/>
      <c r="DC455" s="40"/>
      <c r="DD455" s="40"/>
      <c r="DE455" s="40"/>
      <c r="DF455" s="40"/>
      <c r="DG455" s="40"/>
      <c r="DH455" s="40"/>
      <c r="DI455" s="40"/>
      <c r="DJ455" s="40"/>
      <c r="DK455" s="40"/>
      <c r="DL455" s="40"/>
      <c r="DM455" s="40"/>
      <c r="DN455" s="40"/>
      <c r="DO455" s="40"/>
      <c r="DP455" s="40"/>
      <c r="DQ455" s="40"/>
      <c r="DR455" s="40"/>
      <c r="DS455" s="40"/>
      <c r="DT455" s="40"/>
      <c r="DU455" s="40"/>
      <c r="DV455" s="40"/>
      <c r="DW455" s="85"/>
    </row>
    <row r="456" spans="4:127" ht="21" customHeight="1" x14ac:dyDescent="0.2">
      <c r="D456" s="40"/>
      <c r="E456" s="40"/>
      <c r="F456" s="40"/>
      <c r="G456" s="40"/>
      <c r="H456" s="138"/>
      <c r="I456" s="138"/>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U456" s="75"/>
      <c r="AX456" s="40"/>
      <c r="AY456" s="40"/>
      <c r="AZ456" s="40"/>
      <c r="BA456" s="40"/>
      <c r="BG456" s="40"/>
      <c r="BI456" s="40"/>
      <c r="BJ456" s="40"/>
      <c r="BK456" s="40"/>
      <c r="BL456" s="40"/>
      <c r="BM456" s="40"/>
      <c r="BN456" s="40"/>
      <c r="BO456" s="40"/>
      <c r="BR456" s="40"/>
      <c r="BS456" s="40"/>
      <c r="BT456" s="40"/>
      <c r="CC456" s="40"/>
      <c r="CE456" s="65"/>
      <c r="CF456" s="65"/>
      <c r="CG456" s="65"/>
      <c r="CH456" s="65"/>
      <c r="CI456" s="65"/>
      <c r="CJ456" s="66"/>
      <c r="CK456" s="66"/>
      <c r="CL456" s="66"/>
      <c r="CM456" s="65"/>
      <c r="CN456" s="65"/>
      <c r="CO456" s="65"/>
      <c r="CP456" s="65"/>
      <c r="CQ456" s="65"/>
      <c r="CR456" s="65"/>
      <c r="CS456" s="65"/>
      <c r="CT456" s="65"/>
      <c r="CU456" s="65"/>
      <c r="CV456" s="66"/>
      <c r="CW456" s="65"/>
      <c r="CX456" s="65"/>
      <c r="CY456" s="40"/>
      <c r="CZ456" s="40"/>
      <c r="DA456" s="40"/>
      <c r="DB456" s="40"/>
      <c r="DC456" s="40"/>
      <c r="DD456" s="40"/>
      <c r="DE456" s="40"/>
      <c r="DF456" s="40"/>
      <c r="DG456" s="40"/>
      <c r="DH456" s="40"/>
      <c r="DI456" s="40"/>
      <c r="DJ456" s="40"/>
      <c r="DK456" s="40"/>
      <c r="DL456" s="40"/>
      <c r="DM456" s="40"/>
      <c r="DN456" s="40"/>
      <c r="DO456" s="40"/>
      <c r="DP456" s="40"/>
      <c r="DQ456" s="40"/>
      <c r="DR456" s="40"/>
      <c r="DS456" s="40"/>
      <c r="DT456" s="40"/>
      <c r="DU456" s="40"/>
      <c r="DV456" s="40"/>
      <c r="DW456" s="85"/>
    </row>
    <row r="457" spans="4:127" ht="21" customHeight="1" x14ac:dyDescent="0.2">
      <c r="D457" s="40"/>
      <c r="E457" s="40"/>
      <c r="F457" s="40"/>
      <c r="G457" s="40"/>
      <c r="H457" s="138"/>
      <c r="I457" s="138"/>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U457" s="75"/>
      <c r="AX457" s="40"/>
      <c r="AY457" s="40"/>
      <c r="AZ457" s="40"/>
      <c r="BA457" s="40"/>
      <c r="BG457" s="40"/>
      <c r="BI457" s="40"/>
      <c r="BJ457" s="40"/>
      <c r="BK457" s="40"/>
      <c r="BL457" s="40"/>
      <c r="BM457" s="40"/>
      <c r="BN457" s="40"/>
      <c r="BO457" s="40"/>
      <c r="BR457" s="40"/>
      <c r="BS457" s="40"/>
      <c r="BT457" s="40"/>
      <c r="CC457" s="40"/>
      <c r="CE457" s="65"/>
      <c r="CF457" s="65"/>
      <c r="CG457" s="65"/>
      <c r="CH457" s="65"/>
      <c r="CI457" s="65"/>
      <c r="CJ457" s="66"/>
      <c r="CK457" s="66"/>
      <c r="CL457" s="66"/>
      <c r="CM457" s="65"/>
      <c r="CN457" s="65"/>
      <c r="CO457" s="65"/>
      <c r="CP457" s="65"/>
      <c r="CQ457" s="65"/>
      <c r="CR457" s="65"/>
      <c r="CS457" s="65"/>
      <c r="CT457" s="65"/>
      <c r="CU457" s="65"/>
      <c r="CV457" s="66"/>
      <c r="CW457" s="65"/>
      <c r="CX457" s="65"/>
      <c r="CY457" s="40"/>
      <c r="CZ457" s="40"/>
      <c r="DA457" s="40"/>
      <c r="DB457" s="40"/>
      <c r="DC457" s="40"/>
      <c r="DD457" s="40"/>
      <c r="DE457" s="40"/>
      <c r="DF457" s="40"/>
      <c r="DG457" s="40"/>
      <c r="DH457" s="40"/>
      <c r="DI457" s="40"/>
      <c r="DJ457" s="40"/>
      <c r="DK457" s="40"/>
      <c r="DL457" s="40"/>
      <c r="DM457" s="40"/>
      <c r="DN457" s="40"/>
      <c r="DO457" s="40"/>
      <c r="DP457" s="40"/>
      <c r="DQ457" s="40"/>
      <c r="DR457" s="40"/>
      <c r="DS457" s="40"/>
      <c r="DT457" s="40"/>
      <c r="DU457" s="40"/>
      <c r="DV457" s="40"/>
      <c r="DW457" s="85"/>
    </row>
    <row r="458" spans="4:127" ht="21" customHeight="1" x14ac:dyDescent="0.2">
      <c r="D458" s="40"/>
      <c r="E458" s="40"/>
      <c r="F458" s="40"/>
      <c r="G458" s="40"/>
      <c r="H458" s="138"/>
      <c r="I458" s="138"/>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U458" s="75"/>
      <c r="AX458" s="40"/>
      <c r="AY458" s="40"/>
      <c r="AZ458" s="40"/>
      <c r="BA458" s="40"/>
      <c r="BG458" s="40"/>
      <c r="BI458" s="40"/>
      <c r="BJ458" s="40"/>
      <c r="BK458" s="40"/>
      <c r="BL458" s="40"/>
      <c r="BM458" s="40"/>
      <c r="BN458" s="40"/>
      <c r="BO458" s="40"/>
      <c r="BR458" s="40"/>
      <c r="BS458" s="40"/>
      <c r="BT458" s="40"/>
      <c r="CC458" s="40"/>
      <c r="CE458" s="65"/>
      <c r="CF458" s="65"/>
      <c r="CG458" s="65"/>
      <c r="CH458" s="65"/>
      <c r="CI458" s="65"/>
      <c r="CJ458" s="66"/>
      <c r="CK458" s="66"/>
      <c r="CL458" s="66"/>
      <c r="CM458" s="65"/>
      <c r="CN458" s="65"/>
      <c r="CO458" s="65"/>
      <c r="CP458" s="65"/>
      <c r="CQ458" s="65"/>
      <c r="CR458" s="65"/>
      <c r="CS458" s="65"/>
      <c r="CT458" s="65"/>
      <c r="CU458" s="65"/>
      <c r="CV458" s="66"/>
      <c r="CW458" s="65"/>
      <c r="CX458" s="65"/>
      <c r="CY458" s="40"/>
      <c r="CZ458" s="40"/>
      <c r="DA458" s="40"/>
      <c r="DB458" s="40"/>
      <c r="DC458" s="40"/>
      <c r="DD458" s="40"/>
      <c r="DE458" s="40"/>
      <c r="DF458" s="40"/>
      <c r="DG458" s="40"/>
      <c r="DH458" s="40"/>
      <c r="DI458" s="40"/>
      <c r="DJ458" s="40"/>
      <c r="DK458" s="40"/>
      <c r="DL458" s="40"/>
      <c r="DM458" s="40"/>
      <c r="DN458" s="40"/>
      <c r="DO458" s="40"/>
      <c r="DP458" s="40"/>
      <c r="DQ458" s="40"/>
      <c r="DR458" s="40"/>
      <c r="DS458" s="40"/>
      <c r="DT458" s="40"/>
      <c r="DU458" s="40"/>
      <c r="DV458" s="40"/>
      <c r="DW458" s="85"/>
    </row>
    <row r="459" spans="4:127" ht="21" customHeight="1" x14ac:dyDescent="0.2">
      <c r="D459" s="40"/>
      <c r="E459" s="40"/>
      <c r="F459" s="40"/>
      <c r="G459" s="40"/>
      <c r="H459" s="138"/>
      <c r="I459" s="138"/>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U459" s="75"/>
      <c r="AX459" s="40"/>
      <c r="AY459" s="40"/>
      <c r="AZ459" s="40"/>
      <c r="BA459" s="40"/>
      <c r="BG459" s="40"/>
      <c r="BI459" s="40"/>
      <c r="BJ459" s="40"/>
      <c r="BK459" s="40"/>
      <c r="BL459" s="40"/>
      <c r="BM459" s="40"/>
      <c r="BN459" s="40"/>
      <c r="BO459" s="40"/>
      <c r="BR459" s="40"/>
      <c r="BS459" s="40"/>
      <c r="BT459" s="40"/>
      <c r="CC459" s="40"/>
      <c r="CE459" s="65"/>
      <c r="CF459" s="65"/>
      <c r="CG459" s="65"/>
      <c r="CH459" s="65"/>
      <c r="CI459" s="65"/>
      <c r="CJ459" s="66"/>
      <c r="CK459" s="66"/>
      <c r="CL459" s="66"/>
      <c r="CM459" s="65"/>
      <c r="CN459" s="65"/>
      <c r="CO459" s="65"/>
      <c r="CP459" s="65"/>
      <c r="CQ459" s="65"/>
      <c r="CR459" s="65"/>
      <c r="CS459" s="65"/>
      <c r="CT459" s="65"/>
      <c r="CU459" s="65"/>
      <c r="CV459" s="66"/>
      <c r="CW459" s="65"/>
      <c r="CX459" s="65"/>
      <c r="CY459" s="40"/>
      <c r="CZ459" s="40"/>
      <c r="DA459" s="40"/>
      <c r="DB459" s="40"/>
      <c r="DC459" s="40"/>
      <c r="DD459" s="40"/>
      <c r="DE459" s="40"/>
      <c r="DF459" s="40"/>
      <c r="DG459" s="40"/>
      <c r="DH459" s="40"/>
      <c r="DI459" s="40"/>
      <c r="DJ459" s="40"/>
      <c r="DK459" s="40"/>
      <c r="DL459" s="40"/>
      <c r="DM459" s="40"/>
      <c r="DN459" s="40"/>
      <c r="DO459" s="40"/>
      <c r="DP459" s="40"/>
      <c r="DQ459" s="40"/>
      <c r="DR459" s="40"/>
      <c r="DS459" s="40"/>
      <c r="DT459" s="40"/>
      <c r="DU459" s="40"/>
      <c r="DV459" s="40"/>
      <c r="DW459" s="85"/>
    </row>
    <row r="460" spans="4:127" ht="21" customHeight="1" x14ac:dyDescent="0.2">
      <c r="D460" s="40"/>
      <c r="E460" s="40"/>
      <c r="F460" s="40"/>
      <c r="G460" s="40"/>
      <c r="H460" s="138"/>
      <c r="I460" s="138"/>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U460" s="75"/>
      <c r="AX460" s="40"/>
      <c r="AY460" s="40"/>
      <c r="AZ460" s="40"/>
      <c r="BA460" s="40"/>
      <c r="BG460" s="40"/>
      <c r="BI460" s="40"/>
      <c r="BJ460" s="40"/>
      <c r="BK460" s="40"/>
      <c r="BL460" s="40"/>
      <c r="BM460" s="40"/>
      <c r="BN460" s="40"/>
      <c r="BO460" s="40"/>
      <c r="BR460" s="40"/>
      <c r="BS460" s="40"/>
      <c r="BT460" s="40"/>
      <c r="CC460" s="40"/>
      <c r="CE460" s="65"/>
      <c r="CF460" s="65"/>
      <c r="CG460" s="65"/>
      <c r="CH460" s="65"/>
      <c r="CI460" s="65"/>
      <c r="CJ460" s="66"/>
      <c r="CK460" s="66"/>
      <c r="CL460" s="66"/>
      <c r="CM460" s="65"/>
      <c r="CN460" s="65"/>
      <c r="CO460" s="65"/>
      <c r="CP460" s="65"/>
      <c r="CQ460" s="65"/>
      <c r="CR460" s="65"/>
      <c r="CS460" s="65"/>
      <c r="CT460" s="65"/>
      <c r="CU460" s="65"/>
      <c r="CV460" s="66"/>
      <c r="CW460" s="65"/>
      <c r="CX460" s="65"/>
      <c r="CY460" s="40"/>
      <c r="CZ460" s="40"/>
      <c r="DA460" s="40"/>
      <c r="DB460" s="40"/>
      <c r="DC460" s="40"/>
      <c r="DD460" s="40"/>
      <c r="DE460" s="40"/>
      <c r="DF460" s="40"/>
      <c r="DG460" s="40"/>
      <c r="DH460" s="40"/>
      <c r="DI460" s="40"/>
      <c r="DJ460" s="40"/>
      <c r="DK460" s="40"/>
      <c r="DL460" s="40"/>
      <c r="DM460" s="40"/>
      <c r="DN460" s="40"/>
      <c r="DO460" s="40"/>
      <c r="DP460" s="40"/>
      <c r="DQ460" s="40"/>
      <c r="DR460" s="40"/>
      <c r="DS460" s="40"/>
      <c r="DT460" s="40"/>
      <c r="DU460" s="40"/>
      <c r="DV460" s="40"/>
      <c r="DW460" s="85"/>
    </row>
    <row r="461" spans="4:127" ht="21" customHeight="1" x14ac:dyDescent="0.2">
      <c r="D461" s="40"/>
      <c r="E461" s="40"/>
      <c r="F461" s="40"/>
      <c r="G461" s="40"/>
      <c r="H461" s="138"/>
      <c r="I461" s="138"/>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U461" s="75"/>
      <c r="AX461" s="40"/>
      <c r="AY461" s="40"/>
      <c r="AZ461" s="40"/>
      <c r="BA461" s="40"/>
      <c r="BG461" s="40"/>
      <c r="BI461" s="40"/>
      <c r="BJ461" s="40"/>
      <c r="BK461" s="40"/>
      <c r="BL461" s="40"/>
      <c r="BM461" s="40"/>
      <c r="BN461" s="40"/>
      <c r="BO461" s="40"/>
      <c r="BR461" s="40"/>
      <c r="BS461" s="40"/>
      <c r="BT461" s="40"/>
      <c r="CC461" s="40"/>
      <c r="CE461" s="65"/>
      <c r="CF461" s="65"/>
      <c r="CG461" s="65"/>
      <c r="CH461" s="65"/>
      <c r="CI461" s="65"/>
      <c r="CJ461" s="66"/>
      <c r="CK461" s="66"/>
      <c r="CL461" s="66"/>
      <c r="CM461" s="65"/>
      <c r="CN461" s="65"/>
      <c r="CO461" s="65"/>
      <c r="CP461" s="65"/>
      <c r="CQ461" s="65"/>
      <c r="CR461" s="65"/>
      <c r="CS461" s="65"/>
      <c r="CT461" s="65"/>
      <c r="CU461" s="65"/>
      <c r="CV461" s="66"/>
      <c r="CW461" s="65"/>
      <c r="CX461" s="65"/>
      <c r="CY461" s="40"/>
      <c r="CZ461" s="40"/>
      <c r="DA461" s="40"/>
      <c r="DB461" s="40"/>
      <c r="DC461" s="40"/>
      <c r="DD461" s="40"/>
      <c r="DE461" s="40"/>
      <c r="DF461" s="40"/>
      <c r="DG461" s="40"/>
      <c r="DH461" s="40"/>
      <c r="DI461" s="40"/>
      <c r="DJ461" s="40"/>
      <c r="DK461" s="40"/>
      <c r="DL461" s="40"/>
      <c r="DM461" s="40"/>
      <c r="DN461" s="40"/>
      <c r="DO461" s="40"/>
      <c r="DP461" s="40"/>
      <c r="DQ461" s="40"/>
      <c r="DR461" s="40"/>
      <c r="DS461" s="40"/>
      <c r="DT461" s="40"/>
      <c r="DU461" s="40"/>
      <c r="DV461" s="40"/>
      <c r="DW461" s="85"/>
    </row>
    <row r="462" spans="4:127" ht="21" customHeight="1" x14ac:dyDescent="0.2">
      <c r="D462" s="40"/>
      <c r="E462" s="40"/>
      <c r="F462" s="40"/>
      <c r="G462" s="40"/>
      <c r="H462" s="138"/>
      <c r="I462" s="138"/>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U462" s="75"/>
      <c r="AX462" s="40"/>
      <c r="AY462" s="40"/>
      <c r="AZ462" s="40"/>
      <c r="BA462" s="40"/>
      <c r="BG462" s="40"/>
      <c r="BI462" s="40"/>
      <c r="BJ462" s="40"/>
      <c r="BK462" s="40"/>
      <c r="BL462" s="40"/>
      <c r="BM462" s="40"/>
      <c r="BN462" s="40"/>
      <c r="BO462" s="40"/>
      <c r="BR462" s="40"/>
      <c r="BS462" s="40"/>
      <c r="BT462" s="40"/>
      <c r="CC462" s="40"/>
      <c r="CE462" s="65"/>
      <c r="CF462" s="65"/>
      <c r="CG462" s="65"/>
      <c r="CH462" s="65"/>
      <c r="CI462" s="65"/>
      <c r="CJ462" s="66"/>
      <c r="CK462" s="66"/>
      <c r="CL462" s="66"/>
      <c r="CM462" s="65"/>
      <c r="CN462" s="65"/>
      <c r="CO462" s="65"/>
      <c r="CP462" s="65"/>
      <c r="CQ462" s="65"/>
      <c r="CR462" s="65"/>
      <c r="CS462" s="65"/>
      <c r="CT462" s="65"/>
      <c r="CU462" s="65"/>
      <c r="CV462" s="66"/>
      <c r="CW462" s="65"/>
      <c r="CX462" s="65"/>
      <c r="CY462" s="40"/>
      <c r="CZ462" s="40"/>
      <c r="DA462" s="40"/>
      <c r="DB462" s="40"/>
      <c r="DC462" s="40"/>
      <c r="DD462" s="40"/>
      <c r="DE462" s="40"/>
      <c r="DF462" s="40"/>
      <c r="DG462" s="40"/>
      <c r="DH462" s="40"/>
      <c r="DI462" s="40"/>
      <c r="DJ462" s="40"/>
      <c r="DK462" s="40"/>
      <c r="DL462" s="40"/>
      <c r="DM462" s="40"/>
      <c r="DN462" s="40"/>
      <c r="DO462" s="40"/>
      <c r="DP462" s="40"/>
      <c r="DQ462" s="40"/>
      <c r="DR462" s="40"/>
      <c r="DS462" s="40"/>
      <c r="DT462" s="40"/>
      <c r="DU462" s="40"/>
      <c r="DV462" s="40"/>
      <c r="DW462" s="85"/>
    </row>
    <row r="463" spans="4:127" ht="21" customHeight="1" x14ac:dyDescent="0.2">
      <c r="D463" s="40"/>
      <c r="E463" s="40"/>
      <c r="F463" s="40"/>
      <c r="G463" s="40"/>
      <c r="H463" s="138"/>
      <c r="I463" s="138"/>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U463" s="75"/>
      <c r="AX463" s="40"/>
      <c r="AY463" s="40"/>
      <c r="AZ463" s="40"/>
      <c r="BA463" s="40"/>
      <c r="BG463" s="40"/>
      <c r="BI463" s="40"/>
      <c r="BJ463" s="40"/>
      <c r="BK463" s="40"/>
      <c r="BL463" s="40"/>
      <c r="BM463" s="40"/>
      <c r="BN463" s="40"/>
      <c r="BO463" s="40"/>
      <c r="BR463" s="40"/>
      <c r="BS463" s="40"/>
      <c r="BT463" s="40"/>
      <c r="CC463" s="40"/>
      <c r="CE463" s="65"/>
      <c r="CF463" s="65"/>
      <c r="CG463" s="65"/>
      <c r="CH463" s="65"/>
      <c r="CI463" s="65"/>
      <c r="CJ463" s="66"/>
      <c r="CK463" s="66"/>
      <c r="CL463" s="66"/>
      <c r="CM463" s="65"/>
      <c r="CN463" s="65"/>
      <c r="CO463" s="65"/>
      <c r="CP463" s="65"/>
      <c r="CQ463" s="65"/>
      <c r="CR463" s="65"/>
      <c r="CS463" s="65"/>
      <c r="CT463" s="65"/>
      <c r="CU463" s="65"/>
      <c r="CV463" s="66"/>
      <c r="CW463" s="65"/>
      <c r="CX463" s="65"/>
      <c r="CY463" s="40"/>
      <c r="CZ463" s="40"/>
      <c r="DA463" s="40"/>
      <c r="DB463" s="40"/>
      <c r="DC463" s="40"/>
      <c r="DD463" s="40"/>
      <c r="DE463" s="40"/>
      <c r="DF463" s="40"/>
      <c r="DG463" s="40"/>
      <c r="DH463" s="40"/>
      <c r="DI463" s="40"/>
      <c r="DJ463" s="40"/>
      <c r="DK463" s="40"/>
      <c r="DL463" s="40"/>
      <c r="DM463" s="40"/>
      <c r="DN463" s="40"/>
      <c r="DO463" s="40"/>
      <c r="DP463" s="40"/>
      <c r="DQ463" s="40"/>
      <c r="DR463" s="40"/>
      <c r="DS463" s="40"/>
      <c r="DT463" s="40"/>
      <c r="DU463" s="40"/>
      <c r="DV463" s="40"/>
      <c r="DW463" s="85"/>
    </row>
    <row r="464" spans="4:127" ht="21" customHeight="1" x14ac:dyDescent="0.2">
      <c r="D464" s="40"/>
      <c r="E464" s="40"/>
      <c r="F464" s="40"/>
      <c r="G464" s="40"/>
      <c r="H464" s="138"/>
      <c r="I464" s="138"/>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U464" s="75"/>
      <c r="AX464" s="40"/>
      <c r="AY464" s="40"/>
      <c r="AZ464" s="40"/>
      <c r="BA464" s="40"/>
      <c r="BG464" s="40"/>
      <c r="BI464" s="40"/>
      <c r="BJ464" s="40"/>
      <c r="BK464" s="40"/>
      <c r="BL464" s="40"/>
      <c r="BM464" s="40"/>
      <c r="BN464" s="40"/>
      <c r="BO464" s="40"/>
      <c r="BR464" s="40"/>
      <c r="BS464" s="40"/>
      <c r="BT464" s="40"/>
      <c r="CC464" s="40"/>
      <c r="CE464" s="65"/>
      <c r="CF464" s="65"/>
      <c r="CG464" s="65"/>
      <c r="CH464" s="65"/>
      <c r="CI464" s="65"/>
      <c r="CJ464" s="66"/>
      <c r="CK464" s="66"/>
      <c r="CL464" s="66"/>
      <c r="CM464" s="65"/>
      <c r="CN464" s="65"/>
      <c r="CO464" s="65"/>
      <c r="CP464" s="65"/>
      <c r="CQ464" s="65"/>
      <c r="CR464" s="65"/>
      <c r="CS464" s="65"/>
      <c r="CT464" s="65"/>
      <c r="CU464" s="65"/>
      <c r="CV464" s="66"/>
      <c r="CW464" s="65"/>
      <c r="CX464" s="65"/>
      <c r="CY464" s="40"/>
      <c r="CZ464" s="40"/>
      <c r="DA464" s="40"/>
      <c r="DB464" s="40"/>
      <c r="DC464" s="40"/>
      <c r="DD464" s="40"/>
      <c r="DE464" s="40"/>
      <c r="DF464" s="40"/>
      <c r="DG464" s="40"/>
      <c r="DH464" s="40"/>
      <c r="DI464" s="40"/>
      <c r="DJ464" s="40"/>
      <c r="DK464" s="40"/>
      <c r="DL464" s="40"/>
      <c r="DM464" s="40"/>
      <c r="DN464" s="40"/>
      <c r="DO464" s="40"/>
      <c r="DP464" s="40"/>
      <c r="DQ464" s="40"/>
      <c r="DR464" s="40"/>
      <c r="DS464" s="40"/>
      <c r="DT464" s="40"/>
      <c r="DU464" s="40"/>
      <c r="DV464" s="40"/>
      <c r="DW464" s="85"/>
    </row>
    <row r="465" spans="4:127" ht="21" customHeight="1" x14ac:dyDescent="0.2">
      <c r="D465" s="40"/>
      <c r="E465" s="40"/>
      <c r="F465" s="40"/>
      <c r="G465" s="40"/>
      <c r="H465" s="138"/>
      <c r="I465" s="138"/>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U465" s="75"/>
      <c r="AX465" s="40"/>
      <c r="AY465" s="40"/>
      <c r="AZ465" s="40"/>
      <c r="BA465" s="40"/>
      <c r="BG465" s="40"/>
      <c r="BI465" s="40"/>
      <c r="BJ465" s="40"/>
      <c r="BK465" s="40"/>
      <c r="BL465" s="40"/>
      <c r="BM465" s="40"/>
      <c r="BN465" s="40"/>
      <c r="BO465" s="40"/>
      <c r="BR465" s="40"/>
      <c r="BS465" s="40"/>
      <c r="BT465" s="40"/>
      <c r="CC465" s="40"/>
      <c r="CE465" s="65"/>
      <c r="CF465" s="65"/>
      <c r="CG465" s="65"/>
      <c r="CH465" s="65"/>
      <c r="CI465" s="65"/>
      <c r="CJ465" s="66"/>
      <c r="CK465" s="66"/>
      <c r="CL465" s="66"/>
      <c r="CM465" s="65"/>
      <c r="CN465" s="65"/>
      <c r="CO465" s="65"/>
      <c r="CP465" s="65"/>
      <c r="CQ465" s="65"/>
      <c r="CR465" s="65"/>
      <c r="CS465" s="65"/>
      <c r="CT465" s="65"/>
      <c r="CU465" s="65"/>
      <c r="CV465" s="66"/>
      <c r="CW465" s="65"/>
      <c r="CX465" s="65"/>
      <c r="CY465" s="40"/>
      <c r="CZ465" s="40"/>
      <c r="DA465" s="40"/>
      <c r="DB465" s="40"/>
      <c r="DC465" s="40"/>
      <c r="DD465" s="40"/>
      <c r="DE465" s="40"/>
      <c r="DF465" s="40"/>
      <c r="DG465" s="40"/>
      <c r="DH465" s="40"/>
      <c r="DI465" s="40"/>
      <c r="DJ465" s="40"/>
      <c r="DK465" s="40"/>
      <c r="DL465" s="40"/>
      <c r="DM465" s="40"/>
      <c r="DN465" s="40"/>
      <c r="DO465" s="40"/>
      <c r="DP465" s="40"/>
      <c r="DQ465" s="40"/>
      <c r="DR465" s="40"/>
      <c r="DS465" s="40"/>
      <c r="DT465" s="40"/>
      <c r="DU465" s="40"/>
      <c r="DV465" s="40"/>
      <c r="DW465" s="85"/>
    </row>
    <row r="466" spans="4:127" ht="21" customHeight="1" x14ac:dyDescent="0.2">
      <c r="D466" s="40"/>
      <c r="E466" s="40"/>
      <c r="F466" s="40"/>
      <c r="G466" s="40"/>
      <c r="H466" s="138"/>
      <c r="I466" s="138"/>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U466" s="75"/>
      <c r="AX466" s="40"/>
      <c r="AY466" s="40"/>
      <c r="AZ466" s="40"/>
      <c r="BA466" s="40"/>
      <c r="BG466" s="40"/>
      <c r="BI466" s="40"/>
      <c r="BJ466" s="40"/>
      <c r="BK466" s="40"/>
      <c r="BL466" s="40"/>
      <c r="BM466" s="40"/>
      <c r="BN466" s="40"/>
      <c r="BO466" s="40"/>
      <c r="BR466" s="40"/>
      <c r="BS466" s="40"/>
      <c r="BT466" s="40"/>
      <c r="CC466" s="40"/>
      <c r="CE466" s="65"/>
      <c r="CF466" s="65"/>
      <c r="CG466" s="65"/>
      <c r="CH466" s="65"/>
      <c r="CI466" s="65"/>
      <c r="CJ466" s="66"/>
      <c r="CK466" s="66"/>
      <c r="CL466" s="66"/>
      <c r="CM466" s="65"/>
      <c r="CN466" s="65"/>
      <c r="CO466" s="65"/>
      <c r="CP466" s="65"/>
      <c r="CQ466" s="65"/>
      <c r="CR466" s="65"/>
      <c r="CS466" s="65"/>
      <c r="CT466" s="65"/>
      <c r="CU466" s="65"/>
      <c r="CV466" s="66"/>
      <c r="CW466" s="65"/>
      <c r="CX466" s="65"/>
      <c r="CY466" s="40"/>
      <c r="CZ466" s="40"/>
      <c r="DA466" s="40"/>
      <c r="DB466" s="40"/>
      <c r="DC466" s="40"/>
      <c r="DD466" s="40"/>
      <c r="DE466" s="40"/>
      <c r="DF466" s="40"/>
      <c r="DG466" s="40"/>
      <c r="DH466" s="40"/>
      <c r="DI466" s="40"/>
      <c r="DJ466" s="40"/>
      <c r="DK466" s="40"/>
      <c r="DL466" s="40"/>
      <c r="DM466" s="40"/>
      <c r="DN466" s="40"/>
      <c r="DO466" s="40"/>
      <c r="DP466" s="40"/>
      <c r="DQ466" s="40"/>
      <c r="DR466" s="40"/>
      <c r="DS466" s="40"/>
      <c r="DT466" s="40"/>
      <c r="DU466" s="40"/>
      <c r="DV466" s="40"/>
      <c r="DW466" s="85"/>
    </row>
    <row r="467" spans="4:127" ht="21" customHeight="1" x14ac:dyDescent="0.2">
      <c r="D467" s="40"/>
      <c r="E467" s="40"/>
      <c r="F467" s="40"/>
      <c r="G467" s="40"/>
      <c r="H467" s="138"/>
      <c r="I467" s="138"/>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U467" s="75"/>
      <c r="AX467" s="40"/>
      <c r="AY467" s="40"/>
      <c r="AZ467" s="40"/>
      <c r="BA467" s="40"/>
      <c r="BG467" s="40"/>
      <c r="BI467" s="40"/>
      <c r="BJ467" s="40"/>
      <c r="BK467" s="40"/>
      <c r="BL467" s="40"/>
      <c r="BM467" s="40"/>
      <c r="BN467" s="40"/>
      <c r="BO467" s="40"/>
      <c r="BR467" s="40"/>
      <c r="BS467" s="40"/>
      <c r="BT467" s="40"/>
      <c r="CC467" s="40"/>
      <c r="CE467" s="65"/>
      <c r="CF467" s="65"/>
      <c r="CG467" s="65"/>
      <c r="CH467" s="65"/>
      <c r="CI467" s="65"/>
      <c r="CJ467" s="66"/>
      <c r="CK467" s="66"/>
      <c r="CL467" s="66"/>
      <c r="CM467" s="65"/>
      <c r="CN467" s="65"/>
      <c r="CO467" s="65"/>
      <c r="CP467" s="65"/>
      <c r="CQ467" s="65"/>
      <c r="CR467" s="65"/>
      <c r="CS467" s="65"/>
      <c r="CT467" s="65"/>
      <c r="CU467" s="65"/>
      <c r="CV467" s="66"/>
      <c r="CW467" s="65"/>
      <c r="CX467" s="65"/>
      <c r="CY467" s="40"/>
      <c r="CZ467" s="40"/>
      <c r="DA467" s="40"/>
      <c r="DB467" s="40"/>
      <c r="DC467" s="40"/>
      <c r="DD467" s="40"/>
      <c r="DE467" s="40"/>
      <c r="DF467" s="40"/>
      <c r="DG467" s="40"/>
      <c r="DH467" s="40"/>
      <c r="DI467" s="40"/>
      <c r="DJ467" s="40"/>
      <c r="DK467" s="40"/>
      <c r="DL467" s="40"/>
      <c r="DM467" s="40"/>
      <c r="DN467" s="40"/>
      <c r="DO467" s="40"/>
      <c r="DP467" s="40"/>
      <c r="DQ467" s="40"/>
      <c r="DR467" s="40"/>
      <c r="DS467" s="40"/>
      <c r="DT467" s="40"/>
      <c r="DU467" s="40"/>
      <c r="DV467" s="40"/>
      <c r="DW467" s="85"/>
    </row>
    <row r="468" spans="4:127" ht="21" customHeight="1" x14ac:dyDescent="0.2">
      <c r="D468" s="40"/>
      <c r="E468" s="40"/>
      <c r="F468" s="40"/>
      <c r="G468" s="40"/>
      <c r="H468" s="138"/>
      <c r="I468" s="138"/>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U468" s="75"/>
      <c r="AX468" s="40"/>
      <c r="AY468" s="40"/>
      <c r="AZ468" s="40"/>
      <c r="BA468" s="40"/>
      <c r="BG468" s="40"/>
      <c r="BI468" s="40"/>
      <c r="BJ468" s="40"/>
      <c r="BK468" s="40"/>
      <c r="BL468" s="40"/>
      <c r="BM468" s="40"/>
      <c r="BN468" s="40"/>
      <c r="BO468" s="40"/>
      <c r="BR468" s="40"/>
      <c r="BS468" s="40"/>
      <c r="BT468" s="40"/>
      <c r="CC468" s="40"/>
      <c r="CE468" s="65"/>
      <c r="CF468" s="65"/>
      <c r="CG468" s="65"/>
      <c r="CH468" s="65"/>
      <c r="CI468" s="65"/>
      <c r="CJ468" s="66"/>
      <c r="CK468" s="66"/>
      <c r="CL468" s="66"/>
      <c r="CM468" s="65"/>
      <c r="CN468" s="65"/>
      <c r="CO468" s="65"/>
      <c r="CP468" s="65"/>
      <c r="CQ468" s="65"/>
      <c r="CR468" s="65"/>
      <c r="CS468" s="65"/>
      <c r="CT468" s="65"/>
      <c r="CU468" s="65"/>
      <c r="CV468" s="66"/>
      <c r="CW468" s="65"/>
      <c r="CX468" s="65"/>
      <c r="CY468" s="40"/>
      <c r="CZ468" s="40"/>
      <c r="DA468" s="40"/>
      <c r="DB468" s="40"/>
      <c r="DC468" s="40"/>
      <c r="DD468" s="40"/>
      <c r="DE468" s="40"/>
      <c r="DF468" s="40"/>
      <c r="DG468" s="40"/>
      <c r="DH468" s="40"/>
      <c r="DI468" s="40"/>
      <c r="DJ468" s="40"/>
      <c r="DK468" s="40"/>
      <c r="DL468" s="40"/>
      <c r="DM468" s="40"/>
      <c r="DN468" s="40"/>
      <c r="DO468" s="40"/>
      <c r="DP468" s="40"/>
      <c r="DQ468" s="40"/>
      <c r="DR468" s="40"/>
      <c r="DS468" s="40"/>
      <c r="DT468" s="40"/>
      <c r="DU468" s="40"/>
      <c r="DV468" s="40"/>
      <c r="DW468" s="85"/>
    </row>
    <row r="469" spans="4:127" ht="21" customHeight="1" x14ac:dyDescent="0.2">
      <c r="D469" s="40"/>
      <c r="E469" s="40"/>
      <c r="F469" s="40"/>
      <c r="G469" s="40"/>
      <c r="H469" s="138"/>
      <c r="I469" s="138"/>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U469" s="75"/>
      <c r="AX469" s="40"/>
      <c r="AY469" s="40"/>
      <c r="AZ469" s="40"/>
      <c r="BA469" s="40"/>
      <c r="BG469" s="40"/>
      <c r="BI469" s="40"/>
      <c r="BJ469" s="40"/>
      <c r="BK469" s="40"/>
      <c r="BL469" s="40"/>
      <c r="BM469" s="40"/>
      <c r="BN469" s="40"/>
      <c r="BO469" s="40"/>
      <c r="BR469" s="40"/>
      <c r="BS469" s="40"/>
      <c r="BT469" s="40"/>
      <c r="CC469" s="40"/>
      <c r="CE469" s="65"/>
      <c r="CF469" s="65"/>
      <c r="CG469" s="65"/>
      <c r="CH469" s="65"/>
      <c r="CI469" s="65"/>
      <c r="CJ469" s="66"/>
      <c r="CK469" s="66"/>
      <c r="CL469" s="66"/>
      <c r="CM469" s="65"/>
      <c r="CN469" s="65"/>
      <c r="CO469" s="65"/>
      <c r="CP469" s="65"/>
      <c r="CQ469" s="65"/>
      <c r="CR469" s="65"/>
      <c r="CS469" s="65"/>
      <c r="CT469" s="65"/>
      <c r="CU469" s="65"/>
      <c r="CV469" s="66"/>
      <c r="CW469" s="65"/>
      <c r="CX469" s="65"/>
      <c r="CY469" s="40"/>
      <c r="CZ469" s="40"/>
      <c r="DA469" s="40"/>
      <c r="DB469" s="40"/>
      <c r="DC469" s="40"/>
      <c r="DD469" s="40"/>
      <c r="DE469" s="40"/>
      <c r="DF469" s="40"/>
      <c r="DG469" s="40"/>
      <c r="DH469" s="40"/>
      <c r="DI469" s="40"/>
      <c r="DJ469" s="40"/>
      <c r="DK469" s="40"/>
      <c r="DL469" s="40"/>
      <c r="DM469" s="40"/>
      <c r="DN469" s="40"/>
      <c r="DO469" s="40"/>
      <c r="DP469" s="40"/>
      <c r="DQ469" s="40"/>
      <c r="DR469" s="40"/>
      <c r="DS469" s="40"/>
      <c r="DT469" s="40"/>
      <c r="DU469" s="40"/>
      <c r="DV469" s="40"/>
      <c r="DW469" s="85"/>
    </row>
    <row r="470" spans="4:127" ht="21" customHeight="1" x14ac:dyDescent="0.2">
      <c r="D470" s="40"/>
      <c r="E470" s="40"/>
      <c r="F470" s="40"/>
      <c r="G470" s="40"/>
      <c r="H470" s="138"/>
      <c r="I470" s="138"/>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U470" s="75"/>
      <c r="AX470" s="40"/>
      <c r="AY470" s="40"/>
      <c r="AZ470" s="40"/>
      <c r="BA470" s="40"/>
      <c r="BG470" s="40"/>
      <c r="BI470" s="40"/>
      <c r="BJ470" s="40"/>
      <c r="BK470" s="40"/>
      <c r="BL470" s="40"/>
      <c r="BM470" s="40"/>
      <c r="BN470" s="40"/>
      <c r="BO470" s="40"/>
      <c r="BR470" s="40"/>
      <c r="BS470" s="40"/>
      <c r="BT470" s="40"/>
      <c r="CC470" s="40"/>
      <c r="CE470" s="65"/>
      <c r="CF470" s="65"/>
      <c r="CG470" s="65"/>
      <c r="CH470" s="65"/>
      <c r="CI470" s="65"/>
      <c r="CJ470" s="66"/>
      <c r="CK470" s="66"/>
      <c r="CL470" s="66"/>
      <c r="CM470" s="65"/>
      <c r="CN470" s="65"/>
      <c r="CO470" s="65"/>
      <c r="CP470" s="65"/>
      <c r="CQ470" s="65"/>
      <c r="CR470" s="65"/>
      <c r="CS470" s="65"/>
      <c r="CT470" s="65"/>
      <c r="CU470" s="65"/>
      <c r="CV470" s="66"/>
      <c r="CW470" s="65"/>
      <c r="CX470" s="65"/>
      <c r="CY470" s="40"/>
      <c r="CZ470" s="40"/>
      <c r="DA470" s="40"/>
      <c r="DB470" s="40"/>
      <c r="DC470" s="40"/>
      <c r="DD470" s="40"/>
      <c r="DE470" s="40"/>
      <c r="DF470" s="40"/>
      <c r="DG470" s="40"/>
      <c r="DH470" s="40"/>
      <c r="DI470" s="40"/>
      <c r="DJ470" s="40"/>
      <c r="DK470" s="40"/>
      <c r="DL470" s="40"/>
      <c r="DM470" s="40"/>
      <c r="DN470" s="40"/>
      <c r="DO470" s="40"/>
      <c r="DP470" s="40"/>
      <c r="DQ470" s="40"/>
      <c r="DR470" s="40"/>
      <c r="DS470" s="40"/>
      <c r="DT470" s="40"/>
      <c r="DU470" s="40"/>
      <c r="DV470" s="40"/>
      <c r="DW470" s="85"/>
    </row>
    <row r="471" spans="4:127" ht="21" customHeight="1" x14ac:dyDescent="0.2">
      <c r="D471" s="40"/>
      <c r="E471" s="40"/>
      <c r="F471" s="40"/>
      <c r="G471" s="40"/>
      <c r="H471" s="138"/>
      <c r="I471" s="138"/>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U471" s="75"/>
      <c r="AX471" s="40"/>
      <c r="AY471" s="40"/>
      <c r="AZ471" s="40"/>
      <c r="BA471" s="40"/>
      <c r="BG471" s="40"/>
      <c r="BI471" s="40"/>
      <c r="BJ471" s="40"/>
      <c r="BK471" s="40"/>
      <c r="BL471" s="40"/>
      <c r="BM471" s="40"/>
      <c r="BN471" s="40"/>
      <c r="BO471" s="40"/>
      <c r="BR471" s="40"/>
      <c r="BS471" s="40"/>
      <c r="BT471" s="40"/>
      <c r="CC471" s="40"/>
      <c r="CE471" s="65"/>
      <c r="CF471" s="65"/>
      <c r="CG471" s="65"/>
      <c r="CH471" s="65"/>
      <c r="CI471" s="65"/>
      <c r="CJ471" s="66"/>
      <c r="CK471" s="66"/>
      <c r="CL471" s="66"/>
      <c r="CM471" s="65"/>
      <c r="CN471" s="65"/>
      <c r="CO471" s="65"/>
      <c r="CP471" s="65"/>
      <c r="CQ471" s="65"/>
      <c r="CR471" s="65"/>
      <c r="CS471" s="65"/>
      <c r="CT471" s="65"/>
      <c r="CU471" s="65"/>
      <c r="CV471" s="66"/>
      <c r="CW471" s="65"/>
      <c r="CX471" s="65"/>
      <c r="CY471" s="40"/>
      <c r="CZ471" s="40"/>
      <c r="DA471" s="40"/>
      <c r="DB471" s="40"/>
      <c r="DC471" s="40"/>
      <c r="DD471" s="40"/>
      <c r="DE471" s="40"/>
      <c r="DF471" s="40"/>
      <c r="DG471" s="40"/>
      <c r="DH471" s="40"/>
      <c r="DI471" s="40"/>
      <c r="DJ471" s="40"/>
      <c r="DK471" s="40"/>
      <c r="DL471" s="40"/>
      <c r="DM471" s="40"/>
      <c r="DN471" s="40"/>
      <c r="DO471" s="40"/>
      <c r="DP471" s="40"/>
      <c r="DQ471" s="40"/>
      <c r="DR471" s="40"/>
      <c r="DS471" s="40"/>
      <c r="DT471" s="40"/>
      <c r="DU471" s="40"/>
      <c r="DV471" s="40"/>
      <c r="DW471" s="85"/>
    </row>
    <row r="472" spans="4:127" ht="21" customHeight="1" x14ac:dyDescent="0.2">
      <c r="D472" s="40"/>
      <c r="E472" s="40"/>
      <c r="F472" s="40"/>
      <c r="G472" s="40"/>
      <c r="H472" s="138"/>
      <c r="I472" s="138"/>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U472" s="75"/>
      <c r="AX472" s="40"/>
      <c r="AY472" s="40"/>
      <c r="AZ472" s="40"/>
      <c r="BA472" s="40"/>
      <c r="BG472" s="40"/>
      <c r="BI472" s="40"/>
      <c r="BJ472" s="40"/>
      <c r="BK472" s="40"/>
      <c r="BL472" s="40"/>
      <c r="BM472" s="40"/>
      <c r="BN472" s="40"/>
      <c r="BO472" s="40"/>
      <c r="BR472" s="40"/>
      <c r="BS472" s="40"/>
      <c r="BT472" s="40"/>
      <c r="CC472" s="40"/>
      <c r="CE472" s="65"/>
      <c r="CF472" s="65"/>
      <c r="CG472" s="65"/>
      <c r="CH472" s="65"/>
      <c r="CI472" s="65"/>
      <c r="CJ472" s="66"/>
      <c r="CK472" s="66"/>
      <c r="CL472" s="66"/>
      <c r="CM472" s="65"/>
      <c r="CN472" s="65"/>
      <c r="CO472" s="65"/>
      <c r="CP472" s="65"/>
      <c r="CQ472" s="65"/>
      <c r="CR472" s="65"/>
      <c r="CS472" s="65"/>
      <c r="CT472" s="65"/>
      <c r="CU472" s="65"/>
      <c r="CV472" s="66"/>
      <c r="CW472" s="65"/>
      <c r="CX472" s="65"/>
      <c r="CY472" s="40"/>
      <c r="CZ472" s="40"/>
      <c r="DA472" s="40"/>
      <c r="DB472" s="40"/>
      <c r="DC472" s="40"/>
      <c r="DD472" s="40"/>
      <c r="DE472" s="40"/>
      <c r="DF472" s="40"/>
      <c r="DG472" s="40"/>
      <c r="DH472" s="40"/>
      <c r="DI472" s="40"/>
      <c r="DJ472" s="40"/>
      <c r="DK472" s="40"/>
      <c r="DL472" s="40"/>
      <c r="DM472" s="40"/>
      <c r="DN472" s="40"/>
      <c r="DO472" s="40"/>
      <c r="DP472" s="40"/>
      <c r="DQ472" s="40"/>
      <c r="DR472" s="40"/>
      <c r="DS472" s="40"/>
      <c r="DT472" s="40"/>
      <c r="DU472" s="40"/>
      <c r="DV472" s="40"/>
      <c r="DW472" s="85"/>
    </row>
    <row r="473" spans="4:127" ht="21" customHeight="1" x14ac:dyDescent="0.2">
      <c r="D473" s="40"/>
      <c r="E473" s="40"/>
      <c r="F473" s="40"/>
      <c r="G473" s="40"/>
      <c r="H473" s="138"/>
      <c r="I473" s="138"/>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U473" s="75"/>
      <c r="AX473" s="40"/>
      <c r="AY473" s="40"/>
      <c r="AZ473" s="40"/>
      <c r="BA473" s="40"/>
      <c r="BG473" s="40"/>
      <c r="BI473" s="40"/>
      <c r="BJ473" s="40"/>
      <c r="BK473" s="40"/>
      <c r="BL473" s="40"/>
      <c r="BM473" s="40"/>
      <c r="BN473" s="40"/>
      <c r="BO473" s="40"/>
      <c r="BR473" s="40"/>
      <c r="BS473" s="40"/>
      <c r="BT473" s="40"/>
      <c r="CC473" s="40"/>
      <c r="CE473" s="65"/>
      <c r="CF473" s="65"/>
      <c r="CG473" s="65"/>
      <c r="CH473" s="65"/>
      <c r="CI473" s="65"/>
      <c r="CJ473" s="66"/>
      <c r="CK473" s="66"/>
      <c r="CL473" s="66"/>
      <c r="CM473" s="65"/>
      <c r="CN473" s="65"/>
      <c r="CO473" s="65"/>
      <c r="CP473" s="65"/>
      <c r="CQ473" s="65"/>
      <c r="CR473" s="65"/>
      <c r="CS473" s="65"/>
      <c r="CT473" s="65"/>
      <c r="CU473" s="65"/>
      <c r="CV473" s="66"/>
      <c r="CW473" s="65"/>
      <c r="CX473" s="65"/>
      <c r="CY473" s="40"/>
      <c r="CZ473" s="40"/>
      <c r="DA473" s="40"/>
      <c r="DB473" s="40"/>
      <c r="DC473" s="40"/>
      <c r="DD473" s="40"/>
      <c r="DE473" s="40"/>
      <c r="DF473" s="40"/>
      <c r="DG473" s="40"/>
      <c r="DH473" s="40"/>
      <c r="DI473" s="40"/>
      <c r="DJ473" s="40"/>
      <c r="DK473" s="40"/>
      <c r="DL473" s="40"/>
      <c r="DM473" s="40"/>
      <c r="DN473" s="40"/>
      <c r="DO473" s="40"/>
      <c r="DP473" s="40"/>
      <c r="DQ473" s="40"/>
      <c r="DR473" s="40"/>
      <c r="DS473" s="40"/>
      <c r="DT473" s="40"/>
      <c r="DU473" s="40"/>
      <c r="DV473" s="40"/>
      <c r="DW473" s="85"/>
    </row>
    <row r="474" spans="4:127" ht="21" customHeight="1" x14ac:dyDescent="0.2">
      <c r="D474" s="40"/>
      <c r="E474" s="40"/>
      <c r="F474" s="40"/>
      <c r="G474" s="40"/>
      <c r="H474" s="138"/>
      <c r="I474" s="138"/>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U474" s="75"/>
      <c r="AX474" s="40"/>
      <c r="AY474" s="40"/>
      <c r="AZ474" s="40"/>
      <c r="BA474" s="40"/>
      <c r="BG474" s="40"/>
      <c r="BI474" s="40"/>
      <c r="BJ474" s="40"/>
      <c r="BK474" s="40"/>
      <c r="BL474" s="40"/>
      <c r="BM474" s="40"/>
      <c r="BN474" s="40"/>
      <c r="BO474" s="40"/>
      <c r="BR474" s="40"/>
      <c r="BS474" s="40"/>
      <c r="BT474" s="40"/>
      <c r="CC474" s="40"/>
      <c r="CE474" s="65"/>
      <c r="CF474" s="65"/>
      <c r="CG474" s="65"/>
      <c r="CH474" s="65"/>
      <c r="CI474" s="65"/>
      <c r="CJ474" s="66"/>
      <c r="CK474" s="66"/>
      <c r="CL474" s="66"/>
      <c r="CM474" s="65"/>
      <c r="CN474" s="65"/>
      <c r="CO474" s="65"/>
      <c r="CP474" s="65"/>
      <c r="CQ474" s="65"/>
      <c r="CR474" s="65"/>
      <c r="CS474" s="65"/>
      <c r="CT474" s="65"/>
      <c r="CU474" s="65"/>
      <c r="CV474" s="66"/>
      <c r="CW474" s="65"/>
      <c r="CX474" s="65"/>
      <c r="CY474" s="40"/>
      <c r="CZ474" s="40"/>
      <c r="DA474" s="40"/>
      <c r="DB474" s="40"/>
      <c r="DC474" s="40"/>
      <c r="DD474" s="40"/>
      <c r="DE474" s="40"/>
      <c r="DF474" s="40"/>
      <c r="DG474" s="40"/>
      <c r="DH474" s="40"/>
      <c r="DI474" s="40"/>
      <c r="DJ474" s="40"/>
      <c r="DK474" s="40"/>
      <c r="DL474" s="40"/>
      <c r="DM474" s="40"/>
      <c r="DN474" s="40"/>
      <c r="DO474" s="40"/>
      <c r="DP474" s="40"/>
      <c r="DQ474" s="40"/>
      <c r="DR474" s="40"/>
      <c r="DS474" s="40"/>
      <c r="DT474" s="40"/>
      <c r="DU474" s="40"/>
      <c r="DV474" s="40"/>
      <c r="DW474" s="85"/>
    </row>
    <row r="475" spans="4:127" ht="21" customHeight="1" x14ac:dyDescent="0.2">
      <c r="D475" s="40"/>
      <c r="E475" s="40"/>
      <c r="F475" s="40"/>
      <c r="G475" s="40"/>
      <c r="H475" s="138"/>
      <c r="I475" s="138"/>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U475" s="75"/>
      <c r="AX475" s="40"/>
      <c r="AY475" s="40"/>
      <c r="AZ475" s="40"/>
      <c r="BA475" s="40"/>
      <c r="BG475" s="40"/>
      <c r="BI475" s="40"/>
      <c r="BJ475" s="40"/>
      <c r="BK475" s="40"/>
      <c r="BL475" s="40"/>
      <c r="BM475" s="40"/>
      <c r="BN475" s="40"/>
      <c r="BO475" s="40"/>
      <c r="BR475" s="40"/>
      <c r="BS475" s="40"/>
      <c r="BT475" s="40"/>
      <c r="CC475" s="40"/>
      <c r="CE475" s="65"/>
      <c r="CF475" s="65"/>
      <c r="CG475" s="65"/>
      <c r="CH475" s="65"/>
      <c r="CI475" s="65"/>
      <c r="CJ475" s="66"/>
      <c r="CK475" s="66"/>
      <c r="CL475" s="66"/>
      <c r="CM475" s="65"/>
      <c r="CN475" s="65"/>
      <c r="CO475" s="65"/>
      <c r="CP475" s="65"/>
      <c r="CQ475" s="65"/>
      <c r="CR475" s="65"/>
      <c r="CS475" s="65"/>
      <c r="CT475" s="65"/>
      <c r="CU475" s="65"/>
      <c r="CV475" s="66"/>
      <c r="CW475" s="65"/>
      <c r="CX475" s="65"/>
      <c r="CY475" s="40"/>
      <c r="CZ475" s="40"/>
      <c r="DA475" s="40"/>
      <c r="DB475" s="40"/>
      <c r="DC475" s="40"/>
      <c r="DD475" s="40"/>
      <c r="DE475" s="40"/>
      <c r="DF475" s="40"/>
      <c r="DG475" s="40"/>
      <c r="DH475" s="40"/>
      <c r="DI475" s="40"/>
      <c r="DJ475" s="40"/>
      <c r="DK475" s="40"/>
      <c r="DL475" s="40"/>
      <c r="DM475" s="40"/>
      <c r="DN475" s="40"/>
      <c r="DO475" s="40"/>
      <c r="DP475" s="40"/>
      <c r="DQ475" s="40"/>
      <c r="DR475" s="40"/>
      <c r="DS475" s="40"/>
      <c r="DT475" s="40"/>
      <c r="DU475" s="40"/>
      <c r="DV475" s="40"/>
      <c r="DW475" s="85"/>
    </row>
    <row r="476" spans="4:127" ht="21" customHeight="1" x14ac:dyDescent="0.2">
      <c r="D476" s="40"/>
      <c r="E476" s="40"/>
      <c r="F476" s="40"/>
      <c r="G476" s="40"/>
      <c r="H476" s="138"/>
      <c r="I476" s="138"/>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U476" s="75"/>
      <c r="AX476" s="40"/>
      <c r="AY476" s="40"/>
      <c r="AZ476" s="40"/>
      <c r="BA476" s="40"/>
      <c r="BG476" s="40"/>
      <c r="BI476" s="40"/>
      <c r="BJ476" s="40"/>
      <c r="BK476" s="40"/>
      <c r="BL476" s="40"/>
      <c r="BM476" s="40"/>
      <c r="BN476" s="40"/>
      <c r="BO476" s="40"/>
      <c r="BR476" s="40"/>
      <c r="BS476" s="40"/>
      <c r="BT476" s="40"/>
      <c r="CC476" s="40"/>
      <c r="CE476" s="65"/>
      <c r="CF476" s="65"/>
      <c r="CG476" s="65"/>
      <c r="CH476" s="65"/>
      <c r="CI476" s="65"/>
      <c r="CJ476" s="66"/>
      <c r="CK476" s="66"/>
      <c r="CL476" s="66"/>
      <c r="CM476" s="65"/>
      <c r="CN476" s="65"/>
      <c r="CO476" s="65"/>
      <c r="CP476" s="65"/>
      <c r="CQ476" s="65"/>
      <c r="CR476" s="65"/>
      <c r="CS476" s="65"/>
      <c r="CT476" s="65"/>
      <c r="CU476" s="65"/>
      <c r="CV476" s="66"/>
      <c r="CW476" s="65"/>
      <c r="CX476" s="65"/>
      <c r="CY476" s="40"/>
      <c r="CZ476" s="40"/>
      <c r="DA476" s="40"/>
      <c r="DB476" s="40"/>
      <c r="DC476" s="40"/>
      <c r="DD476" s="40"/>
      <c r="DE476" s="40"/>
      <c r="DF476" s="40"/>
      <c r="DG476" s="40"/>
      <c r="DH476" s="40"/>
      <c r="DI476" s="40"/>
      <c r="DJ476" s="40"/>
      <c r="DK476" s="40"/>
      <c r="DL476" s="40"/>
      <c r="DM476" s="40"/>
      <c r="DN476" s="40"/>
      <c r="DO476" s="40"/>
      <c r="DP476" s="40"/>
      <c r="DQ476" s="40"/>
      <c r="DR476" s="40"/>
      <c r="DS476" s="40"/>
      <c r="DT476" s="40"/>
      <c r="DU476" s="40"/>
      <c r="DV476" s="40"/>
      <c r="DW476" s="85"/>
    </row>
    <row r="477" spans="4:127" ht="21" customHeight="1" x14ac:dyDescent="0.2">
      <c r="D477" s="40"/>
      <c r="E477" s="40"/>
      <c r="F477" s="40"/>
      <c r="G477" s="40"/>
      <c r="H477" s="138"/>
      <c r="I477" s="138"/>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U477" s="75"/>
      <c r="AX477" s="40"/>
      <c r="AY477" s="40"/>
      <c r="AZ477" s="40"/>
      <c r="BA477" s="40"/>
      <c r="BG477" s="40"/>
      <c r="BI477" s="40"/>
      <c r="BJ477" s="40"/>
      <c r="BK477" s="40"/>
      <c r="BL477" s="40"/>
      <c r="BM477" s="40"/>
      <c r="BN477" s="40"/>
      <c r="BO477" s="40"/>
      <c r="BR477" s="40"/>
      <c r="BS477" s="40"/>
      <c r="BT477" s="40"/>
      <c r="CC477" s="40"/>
      <c r="CE477" s="65"/>
      <c r="CF477" s="65"/>
      <c r="CG477" s="65"/>
      <c r="CH477" s="65"/>
      <c r="CI477" s="65"/>
      <c r="CJ477" s="66"/>
      <c r="CK477" s="66"/>
      <c r="CL477" s="66"/>
      <c r="CM477" s="65"/>
      <c r="CN477" s="65"/>
      <c r="CO477" s="65"/>
      <c r="CP477" s="65"/>
      <c r="CQ477" s="65"/>
      <c r="CR477" s="65"/>
      <c r="CS477" s="65"/>
      <c r="CT477" s="65"/>
      <c r="CU477" s="65"/>
      <c r="CV477" s="66"/>
      <c r="CW477" s="65"/>
      <c r="CX477" s="65"/>
      <c r="CY477" s="40"/>
      <c r="CZ477" s="40"/>
      <c r="DA477" s="40"/>
      <c r="DB477" s="40"/>
      <c r="DC477" s="40"/>
      <c r="DD477" s="40"/>
      <c r="DE477" s="40"/>
      <c r="DF477" s="40"/>
      <c r="DG477" s="40"/>
      <c r="DH477" s="40"/>
      <c r="DI477" s="40"/>
      <c r="DJ477" s="40"/>
      <c r="DK477" s="40"/>
      <c r="DL477" s="40"/>
      <c r="DM477" s="40"/>
      <c r="DN477" s="40"/>
      <c r="DO477" s="40"/>
      <c r="DP477" s="40"/>
      <c r="DQ477" s="40"/>
      <c r="DR477" s="40"/>
      <c r="DS477" s="40"/>
      <c r="DT477" s="40"/>
      <c r="DU477" s="40"/>
      <c r="DV477" s="40"/>
      <c r="DW477" s="85"/>
    </row>
    <row r="478" spans="4:127" ht="21" customHeight="1" x14ac:dyDescent="0.2">
      <c r="D478" s="40"/>
      <c r="E478" s="40"/>
      <c r="F478" s="40"/>
      <c r="G478" s="40"/>
      <c r="H478" s="138"/>
      <c r="I478" s="138"/>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U478" s="75"/>
      <c r="AX478" s="40"/>
      <c r="AY478" s="40"/>
      <c r="AZ478" s="40"/>
      <c r="BA478" s="40"/>
      <c r="BG478" s="40"/>
      <c r="BI478" s="40"/>
      <c r="BJ478" s="40"/>
      <c r="BK478" s="40"/>
      <c r="BL478" s="40"/>
      <c r="BM478" s="40"/>
      <c r="BN478" s="40"/>
      <c r="BO478" s="40"/>
      <c r="BR478" s="40"/>
      <c r="BS478" s="40"/>
      <c r="BT478" s="40"/>
      <c r="CC478" s="40"/>
      <c r="CE478" s="65"/>
      <c r="CF478" s="65"/>
      <c r="CG478" s="65"/>
      <c r="CH478" s="65"/>
      <c r="CI478" s="65"/>
      <c r="CJ478" s="66"/>
      <c r="CK478" s="66"/>
      <c r="CL478" s="66"/>
      <c r="CM478" s="65"/>
      <c r="CN478" s="65"/>
      <c r="CO478" s="65"/>
      <c r="CP478" s="65"/>
      <c r="CQ478" s="65"/>
      <c r="CR478" s="65"/>
      <c r="CS478" s="65"/>
      <c r="CT478" s="65"/>
      <c r="CU478" s="65"/>
      <c r="CV478" s="66"/>
      <c r="CW478" s="65"/>
      <c r="CX478" s="65"/>
      <c r="CY478" s="40"/>
      <c r="CZ478" s="40"/>
      <c r="DA478" s="40"/>
      <c r="DB478" s="40"/>
      <c r="DC478" s="40"/>
      <c r="DD478" s="40"/>
      <c r="DE478" s="40"/>
      <c r="DF478" s="40"/>
      <c r="DG478" s="40"/>
      <c r="DH478" s="40"/>
      <c r="DI478" s="40"/>
      <c r="DJ478" s="40"/>
      <c r="DK478" s="40"/>
      <c r="DL478" s="40"/>
      <c r="DM478" s="40"/>
      <c r="DN478" s="40"/>
      <c r="DO478" s="40"/>
      <c r="DP478" s="40"/>
      <c r="DQ478" s="40"/>
      <c r="DR478" s="40"/>
      <c r="DS478" s="40"/>
      <c r="DT478" s="40"/>
      <c r="DU478" s="40"/>
      <c r="DV478" s="40"/>
      <c r="DW478" s="85"/>
    </row>
    <row r="479" spans="4:127" ht="21" customHeight="1" x14ac:dyDescent="0.2">
      <c r="D479" s="40"/>
      <c r="E479" s="40"/>
      <c r="F479" s="40"/>
      <c r="G479" s="40"/>
      <c r="H479" s="138"/>
      <c r="I479" s="138"/>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U479" s="75"/>
      <c r="AX479" s="40"/>
      <c r="AY479" s="40"/>
      <c r="AZ479" s="40"/>
      <c r="BA479" s="40"/>
      <c r="BG479" s="40"/>
      <c r="BI479" s="40"/>
      <c r="BJ479" s="40"/>
      <c r="BK479" s="40"/>
      <c r="BL479" s="40"/>
      <c r="BM479" s="40"/>
      <c r="BN479" s="40"/>
      <c r="BO479" s="40"/>
      <c r="BR479" s="40"/>
      <c r="BS479" s="40"/>
      <c r="BT479" s="40"/>
      <c r="CC479" s="40"/>
      <c r="CE479" s="65"/>
      <c r="CF479" s="65"/>
      <c r="CG479" s="65"/>
      <c r="CH479" s="65"/>
      <c r="CI479" s="65"/>
      <c r="CJ479" s="66"/>
      <c r="CK479" s="66"/>
      <c r="CL479" s="66"/>
      <c r="CM479" s="65"/>
      <c r="CN479" s="65"/>
      <c r="CO479" s="65"/>
      <c r="CP479" s="65"/>
      <c r="CQ479" s="65"/>
      <c r="CR479" s="65"/>
      <c r="CS479" s="65"/>
      <c r="CT479" s="65"/>
      <c r="CU479" s="65"/>
      <c r="CV479" s="66"/>
      <c r="CW479" s="65"/>
      <c r="CX479" s="65"/>
      <c r="CY479" s="40"/>
      <c r="CZ479" s="40"/>
      <c r="DA479" s="40"/>
      <c r="DB479" s="40"/>
      <c r="DC479" s="40"/>
      <c r="DD479" s="40"/>
      <c r="DE479" s="40"/>
      <c r="DF479" s="40"/>
      <c r="DG479" s="40"/>
      <c r="DH479" s="40"/>
      <c r="DI479" s="40"/>
      <c r="DJ479" s="40"/>
      <c r="DK479" s="40"/>
      <c r="DL479" s="40"/>
      <c r="DM479" s="40"/>
      <c r="DN479" s="40"/>
      <c r="DO479" s="40"/>
      <c r="DP479" s="40"/>
      <c r="DQ479" s="40"/>
      <c r="DR479" s="40"/>
      <c r="DS479" s="40"/>
      <c r="DT479" s="40"/>
      <c r="DU479" s="40"/>
      <c r="DV479" s="40"/>
      <c r="DW479" s="85"/>
    </row>
    <row r="480" spans="4:127" ht="21" customHeight="1" x14ac:dyDescent="0.2">
      <c r="D480" s="40"/>
      <c r="E480" s="40"/>
      <c r="F480" s="40"/>
      <c r="G480" s="40"/>
      <c r="H480" s="138"/>
      <c r="I480" s="138"/>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U480" s="75"/>
      <c r="AX480" s="40"/>
      <c r="AY480" s="40"/>
      <c r="AZ480" s="40"/>
      <c r="BA480" s="40"/>
      <c r="BG480" s="40"/>
      <c r="BI480" s="40"/>
      <c r="BJ480" s="40"/>
      <c r="BK480" s="40"/>
      <c r="BL480" s="40"/>
      <c r="BM480" s="40"/>
      <c r="BN480" s="40"/>
      <c r="BO480" s="40"/>
      <c r="BR480" s="40"/>
      <c r="BS480" s="40"/>
      <c r="BT480" s="40"/>
      <c r="CC480" s="40"/>
      <c r="CE480" s="65"/>
      <c r="CF480" s="65"/>
      <c r="CG480" s="65"/>
      <c r="CH480" s="65"/>
      <c r="CI480" s="65"/>
      <c r="CJ480" s="66"/>
      <c r="CK480" s="66"/>
      <c r="CL480" s="66"/>
      <c r="CM480" s="65"/>
      <c r="CN480" s="65"/>
      <c r="CO480" s="65"/>
      <c r="CP480" s="65"/>
      <c r="CQ480" s="65"/>
      <c r="CR480" s="65"/>
      <c r="CS480" s="65"/>
      <c r="CT480" s="65"/>
      <c r="CU480" s="65"/>
      <c r="CV480" s="66"/>
      <c r="CW480" s="65"/>
      <c r="CX480" s="65"/>
      <c r="CY480" s="40"/>
      <c r="CZ480" s="40"/>
      <c r="DA480" s="40"/>
      <c r="DB480" s="40"/>
      <c r="DC480" s="40"/>
      <c r="DD480" s="40"/>
      <c r="DE480" s="40"/>
      <c r="DF480" s="40"/>
      <c r="DG480" s="40"/>
      <c r="DH480" s="40"/>
      <c r="DI480" s="40"/>
      <c r="DJ480" s="40"/>
      <c r="DK480" s="40"/>
      <c r="DL480" s="40"/>
      <c r="DM480" s="40"/>
      <c r="DN480" s="40"/>
      <c r="DO480" s="40"/>
      <c r="DP480" s="40"/>
      <c r="DQ480" s="40"/>
      <c r="DR480" s="40"/>
      <c r="DS480" s="40"/>
      <c r="DT480" s="40"/>
      <c r="DU480" s="40"/>
      <c r="DV480" s="40"/>
      <c r="DW480" s="85"/>
    </row>
    <row r="481" spans="4:127" ht="21" customHeight="1" x14ac:dyDescent="0.2">
      <c r="D481" s="40"/>
      <c r="E481" s="40"/>
      <c r="F481" s="40"/>
      <c r="G481" s="40"/>
      <c r="H481" s="138"/>
      <c r="I481" s="138"/>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U481" s="75"/>
      <c r="AX481" s="40"/>
      <c r="AY481" s="40"/>
      <c r="AZ481" s="40"/>
      <c r="BA481" s="40"/>
      <c r="BG481" s="40"/>
      <c r="BI481" s="40"/>
      <c r="BJ481" s="40"/>
      <c r="BK481" s="40"/>
      <c r="BL481" s="40"/>
      <c r="BM481" s="40"/>
      <c r="BN481" s="40"/>
      <c r="BO481" s="40"/>
      <c r="BR481" s="40"/>
      <c r="BS481" s="40"/>
      <c r="BT481" s="40"/>
      <c r="CC481" s="40"/>
      <c r="CE481" s="65"/>
      <c r="CF481" s="65"/>
      <c r="CG481" s="65"/>
      <c r="CH481" s="65"/>
      <c r="CI481" s="65"/>
      <c r="CJ481" s="66"/>
      <c r="CK481" s="66"/>
      <c r="CL481" s="66"/>
      <c r="CM481" s="65"/>
      <c r="CN481" s="65"/>
      <c r="CO481" s="65"/>
      <c r="CP481" s="65"/>
      <c r="CQ481" s="65"/>
      <c r="CR481" s="65"/>
      <c r="CS481" s="65"/>
      <c r="CT481" s="65"/>
      <c r="CU481" s="65"/>
      <c r="CV481" s="66"/>
      <c r="CW481" s="65"/>
      <c r="CX481" s="65"/>
      <c r="CY481" s="40"/>
      <c r="CZ481" s="40"/>
      <c r="DA481" s="40"/>
      <c r="DB481" s="40"/>
      <c r="DC481" s="40"/>
      <c r="DD481" s="40"/>
      <c r="DE481" s="40"/>
      <c r="DF481" s="40"/>
      <c r="DG481" s="40"/>
      <c r="DH481" s="40"/>
      <c r="DI481" s="40"/>
      <c r="DJ481" s="40"/>
      <c r="DK481" s="40"/>
      <c r="DL481" s="40"/>
      <c r="DM481" s="40"/>
      <c r="DN481" s="40"/>
      <c r="DO481" s="40"/>
      <c r="DP481" s="40"/>
      <c r="DQ481" s="40"/>
      <c r="DR481" s="40"/>
      <c r="DS481" s="40"/>
      <c r="DT481" s="40"/>
      <c r="DU481" s="40"/>
      <c r="DV481" s="40"/>
      <c r="DW481" s="85"/>
    </row>
    <row r="482" spans="4:127" ht="21" customHeight="1" x14ac:dyDescent="0.2">
      <c r="D482" s="40"/>
      <c r="E482" s="40"/>
      <c r="F482" s="40"/>
      <c r="G482" s="40"/>
      <c r="H482" s="138"/>
      <c r="I482" s="138"/>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U482" s="75"/>
      <c r="AX482" s="40"/>
      <c r="AY482" s="40"/>
      <c r="AZ482" s="40"/>
      <c r="BA482" s="40"/>
      <c r="BG482" s="40"/>
      <c r="BI482" s="40"/>
      <c r="BJ482" s="40"/>
      <c r="BK482" s="40"/>
      <c r="BL482" s="40"/>
      <c r="BM482" s="40"/>
      <c r="BN482" s="40"/>
      <c r="BO482" s="40"/>
      <c r="BR482" s="40"/>
      <c r="BS482" s="40"/>
      <c r="BT482" s="40"/>
      <c r="CC482" s="40"/>
      <c r="CE482" s="65"/>
      <c r="CF482" s="65"/>
      <c r="CG482" s="65"/>
      <c r="CH482" s="65"/>
      <c r="CI482" s="65"/>
      <c r="CJ482" s="66"/>
      <c r="CK482" s="66"/>
      <c r="CL482" s="66"/>
      <c r="CM482" s="65"/>
      <c r="CN482" s="65"/>
      <c r="CO482" s="65"/>
      <c r="CP482" s="65"/>
      <c r="CQ482" s="65"/>
      <c r="CR482" s="65"/>
      <c r="CS482" s="65"/>
      <c r="CT482" s="65"/>
      <c r="CU482" s="65"/>
      <c r="CV482" s="66"/>
      <c r="CW482" s="65"/>
      <c r="CX482" s="65"/>
      <c r="CY482" s="40"/>
      <c r="CZ482" s="40"/>
      <c r="DA482" s="40"/>
      <c r="DB482" s="40"/>
      <c r="DC482" s="40"/>
      <c r="DD482" s="40"/>
      <c r="DE482" s="40"/>
      <c r="DF482" s="40"/>
      <c r="DG482" s="40"/>
      <c r="DH482" s="40"/>
      <c r="DI482" s="40"/>
      <c r="DJ482" s="40"/>
      <c r="DK482" s="40"/>
      <c r="DL482" s="40"/>
      <c r="DM482" s="40"/>
      <c r="DN482" s="40"/>
      <c r="DO482" s="40"/>
      <c r="DP482" s="40"/>
      <c r="DQ482" s="40"/>
      <c r="DR482" s="40"/>
      <c r="DS482" s="40"/>
      <c r="DT482" s="40"/>
      <c r="DU482" s="40"/>
      <c r="DV482" s="40"/>
      <c r="DW482" s="85"/>
    </row>
    <row r="483" spans="4:127" ht="21" customHeight="1" x14ac:dyDescent="0.2">
      <c r="D483" s="40"/>
      <c r="E483" s="40"/>
      <c r="F483" s="40"/>
      <c r="G483" s="40"/>
      <c r="H483" s="138"/>
      <c r="I483" s="138"/>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U483" s="75"/>
      <c r="AX483" s="40"/>
      <c r="AY483" s="40"/>
      <c r="AZ483" s="40"/>
      <c r="BA483" s="40"/>
      <c r="BG483" s="40"/>
      <c r="BI483" s="40"/>
      <c r="BJ483" s="40"/>
      <c r="BK483" s="40"/>
      <c r="BL483" s="40"/>
      <c r="BM483" s="40"/>
      <c r="BN483" s="40"/>
      <c r="BO483" s="40"/>
      <c r="BR483" s="40"/>
      <c r="BS483" s="40"/>
      <c r="BT483" s="40"/>
      <c r="CC483" s="40"/>
      <c r="CE483" s="65"/>
      <c r="CF483" s="65"/>
      <c r="CG483" s="65"/>
      <c r="CH483" s="65"/>
      <c r="CI483" s="65"/>
      <c r="CJ483" s="66"/>
      <c r="CK483" s="66"/>
      <c r="CL483" s="66"/>
      <c r="CM483" s="65"/>
      <c r="CN483" s="65"/>
      <c r="CO483" s="65"/>
      <c r="CP483" s="65"/>
      <c r="CQ483" s="65"/>
      <c r="CR483" s="65"/>
      <c r="CS483" s="65"/>
      <c r="CT483" s="65"/>
      <c r="CU483" s="65"/>
      <c r="CV483" s="66"/>
      <c r="CW483" s="65"/>
      <c r="CX483" s="65"/>
      <c r="CY483" s="40"/>
      <c r="CZ483" s="40"/>
      <c r="DA483" s="40"/>
      <c r="DB483" s="40"/>
      <c r="DC483" s="40"/>
      <c r="DD483" s="40"/>
      <c r="DE483" s="40"/>
      <c r="DF483" s="40"/>
      <c r="DG483" s="40"/>
      <c r="DH483" s="40"/>
      <c r="DI483" s="40"/>
      <c r="DJ483" s="40"/>
      <c r="DK483" s="40"/>
      <c r="DL483" s="40"/>
      <c r="DM483" s="40"/>
      <c r="DN483" s="40"/>
      <c r="DO483" s="40"/>
      <c r="DP483" s="40"/>
      <c r="DQ483" s="40"/>
      <c r="DR483" s="40"/>
      <c r="DS483" s="40"/>
      <c r="DT483" s="40"/>
      <c r="DU483" s="40"/>
      <c r="DV483" s="40"/>
      <c r="DW483" s="85"/>
    </row>
    <row r="484" spans="4:127" ht="21" customHeight="1" x14ac:dyDescent="0.2">
      <c r="D484" s="40"/>
      <c r="E484" s="40"/>
      <c r="F484" s="40"/>
      <c r="G484" s="40"/>
      <c r="H484" s="138"/>
      <c r="I484" s="138"/>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U484" s="75"/>
      <c r="AX484" s="40"/>
      <c r="AY484" s="40"/>
      <c r="AZ484" s="40"/>
      <c r="BA484" s="40"/>
      <c r="BG484" s="40"/>
      <c r="BI484" s="40"/>
      <c r="BJ484" s="40"/>
      <c r="BK484" s="40"/>
      <c r="BL484" s="40"/>
      <c r="BM484" s="40"/>
      <c r="BN484" s="40"/>
      <c r="BO484" s="40"/>
      <c r="BR484" s="40"/>
      <c r="BS484" s="40"/>
      <c r="BT484" s="40"/>
      <c r="CC484" s="40"/>
      <c r="CE484" s="65"/>
      <c r="CF484" s="65"/>
      <c r="CG484" s="65"/>
      <c r="CH484" s="65"/>
      <c r="CI484" s="65"/>
      <c r="CJ484" s="66"/>
      <c r="CK484" s="66"/>
      <c r="CL484" s="66"/>
      <c r="CM484" s="65"/>
      <c r="CN484" s="65"/>
      <c r="CO484" s="65"/>
      <c r="CP484" s="65"/>
      <c r="CQ484" s="65"/>
      <c r="CR484" s="65"/>
      <c r="CS484" s="65"/>
      <c r="CT484" s="65"/>
      <c r="CU484" s="65"/>
      <c r="CV484" s="66"/>
      <c r="CW484" s="65"/>
      <c r="CX484" s="65"/>
      <c r="CY484" s="40"/>
      <c r="CZ484" s="40"/>
      <c r="DA484" s="40"/>
      <c r="DB484" s="40"/>
      <c r="DC484" s="40"/>
      <c r="DD484" s="40"/>
      <c r="DE484" s="40"/>
      <c r="DF484" s="40"/>
      <c r="DG484" s="40"/>
      <c r="DH484" s="40"/>
      <c r="DI484" s="40"/>
      <c r="DJ484" s="40"/>
      <c r="DK484" s="40"/>
      <c r="DL484" s="40"/>
      <c r="DM484" s="40"/>
      <c r="DN484" s="40"/>
      <c r="DO484" s="40"/>
      <c r="DP484" s="40"/>
      <c r="DQ484" s="40"/>
      <c r="DR484" s="40"/>
      <c r="DS484" s="40"/>
      <c r="DT484" s="40"/>
      <c r="DU484" s="40"/>
      <c r="DV484" s="40"/>
      <c r="DW484" s="85"/>
    </row>
    <row r="485" spans="4:127" ht="21" customHeight="1" x14ac:dyDescent="0.2">
      <c r="D485" s="40"/>
      <c r="E485" s="40"/>
      <c r="F485" s="40"/>
      <c r="G485" s="40"/>
      <c r="H485" s="138"/>
      <c r="I485" s="138"/>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U485" s="75"/>
      <c r="AX485" s="40"/>
      <c r="AY485" s="40"/>
      <c r="AZ485" s="40"/>
      <c r="BA485" s="40"/>
      <c r="BG485" s="40"/>
      <c r="BI485" s="40"/>
      <c r="BJ485" s="40"/>
      <c r="BK485" s="40"/>
      <c r="BL485" s="40"/>
      <c r="BM485" s="40"/>
      <c r="BN485" s="40"/>
      <c r="BO485" s="40"/>
      <c r="BR485" s="40"/>
      <c r="BS485" s="40"/>
      <c r="BT485" s="40"/>
      <c r="CC485" s="40"/>
      <c r="CE485" s="65"/>
      <c r="CF485" s="65"/>
      <c r="CG485" s="65"/>
      <c r="CH485" s="65"/>
      <c r="CI485" s="65"/>
      <c r="CJ485" s="66"/>
      <c r="CK485" s="66"/>
      <c r="CL485" s="66"/>
      <c r="CM485" s="65"/>
      <c r="CN485" s="65"/>
      <c r="CO485" s="65"/>
      <c r="CP485" s="65"/>
      <c r="CQ485" s="65"/>
      <c r="CR485" s="65"/>
      <c r="CS485" s="65"/>
      <c r="CT485" s="65"/>
      <c r="CU485" s="65"/>
      <c r="CV485" s="66"/>
      <c r="CW485" s="65"/>
      <c r="CX485" s="65"/>
      <c r="CY485" s="40"/>
      <c r="CZ485" s="40"/>
      <c r="DA485" s="40"/>
      <c r="DB485" s="40"/>
      <c r="DC485" s="40"/>
      <c r="DD485" s="40"/>
      <c r="DE485" s="40"/>
      <c r="DF485" s="40"/>
      <c r="DG485" s="40"/>
      <c r="DH485" s="40"/>
      <c r="DI485" s="40"/>
      <c r="DJ485" s="40"/>
      <c r="DK485" s="40"/>
      <c r="DL485" s="40"/>
      <c r="DM485" s="40"/>
      <c r="DN485" s="40"/>
      <c r="DO485" s="40"/>
      <c r="DP485" s="40"/>
      <c r="DQ485" s="40"/>
      <c r="DR485" s="40"/>
      <c r="DS485" s="40"/>
      <c r="DT485" s="40"/>
      <c r="DU485" s="40"/>
      <c r="DV485" s="40"/>
      <c r="DW485" s="85"/>
    </row>
    <row r="486" spans="4:127" ht="21" customHeight="1" x14ac:dyDescent="0.2">
      <c r="D486" s="40"/>
      <c r="E486" s="40"/>
      <c r="F486" s="40"/>
      <c r="G486" s="40"/>
      <c r="H486" s="138"/>
      <c r="I486" s="138"/>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U486" s="75"/>
      <c r="AX486" s="40"/>
      <c r="AY486" s="40"/>
      <c r="AZ486" s="40"/>
      <c r="BA486" s="40"/>
      <c r="BG486" s="40"/>
      <c r="BI486" s="40"/>
      <c r="BJ486" s="40"/>
      <c r="BK486" s="40"/>
      <c r="BL486" s="40"/>
      <c r="BM486" s="40"/>
      <c r="BN486" s="40"/>
      <c r="BO486" s="40"/>
      <c r="BR486" s="40"/>
      <c r="BS486" s="40"/>
      <c r="BT486" s="40"/>
      <c r="CC486" s="40"/>
      <c r="CE486" s="65"/>
      <c r="CF486" s="65"/>
      <c r="CG486" s="65"/>
      <c r="CH486" s="65"/>
      <c r="CI486" s="65"/>
      <c r="CJ486" s="66"/>
      <c r="CK486" s="66"/>
      <c r="CL486" s="66"/>
      <c r="CM486" s="65"/>
      <c r="CN486" s="65"/>
      <c r="CO486" s="65"/>
      <c r="CP486" s="65"/>
      <c r="CQ486" s="65"/>
      <c r="CR486" s="65"/>
      <c r="CS486" s="65"/>
      <c r="CT486" s="65"/>
      <c r="CU486" s="65"/>
      <c r="CV486" s="66"/>
      <c r="CW486" s="65"/>
      <c r="CX486" s="65"/>
      <c r="CY486" s="40"/>
      <c r="CZ486" s="40"/>
      <c r="DA486" s="40"/>
      <c r="DB486" s="40"/>
      <c r="DC486" s="40"/>
      <c r="DD486" s="40"/>
      <c r="DE486" s="40"/>
      <c r="DF486" s="40"/>
      <c r="DG486" s="40"/>
      <c r="DH486" s="40"/>
      <c r="DI486" s="40"/>
      <c r="DJ486" s="40"/>
      <c r="DK486" s="40"/>
      <c r="DL486" s="40"/>
      <c r="DM486" s="40"/>
      <c r="DN486" s="40"/>
      <c r="DO486" s="40"/>
      <c r="DP486" s="40"/>
      <c r="DQ486" s="40"/>
      <c r="DR486" s="40"/>
      <c r="DS486" s="40"/>
      <c r="DT486" s="40"/>
      <c r="DU486" s="40"/>
      <c r="DV486" s="40"/>
      <c r="DW486" s="85"/>
    </row>
    <row r="487" spans="4:127" ht="21" customHeight="1" x14ac:dyDescent="0.2">
      <c r="D487" s="40"/>
      <c r="E487" s="40"/>
      <c r="F487" s="40"/>
      <c r="G487" s="40"/>
      <c r="H487" s="138"/>
      <c r="I487" s="138"/>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U487" s="75"/>
      <c r="AX487" s="40"/>
      <c r="AY487" s="40"/>
      <c r="AZ487" s="40"/>
      <c r="BA487" s="40"/>
      <c r="BG487" s="40"/>
      <c r="BI487" s="40"/>
      <c r="BJ487" s="40"/>
      <c r="BK487" s="40"/>
      <c r="BL487" s="40"/>
      <c r="BM487" s="40"/>
      <c r="BN487" s="40"/>
      <c r="BO487" s="40"/>
      <c r="BR487" s="40"/>
      <c r="BS487" s="40"/>
      <c r="BT487" s="40"/>
      <c r="CC487" s="40"/>
      <c r="CE487" s="65"/>
      <c r="CF487" s="65"/>
      <c r="CG487" s="65"/>
      <c r="CH487" s="65"/>
      <c r="CI487" s="65"/>
      <c r="CJ487" s="66"/>
      <c r="CK487" s="66"/>
      <c r="CL487" s="66"/>
      <c r="CM487" s="65"/>
      <c r="CN487" s="65"/>
      <c r="CO487" s="65"/>
      <c r="CP487" s="65"/>
      <c r="CQ487" s="65"/>
      <c r="CR487" s="65"/>
      <c r="CS487" s="65"/>
      <c r="CT487" s="65"/>
      <c r="CU487" s="65"/>
      <c r="CV487" s="66"/>
      <c r="CW487" s="65"/>
      <c r="CX487" s="65"/>
      <c r="CY487" s="40"/>
      <c r="CZ487" s="40"/>
      <c r="DA487" s="40"/>
      <c r="DB487" s="40"/>
      <c r="DC487" s="40"/>
      <c r="DD487" s="40"/>
      <c r="DE487" s="40"/>
      <c r="DF487" s="40"/>
      <c r="DG487" s="40"/>
      <c r="DH487" s="40"/>
      <c r="DI487" s="40"/>
      <c r="DJ487" s="40"/>
      <c r="DK487" s="40"/>
      <c r="DL487" s="40"/>
      <c r="DM487" s="40"/>
      <c r="DN487" s="40"/>
      <c r="DO487" s="40"/>
      <c r="DP487" s="40"/>
      <c r="DQ487" s="40"/>
      <c r="DR487" s="40"/>
      <c r="DS487" s="40"/>
      <c r="DT487" s="40"/>
      <c r="DU487" s="40"/>
      <c r="DV487" s="40"/>
      <c r="DW487" s="85"/>
    </row>
    <row r="488" spans="4:127" ht="21" customHeight="1" x14ac:dyDescent="0.2">
      <c r="D488" s="40"/>
      <c r="E488" s="40"/>
      <c r="F488" s="40"/>
      <c r="G488" s="40"/>
      <c r="H488" s="138"/>
      <c r="I488" s="138"/>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U488" s="75"/>
      <c r="AX488" s="40"/>
      <c r="AY488" s="40"/>
      <c r="AZ488" s="40"/>
      <c r="BA488" s="40"/>
      <c r="BG488" s="40"/>
      <c r="BI488" s="40"/>
      <c r="BJ488" s="40"/>
      <c r="BK488" s="40"/>
      <c r="BL488" s="40"/>
      <c r="BM488" s="40"/>
      <c r="BN488" s="40"/>
      <c r="BO488" s="40"/>
      <c r="BR488" s="40"/>
      <c r="BS488" s="40"/>
      <c r="BT488" s="40"/>
      <c r="CC488" s="40"/>
      <c r="CE488" s="65"/>
      <c r="CF488" s="65"/>
      <c r="CG488" s="65"/>
      <c r="CH488" s="65"/>
      <c r="CI488" s="65"/>
      <c r="CJ488" s="66"/>
      <c r="CK488" s="66"/>
      <c r="CL488" s="66"/>
      <c r="CM488" s="65"/>
      <c r="CN488" s="65"/>
      <c r="CO488" s="65"/>
      <c r="CP488" s="65"/>
      <c r="CQ488" s="65"/>
      <c r="CR488" s="65"/>
      <c r="CS488" s="65"/>
      <c r="CT488" s="65"/>
      <c r="CU488" s="65"/>
      <c r="CV488" s="66"/>
      <c r="CW488" s="65"/>
      <c r="CX488" s="65"/>
      <c r="CY488" s="40"/>
      <c r="CZ488" s="40"/>
      <c r="DA488" s="40"/>
      <c r="DB488" s="40"/>
      <c r="DC488" s="40"/>
      <c r="DD488" s="40"/>
      <c r="DE488" s="40"/>
      <c r="DF488" s="40"/>
      <c r="DG488" s="40"/>
      <c r="DH488" s="40"/>
      <c r="DI488" s="40"/>
      <c r="DJ488" s="40"/>
      <c r="DK488" s="40"/>
      <c r="DL488" s="40"/>
      <c r="DM488" s="40"/>
      <c r="DN488" s="40"/>
      <c r="DO488" s="40"/>
      <c r="DP488" s="40"/>
      <c r="DQ488" s="40"/>
      <c r="DR488" s="40"/>
      <c r="DS488" s="40"/>
      <c r="DT488" s="40"/>
      <c r="DU488" s="40"/>
      <c r="DV488" s="40"/>
      <c r="DW488" s="85"/>
    </row>
    <row r="489" spans="4:127" ht="21" customHeight="1" x14ac:dyDescent="0.2">
      <c r="D489" s="40"/>
      <c r="E489" s="40"/>
      <c r="F489" s="40"/>
      <c r="G489" s="40"/>
      <c r="H489" s="138"/>
      <c r="I489" s="138"/>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U489" s="75"/>
      <c r="AX489" s="40"/>
      <c r="AY489" s="40"/>
      <c r="AZ489" s="40"/>
      <c r="BA489" s="40"/>
      <c r="BG489" s="40"/>
      <c r="BI489" s="40"/>
      <c r="BJ489" s="40"/>
      <c r="BK489" s="40"/>
      <c r="BL489" s="40"/>
      <c r="BM489" s="40"/>
      <c r="BN489" s="40"/>
      <c r="BO489" s="40"/>
      <c r="BR489" s="40"/>
      <c r="BS489" s="40"/>
      <c r="BT489" s="40"/>
      <c r="CC489" s="40"/>
      <c r="CE489" s="65"/>
      <c r="CF489" s="65"/>
      <c r="CG489" s="65"/>
      <c r="CH489" s="65"/>
      <c r="CI489" s="65"/>
      <c r="CJ489" s="66"/>
      <c r="CK489" s="66"/>
      <c r="CL489" s="66"/>
      <c r="CM489" s="65"/>
      <c r="CN489" s="65"/>
      <c r="CO489" s="65"/>
      <c r="CP489" s="65"/>
      <c r="CQ489" s="65"/>
      <c r="CR489" s="65"/>
      <c r="CS489" s="65"/>
      <c r="CT489" s="65"/>
      <c r="CU489" s="65"/>
      <c r="CV489" s="66"/>
      <c r="CW489" s="65"/>
      <c r="CX489" s="65"/>
      <c r="CY489" s="40"/>
      <c r="CZ489" s="40"/>
      <c r="DA489" s="40"/>
      <c r="DB489" s="40"/>
      <c r="DC489" s="40"/>
      <c r="DD489" s="40"/>
      <c r="DE489" s="40"/>
      <c r="DF489" s="40"/>
      <c r="DG489" s="40"/>
      <c r="DH489" s="40"/>
      <c r="DI489" s="40"/>
      <c r="DJ489" s="40"/>
      <c r="DK489" s="40"/>
      <c r="DL489" s="40"/>
      <c r="DM489" s="40"/>
      <c r="DN489" s="40"/>
      <c r="DO489" s="40"/>
      <c r="DP489" s="40"/>
      <c r="DQ489" s="40"/>
      <c r="DR489" s="40"/>
      <c r="DS489" s="40"/>
      <c r="DT489" s="40"/>
      <c r="DU489" s="40"/>
      <c r="DV489" s="40"/>
      <c r="DW489" s="85"/>
    </row>
    <row r="490" spans="4:127" ht="21" customHeight="1" x14ac:dyDescent="0.2">
      <c r="D490" s="40"/>
      <c r="E490" s="40"/>
      <c r="F490" s="40"/>
      <c r="G490" s="40"/>
      <c r="H490" s="138"/>
      <c r="I490" s="138"/>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U490" s="75"/>
      <c r="AX490" s="40"/>
      <c r="AY490" s="40"/>
      <c r="AZ490" s="40"/>
      <c r="BA490" s="40"/>
      <c r="BG490" s="40"/>
      <c r="BI490" s="40"/>
      <c r="BJ490" s="40"/>
      <c r="BK490" s="40"/>
      <c r="BL490" s="40"/>
      <c r="BM490" s="40"/>
      <c r="BN490" s="40"/>
      <c r="BO490" s="40"/>
      <c r="BR490" s="40"/>
      <c r="BS490" s="40"/>
      <c r="BT490" s="40"/>
      <c r="CC490" s="40"/>
      <c r="CE490" s="65"/>
      <c r="CF490" s="65"/>
      <c r="CG490" s="65"/>
      <c r="CH490" s="65"/>
      <c r="CI490" s="65"/>
      <c r="CJ490" s="66"/>
      <c r="CK490" s="66"/>
      <c r="CL490" s="66"/>
      <c r="CM490" s="65"/>
      <c r="CN490" s="65"/>
      <c r="CO490" s="65"/>
      <c r="CP490" s="65"/>
      <c r="CQ490" s="65"/>
      <c r="CR490" s="65"/>
      <c r="CS490" s="65"/>
      <c r="CT490" s="65"/>
      <c r="CU490" s="65"/>
      <c r="CV490" s="66"/>
      <c r="CW490" s="65"/>
      <c r="CX490" s="65"/>
      <c r="CY490" s="40"/>
      <c r="CZ490" s="40"/>
      <c r="DA490" s="40"/>
      <c r="DB490" s="40"/>
      <c r="DC490" s="40"/>
      <c r="DD490" s="40"/>
      <c r="DE490" s="40"/>
      <c r="DF490" s="40"/>
      <c r="DG490" s="40"/>
      <c r="DH490" s="40"/>
      <c r="DI490" s="40"/>
      <c r="DJ490" s="40"/>
      <c r="DK490" s="40"/>
      <c r="DL490" s="40"/>
      <c r="DM490" s="40"/>
      <c r="DN490" s="40"/>
      <c r="DO490" s="40"/>
      <c r="DP490" s="40"/>
      <c r="DQ490" s="40"/>
      <c r="DR490" s="40"/>
      <c r="DS490" s="40"/>
      <c r="DT490" s="40"/>
      <c r="DU490" s="40"/>
      <c r="DV490" s="40"/>
      <c r="DW490" s="85"/>
    </row>
    <row r="491" spans="4:127" ht="21" customHeight="1" x14ac:dyDescent="0.2">
      <c r="D491" s="40"/>
      <c r="E491" s="40"/>
      <c r="F491" s="40"/>
      <c r="G491" s="40"/>
      <c r="H491" s="138"/>
      <c r="I491" s="138"/>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U491" s="75"/>
      <c r="AX491" s="40"/>
      <c r="AY491" s="40"/>
      <c r="AZ491" s="40"/>
      <c r="BA491" s="40"/>
      <c r="BG491" s="40"/>
      <c r="BI491" s="40"/>
      <c r="BJ491" s="40"/>
      <c r="BK491" s="40"/>
      <c r="BL491" s="40"/>
      <c r="BM491" s="40"/>
      <c r="BN491" s="40"/>
      <c r="BO491" s="40"/>
      <c r="BR491" s="40"/>
      <c r="BS491" s="40"/>
      <c r="BT491" s="40"/>
      <c r="CC491" s="40"/>
      <c r="CE491" s="65"/>
      <c r="CF491" s="65"/>
      <c r="CG491" s="65"/>
      <c r="CH491" s="65"/>
      <c r="CI491" s="65"/>
      <c r="CJ491" s="66"/>
      <c r="CK491" s="66"/>
      <c r="CL491" s="66"/>
      <c r="CM491" s="65"/>
      <c r="CN491" s="65"/>
      <c r="CO491" s="65"/>
      <c r="CP491" s="65"/>
      <c r="CQ491" s="65"/>
      <c r="CR491" s="65"/>
      <c r="CS491" s="65"/>
      <c r="CT491" s="65"/>
      <c r="CU491" s="65"/>
      <c r="CV491" s="66"/>
      <c r="CW491" s="65"/>
      <c r="CX491" s="65"/>
      <c r="CY491" s="40"/>
      <c r="CZ491" s="40"/>
      <c r="DA491" s="40"/>
      <c r="DB491" s="40"/>
      <c r="DC491" s="40"/>
      <c r="DD491" s="40"/>
      <c r="DE491" s="40"/>
      <c r="DF491" s="40"/>
      <c r="DG491" s="40"/>
      <c r="DH491" s="40"/>
      <c r="DI491" s="40"/>
      <c r="DJ491" s="40"/>
      <c r="DK491" s="40"/>
      <c r="DL491" s="40"/>
      <c r="DM491" s="40"/>
      <c r="DN491" s="40"/>
      <c r="DO491" s="40"/>
      <c r="DP491" s="40"/>
      <c r="DQ491" s="40"/>
      <c r="DR491" s="40"/>
      <c r="DS491" s="40"/>
      <c r="DT491" s="40"/>
      <c r="DU491" s="40"/>
      <c r="DV491" s="40"/>
      <c r="DW491" s="85"/>
    </row>
    <row r="492" spans="4:127" ht="21" customHeight="1" x14ac:dyDescent="0.2">
      <c r="D492" s="40"/>
      <c r="E492" s="40"/>
      <c r="F492" s="40"/>
      <c r="G492" s="40"/>
      <c r="H492" s="138"/>
      <c r="I492" s="138"/>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U492" s="75"/>
      <c r="AX492" s="40"/>
      <c r="AY492" s="40"/>
      <c r="AZ492" s="40"/>
      <c r="BA492" s="40"/>
      <c r="BG492" s="40"/>
      <c r="BI492" s="40"/>
      <c r="BJ492" s="40"/>
      <c r="BK492" s="40"/>
      <c r="BL492" s="40"/>
      <c r="BM492" s="40"/>
      <c r="BN492" s="40"/>
      <c r="BO492" s="40"/>
      <c r="BR492" s="40"/>
      <c r="BS492" s="40"/>
      <c r="BT492" s="40"/>
      <c r="CC492" s="40"/>
      <c r="CE492" s="65"/>
      <c r="CF492" s="65"/>
      <c r="CG492" s="65"/>
      <c r="CH492" s="65"/>
      <c r="CI492" s="65"/>
      <c r="CJ492" s="66"/>
      <c r="CK492" s="66"/>
      <c r="CL492" s="66"/>
      <c r="CM492" s="65"/>
      <c r="CN492" s="65"/>
      <c r="CO492" s="65"/>
      <c r="CP492" s="65"/>
      <c r="CQ492" s="65"/>
      <c r="CR492" s="65"/>
      <c r="CS492" s="65"/>
      <c r="CT492" s="65"/>
      <c r="CU492" s="65"/>
      <c r="CV492" s="66"/>
      <c r="CW492" s="65"/>
      <c r="CX492" s="65"/>
      <c r="CY492" s="40"/>
      <c r="CZ492" s="40"/>
      <c r="DA492" s="40"/>
      <c r="DB492" s="40"/>
      <c r="DC492" s="40"/>
      <c r="DD492" s="40"/>
      <c r="DE492" s="40"/>
      <c r="DF492" s="40"/>
      <c r="DG492" s="40"/>
      <c r="DH492" s="40"/>
      <c r="DI492" s="40"/>
      <c r="DJ492" s="40"/>
      <c r="DK492" s="40"/>
      <c r="DL492" s="40"/>
      <c r="DM492" s="40"/>
      <c r="DN492" s="40"/>
      <c r="DO492" s="40"/>
      <c r="DP492" s="40"/>
      <c r="DQ492" s="40"/>
      <c r="DR492" s="40"/>
      <c r="DS492" s="40"/>
      <c r="DT492" s="40"/>
      <c r="DU492" s="40"/>
      <c r="DV492" s="40"/>
      <c r="DW492" s="85"/>
    </row>
    <row r="493" spans="4:127" ht="21" customHeight="1" x14ac:dyDescent="0.2">
      <c r="D493" s="40"/>
      <c r="E493" s="40"/>
      <c r="F493" s="40"/>
      <c r="G493" s="40"/>
      <c r="H493" s="138"/>
      <c r="I493" s="138"/>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U493" s="75"/>
      <c r="AX493" s="40"/>
      <c r="AY493" s="40"/>
      <c r="AZ493" s="40"/>
      <c r="BA493" s="40"/>
      <c r="BG493" s="40"/>
      <c r="BI493" s="40"/>
      <c r="BJ493" s="40"/>
      <c r="BK493" s="40"/>
      <c r="BL493" s="40"/>
      <c r="BM493" s="40"/>
      <c r="BN493" s="40"/>
      <c r="BO493" s="40"/>
      <c r="BR493" s="40"/>
      <c r="BS493" s="40"/>
      <c r="BT493" s="40"/>
      <c r="CC493" s="40"/>
      <c r="CE493" s="65"/>
      <c r="CF493" s="65"/>
      <c r="CG493" s="65"/>
      <c r="CH493" s="65"/>
      <c r="CI493" s="65"/>
      <c r="CJ493" s="66"/>
      <c r="CK493" s="66"/>
      <c r="CL493" s="66"/>
      <c r="CM493" s="65"/>
      <c r="CN493" s="65"/>
      <c r="CO493" s="65"/>
      <c r="CP493" s="65"/>
      <c r="CQ493" s="65"/>
      <c r="CR493" s="65"/>
      <c r="CS493" s="65"/>
      <c r="CT493" s="65"/>
      <c r="CU493" s="65"/>
      <c r="CV493" s="66"/>
      <c r="CW493" s="65"/>
      <c r="CX493" s="65"/>
      <c r="CY493" s="40"/>
      <c r="CZ493" s="40"/>
      <c r="DA493" s="40"/>
      <c r="DB493" s="40"/>
      <c r="DC493" s="40"/>
      <c r="DD493" s="40"/>
      <c r="DE493" s="40"/>
      <c r="DF493" s="40"/>
      <c r="DG493" s="40"/>
      <c r="DH493" s="40"/>
      <c r="DI493" s="40"/>
      <c r="DJ493" s="40"/>
      <c r="DK493" s="40"/>
      <c r="DL493" s="40"/>
      <c r="DM493" s="40"/>
      <c r="DN493" s="40"/>
      <c r="DO493" s="40"/>
      <c r="DP493" s="40"/>
      <c r="DQ493" s="40"/>
      <c r="DR493" s="40"/>
      <c r="DS493" s="40"/>
      <c r="DT493" s="40"/>
      <c r="DU493" s="40"/>
      <c r="DV493" s="40"/>
      <c r="DW493" s="85"/>
    </row>
    <row r="494" spans="4:127" ht="21" customHeight="1" x14ac:dyDescent="0.2">
      <c r="D494" s="40"/>
      <c r="E494" s="40"/>
      <c r="F494" s="40"/>
      <c r="G494" s="40"/>
      <c r="H494" s="138"/>
      <c r="I494" s="138"/>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U494" s="75"/>
      <c r="AX494" s="40"/>
      <c r="AY494" s="40"/>
      <c r="AZ494" s="40"/>
      <c r="BA494" s="40"/>
      <c r="BG494" s="40"/>
      <c r="BI494" s="40"/>
      <c r="BJ494" s="40"/>
      <c r="BK494" s="40"/>
      <c r="BL494" s="40"/>
      <c r="BM494" s="40"/>
      <c r="BN494" s="40"/>
      <c r="BO494" s="40"/>
      <c r="BR494" s="40"/>
      <c r="BS494" s="40"/>
      <c r="BT494" s="40"/>
      <c r="CC494" s="40"/>
      <c r="CE494" s="65"/>
      <c r="CF494" s="65"/>
      <c r="CG494" s="65"/>
      <c r="CH494" s="65"/>
      <c r="CI494" s="65"/>
      <c r="CJ494" s="66"/>
      <c r="CK494" s="66"/>
      <c r="CL494" s="66"/>
      <c r="CM494" s="65"/>
      <c r="CN494" s="65"/>
      <c r="CO494" s="65"/>
      <c r="CP494" s="65"/>
      <c r="CQ494" s="65"/>
      <c r="CR494" s="65"/>
      <c r="CS494" s="65"/>
      <c r="CT494" s="65"/>
      <c r="CU494" s="65"/>
      <c r="CV494" s="66"/>
      <c r="CW494" s="65"/>
      <c r="CX494" s="65"/>
      <c r="CY494" s="40"/>
      <c r="CZ494" s="40"/>
      <c r="DA494" s="40"/>
      <c r="DB494" s="40"/>
      <c r="DC494" s="40"/>
      <c r="DD494" s="40"/>
      <c r="DE494" s="40"/>
      <c r="DF494" s="40"/>
      <c r="DG494" s="40"/>
      <c r="DH494" s="40"/>
      <c r="DI494" s="40"/>
      <c r="DJ494" s="40"/>
      <c r="DK494" s="40"/>
      <c r="DL494" s="40"/>
      <c r="DM494" s="40"/>
      <c r="DN494" s="40"/>
      <c r="DO494" s="40"/>
      <c r="DP494" s="40"/>
      <c r="DQ494" s="40"/>
      <c r="DR494" s="40"/>
      <c r="DS494" s="40"/>
      <c r="DT494" s="40"/>
      <c r="DU494" s="40"/>
      <c r="DV494" s="40"/>
      <c r="DW494" s="85"/>
    </row>
    <row r="495" spans="4:127" ht="21" customHeight="1" x14ac:dyDescent="0.2">
      <c r="D495" s="40"/>
      <c r="E495" s="40"/>
      <c r="F495" s="40"/>
      <c r="G495" s="40"/>
      <c r="H495" s="138"/>
      <c r="I495" s="138"/>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U495" s="75"/>
      <c r="AX495" s="40"/>
      <c r="AY495" s="40"/>
      <c r="AZ495" s="40"/>
      <c r="BA495" s="40"/>
      <c r="BG495" s="40"/>
      <c r="BI495" s="40"/>
      <c r="BJ495" s="40"/>
      <c r="BK495" s="40"/>
      <c r="BL495" s="40"/>
      <c r="BM495" s="40"/>
      <c r="BN495" s="40"/>
      <c r="BO495" s="40"/>
      <c r="BR495" s="40"/>
      <c r="BS495" s="40"/>
      <c r="BT495" s="40"/>
      <c r="CC495" s="40"/>
      <c r="CE495" s="65"/>
      <c r="CF495" s="65"/>
      <c r="CG495" s="65"/>
      <c r="CH495" s="65"/>
      <c r="CI495" s="65"/>
      <c r="CJ495" s="66"/>
      <c r="CK495" s="66"/>
      <c r="CL495" s="66"/>
      <c r="CM495" s="65"/>
      <c r="CN495" s="65"/>
      <c r="CO495" s="65"/>
      <c r="CP495" s="65"/>
      <c r="CQ495" s="65"/>
      <c r="CR495" s="65"/>
      <c r="CS495" s="65"/>
      <c r="CT495" s="65"/>
      <c r="CU495" s="65"/>
      <c r="CV495" s="66"/>
      <c r="CW495" s="65"/>
      <c r="CX495" s="65"/>
      <c r="CY495" s="40"/>
      <c r="CZ495" s="40"/>
      <c r="DA495" s="40"/>
      <c r="DB495" s="40"/>
      <c r="DC495" s="40"/>
      <c r="DD495" s="40"/>
      <c r="DE495" s="40"/>
      <c r="DF495" s="40"/>
      <c r="DG495" s="40"/>
      <c r="DH495" s="40"/>
      <c r="DI495" s="40"/>
      <c r="DJ495" s="40"/>
      <c r="DK495" s="40"/>
      <c r="DL495" s="40"/>
      <c r="DM495" s="40"/>
      <c r="DN495" s="40"/>
      <c r="DO495" s="40"/>
      <c r="DP495" s="40"/>
      <c r="DQ495" s="40"/>
      <c r="DR495" s="40"/>
      <c r="DS495" s="40"/>
      <c r="DT495" s="40"/>
      <c r="DU495" s="40"/>
      <c r="DV495" s="40"/>
      <c r="DW495" s="85"/>
    </row>
    <row r="496" spans="4:127" ht="21" customHeight="1" x14ac:dyDescent="0.2">
      <c r="D496" s="40"/>
      <c r="E496" s="40"/>
      <c r="F496" s="40"/>
      <c r="G496" s="40"/>
      <c r="H496" s="138"/>
      <c r="I496" s="138"/>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U496" s="75"/>
      <c r="AX496" s="40"/>
      <c r="AY496" s="40"/>
      <c r="AZ496" s="40"/>
      <c r="BA496" s="40"/>
      <c r="BG496" s="40"/>
      <c r="BI496" s="40"/>
      <c r="BJ496" s="40"/>
      <c r="BK496" s="40"/>
      <c r="BL496" s="40"/>
      <c r="BM496" s="40"/>
      <c r="BN496" s="40"/>
      <c r="BO496" s="40"/>
      <c r="BR496" s="40"/>
      <c r="BS496" s="40"/>
      <c r="BT496" s="40"/>
      <c r="CC496" s="40"/>
      <c r="CE496" s="65"/>
      <c r="CF496" s="65"/>
      <c r="CG496" s="65"/>
      <c r="CH496" s="65"/>
      <c r="CI496" s="65"/>
      <c r="CJ496" s="66"/>
      <c r="CK496" s="66"/>
      <c r="CL496" s="66"/>
      <c r="CM496" s="65"/>
      <c r="CN496" s="65"/>
      <c r="CO496" s="65"/>
      <c r="CP496" s="65"/>
      <c r="CQ496" s="65"/>
      <c r="CR496" s="65"/>
      <c r="CS496" s="65"/>
      <c r="CT496" s="65"/>
      <c r="CU496" s="65"/>
      <c r="CV496" s="66"/>
      <c r="CW496" s="65"/>
      <c r="CX496" s="65"/>
      <c r="CY496" s="40"/>
      <c r="CZ496" s="40"/>
      <c r="DA496" s="40"/>
      <c r="DB496" s="40"/>
      <c r="DC496" s="40"/>
      <c r="DD496" s="40"/>
      <c r="DE496" s="40"/>
      <c r="DF496" s="40"/>
      <c r="DG496" s="40"/>
      <c r="DH496" s="40"/>
      <c r="DI496" s="40"/>
      <c r="DJ496" s="40"/>
      <c r="DK496" s="40"/>
      <c r="DL496" s="40"/>
      <c r="DM496" s="40"/>
      <c r="DN496" s="40"/>
      <c r="DO496" s="40"/>
      <c r="DP496" s="40"/>
      <c r="DQ496" s="40"/>
      <c r="DR496" s="40"/>
      <c r="DS496" s="40"/>
      <c r="DT496" s="40"/>
      <c r="DU496" s="40"/>
      <c r="DV496" s="40"/>
      <c r="DW496" s="85"/>
    </row>
    <row r="497" spans="4:127" ht="21" customHeight="1" x14ac:dyDescent="0.2">
      <c r="D497" s="40"/>
      <c r="E497" s="40"/>
      <c r="F497" s="40"/>
      <c r="G497" s="40"/>
      <c r="H497" s="138"/>
      <c r="I497" s="138"/>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U497" s="75"/>
      <c r="AX497" s="40"/>
      <c r="AY497" s="40"/>
      <c r="AZ497" s="40"/>
      <c r="BA497" s="40"/>
      <c r="BG497" s="40"/>
      <c r="BI497" s="40"/>
      <c r="BJ497" s="40"/>
      <c r="BK497" s="40"/>
      <c r="BL497" s="40"/>
      <c r="BM497" s="40"/>
      <c r="BN497" s="40"/>
      <c r="BO497" s="40"/>
      <c r="BR497" s="40"/>
      <c r="BS497" s="40"/>
      <c r="BT497" s="40"/>
      <c r="CC497" s="40"/>
      <c r="CE497" s="65"/>
      <c r="CF497" s="65"/>
      <c r="CG497" s="65"/>
      <c r="CH497" s="65"/>
      <c r="CI497" s="65"/>
      <c r="CJ497" s="66"/>
      <c r="CK497" s="66"/>
      <c r="CL497" s="66"/>
      <c r="CM497" s="65"/>
      <c r="CN497" s="65"/>
      <c r="CO497" s="65"/>
      <c r="CP497" s="65"/>
      <c r="CQ497" s="65"/>
      <c r="CR497" s="65"/>
      <c r="CS497" s="65"/>
      <c r="CT497" s="65"/>
      <c r="CU497" s="65"/>
      <c r="CV497" s="66"/>
      <c r="CW497" s="65"/>
      <c r="CX497" s="65"/>
      <c r="CY497" s="40"/>
      <c r="CZ497" s="40"/>
      <c r="DA497" s="40"/>
      <c r="DB497" s="40"/>
      <c r="DC497" s="40"/>
      <c r="DD497" s="40"/>
      <c r="DE497" s="40"/>
      <c r="DF497" s="40"/>
      <c r="DG497" s="40"/>
      <c r="DH497" s="40"/>
      <c r="DI497" s="40"/>
      <c r="DJ497" s="40"/>
      <c r="DK497" s="40"/>
      <c r="DL497" s="40"/>
      <c r="DM497" s="40"/>
      <c r="DN497" s="40"/>
      <c r="DO497" s="40"/>
      <c r="DP497" s="40"/>
      <c r="DQ497" s="40"/>
      <c r="DR497" s="40"/>
      <c r="DS497" s="40"/>
      <c r="DT497" s="40"/>
      <c r="DU497" s="40"/>
      <c r="DV497" s="40"/>
      <c r="DW497" s="85"/>
    </row>
    <row r="498" spans="4:127" ht="21" customHeight="1" x14ac:dyDescent="0.2">
      <c r="D498" s="40"/>
      <c r="E498" s="40"/>
      <c r="F498" s="40"/>
      <c r="G498" s="40"/>
      <c r="H498" s="138"/>
      <c r="I498" s="138"/>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U498" s="75"/>
      <c r="AX498" s="40"/>
      <c r="AY498" s="40"/>
      <c r="AZ498" s="40"/>
      <c r="BA498" s="40"/>
      <c r="BG498" s="40"/>
      <c r="BI498" s="40"/>
      <c r="BJ498" s="40"/>
      <c r="BK498" s="40"/>
      <c r="BL498" s="40"/>
      <c r="BM498" s="40"/>
      <c r="BN498" s="40"/>
      <c r="BO498" s="40"/>
      <c r="BR498" s="40"/>
      <c r="BS498" s="40"/>
      <c r="BT498" s="40"/>
      <c r="CC498" s="40"/>
      <c r="CE498" s="65"/>
      <c r="CF498" s="65"/>
      <c r="CG498" s="65"/>
      <c r="CH498" s="65"/>
      <c r="CI498" s="65"/>
      <c r="CJ498" s="66"/>
      <c r="CK498" s="66"/>
      <c r="CL498" s="66"/>
      <c r="CM498" s="65"/>
      <c r="CN498" s="65"/>
      <c r="CO498" s="65"/>
      <c r="CP498" s="65"/>
      <c r="CQ498" s="65"/>
      <c r="CR498" s="65"/>
      <c r="CS498" s="65"/>
      <c r="CT498" s="65"/>
      <c r="CU498" s="65"/>
      <c r="CV498" s="66"/>
      <c r="CW498" s="65"/>
      <c r="CX498" s="65"/>
      <c r="CY498" s="40"/>
      <c r="CZ498" s="40"/>
      <c r="DA498" s="40"/>
      <c r="DB498" s="40"/>
      <c r="DC498" s="40"/>
      <c r="DD498" s="40"/>
      <c r="DE498" s="40"/>
      <c r="DF498" s="40"/>
      <c r="DG498" s="40"/>
      <c r="DH498" s="40"/>
      <c r="DI498" s="40"/>
      <c r="DJ498" s="40"/>
      <c r="DK498" s="40"/>
      <c r="DL498" s="40"/>
      <c r="DM498" s="40"/>
      <c r="DN498" s="40"/>
      <c r="DO498" s="40"/>
      <c r="DP498" s="40"/>
      <c r="DQ498" s="40"/>
      <c r="DR498" s="40"/>
      <c r="DS498" s="40"/>
      <c r="DT498" s="40"/>
      <c r="DU498" s="40"/>
      <c r="DV498" s="40"/>
      <c r="DW498" s="85"/>
    </row>
    <row r="499" spans="4:127" ht="21" customHeight="1" x14ac:dyDescent="0.2">
      <c r="D499" s="40"/>
      <c r="E499" s="40"/>
      <c r="F499" s="40"/>
      <c r="G499" s="40"/>
      <c r="H499" s="138"/>
      <c r="I499" s="138"/>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U499" s="75"/>
      <c r="AX499" s="40"/>
      <c r="AY499" s="40"/>
      <c r="AZ499" s="40"/>
      <c r="BA499" s="40"/>
      <c r="BG499" s="40"/>
      <c r="BI499" s="40"/>
      <c r="BJ499" s="40"/>
      <c r="BK499" s="40"/>
      <c r="BL499" s="40"/>
      <c r="BM499" s="40"/>
      <c r="BN499" s="40"/>
      <c r="BO499" s="40"/>
      <c r="BR499" s="40"/>
      <c r="BS499" s="40"/>
      <c r="BT499" s="40"/>
      <c r="CC499" s="40"/>
      <c r="CE499" s="65"/>
      <c r="CF499" s="65"/>
      <c r="CG499" s="65"/>
      <c r="CH499" s="65"/>
      <c r="CI499" s="65"/>
      <c r="CJ499" s="66"/>
      <c r="CK499" s="66"/>
      <c r="CL499" s="66"/>
      <c r="CM499" s="65"/>
      <c r="CN499" s="65"/>
      <c r="CO499" s="65"/>
      <c r="CP499" s="65"/>
      <c r="CQ499" s="65"/>
      <c r="CR499" s="65"/>
      <c r="CS499" s="65"/>
      <c r="CT499" s="65"/>
      <c r="CU499" s="65"/>
      <c r="CV499" s="66"/>
      <c r="CW499" s="65"/>
      <c r="CX499" s="65"/>
      <c r="CY499" s="40"/>
      <c r="CZ499" s="40"/>
      <c r="DA499" s="40"/>
      <c r="DB499" s="40"/>
      <c r="DC499" s="40"/>
      <c r="DD499" s="40"/>
      <c r="DE499" s="40"/>
      <c r="DF499" s="40"/>
      <c r="DG499" s="40"/>
      <c r="DH499" s="40"/>
      <c r="DI499" s="40"/>
      <c r="DJ499" s="40"/>
      <c r="DK499" s="40"/>
      <c r="DL499" s="40"/>
      <c r="DM499" s="40"/>
      <c r="DN499" s="40"/>
      <c r="DO499" s="40"/>
      <c r="DP499" s="40"/>
      <c r="DQ499" s="40"/>
      <c r="DR499" s="40"/>
      <c r="DS499" s="40"/>
      <c r="DT499" s="40"/>
      <c r="DU499" s="40"/>
      <c r="DV499" s="40"/>
      <c r="DW499" s="85"/>
    </row>
    <row r="500" spans="4:127" ht="21" customHeight="1" x14ac:dyDescent="0.2">
      <c r="D500" s="40"/>
      <c r="E500" s="40"/>
      <c r="F500" s="40"/>
      <c r="G500" s="40"/>
      <c r="H500" s="138"/>
      <c r="I500" s="138"/>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U500" s="75"/>
      <c r="AX500" s="40"/>
      <c r="AY500" s="40"/>
      <c r="AZ500" s="40"/>
      <c r="BA500" s="40"/>
      <c r="BG500" s="40"/>
      <c r="BI500" s="40"/>
      <c r="BJ500" s="40"/>
      <c r="BK500" s="40"/>
      <c r="BL500" s="40"/>
      <c r="BM500" s="40"/>
      <c r="BN500" s="40"/>
      <c r="BO500" s="40"/>
      <c r="BR500" s="40"/>
      <c r="BS500" s="40"/>
      <c r="BT500" s="40"/>
      <c r="CC500" s="40"/>
      <c r="CE500" s="65"/>
      <c r="CF500" s="65"/>
      <c r="CG500" s="65"/>
      <c r="CH500" s="65"/>
      <c r="CI500" s="65"/>
      <c r="CJ500" s="66"/>
      <c r="CK500" s="66"/>
      <c r="CL500" s="66"/>
      <c r="CM500" s="65"/>
      <c r="CN500" s="65"/>
      <c r="CO500" s="65"/>
      <c r="CP500" s="65"/>
      <c r="CQ500" s="65"/>
      <c r="CR500" s="65"/>
      <c r="CS500" s="65"/>
      <c r="CT500" s="65"/>
      <c r="CU500" s="65"/>
      <c r="CV500" s="66"/>
      <c r="CW500" s="65"/>
      <c r="CX500" s="65"/>
      <c r="CY500" s="40"/>
      <c r="CZ500" s="40"/>
      <c r="DA500" s="40"/>
      <c r="DB500" s="40"/>
      <c r="DC500" s="40"/>
      <c r="DD500" s="40"/>
      <c r="DE500" s="40"/>
      <c r="DF500" s="40"/>
      <c r="DG500" s="40"/>
      <c r="DH500" s="40"/>
      <c r="DI500" s="40"/>
      <c r="DJ500" s="40"/>
      <c r="DK500" s="40"/>
      <c r="DL500" s="40"/>
      <c r="DM500" s="40"/>
      <c r="DN500" s="40"/>
      <c r="DO500" s="40"/>
      <c r="DP500" s="40"/>
      <c r="DQ500" s="40"/>
      <c r="DR500" s="40"/>
      <c r="DS500" s="40"/>
      <c r="DT500" s="40"/>
      <c r="DU500" s="40"/>
      <c r="DV500" s="40"/>
      <c r="DW500" s="85"/>
    </row>
    <row r="501" spans="4:127" ht="21" customHeight="1" x14ac:dyDescent="0.2">
      <c r="D501" s="40"/>
      <c r="E501" s="40"/>
      <c r="F501" s="40"/>
      <c r="G501" s="40"/>
      <c r="H501" s="138"/>
      <c r="I501" s="138"/>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U501" s="75"/>
      <c r="AX501" s="40"/>
      <c r="AY501" s="40"/>
      <c r="AZ501" s="40"/>
      <c r="BA501" s="40"/>
      <c r="BG501" s="40"/>
      <c r="BI501" s="40"/>
      <c r="BJ501" s="40"/>
      <c r="BK501" s="40"/>
      <c r="BL501" s="40"/>
      <c r="BM501" s="40"/>
      <c r="BN501" s="40"/>
      <c r="BO501" s="40"/>
      <c r="BR501" s="40"/>
      <c r="BS501" s="40"/>
      <c r="BT501" s="40"/>
      <c r="CC501" s="40"/>
      <c r="CE501" s="65"/>
      <c r="CF501" s="65"/>
      <c r="CG501" s="65"/>
      <c r="CH501" s="65"/>
      <c r="CI501" s="65"/>
      <c r="CJ501" s="66"/>
      <c r="CK501" s="66"/>
      <c r="CL501" s="66"/>
      <c r="CM501" s="65"/>
      <c r="CN501" s="65"/>
      <c r="CO501" s="65"/>
      <c r="CP501" s="65"/>
      <c r="CQ501" s="65"/>
      <c r="CR501" s="65"/>
      <c r="CS501" s="65"/>
      <c r="CT501" s="65"/>
      <c r="CU501" s="65"/>
      <c r="CV501" s="66"/>
      <c r="CW501" s="65"/>
      <c r="CX501" s="65"/>
      <c r="CY501" s="40"/>
      <c r="CZ501" s="40"/>
      <c r="DA501" s="40"/>
      <c r="DB501" s="40"/>
      <c r="DC501" s="40"/>
      <c r="DD501" s="40"/>
      <c r="DE501" s="40"/>
      <c r="DF501" s="40"/>
      <c r="DG501" s="40"/>
      <c r="DH501" s="40"/>
      <c r="DI501" s="40"/>
      <c r="DJ501" s="40"/>
      <c r="DK501" s="40"/>
      <c r="DL501" s="40"/>
      <c r="DM501" s="40"/>
      <c r="DN501" s="40"/>
      <c r="DO501" s="40"/>
      <c r="DP501" s="40"/>
      <c r="DQ501" s="40"/>
      <c r="DR501" s="40"/>
      <c r="DS501" s="40"/>
      <c r="DT501" s="40"/>
      <c r="DU501" s="40"/>
      <c r="DV501" s="40"/>
      <c r="DW501" s="85"/>
    </row>
    <row r="502" spans="4:127" ht="21" customHeight="1" x14ac:dyDescent="0.2">
      <c r="D502" s="40"/>
      <c r="E502" s="40"/>
      <c r="F502" s="40"/>
      <c r="G502" s="40"/>
      <c r="H502" s="138"/>
      <c r="I502" s="138"/>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U502" s="75"/>
      <c r="AX502" s="40"/>
      <c r="AY502" s="40"/>
      <c r="AZ502" s="40"/>
      <c r="BA502" s="40"/>
      <c r="BG502" s="40"/>
      <c r="BI502" s="40"/>
      <c r="BJ502" s="40"/>
      <c r="BK502" s="40"/>
      <c r="BL502" s="40"/>
      <c r="BM502" s="40"/>
      <c r="BN502" s="40"/>
      <c r="BO502" s="40"/>
      <c r="BR502" s="40"/>
      <c r="BS502" s="40"/>
      <c r="BT502" s="40"/>
      <c r="CC502" s="40"/>
      <c r="CE502" s="65"/>
      <c r="CF502" s="65"/>
      <c r="CG502" s="65"/>
      <c r="CH502" s="65"/>
      <c r="CI502" s="65"/>
      <c r="CJ502" s="66"/>
      <c r="CK502" s="66"/>
      <c r="CL502" s="66"/>
      <c r="CM502" s="65"/>
      <c r="CN502" s="65"/>
      <c r="CO502" s="65"/>
      <c r="CP502" s="65"/>
      <c r="CQ502" s="65"/>
      <c r="CR502" s="65"/>
      <c r="CS502" s="65"/>
      <c r="CT502" s="65"/>
      <c r="CU502" s="65"/>
      <c r="CV502" s="66"/>
      <c r="CW502" s="65"/>
      <c r="CX502" s="65"/>
      <c r="CY502" s="40"/>
      <c r="CZ502" s="40"/>
      <c r="DA502" s="40"/>
      <c r="DB502" s="40"/>
      <c r="DC502" s="40"/>
      <c r="DD502" s="40"/>
      <c r="DE502" s="40"/>
      <c r="DF502" s="40"/>
      <c r="DG502" s="40"/>
      <c r="DH502" s="40"/>
      <c r="DI502" s="40"/>
      <c r="DJ502" s="40"/>
      <c r="DK502" s="40"/>
      <c r="DL502" s="40"/>
      <c r="DM502" s="40"/>
      <c r="DN502" s="40"/>
      <c r="DO502" s="40"/>
      <c r="DP502" s="40"/>
      <c r="DQ502" s="40"/>
      <c r="DR502" s="40"/>
      <c r="DS502" s="40"/>
      <c r="DT502" s="40"/>
      <c r="DU502" s="40"/>
      <c r="DV502" s="40"/>
      <c r="DW502" s="85"/>
    </row>
    <row r="503" spans="4:127" ht="21" customHeight="1" x14ac:dyDescent="0.2">
      <c r="D503" s="40"/>
      <c r="E503" s="40"/>
      <c r="F503" s="40"/>
      <c r="G503" s="40"/>
      <c r="H503" s="138"/>
      <c r="I503" s="138"/>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U503" s="75"/>
      <c r="AX503" s="40"/>
      <c r="AY503" s="40"/>
      <c r="AZ503" s="40"/>
      <c r="BA503" s="40"/>
      <c r="BG503" s="40"/>
      <c r="BI503" s="40"/>
      <c r="BJ503" s="40"/>
      <c r="BK503" s="40"/>
      <c r="BL503" s="40"/>
      <c r="BM503" s="40"/>
      <c r="BN503" s="40"/>
      <c r="BO503" s="40"/>
      <c r="BR503" s="40"/>
      <c r="BS503" s="40"/>
      <c r="BT503" s="40"/>
      <c r="CC503" s="40"/>
      <c r="CE503" s="65"/>
      <c r="CF503" s="65"/>
      <c r="CG503" s="65"/>
      <c r="CH503" s="65"/>
      <c r="CI503" s="65"/>
      <c r="CJ503" s="66"/>
      <c r="CK503" s="66"/>
      <c r="CL503" s="66"/>
      <c r="CM503" s="65"/>
      <c r="CN503" s="65"/>
      <c r="CO503" s="65"/>
      <c r="CP503" s="65"/>
      <c r="CQ503" s="65"/>
      <c r="CR503" s="65"/>
      <c r="CS503" s="65"/>
      <c r="CT503" s="65"/>
      <c r="CU503" s="65"/>
      <c r="CV503" s="66"/>
      <c r="CW503" s="65"/>
      <c r="CX503" s="65"/>
      <c r="CY503" s="40"/>
      <c r="CZ503" s="40"/>
      <c r="DA503" s="40"/>
      <c r="DB503" s="40"/>
      <c r="DC503" s="40"/>
      <c r="DD503" s="40"/>
      <c r="DE503" s="40"/>
      <c r="DF503" s="40"/>
      <c r="DG503" s="40"/>
      <c r="DH503" s="40"/>
      <c r="DI503" s="40"/>
      <c r="DJ503" s="40"/>
      <c r="DK503" s="40"/>
      <c r="DL503" s="40"/>
      <c r="DM503" s="40"/>
      <c r="DN503" s="40"/>
      <c r="DO503" s="40"/>
      <c r="DP503" s="40"/>
      <c r="DQ503" s="40"/>
      <c r="DR503" s="40"/>
      <c r="DS503" s="40"/>
      <c r="DT503" s="40"/>
      <c r="DU503" s="40"/>
      <c r="DV503" s="40"/>
      <c r="DW503" s="85"/>
    </row>
    <row r="504" spans="4:127" ht="21" customHeight="1" x14ac:dyDescent="0.2">
      <c r="D504" s="40"/>
      <c r="E504" s="40"/>
      <c r="F504" s="40"/>
      <c r="G504" s="40"/>
      <c r="H504" s="138"/>
      <c r="I504" s="138"/>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U504" s="75"/>
      <c r="AX504" s="40"/>
      <c r="AY504" s="40"/>
      <c r="AZ504" s="40"/>
      <c r="BA504" s="40"/>
      <c r="BG504" s="40"/>
      <c r="BI504" s="40"/>
      <c r="BJ504" s="40"/>
      <c r="BK504" s="40"/>
      <c r="BL504" s="40"/>
      <c r="BM504" s="40"/>
      <c r="BN504" s="40"/>
      <c r="BO504" s="40"/>
      <c r="BR504" s="40"/>
      <c r="BS504" s="40"/>
      <c r="BT504" s="40"/>
      <c r="CC504" s="40"/>
      <c r="CE504" s="65"/>
      <c r="CF504" s="65"/>
      <c r="CG504" s="65"/>
      <c r="CH504" s="65"/>
      <c r="CI504" s="65"/>
      <c r="CJ504" s="66"/>
      <c r="CK504" s="66"/>
      <c r="CL504" s="66"/>
      <c r="CM504" s="65"/>
      <c r="CN504" s="65"/>
      <c r="CO504" s="65"/>
      <c r="CP504" s="65"/>
      <c r="CQ504" s="65"/>
      <c r="CR504" s="65"/>
      <c r="CS504" s="65"/>
      <c r="CT504" s="65"/>
      <c r="CU504" s="65"/>
      <c r="CV504" s="66"/>
      <c r="CW504" s="65"/>
      <c r="CX504" s="65"/>
      <c r="CY504" s="40"/>
      <c r="CZ504" s="40"/>
      <c r="DA504" s="40"/>
      <c r="DB504" s="40"/>
      <c r="DC504" s="40"/>
      <c r="DD504" s="40"/>
      <c r="DE504" s="40"/>
      <c r="DF504" s="40"/>
      <c r="DG504" s="40"/>
      <c r="DH504" s="40"/>
      <c r="DI504" s="40"/>
      <c r="DJ504" s="40"/>
      <c r="DK504" s="40"/>
      <c r="DL504" s="40"/>
      <c r="DM504" s="40"/>
      <c r="DN504" s="40"/>
      <c r="DO504" s="40"/>
      <c r="DP504" s="40"/>
      <c r="DQ504" s="40"/>
      <c r="DR504" s="40"/>
      <c r="DS504" s="40"/>
      <c r="DT504" s="40"/>
      <c r="DU504" s="40"/>
      <c r="DV504" s="40"/>
      <c r="DW504" s="85"/>
    </row>
    <row r="505" spans="4:127" ht="21" customHeight="1" x14ac:dyDescent="0.2">
      <c r="D505" s="40"/>
      <c r="E505" s="40"/>
      <c r="F505" s="40"/>
      <c r="G505" s="40"/>
      <c r="H505" s="138"/>
      <c r="I505" s="138"/>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U505" s="75"/>
      <c r="AX505" s="40"/>
      <c r="AY505" s="40"/>
      <c r="AZ505" s="40"/>
      <c r="BA505" s="40"/>
      <c r="BG505" s="40"/>
      <c r="BI505" s="40"/>
      <c r="BJ505" s="40"/>
      <c r="BK505" s="40"/>
      <c r="BL505" s="40"/>
      <c r="BM505" s="40"/>
      <c r="BN505" s="40"/>
      <c r="BO505" s="40"/>
      <c r="BR505" s="40"/>
      <c r="BS505" s="40"/>
      <c r="BT505" s="40"/>
      <c r="CC505" s="40"/>
      <c r="CE505" s="65"/>
      <c r="CF505" s="65"/>
      <c r="CG505" s="65"/>
      <c r="CH505" s="65"/>
      <c r="CI505" s="65"/>
      <c r="CJ505" s="66"/>
      <c r="CK505" s="66"/>
      <c r="CL505" s="66"/>
      <c r="CM505" s="65"/>
      <c r="CN505" s="65"/>
      <c r="CO505" s="65"/>
      <c r="CP505" s="65"/>
      <c r="CQ505" s="65"/>
      <c r="CR505" s="65"/>
      <c r="CS505" s="65"/>
      <c r="CT505" s="65"/>
      <c r="CU505" s="65"/>
      <c r="CV505" s="66"/>
      <c r="CW505" s="65"/>
      <c r="CX505" s="65"/>
      <c r="CY505" s="40"/>
      <c r="CZ505" s="40"/>
      <c r="DA505" s="40"/>
      <c r="DB505" s="40"/>
      <c r="DC505" s="40"/>
      <c r="DD505" s="40"/>
      <c r="DE505" s="40"/>
      <c r="DF505" s="40"/>
      <c r="DG505" s="40"/>
      <c r="DH505" s="40"/>
      <c r="DI505" s="40"/>
      <c r="DJ505" s="40"/>
      <c r="DK505" s="40"/>
      <c r="DL505" s="40"/>
      <c r="DM505" s="40"/>
      <c r="DN505" s="40"/>
      <c r="DO505" s="40"/>
      <c r="DP505" s="40"/>
      <c r="DQ505" s="40"/>
      <c r="DR505" s="40"/>
      <c r="DS505" s="40"/>
      <c r="DT505" s="40"/>
      <c r="DU505" s="40"/>
      <c r="DV505" s="40"/>
      <c r="DW505" s="85"/>
    </row>
    <row r="506" spans="4:127" ht="21" customHeight="1" x14ac:dyDescent="0.2">
      <c r="D506" s="40"/>
      <c r="E506" s="40"/>
      <c r="F506" s="40"/>
      <c r="G506" s="40"/>
      <c r="H506" s="138"/>
      <c r="I506" s="138"/>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U506" s="75"/>
      <c r="AX506" s="40"/>
      <c r="AY506" s="40"/>
      <c r="AZ506" s="40"/>
      <c r="BA506" s="40"/>
      <c r="BG506" s="40"/>
      <c r="BI506" s="40"/>
      <c r="BJ506" s="40"/>
      <c r="BK506" s="40"/>
      <c r="BL506" s="40"/>
      <c r="BM506" s="40"/>
      <c r="BN506" s="40"/>
      <c r="BO506" s="40"/>
      <c r="BR506" s="40"/>
      <c r="BS506" s="40"/>
      <c r="BT506" s="40"/>
      <c r="CC506" s="40"/>
      <c r="CE506" s="65"/>
      <c r="CF506" s="65"/>
      <c r="CG506" s="65"/>
      <c r="CH506" s="65"/>
      <c r="CI506" s="65"/>
      <c r="CJ506" s="66"/>
      <c r="CK506" s="66"/>
      <c r="CL506" s="66"/>
      <c r="CM506" s="65"/>
      <c r="CN506" s="65"/>
      <c r="CO506" s="65"/>
      <c r="CP506" s="65"/>
      <c r="CQ506" s="65"/>
      <c r="CR506" s="65"/>
      <c r="CS506" s="65"/>
      <c r="CT506" s="65"/>
      <c r="CU506" s="65"/>
      <c r="CV506" s="66"/>
      <c r="CW506" s="65"/>
      <c r="CX506" s="65"/>
      <c r="CY506" s="40"/>
      <c r="CZ506" s="40"/>
      <c r="DA506" s="40"/>
      <c r="DB506" s="40"/>
      <c r="DC506" s="40"/>
      <c r="DD506" s="40"/>
      <c r="DE506" s="40"/>
      <c r="DF506" s="40"/>
      <c r="DG506" s="40"/>
      <c r="DH506" s="40"/>
      <c r="DI506" s="40"/>
      <c r="DJ506" s="40"/>
      <c r="DK506" s="40"/>
      <c r="DL506" s="40"/>
      <c r="DM506" s="40"/>
      <c r="DN506" s="40"/>
      <c r="DO506" s="40"/>
      <c r="DP506" s="40"/>
      <c r="DQ506" s="40"/>
      <c r="DR506" s="40"/>
      <c r="DS506" s="40"/>
      <c r="DT506" s="40"/>
      <c r="DU506" s="40"/>
      <c r="DV506" s="40"/>
      <c r="DW506" s="85"/>
    </row>
    <row r="507" spans="4:127" ht="21" customHeight="1" x14ac:dyDescent="0.2">
      <c r="D507" s="40"/>
      <c r="E507" s="40"/>
      <c r="F507" s="40"/>
      <c r="G507" s="40"/>
      <c r="H507" s="138"/>
      <c r="I507" s="138"/>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U507" s="75"/>
      <c r="AX507" s="40"/>
      <c r="AY507" s="40"/>
      <c r="AZ507" s="40"/>
      <c r="BA507" s="40"/>
      <c r="BG507" s="40"/>
      <c r="BI507" s="40"/>
      <c r="BJ507" s="40"/>
      <c r="BK507" s="40"/>
      <c r="BL507" s="40"/>
      <c r="BM507" s="40"/>
      <c r="BN507" s="40"/>
      <c r="BO507" s="40"/>
      <c r="BR507" s="40"/>
      <c r="BS507" s="40"/>
      <c r="BT507" s="40"/>
      <c r="CC507" s="40"/>
      <c r="CE507" s="65"/>
      <c r="CF507" s="65"/>
      <c r="CG507" s="65"/>
      <c r="CH507" s="65"/>
      <c r="CI507" s="65"/>
      <c r="CJ507" s="66"/>
      <c r="CK507" s="66"/>
      <c r="CL507" s="66"/>
      <c r="CM507" s="65"/>
      <c r="CN507" s="65"/>
      <c r="CO507" s="65"/>
      <c r="CP507" s="65"/>
      <c r="CQ507" s="65"/>
      <c r="CR507" s="65"/>
      <c r="CS507" s="65"/>
      <c r="CT507" s="65"/>
      <c r="CU507" s="65"/>
      <c r="CV507" s="66"/>
      <c r="CW507" s="65"/>
      <c r="CX507" s="65"/>
      <c r="CY507" s="40"/>
      <c r="CZ507" s="40"/>
      <c r="DA507" s="40"/>
      <c r="DB507" s="40"/>
      <c r="DC507" s="40"/>
      <c r="DD507" s="40"/>
      <c r="DE507" s="40"/>
      <c r="DF507" s="40"/>
      <c r="DG507" s="40"/>
      <c r="DH507" s="40"/>
      <c r="DI507" s="40"/>
      <c r="DJ507" s="40"/>
      <c r="DK507" s="40"/>
      <c r="DL507" s="40"/>
      <c r="DM507" s="40"/>
      <c r="DN507" s="40"/>
      <c r="DO507" s="40"/>
      <c r="DP507" s="40"/>
      <c r="DQ507" s="40"/>
      <c r="DR507" s="40"/>
      <c r="DS507" s="40"/>
      <c r="DT507" s="40"/>
      <c r="DU507" s="40"/>
      <c r="DV507" s="40"/>
      <c r="DW507" s="85"/>
    </row>
    <row r="508" spans="4:127" ht="21" customHeight="1" x14ac:dyDescent="0.2">
      <c r="D508" s="40"/>
      <c r="E508" s="40"/>
      <c r="F508" s="40"/>
      <c r="G508" s="40"/>
      <c r="H508" s="138"/>
      <c r="I508" s="138"/>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U508" s="75"/>
      <c r="AX508" s="40"/>
      <c r="AY508" s="40"/>
      <c r="AZ508" s="40"/>
      <c r="BA508" s="40"/>
      <c r="BG508" s="40"/>
      <c r="BI508" s="40"/>
      <c r="BJ508" s="40"/>
      <c r="BK508" s="40"/>
      <c r="BL508" s="40"/>
      <c r="BM508" s="40"/>
      <c r="BN508" s="40"/>
      <c r="BO508" s="40"/>
      <c r="BR508" s="40"/>
      <c r="BS508" s="40"/>
      <c r="BT508" s="40"/>
      <c r="CC508" s="40"/>
      <c r="CE508" s="65"/>
      <c r="CF508" s="65"/>
      <c r="CG508" s="65"/>
      <c r="CH508" s="65"/>
      <c r="CI508" s="65"/>
      <c r="CJ508" s="66"/>
      <c r="CK508" s="66"/>
      <c r="CL508" s="66"/>
      <c r="CM508" s="65"/>
      <c r="CN508" s="65"/>
      <c r="CO508" s="65"/>
      <c r="CP508" s="65"/>
      <c r="CQ508" s="65"/>
      <c r="CR508" s="65"/>
      <c r="CS508" s="65"/>
      <c r="CT508" s="65"/>
      <c r="CU508" s="65"/>
      <c r="CV508" s="66"/>
      <c r="CW508" s="65"/>
      <c r="CX508" s="65"/>
      <c r="CY508" s="40"/>
      <c r="CZ508" s="40"/>
      <c r="DA508" s="40"/>
      <c r="DB508" s="40"/>
      <c r="DC508" s="40"/>
      <c r="DD508" s="40"/>
      <c r="DE508" s="40"/>
      <c r="DF508" s="40"/>
      <c r="DG508" s="40"/>
      <c r="DH508" s="40"/>
      <c r="DI508" s="40"/>
      <c r="DJ508" s="40"/>
      <c r="DK508" s="40"/>
      <c r="DL508" s="40"/>
      <c r="DM508" s="40"/>
      <c r="DN508" s="40"/>
      <c r="DO508" s="40"/>
      <c r="DP508" s="40"/>
      <c r="DQ508" s="40"/>
      <c r="DR508" s="40"/>
      <c r="DS508" s="40"/>
      <c r="DT508" s="40"/>
      <c r="DU508" s="40"/>
      <c r="DV508" s="40"/>
      <c r="DW508" s="85"/>
    </row>
    <row r="509" spans="4:127" ht="21" customHeight="1" x14ac:dyDescent="0.2">
      <c r="D509" s="40"/>
      <c r="E509" s="40"/>
      <c r="F509" s="40"/>
      <c r="G509" s="40"/>
      <c r="H509" s="138"/>
      <c r="I509" s="138"/>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U509" s="75"/>
      <c r="AX509" s="40"/>
      <c r="AY509" s="40"/>
      <c r="AZ509" s="40"/>
      <c r="BA509" s="40"/>
      <c r="BG509" s="40"/>
      <c r="BI509" s="40"/>
      <c r="BJ509" s="40"/>
      <c r="BK509" s="40"/>
      <c r="BL509" s="40"/>
      <c r="BM509" s="40"/>
      <c r="BN509" s="40"/>
      <c r="BO509" s="40"/>
      <c r="BR509" s="40"/>
      <c r="BS509" s="40"/>
      <c r="BT509" s="40"/>
      <c r="CC509" s="40"/>
      <c r="CE509" s="65"/>
      <c r="CF509" s="65"/>
      <c r="CG509" s="65"/>
      <c r="CH509" s="65"/>
      <c r="CI509" s="65"/>
      <c r="CJ509" s="66"/>
      <c r="CK509" s="66"/>
      <c r="CL509" s="66"/>
      <c r="CM509" s="65"/>
      <c r="CN509" s="65"/>
      <c r="CO509" s="65"/>
      <c r="CP509" s="65"/>
      <c r="CQ509" s="65"/>
      <c r="CR509" s="65"/>
      <c r="CS509" s="65"/>
      <c r="CT509" s="65"/>
      <c r="CU509" s="65"/>
      <c r="CV509" s="66"/>
      <c r="CW509" s="65"/>
      <c r="CX509" s="65"/>
      <c r="CY509" s="40"/>
      <c r="CZ509" s="40"/>
      <c r="DA509" s="40"/>
      <c r="DB509" s="40"/>
      <c r="DC509" s="40"/>
      <c r="DD509" s="40"/>
      <c r="DE509" s="40"/>
      <c r="DF509" s="40"/>
      <c r="DG509" s="40"/>
      <c r="DH509" s="40"/>
      <c r="DI509" s="40"/>
      <c r="DJ509" s="40"/>
      <c r="DK509" s="40"/>
      <c r="DL509" s="40"/>
      <c r="DM509" s="40"/>
      <c r="DN509" s="40"/>
      <c r="DO509" s="40"/>
      <c r="DP509" s="40"/>
      <c r="DQ509" s="40"/>
      <c r="DR509" s="40"/>
      <c r="DS509" s="40"/>
      <c r="DT509" s="40"/>
      <c r="DU509" s="40"/>
      <c r="DV509" s="40"/>
      <c r="DW509" s="85"/>
    </row>
    <row r="510" spans="4:127" ht="21" customHeight="1" x14ac:dyDescent="0.2">
      <c r="D510" s="40"/>
      <c r="E510" s="40"/>
      <c r="F510" s="40"/>
      <c r="G510" s="40"/>
      <c r="H510" s="138"/>
      <c r="I510" s="138"/>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U510" s="75"/>
      <c r="AX510" s="40"/>
      <c r="AY510" s="40"/>
      <c r="AZ510" s="40"/>
      <c r="BA510" s="40"/>
      <c r="BG510" s="40"/>
      <c r="BI510" s="40"/>
      <c r="BJ510" s="40"/>
      <c r="BK510" s="40"/>
      <c r="BL510" s="40"/>
      <c r="BM510" s="40"/>
      <c r="BN510" s="40"/>
      <c r="BO510" s="40"/>
      <c r="BR510" s="40"/>
      <c r="BS510" s="40"/>
      <c r="BT510" s="40"/>
      <c r="CC510" s="40"/>
      <c r="CE510" s="65"/>
      <c r="CF510" s="65"/>
      <c r="CG510" s="65"/>
      <c r="CH510" s="65"/>
      <c r="CI510" s="65"/>
      <c r="CJ510" s="66"/>
      <c r="CK510" s="66"/>
      <c r="CL510" s="66"/>
      <c r="CM510" s="65"/>
      <c r="CN510" s="65"/>
      <c r="CO510" s="65"/>
      <c r="CP510" s="65"/>
      <c r="CQ510" s="65"/>
      <c r="CR510" s="65"/>
      <c r="CS510" s="65"/>
      <c r="CT510" s="65"/>
      <c r="CU510" s="65"/>
      <c r="CV510" s="66"/>
      <c r="CW510" s="65"/>
      <c r="CX510" s="65"/>
      <c r="CY510" s="40"/>
      <c r="CZ510" s="40"/>
      <c r="DA510" s="40"/>
      <c r="DB510" s="40"/>
      <c r="DC510" s="40"/>
      <c r="DD510" s="40"/>
      <c r="DE510" s="40"/>
      <c r="DF510" s="40"/>
      <c r="DG510" s="40"/>
      <c r="DH510" s="40"/>
      <c r="DI510" s="40"/>
      <c r="DJ510" s="40"/>
      <c r="DK510" s="40"/>
      <c r="DL510" s="40"/>
      <c r="DM510" s="40"/>
      <c r="DN510" s="40"/>
      <c r="DO510" s="40"/>
      <c r="DP510" s="40"/>
      <c r="DQ510" s="40"/>
      <c r="DR510" s="40"/>
      <c r="DS510" s="40"/>
      <c r="DT510" s="40"/>
      <c r="DU510" s="40"/>
      <c r="DV510" s="40"/>
      <c r="DW510" s="85"/>
    </row>
    <row r="511" spans="4:127" ht="21" customHeight="1" x14ac:dyDescent="0.2">
      <c r="D511" s="40"/>
      <c r="E511" s="40"/>
      <c r="F511" s="40"/>
      <c r="G511" s="40"/>
      <c r="H511" s="138"/>
      <c r="I511" s="138"/>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U511" s="75"/>
      <c r="AX511" s="40"/>
      <c r="AY511" s="40"/>
      <c r="AZ511" s="40"/>
      <c r="BA511" s="40"/>
      <c r="BG511" s="40"/>
      <c r="BI511" s="40"/>
      <c r="BJ511" s="40"/>
      <c r="BK511" s="40"/>
      <c r="BL511" s="40"/>
      <c r="BM511" s="40"/>
      <c r="BN511" s="40"/>
      <c r="BO511" s="40"/>
      <c r="BR511" s="40"/>
      <c r="BS511" s="40"/>
      <c r="BT511" s="40"/>
      <c r="CC511" s="40"/>
      <c r="CE511" s="65"/>
      <c r="CF511" s="65"/>
      <c r="CG511" s="65"/>
      <c r="CH511" s="65"/>
      <c r="CI511" s="65"/>
      <c r="CJ511" s="66"/>
      <c r="CK511" s="66"/>
      <c r="CL511" s="66"/>
      <c r="CM511" s="65"/>
      <c r="CN511" s="65"/>
      <c r="CO511" s="65"/>
      <c r="CP511" s="65"/>
      <c r="CQ511" s="65"/>
      <c r="CR511" s="65"/>
      <c r="CS511" s="65"/>
      <c r="CT511" s="65"/>
      <c r="CU511" s="65"/>
      <c r="CV511" s="66"/>
      <c r="CW511" s="65"/>
      <c r="CX511" s="65"/>
      <c r="CY511" s="40"/>
      <c r="CZ511" s="40"/>
      <c r="DA511" s="40"/>
      <c r="DB511" s="40"/>
      <c r="DC511" s="40"/>
      <c r="DD511" s="40"/>
      <c r="DE511" s="40"/>
      <c r="DF511" s="40"/>
      <c r="DG511" s="40"/>
      <c r="DH511" s="40"/>
      <c r="DI511" s="40"/>
      <c r="DJ511" s="40"/>
      <c r="DK511" s="40"/>
      <c r="DL511" s="40"/>
      <c r="DM511" s="40"/>
      <c r="DN511" s="40"/>
      <c r="DO511" s="40"/>
      <c r="DP511" s="40"/>
      <c r="DQ511" s="40"/>
      <c r="DR511" s="40"/>
      <c r="DS511" s="40"/>
      <c r="DT511" s="40"/>
      <c r="DU511" s="40"/>
      <c r="DV511" s="40"/>
      <c r="DW511" s="85"/>
    </row>
    <row r="512" spans="4:127" ht="21" customHeight="1" x14ac:dyDescent="0.2">
      <c r="D512" s="40"/>
      <c r="E512" s="40"/>
      <c r="F512" s="40"/>
      <c r="G512" s="40"/>
      <c r="H512" s="138"/>
      <c r="I512" s="138"/>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U512" s="75"/>
      <c r="AX512" s="40"/>
      <c r="AY512" s="40"/>
      <c r="AZ512" s="40"/>
      <c r="BA512" s="40"/>
      <c r="BG512" s="40"/>
      <c r="BI512" s="40"/>
      <c r="BJ512" s="40"/>
      <c r="BK512" s="40"/>
      <c r="BL512" s="40"/>
      <c r="BM512" s="40"/>
      <c r="BN512" s="40"/>
      <c r="BO512" s="40"/>
      <c r="BR512" s="40"/>
      <c r="BS512" s="40"/>
      <c r="BT512" s="40"/>
      <c r="CC512" s="40"/>
      <c r="CE512" s="65"/>
      <c r="CF512" s="65"/>
      <c r="CG512" s="65"/>
      <c r="CH512" s="65"/>
      <c r="CI512" s="65"/>
      <c r="CJ512" s="66"/>
      <c r="CK512" s="66"/>
      <c r="CL512" s="66"/>
      <c r="CM512" s="65"/>
      <c r="CN512" s="65"/>
      <c r="CO512" s="65"/>
      <c r="CP512" s="65"/>
      <c r="CQ512" s="65"/>
      <c r="CR512" s="65"/>
      <c r="CS512" s="65"/>
      <c r="CT512" s="65"/>
      <c r="CU512" s="65"/>
      <c r="CV512" s="66"/>
      <c r="CW512" s="65"/>
      <c r="CX512" s="65"/>
      <c r="CY512" s="40"/>
      <c r="CZ512" s="40"/>
      <c r="DA512" s="40"/>
      <c r="DB512" s="40"/>
      <c r="DC512" s="40"/>
      <c r="DD512" s="40"/>
      <c r="DE512" s="40"/>
      <c r="DF512" s="40"/>
      <c r="DG512" s="40"/>
      <c r="DH512" s="40"/>
      <c r="DI512" s="40"/>
      <c r="DJ512" s="40"/>
      <c r="DK512" s="40"/>
      <c r="DL512" s="40"/>
      <c r="DM512" s="40"/>
      <c r="DN512" s="40"/>
      <c r="DO512" s="40"/>
      <c r="DP512" s="40"/>
      <c r="DQ512" s="40"/>
      <c r="DR512" s="40"/>
      <c r="DS512" s="40"/>
      <c r="DT512" s="40"/>
      <c r="DU512" s="40"/>
      <c r="DV512" s="40"/>
      <c r="DW512" s="85"/>
    </row>
    <row r="513" spans="4:127" ht="21" customHeight="1" x14ac:dyDescent="0.2">
      <c r="D513" s="40"/>
      <c r="E513" s="40"/>
      <c r="F513" s="40"/>
      <c r="G513" s="40"/>
      <c r="H513" s="138"/>
      <c r="I513" s="138"/>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U513" s="75"/>
      <c r="AX513" s="40"/>
      <c r="AY513" s="40"/>
      <c r="AZ513" s="40"/>
      <c r="BA513" s="40"/>
      <c r="BG513" s="40"/>
      <c r="BI513" s="40"/>
      <c r="BJ513" s="40"/>
      <c r="BK513" s="40"/>
      <c r="BL513" s="40"/>
      <c r="BM513" s="40"/>
      <c r="BN513" s="40"/>
      <c r="BO513" s="40"/>
      <c r="BR513" s="40"/>
      <c r="BS513" s="40"/>
      <c r="BT513" s="40"/>
      <c r="CC513" s="40"/>
      <c r="CE513" s="65"/>
      <c r="CF513" s="65"/>
      <c r="CG513" s="65"/>
      <c r="CH513" s="65"/>
      <c r="CI513" s="65"/>
      <c r="CJ513" s="66"/>
      <c r="CK513" s="66"/>
      <c r="CL513" s="66"/>
      <c r="CM513" s="65"/>
      <c r="CN513" s="65"/>
      <c r="CO513" s="65"/>
      <c r="CP513" s="65"/>
      <c r="CQ513" s="65"/>
      <c r="CR513" s="65"/>
      <c r="CS513" s="65"/>
      <c r="CT513" s="65"/>
      <c r="CU513" s="65"/>
      <c r="CV513" s="66"/>
      <c r="CW513" s="65"/>
      <c r="CX513" s="65"/>
      <c r="CY513" s="40"/>
      <c r="CZ513" s="40"/>
      <c r="DA513" s="40"/>
      <c r="DB513" s="40"/>
      <c r="DC513" s="40"/>
      <c r="DD513" s="40"/>
      <c r="DE513" s="40"/>
      <c r="DF513" s="40"/>
      <c r="DG513" s="40"/>
      <c r="DH513" s="40"/>
      <c r="DI513" s="40"/>
      <c r="DJ513" s="40"/>
      <c r="DK513" s="40"/>
      <c r="DL513" s="40"/>
      <c r="DM513" s="40"/>
      <c r="DN513" s="40"/>
      <c r="DO513" s="40"/>
      <c r="DP513" s="40"/>
      <c r="DQ513" s="40"/>
      <c r="DR513" s="40"/>
      <c r="DS513" s="40"/>
      <c r="DT513" s="40"/>
      <c r="DU513" s="40"/>
      <c r="DV513" s="40"/>
      <c r="DW513" s="85"/>
    </row>
    <row r="514" spans="4:127" ht="21" customHeight="1" x14ac:dyDescent="0.2">
      <c r="D514" s="40"/>
      <c r="E514" s="40"/>
      <c r="F514" s="40"/>
      <c r="G514" s="40"/>
      <c r="H514" s="138"/>
      <c r="I514" s="138"/>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U514" s="75"/>
      <c r="AX514" s="40"/>
      <c r="AY514" s="40"/>
      <c r="AZ514" s="40"/>
      <c r="BA514" s="40"/>
      <c r="BG514" s="40"/>
      <c r="BI514" s="40"/>
      <c r="BJ514" s="40"/>
      <c r="BK514" s="40"/>
      <c r="BL514" s="40"/>
      <c r="BM514" s="40"/>
      <c r="BN514" s="40"/>
      <c r="BO514" s="40"/>
      <c r="BR514" s="40"/>
      <c r="BS514" s="40"/>
      <c r="BT514" s="40"/>
      <c r="CC514" s="40"/>
      <c r="CE514" s="65"/>
      <c r="CF514" s="65"/>
      <c r="CG514" s="65"/>
      <c r="CH514" s="65"/>
      <c r="CI514" s="65"/>
      <c r="CJ514" s="66"/>
      <c r="CK514" s="66"/>
      <c r="CL514" s="66"/>
      <c r="CM514" s="65"/>
      <c r="CN514" s="65"/>
      <c r="CO514" s="65"/>
      <c r="CP514" s="65"/>
      <c r="CQ514" s="65"/>
      <c r="CR514" s="65"/>
      <c r="CS514" s="65"/>
      <c r="CT514" s="65"/>
      <c r="CU514" s="65"/>
      <c r="CV514" s="66"/>
      <c r="CW514" s="65"/>
      <c r="CX514" s="65"/>
      <c r="CY514" s="40"/>
      <c r="CZ514" s="40"/>
      <c r="DA514" s="40"/>
      <c r="DB514" s="40"/>
      <c r="DC514" s="40"/>
      <c r="DD514" s="40"/>
      <c r="DE514" s="40"/>
      <c r="DF514" s="40"/>
      <c r="DG514" s="40"/>
      <c r="DH514" s="40"/>
      <c r="DI514" s="40"/>
      <c r="DJ514" s="40"/>
      <c r="DK514" s="40"/>
      <c r="DL514" s="40"/>
      <c r="DM514" s="40"/>
      <c r="DN514" s="40"/>
      <c r="DO514" s="40"/>
      <c r="DP514" s="40"/>
      <c r="DQ514" s="40"/>
      <c r="DR514" s="40"/>
      <c r="DS514" s="40"/>
      <c r="DT514" s="40"/>
      <c r="DU514" s="40"/>
      <c r="DV514" s="40"/>
      <c r="DW514" s="85"/>
    </row>
    <row r="515" spans="4:127" ht="21" customHeight="1" x14ac:dyDescent="0.2">
      <c r="D515" s="40"/>
      <c r="E515" s="40"/>
      <c r="F515" s="40"/>
      <c r="G515" s="40"/>
      <c r="H515" s="138"/>
      <c r="I515" s="138"/>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U515" s="75"/>
      <c r="AX515" s="40"/>
      <c r="AY515" s="40"/>
      <c r="AZ515" s="40"/>
      <c r="BA515" s="40"/>
      <c r="BG515" s="40"/>
      <c r="BI515" s="40"/>
      <c r="BJ515" s="40"/>
      <c r="BK515" s="40"/>
      <c r="BL515" s="40"/>
      <c r="BM515" s="40"/>
      <c r="BN515" s="40"/>
      <c r="BO515" s="40"/>
      <c r="BR515" s="40"/>
      <c r="BS515" s="40"/>
      <c r="BT515" s="40"/>
      <c r="CC515" s="40"/>
      <c r="CE515" s="65"/>
      <c r="CF515" s="65"/>
      <c r="CG515" s="65"/>
      <c r="CH515" s="65"/>
      <c r="CI515" s="65"/>
      <c r="CJ515" s="66"/>
      <c r="CK515" s="66"/>
      <c r="CL515" s="66"/>
      <c r="CM515" s="65"/>
      <c r="CN515" s="65"/>
      <c r="CO515" s="65"/>
      <c r="CP515" s="65"/>
      <c r="CQ515" s="65"/>
      <c r="CR515" s="65"/>
      <c r="CS515" s="65"/>
      <c r="CT515" s="65"/>
      <c r="CU515" s="65"/>
      <c r="CV515" s="66"/>
      <c r="CW515" s="65"/>
      <c r="CX515" s="65"/>
      <c r="CY515" s="40"/>
      <c r="CZ515" s="40"/>
      <c r="DA515" s="40"/>
      <c r="DB515" s="40"/>
      <c r="DC515" s="40"/>
      <c r="DD515" s="40"/>
      <c r="DE515" s="40"/>
      <c r="DF515" s="40"/>
      <c r="DG515" s="40"/>
      <c r="DH515" s="40"/>
      <c r="DI515" s="40"/>
      <c r="DJ515" s="40"/>
      <c r="DK515" s="40"/>
      <c r="DL515" s="40"/>
      <c r="DM515" s="40"/>
      <c r="DN515" s="40"/>
      <c r="DO515" s="40"/>
      <c r="DP515" s="40"/>
      <c r="DQ515" s="40"/>
      <c r="DR515" s="40"/>
      <c r="DS515" s="40"/>
      <c r="DT515" s="40"/>
      <c r="DU515" s="40"/>
      <c r="DV515" s="40"/>
      <c r="DW515" s="85"/>
    </row>
    <row r="516" spans="4:127" ht="21" customHeight="1" x14ac:dyDescent="0.2">
      <c r="D516" s="40"/>
      <c r="E516" s="40"/>
      <c r="F516" s="40"/>
      <c r="G516" s="40"/>
      <c r="H516" s="138"/>
      <c r="I516" s="138"/>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U516" s="75"/>
      <c r="AX516" s="40"/>
      <c r="AY516" s="40"/>
      <c r="AZ516" s="40"/>
      <c r="BA516" s="40"/>
      <c r="BG516" s="40"/>
      <c r="BI516" s="40"/>
      <c r="BJ516" s="40"/>
      <c r="BK516" s="40"/>
      <c r="BL516" s="40"/>
      <c r="BM516" s="40"/>
      <c r="BN516" s="40"/>
      <c r="BO516" s="40"/>
      <c r="BR516" s="40"/>
      <c r="BS516" s="40"/>
      <c r="BT516" s="40"/>
      <c r="CC516" s="40"/>
      <c r="CE516" s="65"/>
      <c r="CF516" s="65"/>
      <c r="CG516" s="65"/>
      <c r="CH516" s="65"/>
      <c r="CI516" s="65"/>
      <c r="CJ516" s="66"/>
      <c r="CK516" s="66"/>
      <c r="CL516" s="66"/>
      <c r="CM516" s="65"/>
      <c r="CN516" s="65"/>
      <c r="CO516" s="65"/>
      <c r="CP516" s="65"/>
      <c r="CQ516" s="65"/>
      <c r="CR516" s="65"/>
      <c r="CS516" s="65"/>
      <c r="CT516" s="65"/>
      <c r="CU516" s="65"/>
      <c r="CV516" s="66"/>
      <c r="CW516" s="65"/>
      <c r="CX516" s="65"/>
      <c r="CY516" s="40"/>
      <c r="CZ516" s="40"/>
      <c r="DA516" s="40"/>
      <c r="DB516" s="40"/>
      <c r="DC516" s="40"/>
      <c r="DD516" s="40"/>
      <c r="DE516" s="40"/>
      <c r="DF516" s="40"/>
      <c r="DG516" s="40"/>
      <c r="DH516" s="40"/>
      <c r="DI516" s="40"/>
      <c r="DJ516" s="40"/>
      <c r="DK516" s="40"/>
      <c r="DL516" s="40"/>
      <c r="DM516" s="40"/>
      <c r="DN516" s="40"/>
      <c r="DO516" s="40"/>
      <c r="DP516" s="40"/>
      <c r="DQ516" s="40"/>
      <c r="DR516" s="40"/>
      <c r="DS516" s="40"/>
      <c r="DT516" s="40"/>
      <c r="DU516" s="40"/>
      <c r="DV516" s="40"/>
      <c r="DW516" s="85"/>
    </row>
    <row r="517" spans="4:127" ht="21" customHeight="1" x14ac:dyDescent="0.2">
      <c r="D517" s="40"/>
      <c r="E517" s="40"/>
      <c r="F517" s="40"/>
      <c r="G517" s="40"/>
      <c r="H517" s="138"/>
      <c r="I517" s="138"/>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U517" s="75"/>
      <c r="AX517" s="40"/>
      <c r="AY517" s="40"/>
      <c r="AZ517" s="40"/>
      <c r="BA517" s="40"/>
      <c r="BG517" s="40"/>
      <c r="BI517" s="40"/>
      <c r="BJ517" s="40"/>
      <c r="BK517" s="40"/>
      <c r="BL517" s="40"/>
      <c r="BM517" s="40"/>
      <c r="BN517" s="40"/>
      <c r="BO517" s="40"/>
      <c r="BR517" s="40"/>
      <c r="BS517" s="40"/>
      <c r="BT517" s="40"/>
      <c r="CC517" s="40"/>
      <c r="CE517" s="65"/>
      <c r="CF517" s="65"/>
      <c r="CG517" s="65"/>
      <c r="CH517" s="65"/>
      <c r="CI517" s="65"/>
      <c r="CJ517" s="66"/>
      <c r="CK517" s="66"/>
      <c r="CL517" s="66"/>
      <c r="CM517" s="65"/>
      <c r="CN517" s="65"/>
      <c r="CO517" s="65"/>
      <c r="CP517" s="65"/>
      <c r="CQ517" s="65"/>
      <c r="CR517" s="65"/>
      <c r="CS517" s="65"/>
      <c r="CT517" s="65"/>
      <c r="CU517" s="65"/>
      <c r="CV517" s="66"/>
      <c r="CW517" s="65"/>
      <c r="CX517" s="65"/>
      <c r="CY517" s="40"/>
      <c r="CZ517" s="40"/>
      <c r="DA517" s="40"/>
      <c r="DB517" s="40"/>
      <c r="DC517" s="40"/>
      <c r="DD517" s="40"/>
      <c r="DE517" s="40"/>
      <c r="DF517" s="40"/>
      <c r="DG517" s="40"/>
      <c r="DH517" s="40"/>
      <c r="DI517" s="40"/>
      <c r="DJ517" s="40"/>
      <c r="DK517" s="40"/>
      <c r="DL517" s="40"/>
      <c r="DM517" s="40"/>
      <c r="DN517" s="40"/>
      <c r="DO517" s="40"/>
      <c r="DP517" s="40"/>
      <c r="DQ517" s="40"/>
      <c r="DR517" s="40"/>
      <c r="DS517" s="40"/>
      <c r="DT517" s="40"/>
      <c r="DU517" s="40"/>
      <c r="DV517" s="40"/>
      <c r="DW517" s="85"/>
    </row>
    <row r="518" spans="4:127" ht="21" customHeight="1" x14ac:dyDescent="0.2">
      <c r="D518" s="40"/>
      <c r="E518" s="40"/>
      <c r="F518" s="40"/>
      <c r="G518" s="40"/>
      <c r="H518" s="138"/>
      <c r="I518" s="138"/>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U518" s="75"/>
      <c r="AX518" s="40"/>
      <c r="AY518" s="40"/>
      <c r="AZ518" s="40"/>
      <c r="BA518" s="40"/>
      <c r="BG518" s="40"/>
      <c r="BI518" s="40"/>
      <c r="BJ518" s="40"/>
      <c r="BK518" s="40"/>
      <c r="BL518" s="40"/>
      <c r="BM518" s="40"/>
      <c r="BN518" s="40"/>
      <c r="BO518" s="40"/>
      <c r="BR518" s="40"/>
      <c r="BS518" s="40"/>
      <c r="BT518" s="40"/>
      <c r="CC518" s="40"/>
      <c r="CE518" s="65"/>
      <c r="CF518" s="65"/>
      <c r="CG518" s="65"/>
      <c r="CH518" s="65"/>
      <c r="CI518" s="65"/>
      <c r="CJ518" s="66"/>
      <c r="CK518" s="66"/>
      <c r="CL518" s="66"/>
      <c r="CM518" s="65"/>
      <c r="CN518" s="65"/>
      <c r="CO518" s="65"/>
      <c r="CP518" s="65"/>
      <c r="CQ518" s="65"/>
      <c r="CR518" s="65"/>
      <c r="CS518" s="65"/>
      <c r="CT518" s="65"/>
      <c r="CU518" s="65"/>
      <c r="CV518" s="66"/>
      <c r="CW518" s="65"/>
      <c r="CX518" s="65"/>
      <c r="CY518" s="40"/>
      <c r="CZ518" s="40"/>
      <c r="DA518" s="40"/>
      <c r="DB518" s="40"/>
      <c r="DC518" s="40"/>
      <c r="DD518" s="40"/>
      <c r="DE518" s="40"/>
      <c r="DF518" s="40"/>
      <c r="DG518" s="40"/>
      <c r="DH518" s="40"/>
      <c r="DI518" s="40"/>
      <c r="DJ518" s="40"/>
      <c r="DK518" s="40"/>
      <c r="DL518" s="40"/>
      <c r="DM518" s="40"/>
      <c r="DN518" s="40"/>
      <c r="DO518" s="40"/>
      <c r="DP518" s="40"/>
      <c r="DQ518" s="40"/>
      <c r="DR518" s="40"/>
      <c r="DS518" s="40"/>
      <c r="DT518" s="40"/>
      <c r="DU518" s="40"/>
      <c r="DV518" s="40"/>
      <c r="DW518" s="85"/>
    </row>
    <row r="519" spans="4:127" ht="21" customHeight="1" x14ac:dyDescent="0.2">
      <c r="D519" s="40"/>
      <c r="E519" s="40"/>
      <c r="F519" s="40"/>
      <c r="G519" s="40"/>
      <c r="H519" s="138"/>
      <c r="I519" s="138"/>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U519" s="75"/>
      <c r="AX519" s="40"/>
      <c r="AY519" s="40"/>
      <c r="AZ519" s="40"/>
      <c r="BA519" s="40"/>
      <c r="BG519" s="40"/>
      <c r="BI519" s="40"/>
      <c r="BJ519" s="40"/>
      <c r="BK519" s="40"/>
      <c r="BL519" s="40"/>
      <c r="BM519" s="40"/>
      <c r="BN519" s="40"/>
      <c r="BO519" s="40"/>
      <c r="BR519" s="40"/>
      <c r="BS519" s="40"/>
      <c r="BT519" s="40"/>
      <c r="CC519" s="40"/>
      <c r="CE519" s="65"/>
      <c r="CF519" s="65"/>
      <c r="CG519" s="65"/>
      <c r="CH519" s="65"/>
      <c r="CI519" s="65"/>
      <c r="CJ519" s="66"/>
      <c r="CK519" s="66"/>
      <c r="CL519" s="66"/>
      <c r="CM519" s="65"/>
      <c r="CN519" s="65"/>
      <c r="CO519" s="65"/>
      <c r="CP519" s="65"/>
      <c r="CQ519" s="65"/>
      <c r="CR519" s="65"/>
      <c r="CS519" s="65"/>
      <c r="CT519" s="65"/>
      <c r="CU519" s="65"/>
      <c r="CV519" s="66"/>
      <c r="CW519" s="65"/>
      <c r="CX519" s="65"/>
      <c r="CY519" s="40"/>
      <c r="CZ519" s="40"/>
      <c r="DA519" s="40"/>
      <c r="DB519" s="40"/>
      <c r="DC519" s="40"/>
      <c r="DD519" s="40"/>
      <c r="DE519" s="40"/>
      <c r="DF519" s="40"/>
      <c r="DG519" s="40"/>
      <c r="DH519" s="40"/>
      <c r="DI519" s="40"/>
      <c r="DJ519" s="40"/>
      <c r="DK519" s="40"/>
      <c r="DL519" s="40"/>
      <c r="DM519" s="40"/>
      <c r="DN519" s="40"/>
      <c r="DO519" s="40"/>
      <c r="DP519" s="40"/>
      <c r="DQ519" s="40"/>
      <c r="DR519" s="40"/>
      <c r="DS519" s="40"/>
      <c r="DT519" s="40"/>
      <c r="DU519" s="40"/>
      <c r="DV519" s="40"/>
      <c r="DW519" s="85"/>
    </row>
    <row r="520" spans="4:127" ht="21" customHeight="1" x14ac:dyDescent="0.2">
      <c r="D520" s="40"/>
      <c r="E520" s="40"/>
      <c r="F520" s="40"/>
      <c r="G520" s="40"/>
      <c r="H520" s="138"/>
      <c r="I520" s="138"/>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U520" s="75"/>
      <c r="AX520" s="40"/>
      <c r="AY520" s="40"/>
      <c r="AZ520" s="40"/>
      <c r="BA520" s="40"/>
      <c r="BG520" s="40"/>
      <c r="BI520" s="40"/>
      <c r="BJ520" s="40"/>
      <c r="BK520" s="40"/>
      <c r="BL520" s="40"/>
      <c r="BM520" s="40"/>
      <c r="BN520" s="40"/>
      <c r="BO520" s="40"/>
      <c r="BR520" s="40"/>
      <c r="BS520" s="40"/>
      <c r="BT520" s="40"/>
      <c r="CC520" s="40"/>
      <c r="CE520" s="65"/>
      <c r="CF520" s="65"/>
      <c r="CG520" s="65"/>
      <c r="CH520" s="65"/>
      <c r="CI520" s="65"/>
      <c r="CJ520" s="66"/>
      <c r="CK520" s="66"/>
      <c r="CL520" s="66"/>
      <c r="CM520" s="65"/>
      <c r="CN520" s="65"/>
      <c r="CO520" s="65"/>
      <c r="CP520" s="65"/>
      <c r="CQ520" s="65"/>
      <c r="CR520" s="65"/>
      <c r="CS520" s="65"/>
      <c r="CT520" s="65"/>
      <c r="CU520" s="65"/>
      <c r="CV520" s="66"/>
      <c r="CW520" s="65"/>
      <c r="CX520" s="65"/>
      <c r="CY520" s="40"/>
      <c r="CZ520" s="40"/>
      <c r="DA520" s="40"/>
      <c r="DB520" s="40"/>
      <c r="DC520" s="40"/>
      <c r="DD520" s="40"/>
      <c r="DE520" s="40"/>
      <c r="DF520" s="40"/>
      <c r="DG520" s="40"/>
      <c r="DH520" s="40"/>
      <c r="DI520" s="40"/>
      <c r="DJ520" s="40"/>
      <c r="DK520" s="40"/>
      <c r="DL520" s="40"/>
      <c r="DM520" s="40"/>
      <c r="DN520" s="40"/>
      <c r="DO520" s="40"/>
      <c r="DP520" s="40"/>
      <c r="DQ520" s="40"/>
      <c r="DR520" s="40"/>
      <c r="DS520" s="40"/>
      <c r="DT520" s="40"/>
      <c r="DU520" s="40"/>
      <c r="DV520" s="40"/>
      <c r="DW520" s="85"/>
    </row>
    <row r="521" spans="4:127" ht="21" customHeight="1" x14ac:dyDescent="0.2">
      <c r="D521" s="40"/>
      <c r="E521" s="40"/>
      <c r="F521" s="40"/>
      <c r="G521" s="40"/>
      <c r="H521" s="138"/>
      <c r="I521" s="138"/>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U521" s="75"/>
      <c r="AX521" s="40"/>
      <c r="AY521" s="40"/>
      <c r="AZ521" s="40"/>
      <c r="BA521" s="40"/>
      <c r="BG521" s="40"/>
      <c r="BI521" s="40"/>
      <c r="BJ521" s="40"/>
      <c r="BK521" s="40"/>
      <c r="BL521" s="40"/>
      <c r="BM521" s="40"/>
      <c r="BN521" s="40"/>
      <c r="BO521" s="40"/>
      <c r="BR521" s="40"/>
      <c r="BS521" s="40"/>
      <c r="BT521" s="40"/>
      <c r="CC521" s="40"/>
      <c r="CE521" s="65"/>
      <c r="CF521" s="65"/>
      <c r="CG521" s="65"/>
      <c r="CH521" s="65"/>
      <c r="CI521" s="65"/>
      <c r="CJ521" s="66"/>
      <c r="CK521" s="66"/>
      <c r="CL521" s="66"/>
      <c r="CM521" s="65"/>
      <c r="CN521" s="65"/>
      <c r="CO521" s="65"/>
      <c r="CP521" s="65"/>
      <c r="CQ521" s="65"/>
      <c r="CR521" s="65"/>
      <c r="CS521" s="65"/>
      <c r="CT521" s="65"/>
      <c r="CU521" s="65"/>
      <c r="CV521" s="66"/>
      <c r="CW521" s="65"/>
      <c r="CX521" s="65"/>
      <c r="CY521" s="40"/>
      <c r="CZ521" s="40"/>
      <c r="DA521" s="40"/>
      <c r="DB521" s="40"/>
      <c r="DC521" s="40"/>
      <c r="DD521" s="40"/>
      <c r="DE521" s="40"/>
      <c r="DF521" s="40"/>
      <c r="DG521" s="40"/>
      <c r="DH521" s="40"/>
      <c r="DI521" s="40"/>
      <c r="DJ521" s="40"/>
      <c r="DK521" s="40"/>
      <c r="DL521" s="40"/>
      <c r="DM521" s="40"/>
      <c r="DN521" s="40"/>
      <c r="DO521" s="40"/>
      <c r="DP521" s="40"/>
      <c r="DQ521" s="40"/>
      <c r="DR521" s="40"/>
      <c r="DS521" s="40"/>
      <c r="DT521" s="40"/>
      <c r="DU521" s="40"/>
      <c r="DV521" s="40"/>
      <c r="DW521" s="85"/>
    </row>
    <row r="522" spans="4:127" ht="21" customHeight="1" x14ac:dyDescent="0.2">
      <c r="D522" s="40"/>
      <c r="E522" s="40"/>
      <c r="F522" s="40"/>
      <c r="G522" s="40"/>
      <c r="H522" s="138"/>
      <c r="I522" s="138"/>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U522" s="75"/>
      <c r="AX522" s="40"/>
      <c r="AY522" s="40"/>
      <c r="AZ522" s="40"/>
      <c r="BA522" s="40"/>
      <c r="BG522" s="40"/>
      <c r="BI522" s="40"/>
      <c r="BJ522" s="40"/>
      <c r="BK522" s="40"/>
      <c r="BL522" s="40"/>
      <c r="BM522" s="40"/>
      <c r="BN522" s="40"/>
      <c r="BO522" s="40"/>
      <c r="BR522" s="40"/>
      <c r="BS522" s="40"/>
      <c r="BT522" s="40"/>
      <c r="CC522" s="40"/>
      <c r="CE522" s="65"/>
      <c r="CF522" s="65"/>
      <c r="CG522" s="65"/>
      <c r="CH522" s="65"/>
      <c r="CI522" s="65"/>
      <c r="CJ522" s="66"/>
      <c r="CK522" s="66"/>
      <c r="CL522" s="66"/>
      <c r="CM522" s="65"/>
      <c r="CN522" s="65"/>
      <c r="CO522" s="65"/>
      <c r="CP522" s="65"/>
      <c r="CQ522" s="65"/>
      <c r="CR522" s="65"/>
      <c r="CS522" s="65"/>
      <c r="CT522" s="65"/>
      <c r="CU522" s="65"/>
      <c r="CV522" s="66"/>
      <c r="CW522" s="65"/>
      <c r="CX522" s="65"/>
      <c r="CY522" s="40"/>
      <c r="CZ522" s="40"/>
      <c r="DA522" s="40"/>
      <c r="DB522" s="40"/>
      <c r="DC522" s="40"/>
      <c r="DD522" s="40"/>
      <c r="DE522" s="40"/>
      <c r="DF522" s="40"/>
      <c r="DG522" s="40"/>
      <c r="DH522" s="40"/>
      <c r="DI522" s="40"/>
      <c r="DJ522" s="40"/>
      <c r="DK522" s="40"/>
      <c r="DL522" s="40"/>
      <c r="DM522" s="40"/>
      <c r="DN522" s="40"/>
      <c r="DO522" s="40"/>
      <c r="DP522" s="40"/>
      <c r="DQ522" s="40"/>
      <c r="DR522" s="40"/>
      <c r="DS522" s="40"/>
      <c r="DT522" s="40"/>
      <c r="DU522" s="40"/>
      <c r="DV522" s="40"/>
      <c r="DW522" s="85"/>
    </row>
    <row r="523" spans="4:127" ht="21" customHeight="1" x14ac:dyDescent="0.2">
      <c r="D523" s="40"/>
      <c r="E523" s="40"/>
      <c r="F523" s="40"/>
      <c r="G523" s="40"/>
      <c r="H523" s="138"/>
      <c r="I523" s="138"/>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U523" s="75"/>
      <c r="AX523" s="40"/>
      <c r="AY523" s="40"/>
      <c r="AZ523" s="40"/>
      <c r="BA523" s="40"/>
      <c r="BG523" s="40"/>
      <c r="BI523" s="40"/>
      <c r="BJ523" s="40"/>
      <c r="BK523" s="40"/>
      <c r="BL523" s="40"/>
      <c r="BM523" s="40"/>
      <c r="BN523" s="40"/>
      <c r="BO523" s="40"/>
      <c r="BR523" s="40"/>
      <c r="BS523" s="40"/>
      <c r="BT523" s="40"/>
      <c r="CC523" s="40"/>
      <c r="CE523" s="65"/>
      <c r="CF523" s="65"/>
      <c r="CG523" s="65"/>
      <c r="CH523" s="65"/>
      <c r="CI523" s="65"/>
      <c r="CJ523" s="66"/>
      <c r="CK523" s="66"/>
      <c r="CL523" s="66"/>
      <c r="CM523" s="65"/>
      <c r="CN523" s="65"/>
      <c r="CO523" s="65"/>
      <c r="CP523" s="65"/>
      <c r="CQ523" s="65"/>
      <c r="CR523" s="65"/>
      <c r="CS523" s="65"/>
      <c r="CT523" s="65"/>
      <c r="CU523" s="65"/>
      <c r="CV523" s="66"/>
      <c r="CW523" s="65"/>
      <c r="CX523" s="65"/>
      <c r="CY523" s="40"/>
      <c r="CZ523" s="40"/>
      <c r="DA523" s="40"/>
      <c r="DB523" s="40"/>
      <c r="DC523" s="40"/>
      <c r="DD523" s="40"/>
      <c r="DE523" s="40"/>
      <c r="DF523" s="40"/>
      <c r="DG523" s="40"/>
      <c r="DH523" s="40"/>
      <c r="DI523" s="40"/>
      <c r="DJ523" s="40"/>
      <c r="DK523" s="40"/>
      <c r="DL523" s="40"/>
      <c r="DM523" s="40"/>
      <c r="DN523" s="40"/>
      <c r="DO523" s="40"/>
      <c r="DP523" s="40"/>
      <c r="DQ523" s="40"/>
      <c r="DR523" s="40"/>
      <c r="DS523" s="40"/>
      <c r="DT523" s="40"/>
      <c r="DU523" s="40"/>
      <c r="DV523" s="40"/>
      <c r="DW523" s="85"/>
    </row>
    <row r="524" spans="4:127" ht="21" customHeight="1" x14ac:dyDescent="0.2">
      <c r="D524" s="40"/>
      <c r="E524" s="40"/>
      <c r="F524" s="40"/>
      <c r="G524" s="40"/>
      <c r="H524" s="138"/>
      <c r="I524" s="138"/>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U524" s="75"/>
      <c r="AX524" s="40"/>
      <c r="AY524" s="40"/>
      <c r="AZ524" s="40"/>
      <c r="BA524" s="40"/>
      <c r="BG524" s="40"/>
      <c r="BI524" s="40"/>
      <c r="BJ524" s="40"/>
      <c r="BK524" s="40"/>
      <c r="BL524" s="40"/>
      <c r="BM524" s="40"/>
      <c r="BN524" s="40"/>
      <c r="BO524" s="40"/>
      <c r="BR524" s="40"/>
      <c r="BS524" s="40"/>
      <c r="BT524" s="40"/>
      <c r="CC524" s="40"/>
      <c r="CE524" s="65"/>
      <c r="CF524" s="65"/>
      <c r="CG524" s="65"/>
      <c r="CH524" s="65"/>
      <c r="CI524" s="65"/>
      <c r="CJ524" s="66"/>
      <c r="CK524" s="66"/>
      <c r="CL524" s="66"/>
      <c r="CM524" s="65"/>
      <c r="CN524" s="65"/>
      <c r="CO524" s="65"/>
      <c r="CP524" s="65"/>
      <c r="CQ524" s="65"/>
      <c r="CR524" s="65"/>
      <c r="CS524" s="65"/>
      <c r="CT524" s="65"/>
      <c r="CU524" s="65"/>
      <c r="CV524" s="66"/>
      <c r="CW524" s="65"/>
      <c r="CX524" s="65"/>
      <c r="CY524" s="40"/>
      <c r="CZ524" s="40"/>
      <c r="DA524" s="40"/>
      <c r="DB524" s="40"/>
      <c r="DC524" s="40"/>
      <c r="DD524" s="40"/>
      <c r="DE524" s="40"/>
      <c r="DF524" s="40"/>
      <c r="DG524" s="40"/>
      <c r="DH524" s="40"/>
      <c r="DI524" s="40"/>
      <c r="DJ524" s="40"/>
      <c r="DK524" s="40"/>
      <c r="DL524" s="40"/>
      <c r="DM524" s="40"/>
      <c r="DN524" s="40"/>
      <c r="DO524" s="40"/>
      <c r="DP524" s="40"/>
      <c r="DQ524" s="40"/>
      <c r="DR524" s="40"/>
      <c r="DS524" s="40"/>
      <c r="DT524" s="40"/>
      <c r="DU524" s="40"/>
      <c r="DV524" s="40"/>
      <c r="DW524" s="85"/>
    </row>
    <row r="525" spans="4:127" ht="21" customHeight="1" x14ac:dyDescent="0.2">
      <c r="D525" s="40"/>
      <c r="E525" s="40"/>
      <c r="F525" s="40"/>
      <c r="G525" s="40"/>
      <c r="H525" s="138"/>
      <c r="I525" s="138"/>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U525" s="75"/>
      <c r="AX525" s="40"/>
      <c r="AY525" s="40"/>
      <c r="AZ525" s="40"/>
      <c r="BA525" s="40"/>
      <c r="BG525" s="40"/>
      <c r="BI525" s="40"/>
      <c r="BJ525" s="40"/>
      <c r="BK525" s="40"/>
      <c r="BL525" s="40"/>
      <c r="BM525" s="40"/>
      <c r="BN525" s="40"/>
      <c r="BO525" s="40"/>
      <c r="BR525" s="40"/>
      <c r="BS525" s="40"/>
      <c r="BT525" s="40"/>
      <c r="CC525" s="40"/>
      <c r="CE525" s="65"/>
      <c r="CF525" s="65"/>
      <c r="CG525" s="65"/>
      <c r="CH525" s="65"/>
      <c r="CI525" s="65"/>
      <c r="CJ525" s="66"/>
      <c r="CK525" s="66"/>
      <c r="CL525" s="66"/>
      <c r="CM525" s="65"/>
      <c r="CN525" s="65"/>
      <c r="CO525" s="65"/>
      <c r="CP525" s="65"/>
      <c r="CQ525" s="65"/>
      <c r="CR525" s="65"/>
      <c r="CS525" s="65"/>
      <c r="CT525" s="65"/>
      <c r="CU525" s="65"/>
      <c r="CV525" s="66"/>
      <c r="CW525" s="65"/>
      <c r="CX525" s="65"/>
      <c r="CY525" s="40"/>
      <c r="CZ525" s="40"/>
      <c r="DA525" s="40"/>
      <c r="DB525" s="40"/>
      <c r="DC525" s="40"/>
      <c r="DD525" s="40"/>
      <c r="DE525" s="40"/>
      <c r="DF525" s="40"/>
      <c r="DG525" s="40"/>
      <c r="DH525" s="40"/>
      <c r="DI525" s="40"/>
      <c r="DJ525" s="40"/>
      <c r="DK525" s="40"/>
      <c r="DL525" s="40"/>
      <c r="DM525" s="40"/>
      <c r="DN525" s="40"/>
      <c r="DO525" s="40"/>
      <c r="DP525" s="40"/>
      <c r="DQ525" s="40"/>
      <c r="DR525" s="40"/>
      <c r="DS525" s="40"/>
      <c r="DT525" s="40"/>
      <c r="DU525" s="40"/>
      <c r="DV525" s="40"/>
      <c r="DW525" s="85"/>
    </row>
    <row r="526" spans="4:127" ht="21" customHeight="1" x14ac:dyDescent="0.2">
      <c r="D526" s="40"/>
      <c r="E526" s="40"/>
      <c r="F526" s="40"/>
      <c r="G526" s="40"/>
      <c r="H526" s="138"/>
      <c r="I526" s="138"/>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U526" s="75"/>
      <c r="AX526" s="40"/>
      <c r="AY526" s="40"/>
      <c r="AZ526" s="40"/>
      <c r="BA526" s="40"/>
      <c r="BG526" s="40"/>
      <c r="BI526" s="40"/>
      <c r="BJ526" s="40"/>
      <c r="BK526" s="40"/>
      <c r="BL526" s="40"/>
      <c r="BM526" s="40"/>
      <c r="BN526" s="40"/>
      <c r="BO526" s="40"/>
      <c r="BR526" s="40"/>
      <c r="BS526" s="40"/>
      <c r="BT526" s="40"/>
      <c r="CC526" s="40"/>
      <c r="CE526" s="65"/>
      <c r="CF526" s="65"/>
      <c r="CG526" s="65"/>
      <c r="CH526" s="65"/>
      <c r="CI526" s="65"/>
      <c r="CJ526" s="66"/>
      <c r="CK526" s="66"/>
      <c r="CL526" s="66"/>
      <c r="CM526" s="65"/>
      <c r="CN526" s="65"/>
      <c r="CO526" s="65"/>
      <c r="CP526" s="65"/>
      <c r="CQ526" s="65"/>
      <c r="CR526" s="65"/>
      <c r="CS526" s="65"/>
      <c r="CT526" s="65"/>
      <c r="CU526" s="65"/>
      <c r="CV526" s="66"/>
      <c r="CW526" s="65"/>
      <c r="CX526" s="65"/>
      <c r="CY526" s="40"/>
      <c r="CZ526" s="40"/>
      <c r="DA526" s="40"/>
      <c r="DB526" s="40"/>
      <c r="DC526" s="40"/>
      <c r="DD526" s="40"/>
      <c r="DE526" s="40"/>
      <c r="DF526" s="40"/>
      <c r="DG526" s="40"/>
      <c r="DH526" s="40"/>
      <c r="DI526" s="40"/>
      <c r="DJ526" s="40"/>
      <c r="DK526" s="40"/>
      <c r="DL526" s="40"/>
      <c r="DM526" s="40"/>
      <c r="DN526" s="40"/>
      <c r="DO526" s="40"/>
      <c r="DP526" s="40"/>
      <c r="DQ526" s="40"/>
      <c r="DR526" s="40"/>
      <c r="DS526" s="40"/>
      <c r="DT526" s="40"/>
      <c r="DU526" s="40"/>
      <c r="DV526" s="40"/>
      <c r="DW526" s="85"/>
    </row>
    <row r="527" spans="4:127" ht="21" customHeight="1" x14ac:dyDescent="0.2">
      <c r="D527" s="40"/>
      <c r="E527" s="40"/>
      <c r="F527" s="40"/>
      <c r="G527" s="40"/>
      <c r="H527" s="138"/>
      <c r="I527" s="138"/>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U527" s="75"/>
      <c r="AX527" s="40"/>
      <c r="AY527" s="40"/>
      <c r="AZ527" s="40"/>
      <c r="BA527" s="40"/>
      <c r="BG527" s="40"/>
      <c r="BI527" s="40"/>
      <c r="BJ527" s="40"/>
      <c r="BK527" s="40"/>
      <c r="BL527" s="40"/>
      <c r="BM527" s="40"/>
      <c r="BN527" s="40"/>
      <c r="BO527" s="40"/>
      <c r="BR527" s="40"/>
      <c r="BS527" s="40"/>
      <c r="BT527" s="40"/>
      <c r="CC527" s="40"/>
      <c r="CE527" s="65"/>
      <c r="CF527" s="65"/>
      <c r="CG527" s="65"/>
      <c r="CH527" s="65"/>
      <c r="CI527" s="65"/>
      <c r="CJ527" s="66"/>
      <c r="CK527" s="66"/>
      <c r="CL527" s="66"/>
      <c r="CM527" s="65"/>
      <c r="CN527" s="65"/>
      <c r="CO527" s="65"/>
      <c r="CP527" s="65"/>
      <c r="CQ527" s="65"/>
      <c r="CR527" s="65"/>
      <c r="CS527" s="65"/>
      <c r="CT527" s="65"/>
      <c r="CU527" s="65"/>
      <c r="CV527" s="66"/>
      <c r="CW527" s="65"/>
      <c r="CX527" s="65"/>
      <c r="CY527" s="40"/>
      <c r="CZ527" s="40"/>
      <c r="DA527" s="40"/>
      <c r="DB527" s="40"/>
      <c r="DC527" s="40"/>
      <c r="DD527" s="40"/>
      <c r="DE527" s="40"/>
      <c r="DF527" s="40"/>
      <c r="DG527" s="40"/>
      <c r="DH527" s="40"/>
      <c r="DI527" s="40"/>
      <c r="DJ527" s="40"/>
      <c r="DK527" s="40"/>
      <c r="DL527" s="40"/>
      <c r="DM527" s="40"/>
      <c r="DN527" s="40"/>
      <c r="DO527" s="40"/>
      <c r="DP527" s="40"/>
      <c r="DQ527" s="40"/>
      <c r="DR527" s="40"/>
      <c r="DS527" s="40"/>
      <c r="DT527" s="40"/>
      <c r="DU527" s="40"/>
      <c r="DV527" s="40"/>
      <c r="DW527" s="85"/>
    </row>
    <row r="528" spans="4:127" ht="21" customHeight="1" x14ac:dyDescent="0.2">
      <c r="D528" s="40"/>
      <c r="E528" s="40"/>
      <c r="F528" s="40"/>
      <c r="G528" s="40"/>
      <c r="H528" s="138"/>
      <c r="I528" s="138"/>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U528" s="75"/>
      <c r="AX528" s="40"/>
      <c r="AY528" s="40"/>
      <c r="AZ528" s="40"/>
      <c r="BA528" s="40"/>
      <c r="BG528" s="40"/>
      <c r="BI528" s="40"/>
      <c r="BJ528" s="40"/>
      <c r="BK528" s="40"/>
      <c r="BL528" s="40"/>
      <c r="BM528" s="40"/>
      <c r="BN528" s="40"/>
      <c r="BO528" s="40"/>
      <c r="BR528" s="40"/>
      <c r="BS528" s="40"/>
      <c r="BT528" s="40"/>
      <c r="CC528" s="40"/>
      <c r="CE528" s="65"/>
      <c r="CF528" s="65"/>
      <c r="CG528" s="65"/>
      <c r="CH528" s="65"/>
      <c r="CI528" s="65"/>
      <c r="CJ528" s="66"/>
      <c r="CK528" s="66"/>
      <c r="CL528" s="66"/>
      <c r="CM528" s="65"/>
      <c r="CN528" s="65"/>
      <c r="CO528" s="65"/>
      <c r="CP528" s="65"/>
      <c r="CQ528" s="65"/>
      <c r="CR528" s="65"/>
      <c r="CS528" s="65"/>
      <c r="CT528" s="65"/>
      <c r="CU528" s="65"/>
      <c r="CV528" s="66"/>
      <c r="CW528" s="65"/>
      <c r="CX528" s="65"/>
      <c r="CY528" s="40"/>
      <c r="CZ528" s="40"/>
      <c r="DA528" s="40"/>
      <c r="DB528" s="40"/>
      <c r="DC528" s="40"/>
      <c r="DD528" s="40"/>
      <c r="DE528" s="40"/>
      <c r="DF528" s="40"/>
      <c r="DG528" s="40"/>
      <c r="DH528" s="40"/>
      <c r="DI528" s="40"/>
      <c r="DJ528" s="40"/>
      <c r="DK528" s="40"/>
      <c r="DL528" s="40"/>
      <c r="DM528" s="40"/>
      <c r="DN528" s="40"/>
      <c r="DO528" s="40"/>
      <c r="DP528" s="40"/>
      <c r="DQ528" s="40"/>
      <c r="DR528" s="40"/>
      <c r="DS528" s="40"/>
      <c r="DT528" s="40"/>
      <c r="DU528" s="40"/>
      <c r="DV528" s="40"/>
      <c r="DW528" s="85"/>
    </row>
    <row r="529" spans="4:127" ht="21" customHeight="1" x14ac:dyDescent="0.2">
      <c r="D529" s="40"/>
      <c r="E529" s="40"/>
      <c r="F529" s="40"/>
      <c r="G529" s="40"/>
      <c r="H529" s="138"/>
      <c r="I529" s="138"/>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U529" s="75"/>
      <c r="AX529" s="40"/>
      <c r="AY529" s="40"/>
      <c r="AZ529" s="40"/>
      <c r="BA529" s="40"/>
      <c r="BG529" s="40"/>
      <c r="BI529" s="40"/>
      <c r="BJ529" s="40"/>
      <c r="BK529" s="40"/>
      <c r="BL529" s="40"/>
      <c r="BM529" s="40"/>
      <c r="BN529" s="40"/>
      <c r="BO529" s="40"/>
      <c r="BR529" s="40"/>
      <c r="BS529" s="40"/>
      <c r="BT529" s="40"/>
      <c r="CC529" s="40"/>
      <c r="CE529" s="65"/>
      <c r="CF529" s="65"/>
      <c r="CG529" s="65"/>
      <c r="CH529" s="65"/>
      <c r="CI529" s="65"/>
      <c r="CJ529" s="66"/>
      <c r="CK529" s="66"/>
      <c r="CL529" s="66"/>
      <c r="CM529" s="65"/>
      <c r="CN529" s="65"/>
      <c r="CO529" s="65"/>
      <c r="CP529" s="65"/>
      <c r="CQ529" s="65"/>
      <c r="CR529" s="65"/>
      <c r="CS529" s="65"/>
      <c r="CT529" s="65"/>
      <c r="CU529" s="65"/>
      <c r="CV529" s="66"/>
      <c r="CW529" s="65"/>
      <c r="CX529" s="65"/>
      <c r="CY529" s="40"/>
      <c r="CZ529" s="40"/>
      <c r="DA529" s="40"/>
      <c r="DB529" s="40"/>
      <c r="DC529" s="40"/>
      <c r="DD529" s="40"/>
      <c r="DE529" s="40"/>
      <c r="DF529" s="40"/>
      <c r="DG529" s="40"/>
      <c r="DH529" s="40"/>
      <c r="DI529" s="40"/>
      <c r="DJ529" s="40"/>
      <c r="DK529" s="40"/>
      <c r="DL529" s="40"/>
      <c r="DM529" s="40"/>
      <c r="DN529" s="40"/>
      <c r="DO529" s="40"/>
      <c r="DP529" s="40"/>
      <c r="DQ529" s="40"/>
      <c r="DR529" s="40"/>
      <c r="DS529" s="40"/>
      <c r="DT529" s="40"/>
      <c r="DU529" s="40"/>
      <c r="DV529" s="40"/>
      <c r="DW529" s="85"/>
    </row>
    <row r="530" spans="4:127" ht="21" customHeight="1" x14ac:dyDescent="0.2">
      <c r="D530" s="40"/>
      <c r="E530" s="40"/>
      <c r="F530" s="40"/>
      <c r="G530" s="40"/>
      <c r="H530" s="138"/>
      <c r="I530" s="138"/>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U530" s="75"/>
      <c r="AX530" s="40"/>
      <c r="AY530" s="40"/>
      <c r="AZ530" s="40"/>
      <c r="BA530" s="40"/>
      <c r="BG530" s="40"/>
      <c r="BI530" s="40"/>
      <c r="BJ530" s="40"/>
      <c r="BK530" s="40"/>
      <c r="BL530" s="40"/>
      <c r="BM530" s="40"/>
      <c r="BN530" s="40"/>
      <c r="BO530" s="40"/>
      <c r="BR530" s="40"/>
      <c r="BS530" s="40"/>
      <c r="BT530" s="40"/>
      <c r="CC530" s="40"/>
      <c r="CE530" s="65"/>
      <c r="CF530" s="65"/>
      <c r="CG530" s="65"/>
      <c r="CH530" s="65"/>
      <c r="CI530" s="65"/>
      <c r="CJ530" s="66"/>
      <c r="CK530" s="66"/>
      <c r="CL530" s="66"/>
      <c r="CM530" s="65"/>
      <c r="CN530" s="65"/>
      <c r="CO530" s="65"/>
      <c r="CP530" s="65"/>
      <c r="CQ530" s="65"/>
      <c r="CR530" s="65"/>
      <c r="CS530" s="65"/>
      <c r="CT530" s="65"/>
      <c r="CU530" s="65"/>
      <c r="CV530" s="66"/>
      <c r="CW530" s="65"/>
      <c r="CX530" s="65"/>
      <c r="CY530" s="40"/>
      <c r="CZ530" s="40"/>
      <c r="DA530" s="40"/>
      <c r="DB530" s="40"/>
      <c r="DC530" s="40"/>
      <c r="DD530" s="40"/>
      <c r="DE530" s="40"/>
      <c r="DF530" s="40"/>
      <c r="DG530" s="40"/>
      <c r="DH530" s="40"/>
      <c r="DI530" s="40"/>
      <c r="DJ530" s="40"/>
      <c r="DK530" s="40"/>
      <c r="DL530" s="40"/>
      <c r="DM530" s="40"/>
      <c r="DN530" s="40"/>
      <c r="DO530" s="40"/>
      <c r="DP530" s="40"/>
      <c r="DQ530" s="40"/>
      <c r="DR530" s="40"/>
      <c r="DS530" s="40"/>
      <c r="DT530" s="40"/>
      <c r="DU530" s="40"/>
      <c r="DV530" s="40"/>
      <c r="DW530" s="85"/>
    </row>
    <row r="531" spans="4:127" ht="21" customHeight="1" x14ac:dyDescent="0.2">
      <c r="D531" s="40"/>
      <c r="E531" s="40"/>
      <c r="F531" s="40"/>
      <c r="G531" s="40"/>
      <c r="H531" s="138"/>
      <c r="I531" s="138"/>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U531" s="75"/>
      <c r="AX531" s="40"/>
      <c r="AY531" s="40"/>
      <c r="AZ531" s="40"/>
      <c r="BA531" s="40"/>
      <c r="BG531" s="40"/>
      <c r="BI531" s="40"/>
      <c r="BJ531" s="40"/>
      <c r="BK531" s="40"/>
      <c r="BL531" s="40"/>
      <c r="BM531" s="40"/>
      <c r="BN531" s="40"/>
      <c r="BO531" s="40"/>
      <c r="BR531" s="40"/>
      <c r="BS531" s="40"/>
      <c r="BT531" s="40"/>
      <c r="CC531" s="40"/>
      <c r="CE531" s="65"/>
      <c r="CF531" s="65"/>
      <c r="CG531" s="65"/>
      <c r="CH531" s="65"/>
      <c r="CI531" s="65"/>
      <c r="CJ531" s="66"/>
      <c r="CK531" s="66"/>
      <c r="CL531" s="66"/>
      <c r="CM531" s="65"/>
      <c r="CN531" s="65"/>
      <c r="CO531" s="65"/>
      <c r="CP531" s="65"/>
      <c r="CQ531" s="65"/>
      <c r="CR531" s="65"/>
      <c r="CS531" s="65"/>
      <c r="CT531" s="65"/>
      <c r="CU531" s="65"/>
      <c r="CV531" s="66"/>
      <c r="CW531" s="65"/>
      <c r="CX531" s="65"/>
      <c r="CY531" s="40"/>
      <c r="CZ531" s="40"/>
      <c r="DA531" s="40"/>
      <c r="DB531" s="40"/>
      <c r="DC531" s="40"/>
      <c r="DD531" s="40"/>
      <c r="DE531" s="40"/>
      <c r="DF531" s="40"/>
      <c r="DG531" s="40"/>
      <c r="DH531" s="40"/>
      <c r="DI531" s="40"/>
      <c r="DJ531" s="40"/>
      <c r="DK531" s="40"/>
      <c r="DL531" s="40"/>
      <c r="DM531" s="40"/>
      <c r="DN531" s="40"/>
      <c r="DO531" s="40"/>
      <c r="DP531" s="40"/>
      <c r="DQ531" s="40"/>
      <c r="DR531" s="40"/>
      <c r="DS531" s="40"/>
      <c r="DT531" s="40"/>
      <c r="DU531" s="40"/>
      <c r="DV531" s="40"/>
      <c r="DW531" s="85"/>
    </row>
    <row r="532" spans="4:127" ht="21" customHeight="1" x14ac:dyDescent="0.2">
      <c r="D532" s="40"/>
      <c r="E532" s="40"/>
      <c r="F532" s="40"/>
      <c r="G532" s="40"/>
      <c r="H532" s="138"/>
      <c r="I532" s="138"/>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U532" s="75"/>
      <c r="AX532" s="40"/>
      <c r="AY532" s="40"/>
      <c r="AZ532" s="40"/>
      <c r="BA532" s="40"/>
      <c r="BG532" s="40"/>
      <c r="BI532" s="40"/>
      <c r="BJ532" s="40"/>
      <c r="BK532" s="40"/>
      <c r="BL532" s="40"/>
      <c r="BM532" s="40"/>
      <c r="BN532" s="40"/>
      <c r="BO532" s="40"/>
      <c r="BR532" s="40"/>
      <c r="BS532" s="40"/>
      <c r="BT532" s="40"/>
      <c r="CC532" s="40"/>
      <c r="CE532" s="65"/>
      <c r="CF532" s="65"/>
      <c r="CG532" s="65"/>
      <c r="CH532" s="65"/>
      <c r="CI532" s="65"/>
      <c r="CJ532" s="66"/>
      <c r="CK532" s="66"/>
      <c r="CL532" s="66"/>
      <c r="CM532" s="65"/>
      <c r="CN532" s="65"/>
      <c r="CO532" s="65"/>
      <c r="CP532" s="65"/>
      <c r="CQ532" s="65"/>
      <c r="CR532" s="65"/>
      <c r="CS532" s="65"/>
      <c r="CT532" s="65"/>
      <c r="CU532" s="65"/>
      <c r="CV532" s="66"/>
      <c r="CW532" s="65"/>
      <c r="CX532" s="65"/>
      <c r="CY532" s="40"/>
      <c r="CZ532" s="40"/>
      <c r="DA532" s="40"/>
      <c r="DB532" s="40"/>
      <c r="DC532" s="40"/>
      <c r="DD532" s="40"/>
      <c r="DE532" s="40"/>
      <c r="DF532" s="40"/>
      <c r="DG532" s="40"/>
      <c r="DH532" s="40"/>
      <c r="DI532" s="40"/>
      <c r="DJ532" s="40"/>
      <c r="DK532" s="40"/>
      <c r="DL532" s="40"/>
      <c r="DM532" s="40"/>
      <c r="DN532" s="40"/>
      <c r="DO532" s="40"/>
      <c r="DP532" s="40"/>
      <c r="DQ532" s="40"/>
      <c r="DR532" s="40"/>
      <c r="DS532" s="40"/>
      <c r="DT532" s="40"/>
      <c r="DU532" s="40"/>
      <c r="DV532" s="40"/>
      <c r="DW532" s="85"/>
    </row>
    <row r="533" spans="4:127" ht="21" customHeight="1" x14ac:dyDescent="0.2">
      <c r="D533" s="40"/>
      <c r="E533" s="40"/>
      <c r="F533" s="40"/>
      <c r="G533" s="40"/>
      <c r="H533" s="138"/>
      <c r="I533" s="138"/>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U533" s="75"/>
      <c r="AX533" s="40"/>
      <c r="AY533" s="40"/>
      <c r="AZ533" s="40"/>
      <c r="BA533" s="40"/>
      <c r="BG533" s="40"/>
      <c r="BI533" s="40"/>
      <c r="BJ533" s="40"/>
      <c r="BK533" s="40"/>
      <c r="BL533" s="40"/>
      <c r="BM533" s="40"/>
      <c r="BN533" s="40"/>
      <c r="BO533" s="40"/>
      <c r="BR533" s="40"/>
      <c r="BS533" s="40"/>
      <c r="BT533" s="40"/>
      <c r="CC533" s="40"/>
      <c r="CE533" s="65"/>
      <c r="CF533" s="65"/>
      <c r="CG533" s="65"/>
      <c r="CH533" s="65"/>
      <c r="CI533" s="65"/>
      <c r="CJ533" s="66"/>
      <c r="CK533" s="66"/>
      <c r="CL533" s="66"/>
      <c r="CM533" s="65"/>
      <c r="CN533" s="65"/>
      <c r="CO533" s="65"/>
      <c r="CP533" s="65"/>
      <c r="CQ533" s="65"/>
      <c r="CR533" s="65"/>
      <c r="CS533" s="65"/>
      <c r="CT533" s="65"/>
      <c r="CU533" s="65"/>
      <c r="CV533" s="66"/>
      <c r="CW533" s="65"/>
      <c r="CX533" s="65"/>
      <c r="CY533" s="40"/>
      <c r="CZ533" s="40"/>
      <c r="DA533" s="40"/>
      <c r="DB533" s="40"/>
      <c r="DC533" s="40"/>
      <c r="DD533" s="40"/>
      <c r="DE533" s="40"/>
      <c r="DF533" s="40"/>
      <c r="DG533" s="40"/>
      <c r="DH533" s="40"/>
      <c r="DI533" s="40"/>
      <c r="DJ533" s="40"/>
      <c r="DK533" s="40"/>
      <c r="DL533" s="40"/>
      <c r="DM533" s="40"/>
      <c r="DN533" s="40"/>
      <c r="DO533" s="40"/>
      <c r="DP533" s="40"/>
      <c r="DQ533" s="40"/>
      <c r="DR533" s="40"/>
      <c r="DS533" s="40"/>
      <c r="DT533" s="40"/>
      <c r="DU533" s="40"/>
      <c r="DV533" s="40"/>
      <c r="DW533" s="85"/>
    </row>
    <row r="534" spans="4:127" ht="21" customHeight="1" x14ac:dyDescent="0.2">
      <c r="D534" s="40"/>
      <c r="E534" s="40"/>
      <c r="F534" s="40"/>
      <c r="G534" s="40"/>
      <c r="H534" s="138"/>
      <c r="I534" s="138"/>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U534" s="75"/>
      <c r="AX534" s="40"/>
      <c r="AY534" s="40"/>
      <c r="AZ534" s="40"/>
      <c r="BA534" s="40"/>
      <c r="BG534" s="40"/>
      <c r="BI534" s="40"/>
      <c r="BJ534" s="40"/>
      <c r="BK534" s="40"/>
      <c r="BL534" s="40"/>
      <c r="BM534" s="40"/>
      <c r="BN534" s="40"/>
      <c r="BO534" s="40"/>
      <c r="BR534" s="40"/>
      <c r="BS534" s="40"/>
      <c r="BT534" s="40"/>
      <c r="CC534" s="40"/>
      <c r="CE534" s="65"/>
      <c r="CF534" s="65"/>
      <c r="CG534" s="65"/>
      <c r="CH534" s="65"/>
      <c r="CI534" s="65"/>
      <c r="CJ534" s="66"/>
      <c r="CK534" s="66"/>
      <c r="CL534" s="66"/>
      <c r="CM534" s="65"/>
      <c r="CN534" s="65"/>
      <c r="CO534" s="65"/>
      <c r="CP534" s="65"/>
      <c r="CQ534" s="65"/>
      <c r="CR534" s="65"/>
      <c r="CS534" s="65"/>
      <c r="CT534" s="65"/>
      <c r="CU534" s="65"/>
      <c r="CV534" s="66"/>
      <c r="CW534" s="65"/>
      <c r="CX534" s="65"/>
      <c r="CY534" s="40"/>
      <c r="CZ534" s="40"/>
      <c r="DA534" s="40"/>
      <c r="DB534" s="40"/>
      <c r="DC534" s="40"/>
      <c r="DD534" s="40"/>
      <c r="DE534" s="40"/>
      <c r="DF534" s="40"/>
      <c r="DG534" s="40"/>
      <c r="DH534" s="40"/>
      <c r="DI534" s="40"/>
      <c r="DJ534" s="40"/>
      <c r="DK534" s="40"/>
      <c r="DL534" s="40"/>
      <c r="DM534" s="40"/>
      <c r="DN534" s="40"/>
      <c r="DO534" s="40"/>
      <c r="DP534" s="40"/>
      <c r="DQ534" s="40"/>
      <c r="DR534" s="40"/>
      <c r="DS534" s="40"/>
      <c r="DT534" s="40"/>
      <c r="DU534" s="40"/>
      <c r="DV534" s="40"/>
      <c r="DW534" s="85"/>
    </row>
    <row r="535" spans="4:127" ht="21" customHeight="1" x14ac:dyDescent="0.2">
      <c r="D535" s="40"/>
      <c r="E535" s="40"/>
      <c r="F535" s="40"/>
      <c r="G535" s="40"/>
      <c r="H535" s="138"/>
      <c r="I535" s="138"/>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U535" s="75"/>
      <c r="AX535" s="40"/>
      <c r="AY535" s="40"/>
      <c r="AZ535" s="40"/>
      <c r="BA535" s="40"/>
      <c r="BG535" s="40"/>
      <c r="BI535" s="40"/>
      <c r="BJ535" s="40"/>
      <c r="BK535" s="40"/>
      <c r="BL535" s="40"/>
      <c r="BM535" s="40"/>
      <c r="BN535" s="40"/>
      <c r="BO535" s="40"/>
      <c r="BR535" s="40"/>
      <c r="BS535" s="40"/>
      <c r="BT535" s="40"/>
      <c r="CC535" s="40"/>
      <c r="CE535" s="65"/>
      <c r="CF535" s="65"/>
      <c r="CG535" s="65"/>
      <c r="CH535" s="65"/>
      <c r="CI535" s="65"/>
      <c r="CJ535" s="66"/>
      <c r="CK535" s="66"/>
      <c r="CL535" s="66"/>
      <c r="CM535" s="65"/>
      <c r="CN535" s="65"/>
      <c r="CO535" s="65"/>
      <c r="CP535" s="65"/>
      <c r="CQ535" s="65"/>
      <c r="CR535" s="65"/>
      <c r="CS535" s="65"/>
      <c r="CT535" s="65"/>
      <c r="CU535" s="65"/>
      <c r="CV535" s="66"/>
      <c r="CW535" s="65"/>
      <c r="CX535" s="65"/>
      <c r="CY535" s="40"/>
      <c r="CZ535" s="40"/>
      <c r="DA535" s="40"/>
      <c r="DB535" s="40"/>
      <c r="DC535" s="40"/>
      <c r="DD535" s="40"/>
      <c r="DE535" s="40"/>
      <c r="DF535" s="40"/>
      <c r="DG535" s="40"/>
      <c r="DH535" s="40"/>
      <c r="DI535" s="40"/>
      <c r="DJ535" s="40"/>
      <c r="DK535" s="40"/>
      <c r="DL535" s="40"/>
      <c r="DM535" s="40"/>
      <c r="DN535" s="40"/>
      <c r="DO535" s="40"/>
      <c r="DP535" s="40"/>
      <c r="DQ535" s="40"/>
      <c r="DR535" s="40"/>
      <c r="DS535" s="40"/>
      <c r="DT535" s="40"/>
      <c r="DU535" s="40"/>
      <c r="DV535" s="40"/>
      <c r="DW535" s="85"/>
    </row>
    <row r="536" spans="4:127" ht="21" customHeight="1" x14ac:dyDescent="0.2">
      <c r="D536" s="40"/>
      <c r="E536" s="40"/>
      <c r="F536" s="40"/>
      <c r="G536" s="40"/>
      <c r="H536" s="138"/>
      <c r="I536" s="138"/>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U536" s="75"/>
      <c r="AX536" s="40"/>
      <c r="AY536" s="40"/>
      <c r="AZ536" s="40"/>
      <c r="BA536" s="40"/>
      <c r="BG536" s="40"/>
      <c r="BI536" s="40"/>
      <c r="BJ536" s="40"/>
      <c r="BK536" s="40"/>
      <c r="BL536" s="40"/>
      <c r="BM536" s="40"/>
      <c r="BN536" s="40"/>
      <c r="BO536" s="40"/>
      <c r="BR536" s="40"/>
      <c r="BS536" s="40"/>
      <c r="BT536" s="40"/>
      <c r="CC536" s="40"/>
      <c r="CE536" s="65"/>
      <c r="CF536" s="65"/>
      <c r="CG536" s="65"/>
      <c r="CH536" s="65"/>
      <c r="CI536" s="65"/>
      <c r="CJ536" s="66"/>
      <c r="CK536" s="66"/>
      <c r="CL536" s="66"/>
      <c r="CM536" s="65"/>
      <c r="CN536" s="65"/>
      <c r="CO536" s="65"/>
      <c r="CP536" s="65"/>
      <c r="CQ536" s="65"/>
      <c r="CR536" s="65"/>
      <c r="CS536" s="65"/>
      <c r="CT536" s="65"/>
      <c r="CU536" s="65"/>
      <c r="CV536" s="66"/>
      <c r="CW536" s="65"/>
      <c r="CX536" s="65"/>
      <c r="CY536" s="40"/>
      <c r="CZ536" s="40"/>
      <c r="DA536" s="40"/>
      <c r="DB536" s="40"/>
      <c r="DC536" s="40"/>
      <c r="DD536" s="40"/>
      <c r="DE536" s="40"/>
      <c r="DF536" s="40"/>
      <c r="DG536" s="40"/>
      <c r="DH536" s="40"/>
      <c r="DI536" s="40"/>
      <c r="DJ536" s="40"/>
      <c r="DK536" s="40"/>
      <c r="DL536" s="40"/>
      <c r="DM536" s="40"/>
      <c r="DN536" s="40"/>
      <c r="DO536" s="40"/>
      <c r="DP536" s="40"/>
      <c r="DQ536" s="40"/>
      <c r="DR536" s="40"/>
      <c r="DS536" s="40"/>
      <c r="DT536" s="40"/>
      <c r="DU536" s="40"/>
      <c r="DV536" s="40"/>
      <c r="DW536" s="85"/>
    </row>
    <row r="537" spans="4:127" ht="21" customHeight="1" x14ac:dyDescent="0.2">
      <c r="D537" s="40"/>
      <c r="E537" s="40"/>
      <c r="F537" s="40"/>
      <c r="G537" s="40"/>
      <c r="H537" s="138"/>
      <c r="I537" s="138"/>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U537" s="75"/>
      <c r="AX537" s="40"/>
      <c r="AY537" s="40"/>
      <c r="AZ537" s="40"/>
      <c r="BA537" s="40"/>
      <c r="BG537" s="40"/>
      <c r="BI537" s="40"/>
      <c r="BJ537" s="40"/>
      <c r="BK537" s="40"/>
      <c r="BL537" s="40"/>
      <c r="BM537" s="40"/>
      <c r="BN537" s="40"/>
      <c r="BO537" s="40"/>
      <c r="BR537" s="40"/>
      <c r="BS537" s="40"/>
      <c r="BT537" s="40"/>
      <c r="CC537" s="40"/>
      <c r="CE537" s="65"/>
      <c r="CF537" s="65"/>
      <c r="CG537" s="65"/>
      <c r="CH537" s="65"/>
      <c r="CI537" s="65"/>
      <c r="CJ537" s="66"/>
      <c r="CK537" s="66"/>
      <c r="CL537" s="66"/>
      <c r="CM537" s="65"/>
      <c r="CN537" s="65"/>
      <c r="CO537" s="65"/>
      <c r="CP537" s="65"/>
      <c r="CQ537" s="65"/>
      <c r="CR537" s="65"/>
      <c r="CS537" s="65"/>
      <c r="CT537" s="65"/>
      <c r="CU537" s="65"/>
      <c r="CV537" s="66"/>
      <c r="CW537" s="65"/>
      <c r="CX537" s="65"/>
      <c r="CY537" s="40"/>
      <c r="CZ537" s="40"/>
      <c r="DA537" s="40"/>
      <c r="DB537" s="40"/>
      <c r="DC537" s="40"/>
      <c r="DD537" s="40"/>
      <c r="DE537" s="40"/>
      <c r="DF537" s="40"/>
      <c r="DG537" s="40"/>
      <c r="DH537" s="40"/>
      <c r="DI537" s="40"/>
      <c r="DJ537" s="40"/>
      <c r="DK537" s="40"/>
      <c r="DL537" s="40"/>
      <c r="DM537" s="40"/>
      <c r="DN537" s="40"/>
      <c r="DO537" s="40"/>
      <c r="DP537" s="40"/>
      <c r="DQ537" s="40"/>
      <c r="DR537" s="40"/>
      <c r="DS537" s="40"/>
      <c r="DT537" s="40"/>
      <c r="DU537" s="40"/>
      <c r="DV537" s="40"/>
      <c r="DW537" s="85"/>
    </row>
    <row r="538" spans="4:127" ht="21" customHeight="1" x14ac:dyDescent="0.2">
      <c r="D538" s="40"/>
      <c r="E538" s="40"/>
      <c r="F538" s="40"/>
      <c r="G538" s="40"/>
      <c r="H538" s="138"/>
      <c r="I538" s="138"/>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U538" s="75"/>
      <c r="AX538" s="40"/>
      <c r="AY538" s="40"/>
      <c r="AZ538" s="40"/>
      <c r="BA538" s="40"/>
      <c r="BG538" s="40"/>
      <c r="BI538" s="40"/>
      <c r="BJ538" s="40"/>
      <c r="BK538" s="40"/>
      <c r="BL538" s="40"/>
      <c r="BM538" s="40"/>
      <c r="BN538" s="40"/>
      <c r="BO538" s="40"/>
      <c r="BR538" s="40"/>
      <c r="BS538" s="40"/>
      <c r="BT538" s="40"/>
      <c r="CC538" s="40"/>
      <c r="CE538" s="65"/>
      <c r="CF538" s="65"/>
      <c r="CG538" s="65"/>
      <c r="CH538" s="65"/>
      <c r="CI538" s="65"/>
      <c r="CJ538" s="66"/>
      <c r="CK538" s="66"/>
      <c r="CL538" s="66"/>
      <c r="CM538" s="65"/>
      <c r="CN538" s="65"/>
      <c r="CO538" s="65"/>
      <c r="CP538" s="65"/>
      <c r="CQ538" s="65"/>
      <c r="CR538" s="65"/>
      <c r="CS538" s="65"/>
      <c r="CT538" s="65"/>
      <c r="CU538" s="65"/>
      <c r="CV538" s="66"/>
      <c r="CW538" s="65"/>
      <c r="CX538" s="65"/>
      <c r="CY538" s="40"/>
      <c r="CZ538" s="40"/>
      <c r="DA538" s="40"/>
      <c r="DB538" s="40"/>
      <c r="DC538" s="40"/>
      <c r="DD538" s="40"/>
      <c r="DE538" s="40"/>
      <c r="DF538" s="40"/>
      <c r="DG538" s="40"/>
      <c r="DH538" s="40"/>
      <c r="DI538" s="40"/>
      <c r="DJ538" s="40"/>
      <c r="DK538" s="40"/>
      <c r="DL538" s="40"/>
      <c r="DM538" s="40"/>
      <c r="DN538" s="40"/>
      <c r="DO538" s="40"/>
      <c r="DP538" s="40"/>
      <c r="DQ538" s="40"/>
      <c r="DR538" s="40"/>
      <c r="DS538" s="40"/>
      <c r="DT538" s="40"/>
      <c r="DU538" s="40"/>
      <c r="DV538" s="40"/>
      <c r="DW538" s="85"/>
    </row>
    <row r="539" spans="4:127" ht="21" customHeight="1" x14ac:dyDescent="0.2">
      <c r="D539" s="40"/>
      <c r="E539" s="40"/>
      <c r="F539" s="40"/>
      <c r="G539" s="40"/>
      <c r="H539" s="138"/>
      <c r="I539" s="138"/>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U539" s="75"/>
      <c r="AX539" s="40"/>
      <c r="AY539" s="40"/>
      <c r="AZ539" s="40"/>
      <c r="BA539" s="40"/>
      <c r="BG539" s="40"/>
      <c r="BI539" s="40"/>
      <c r="BJ539" s="40"/>
      <c r="BK539" s="40"/>
      <c r="BL539" s="40"/>
      <c r="BM539" s="40"/>
      <c r="BN539" s="40"/>
      <c r="BO539" s="40"/>
      <c r="BR539" s="40"/>
      <c r="BS539" s="40"/>
      <c r="BT539" s="40"/>
      <c r="CC539" s="40"/>
      <c r="CE539" s="65"/>
      <c r="CF539" s="65"/>
      <c r="CG539" s="65"/>
      <c r="CH539" s="65"/>
      <c r="CI539" s="65"/>
      <c r="CJ539" s="66"/>
      <c r="CK539" s="66"/>
      <c r="CL539" s="66"/>
      <c r="CM539" s="65"/>
      <c r="CN539" s="65"/>
      <c r="CO539" s="65"/>
      <c r="CP539" s="65"/>
      <c r="CQ539" s="65"/>
      <c r="CR539" s="65"/>
      <c r="CS539" s="65"/>
      <c r="CT539" s="65"/>
      <c r="CU539" s="65"/>
      <c r="CV539" s="66"/>
      <c r="CW539" s="65"/>
      <c r="CX539" s="65"/>
      <c r="CY539" s="40"/>
      <c r="CZ539" s="40"/>
      <c r="DA539" s="40"/>
      <c r="DB539" s="40"/>
      <c r="DC539" s="40"/>
      <c r="DD539" s="40"/>
      <c r="DE539" s="40"/>
      <c r="DF539" s="40"/>
      <c r="DG539" s="40"/>
      <c r="DH539" s="40"/>
      <c r="DI539" s="40"/>
      <c r="DJ539" s="40"/>
      <c r="DK539" s="40"/>
      <c r="DL539" s="40"/>
      <c r="DM539" s="40"/>
      <c r="DN539" s="40"/>
      <c r="DO539" s="40"/>
      <c r="DP539" s="40"/>
      <c r="DQ539" s="40"/>
      <c r="DR539" s="40"/>
      <c r="DS539" s="40"/>
      <c r="DT539" s="40"/>
      <c r="DU539" s="40"/>
      <c r="DV539" s="40"/>
      <c r="DW539" s="85"/>
    </row>
    <row r="540" spans="4:127" ht="21" customHeight="1" x14ac:dyDescent="0.2">
      <c r="D540" s="40"/>
      <c r="E540" s="40"/>
      <c r="F540" s="40"/>
      <c r="G540" s="40"/>
      <c r="H540" s="138"/>
      <c r="I540" s="138"/>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U540" s="75"/>
      <c r="AX540" s="40"/>
      <c r="AY540" s="40"/>
      <c r="AZ540" s="40"/>
      <c r="BA540" s="40"/>
      <c r="BG540" s="40"/>
      <c r="BI540" s="40"/>
      <c r="BJ540" s="40"/>
      <c r="BK540" s="40"/>
      <c r="BL540" s="40"/>
      <c r="BM540" s="40"/>
      <c r="BN540" s="40"/>
      <c r="BO540" s="40"/>
      <c r="BR540" s="40"/>
      <c r="BS540" s="40"/>
      <c r="BT540" s="40"/>
      <c r="CC540" s="40"/>
      <c r="CE540" s="65"/>
      <c r="CF540" s="65"/>
      <c r="CG540" s="65"/>
      <c r="CH540" s="65"/>
      <c r="CI540" s="65"/>
      <c r="CJ540" s="66"/>
      <c r="CK540" s="66"/>
      <c r="CL540" s="66"/>
      <c r="CM540" s="65"/>
      <c r="CN540" s="65"/>
      <c r="CO540" s="65"/>
      <c r="CP540" s="65"/>
      <c r="CQ540" s="65"/>
      <c r="CR540" s="65"/>
      <c r="CS540" s="65"/>
      <c r="CT540" s="65"/>
      <c r="CU540" s="65"/>
      <c r="CV540" s="66"/>
      <c r="CW540" s="65"/>
      <c r="CX540" s="65"/>
      <c r="CY540" s="40"/>
      <c r="CZ540" s="40"/>
      <c r="DA540" s="40"/>
      <c r="DB540" s="40"/>
      <c r="DC540" s="40"/>
      <c r="DD540" s="40"/>
      <c r="DE540" s="40"/>
      <c r="DF540" s="40"/>
      <c r="DG540" s="40"/>
      <c r="DH540" s="40"/>
      <c r="DI540" s="40"/>
      <c r="DJ540" s="40"/>
      <c r="DK540" s="40"/>
      <c r="DL540" s="40"/>
      <c r="DM540" s="40"/>
      <c r="DN540" s="40"/>
      <c r="DO540" s="40"/>
      <c r="DP540" s="40"/>
      <c r="DQ540" s="40"/>
      <c r="DR540" s="40"/>
      <c r="DS540" s="40"/>
      <c r="DT540" s="40"/>
      <c r="DU540" s="40"/>
      <c r="DV540" s="40"/>
      <c r="DW540" s="85"/>
    </row>
    <row r="541" spans="4:127" ht="21" customHeight="1" x14ac:dyDescent="0.2">
      <c r="D541" s="40"/>
      <c r="E541" s="40"/>
      <c r="F541" s="40"/>
      <c r="G541" s="40"/>
      <c r="H541" s="138"/>
      <c r="I541" s="138"/>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U541" s="75"/>
      <c r="AX541" s="40"/>
      <c r="AY541" s="40"/>
      <c r="AZ541" s="40"/>
      <c r="BA541" s="40"/>
      <c r="BG541" s="40"/>
      <c r="BI541" s="40"/>
      <c r="BJ541" s="40"/>
      <c r="BK541" s="40"/>
      <c r="BL541" s="40"/>
      <c r="BM541" s="40"/>
      <c r="BN541" s="40"/>
      <c r="BO541" s="40"/>
      <c r="BR541" s="40"/>
      <c r="BS541" s="40"/>
      <c r="BT541" s="40"/>
      <c r="CC541" s="40"/>
      <c r="CE541" s="65"/>
      <c r="CF541" s="65"/>
      <c r="CG541" s="65"/>
      <c r="CH541" s="65"/>
      <c r="CI541" s="65"/>
      <c r="CJ541" s="66"/>
      <c r="CK541" s="66"/>
      <c r="CL541" s="66"/>
      <c r="CM541" s="65"/>
      <c r="CN541" s="65"/>
      <c r="CO541" s="65"/>
      <c r="CP541" s="65"/>
      <c r="CQ541" s="65"/>
      <c r="CR541" s="65"/>
      <c r="CS541" s="65"/>
      <c r="CT541" s="65"/>
      <c r="CU541" s="65"/>
      <c r="CV541" s="66"/>
      <c r="CW541" s="65"/>
      <c r="CX541" s="65"/>
      <c r="CY541" s="40"/>
      <c r="CZ541" s="40"/>
      <c r="DA541" s="40"/>
      <c r="DB541" s="40"/>
      <c r="DC541" s="40"/>
      <c r="DD541" s="40"/>
      <c r="DE541" s="40"/>
      <c r="DF541" s="40"/>
      <c r="DG541" s="40"/>
      <c r="DH541" s="40"/>
      <c r="DI541" s="40"/>
      <c r="DJ541" s="40"/>
      <c r="DK541" s="40"/>
      <c r="DL541" s="40"/>
      <c r="DM541" s="40"/>
      <c r="DN541" s="40"/>
      <c r="DO541" s="40"/>
      <c r="DP541" s="40"/>
      <c r="DQ541" s="40"/>
      <c r="DR541" s="40"/>
      <c r="DS541" s="40"/>
      <c r="DT541" s="40"/>
      <c r="DU541" s="40"/>
      <c r="DV541" s="40"/>
      <c r="DW541" s="85"/>
    </row>
    <row r="542" spans="4:127" ht="21" customHeight="1" x14ac:dyDescent="0.2">
      <c r="D542" s="40"/>
      <c r="E542" s="40"/>
      <c r="F542" s="40"/>
      <c r="G542" s="40"/>
      <c r="H542" s="138"/>
      <c r="I542" s="138"/>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U542" s="75"/>
      <c r="AX542" s="40"/>
      <c r="AY542" s="40"/>
      <c r="AZ542" s="40"/>
      <c r="BA542" s="40"/>
      <c r="BG542" s="40"/>
      <c r="BI542" s="40"/>
      <c r="BJ542" s="40"/>
      <c r="BK542" s="40"/>
      <c r="BL542" s="40"/>
      <c r="BM542" s="40"/>
      <c r="BN542" s="40"/>
      <c r="BO542" s="40"/>
      <c r="BR542" s="40"/>
      <c r="BS542" s="40"/>
      <c r="BT542" s="40"/>
      <c r="CC542" s="40"/>
      <c r="CE542" s="65"/>
      <c r="CF542" s="65"/>
      <c r="CG542" s="65"/>
      <c r="CH542" s="65"/>
      <c r="CI542" s="65"/>
      <c r="CJ542" s="66"/>
      <c r="CK542" s="66"/>
      <c r="CL542" s="66"/>
      <c r="CM542" s="65"/>
      <c r="CN542" s="65"/>
      <c r="CO542" s="65"/>
      <c r="CP542" s="65"/>
      <c r="CQ542" s="65"/>
      <c r="CR542" s="65"/>
      <c r="CS542" s="65"/>
      <c r="CT542" s="65"/>
      <c r="CU542" s="65"/>
      <c r="CV542" s="66"/>
      <c r="CW542" s="65"/>
      <c r="CX542" s="65"/>
      <c r="CY542" s="40"/>
      <c r="CZ542" s="40"/>
      <c r="DA542" s="40"/>
      <c r="DB542" s="40"/>
      <c r="DC542" s="40"/>
      <c r="DD542" s="40"/>
      <c r="DE542" s="40"/>
      <c r="DF542" s="40"/>
      <c r="DG542" s="40"/>
      <c r="DH542" s="40"/>
      <c r="DI542" s="40"/>
      <c r="DJ542" s="40"/>
      <c r="DK542" s="40"/>
      <c r="DL542" s="40"/>
      <c r="DM542" s="40"/>
      <c r="DN542" s="40"/>
      <c r="DO542" s="40"/>
      <c r="DP542" s="40"/>
      <c r="DQ542" s="40"/>
      <c r="DR542" s="40"/>
      <c r="DS542" s="40"/>
      <c r="DT542" s="40"/>
      <c r="DU542" s="40"/>
      <c r="DV542" s="40"/>
      <c r="DW542" s="85"/>
    </row>
    <row r="543" spans="4:127" ht="21" customHeight="1" x14ac:dyDescent="0.2">
      <c r="D543" s="40"/>
      <c r="E543" s="40"/>
      <c r="F543" s="40"/>
      <c r="G543" s="40"/>
      <c r="H543" s="138"/>
      <c r="I543" s="138"/>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U543" s="75"/>
      <c r="AX543" s="40"/>
      <c r="AY543" s="40"/>
      <c r="AZ543" s="40"/>
      <c r="BA543" s="40"/>
      <c r="BG543" s="40"/>
      <c r="BI543" s="40"/>
      <c r="BJ543" s="40"/>
      <c r="BK543" s="40"/>
      <c r="BL543" s="40"/>
      <c r="BM543" s="40"/>
      <c r="BN543" s="40"/>
      <c r="BO543" s="40"/>
      <c r="BR543" s="40"/>
      <c r="BS543" s="40"/>
      <c r="BT543" s="40"/>
      <c r="CC543" s="40"/>
      <c r="CE543" s="65"/>
      <c r="CF543" s="65"/>
      <c r="CG543" s="65"/>
      <c r="CH543" s="65"/>
      <c r="CI543" s="65"/>
      <c r="CJ543" s="66"/>
      <c r="CK543" s="66"/>
      <c r="CL543" s="66"/>
      <c r="CM543" s="65"/>
      <c r="CN543" s="65"/>
      <c r="CO543" s="65"/>
      <c r="CP543" s="65"/>
      <c r="CQ543" s="65"/>
      <c r="CR543" s="65"/>
      <c r="CS543" s="65"/>
      <c r="CT543" s="65"/>
      <c r="CU543" s="65"/>
      <c r="CV543" s="66"/>
      <c r="CW543" s="65"/>
      <c r="CX543" s="65"/>
      <c r="CY543" s="40"/>
      <c r="CZ543" s="40"/>
      <c r="DA543" s="40"/>
      <c r="DB543" s="40"/>
      <c r="DC543" s="40"/>
      <c r="DD543" s="40"/>
      <c r="DE543" s="40"/>
      <c r="DF543" s="40"/>
      <c r="DG543" s="40"/>
      <c r="DH543" s="40"/>
      <c r="DI543" s="40"/>
      <c r="DJ543" s="40"/>
      <c r="DK543" s="40"/>
      <c r="DL543" s="40"/>
      <c r="DM543" s="40"/>
      <c r="DN543" s="40"/>
      <c r="DO543" s="40"/>
      <c r="DP543" s="40"/>
      <c r="DQ543" s="40"/>
      <c r="DR543" s="40"/>
      <c r="DS543" s="40"/>
      <c r="DT543" s="40"/>
      <c r="DU543" s="40"/>
      <c r="DV543" s="40"/>
      <c r="DW543" s="85"/>
    </row>
    <row r="544" spans="4:127" ht="21" customHeight="1" x14ac:dyDescent="0.2">
      <c r="D544" s="40"/>
      <c r="E544" s="40"/>
      <c r="F544" s="40"/>
      <c r="G544" s="40"/>
      <c r="H544" s="138"/>
      <c r="I544" s="138"/>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U544" s="75"/>
      <c r="AX544" s="40"/>
      <c r="AY544" s="40"/>
      <c r="AZ544" s="40"/>
      <c r="BA544" s="40"/>
      <c r="BG544" s="40"/>
      <c r="BI544" s="40"/>
      <c r="BJ544" s="40"/>
      <c r="BK544" s="40"/>
      <c r="BL544" s="40"/>
      <c r="BM544" s="40"/>
      <c r="BN544" s="40"/>
      <c r="BO544" s="40"/>
      <c r="BR544" s="40"/>
      <c r="BS544" s="40"/>
      <c r="BT544" s="40"/>
      <c r="CC544" s="40"/>
      <c r="CE544" s="65"/>
      <c r="CF544" s="65"/>
      <c r="CG544" s="65"/>
      <c r="CH544" s="65"/>
      <c r="CI544" s="65"/>
      <c r="CJ544" s="66"/>
      <c r="CK544" s="66"/>
      <c r="CL544" s="66"/>
      <c r="CM544" s="65"/>
      <c r="CN544" s="65"/>
      <c r="CO544" s="65"/>
      <c r="CP544" s="65"/>
      <c r="CQ544" s="65"/>
      <c r="CR544" s="65"/>
      <c r="CS544" s="65"/>
      <c r="CT544" s="65"/>
      <c r="CU544" s="65"/>
      <c r="CV544" s="66"/>
      <c r="CW544" s="65"/>
      <c r="CX544" s="65"/>
      <c r="CY544" s="40"/>
      <c r="CZ544" s="40"/>
      <c r="DA544" s="40"/>
      <c r="DB544" s="40"/>
      <c r="DC544" s="40"/>
      <c r="DD544" s="40"/>
      <c r="DE544" s="40"/>
      <c r="DF544" s="40"/>
      <c r="DG544" s="40"/>
      <c r="DH544" s="40"/>
      <c r="DI544" s="40"/>
      <c r="DJ544" s="40"/>
      <c r="DK544" s="40"/>
      <c r="DL544" s="40"/>
      <c r="DM544" s="40"/>
      <c r="DN544" s="40"/>
      <c r="DO544" s="40"/>
      <c r="DP544" s="40"/>
      <c r="DQ544" s="40"/>
      <c r="DR544" s="40"/>
      <c r="DS544" s="40"/>
      <c r="DT544" s="40"/>
      <c r="DU544" s="40"/>
      <c r="DV544" s="40"/>
      <c r="DW544" s="85"/>
    </row>
    <row r="545" spans="4:127" ht="21" customHeight="1" x14ac:dyDescent="0.2">
      <c r="D545" s="40"/>
      <c r="E545" s="40"/>
      <c r="F545" s="40"/>
      <c r="G545" s="40"/>
      <c r="H545" s="138"/>
      <c r="I545" s="138"/>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U545" s="75"/>
      <c r="AX545" s="40"/>
      <c r="AY545" s="40"/>
      <c r="AZ545" s="40"/>
      <c r="BA545" s="40"/>
      <c r="BG545" s="40"/>
      <c r="BI545" s="40"/>
      <c r="BJ545" s="40"/>
      <c r="BK545" s="40"/>
      <c r="BL545" s="40"/>
      <c r="BM545" s="40"/>
      <c r="BN545" s="40"/>
      <c r="BO545" s="40"/>
      <c r="BR545" s="40"/>
      <c r="BS545" s="40"/>
      <c r="BT545" s="40"/>
      <c r="CC545" s="40"/>
      <c r="CE545" s="65"/>
      <c r="CF545" s="65"/>
      <c r="CG545" s="65"/>
      <c r="CH545" s="65"/>
      <c r="CI545" s="65"/>
      <c r="CJ545" s="66"/>
      <c r="CK545" s="66"/>
      <c r="CL545" s="66"/>
      <c r="CM545" s="65"/>
      <c r="CN545" s="65"/>
      <c r="CO545" s="65"/>
      <c r="CP545" s="65"/>
      <c r="CQ545" s="65"/>
      <c r="CR545" s="65"/>
      <c r="CS545" s="65"/>
      <c r="CT545" s="65"/>
      <c r="CU545" s="65"/>
      <c r="CV545" s="66"/>
      <c r="CW545" s="65"/>
      <c r="CX545" s="65"/>
      <c r="CY545" s="40"/>
      <c r="CZ545" s="40"/>
      <c r="DA545" s="40"/>
      <c r="DB545" s="40"/>
      <c r="DC545" s="40"/>
      <c r="DD545" s="40"/>
      <c r="DE545" s="40"/>
      <c r="DF545" s="40"/>
      <c r="DG545" s="40"/>
      <c r="DH545" s="40"/>
      <c r="DI545" s="40"/>
      <c r="DJ545" s="40"/>
      <c r="DK545" s="40"/>
      <c r="DL545" s="40"/>
      <c r="DM545" s="40"/>
      <c r="DN545" s="40"/>
      <c r="DO545" s="40"/>
      <c r="DP545" s="40"/>
      <c r="DQ545" s="40"/>
      <c r="DR545" s="40"/>
      <c r="DS545" s="40"/>
      <c r="DT545" s="40"/>
      <c r="DU545" s="40"/>
      <c r="DV545" s="40"/>
      <c r="DW545" s="85"/>
    </row>
    <row r="546" spans="4:127" ht="21" customHeight="1" x14ac:dyDescent="0.2">
      <c r="D546" s="40"/>
      <c r="E546" s="40"/>
      <c r="F546" s="40"/>
      <c r="G546" s="40"/>
      <c r="H546" s="138"/>
      <c r="I546" s="138"/>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U546" s="75"/>
      <c r="AX546" s="40"/>
      <c r="AY546" s="40"/>
      <c r="AZ546" s="40"/>
      <c r="BA546" s="40"/>
      <c r="BG546" s="40"/>
      <c r="BI546" s="40"/>
      <c r="BJ546" s="40"/>
      <c r="BK546" s="40"/>
      <c r="BL546" s="40"/>
      <c r="BM546" s="40"/>
      <c r="BN546" s="40"/>
      <c r="BO546" s="40"/>
      <c r="BR546" s="40"/>
      <c r="BS546" s="40"/>
      <c r="BT546" s="40"/>
      <c r="CC546" s="40"/>
      <c r="CE546" s="65"/>
      <c r="CF546" s="65"/>
      <c r="CG546" s="65"/>
      <c r="CH546" s="65"/>
      <c r="CI546" s="65"/>
      <c r="CJ546" s="66"/>
      <c r="CK546" s="66"/>
      <c r="CL546" s="66"/>
      <c r="CM546" s="65"/>
      <c r="CN546" s="65"/>
      <c r="CO546" s="65"/>
      <c r="CP546" s="65"/>
      <c r="CQ546" s="65"/>
      <c r="CR546" s="65"/>
      <c r="CS546" s="65"/>
      <c r="CT546" s="65"/>
      <c r="CU546" s="65"/>
      <c r="CV546" s="66"/>
      <c r="CW546" s="65"/>
      <c r="CX546" s="65"/>
      <c r="CY546" s="40"/>
      <c r="CZ546" s="40"/>
      <c r="DA546" s="40"/>
      <c r="DB546" s="40"/>
      <c r="DC546" s="40"/>
      <c r="DD546" s="40"/>
      <c r="DE546" s="40"/>
      <c r="DF546" s="40"/>
      <c r="DG546" s="40"/>
      <c r="DH546" s="40"/>
      <c r="DI546" s="40"/>
      <c r="DJ546" s="40"/>
      <c r="DK546" s="40"/>
      <c r="DL546" s="40"/>
      <c r="DM546" s="40"/>
      <c r="DN546" s="40"/>
      <c r="DO546" s="40"/>
      <c r="DP546" s="40"/>
      <c r="DQ546" s="40"/>
      <c r="DR546" s="40"/>
      <c r="DS546" s="40"/>
      <c r="DT546" s="40"/>
      <c r="DU546" s="40"/>
      <c r="DV546" s="40"/>
      <c r="DW546" s="85"/>
    </row>
    <row r="547" spans="4:127" ht="21" customHeight="1" x14ac:dyDescent="0.2">
      <c r="D547" s="40"/>
      <c r="E547" s="40"/>
      <c r="F547" s="40"/>
      <c r="G547" s="40"/>
      <c r="H547" s="138"/>
      <c r="I547" s="138"/>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U547" s="75"/>
      <c r="AX547" s="40"/>
      <c r="AY547" s="40"/>
      <c r="AZ547" s="40"/>
      <c r="BA547" s="40"/>
      <c r="BG547" s="40"/>
      <c r="BI547" s="40"/>
      <c r="BJ547" s="40"/>
      <c r="BK547" s="40"/>
      <c r="BL547" s="40"/>
      <c r="BM547" s="40"/>
      <c r="BN547" s="40"/>
      <c r="BO547" s="40"/>
      <c r="BR547" s="40"/>
      <c r="BS547" s="40"/>
      <c r="BT547" s="40"/>
      <c r="CC547" s="40"/>
      <c r="CE547" s="65"/>
      <c r="CF547" s="65"/>
      <c r="CG547" s="65"/>
      <c r="CH547" s="65"/>
      <c r="CI547" s="65"/>
      <c r="CJ547" s="66"/>
      <c r="CK547" s="66"/>
      <c r="CL547" s="66"/>
      <c r="CM547" s="65"/>
      <c r="CN547" s="65"/>
      <c r="CO547" s="65"/>
      <c r="CP547" s="65"/>
      <c r="CQ547" s="65"/>
      <c r="CR547" s="65"/>
      <c r="CS547" s="65"/>
      <c r="CT547" s="65"/>
      <c r="CU547" s="65"/>
      <c r="CV547" s="66"/>
      <c r="CW547" s="65"/>
      <c r="CX547" s="65"/>
      <c r="CY547" s="40"/>
      <c r="CZ547" s="40"/>
      <c r="DA547" s="40"/>
      <c r="DB547" s="40"/>
      <c r="DC547" s="40"/>
      <c r="DD547" s="40"/>
      <c r="DE547" s="40"/>
      <c r="DF547" s="40"/>
      <c r="DG547" s="40"/>
      <c r="DH547" s="40"/>
      <c r="DI547" s="40"/>
      <c r="DJ547" s="40"/>
      <c r="DK547" s="40"/>
      <c r="DL547" s="40"/>
      <c r="DM547" s="40"/>
      <c r="DN547" s="40"/>
      <c r="DO547" s="40"/>
      <c r="DP547" s="40"/>
      <c r="DQ547" s="40"/>
      <c r="DR547" s="40"/>
      <c r="DS547" s="40"/>
      <c r="DT547" s="40"/>
      <c r="DU547" s="40"/>
      <c r="DV547" s="40"/>
      <c r="DW547" s="85"/>
    </row>
    <row r="548" spans="4:127" ht="21" customHeight="1" x14ac:dyDescent="0.2">
      <c r="D548" s="40"/>
      <c r="E548" s="40"/>
      <c r="F548" s="40"/>
      <c r="G548" s="40"/>
      <c r="H548" s="138"/>
      <c r="I548" s="138"/>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U548" s="75"/>
      <c r="AX548" s="40"/>
      <c r="AY548" s="40"/>
      <c r="AZ548" s="40"/>
      <c r="BA548" s="40"/>
      <c r="BG548" s="40"/>
      <c r="BI548" s="40"/>
      <c r="BJ548" s="40"/>
      <c r="BK548" s="40"/>
      <c r="BL548" s="40"/>
      <c r="BM548" s="40"/>
      <c r="BN548" s="40"/>
      <c r="BO548" s="40"/>
      <c r="BR548" s="40"/>
      <c r="BS548" s="40"/>
      <c r="BT548" s="40"/>
      <c r="CC548" s="40"/>
      <c r="CE548" s="65"/>
      <c r="CF548" s="65"/>
      <c r="CG548" s="65"/>
      <c r="CH548" s="65"/>
      <c r="CI548" s="65"/>
      <c r="CJ548" s="66"/>
      <c r="CK548" s="66"/>
      <c r="CL548" s="66"/>
      <c r="CM548" s="65"/>
      <c r="CN548" s="65"/>
      <c r="CO548" s="65"/>
      <c r="CP548" s="65"/>
      <c r="CQ548" s="65"/>
      <c r="CR548" s="65"/>
      <c r="CS548" s="65"/>
      <c r="CT548" s="65"/>
      <c r="CU548" s="65"/>
      <c r="CV548" s="66"/>
      <c r="CW548" s="65"/>
      <c r="CX548" s="65"/>
      <c r="CY548" s="40"/>
      <c r="CZ548" s="40"/>
      <c r="DA548" s="40"/>
      <c r="DB548" s="40"/>
      <c r="DC548" s="40"/>
      <c r="DD548" s="40"/>
      <c r="DE548" s="40"/>
      <c r="DF548" s="40"/>
      <c r="DG548" s="40"/>
      <c r="DH548" s="40"/>
      <c r="DI548" s="40"/>
      <c r="DJ548" s="40"/>
      <c r="DK548" s="40"/>
      <c r="DL548" s="40"/>
      <c r="DM548" s="40"/>
      <c r="DN548" s="40"/>
      <c r="DO548" s="40"/>
      <c r="DP548" s="40"/>
      <c r="DQ548" s="40"/>
      <c r="DR548" s="40"/>
      <c r="DS548" s="40"/>
      <c r="DT548" s="40"/>
      <c r="DU548" s="40"/>
      <c r="DV548" s="40"/>
      <c r="DW548" s="85"/>
    </row>
    <row r="549" spans="4:127" ht="21" customHeight="1" x14ac:dyDescent="0.2">
      <c r="D549" s="40"/>
      <c r="E549" s="40"/>
      <c r="F549" s="40"/>
      <c r="G549" s="40"/>
      <c r="H549" s="138"/>
      <c r="I549" s="138"/>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U549" s="75"/>
      <c r="AX549" s="40"/>
      <c r="AY549" s="40"/>
      <c r="AZ549" s="40"/>
      <c r="BA549" s="40"/>
      <c r="BG549" s="40"/>
      <c r="BI549" s="40"/>
      <c r="BJ549" s="40"/>
      <c r="BK549" s="40"/>
      <c r="BL549" s="40"/>
      <c r="BM549" s="40"/>
      <c r="BN549" s="40"/>
      <c r="BO549" s="40"/>
      <c r="BR549" s="40"/>
      <c r="BS549" s="40"/>
      <c r="BT549" s="40"/>
      <c r="CC549" s="40"/>
      <c r="CE549" s="65"/>
      <c r="CF549" s="65"/>
      <c r="CG549" s="65"/>
      <c r="CH549" s="65"/>
      <c r="CI549" s="65"/>
      <c r="CJ549" s="66"/>
      <c r="CK549" s="66"/>
      <c r="CL549" s="66"/>
      <c r="CM549" s="65"/>
      <c r="CN549" s="65"/>
      <c r="CO549" s="65"/>
      <c r="CP549" s="65"/>
      <c r="CQ549" s="65"/>
      <c r="CR549" s="65"/>
      <c r="CS549" s="65"/>
      <c r="CT549" s="65"/>
      <c r="CU549" s="65"/>
      <c r="CV549" s="66"/>
      <c r="CW549" s="65"/>
      <c r="CX549" s="65"/>
      <c r="CY549" s="40"/>
      <c r="CZ549" s="40"/>
      <c r="DA549" s="40"/>
      <c r="DB549" s="40"/>
      <c r="DC549" s="40"/>
      <c r="DD549" s="40"/>
      <c r="DE549" s="40"/>
      <c r="DF549" s="40"/>
      <c r="DG549" s="40"/>
      <c r="DH549" s="40"/>
      <c r="DI549" s="40"/>
      <c r="DJ549" s="40"/>
      <c r="DK549" s="40"/>
      <c r="DL549" s="40"/>
      <c r="DM549" s="40"/>
      <c r="DN549" s="40"/>
      <c r="DO549" s="40"/>
      <c r="DP549" s="40"/>
      <c r="DQ549" s="40"/>
      <c r="DR549" s="40"/>
      <c r="DS549" s="40"/>
      <c r="DT549" s="40"/>
      <c r="DU549" s="40"/>
      <c r="DV549" s="40"/>
      <c r="DW549" s="85"/>
    </row>
    <row r="550" spans="4:127" ht="21" customHeight="1" x14ac:dyDescent="0.2">
      <c r="D550" s="40"/>
      <c r="E550" s="40"/>
      <c r="F550" s="40"/>
      <c r="G550" s="40"/>
      <c r="H550" s="138"/>
      <c r="I550" s="138"/>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U550" s="75"/>
      <c r="AX550" s="40"/>
      <c r="AY550" s="40"/>
      <c r="AZ550" s="40"/>
      <c r="BA550" s="40"/>
      <c r="BG550" s="40"/>
      <c r="BI550" s="40"/>
      <c r="BJ550" s="40"/>
      <c r="BK550" s="40"/>
      <c r="BL550" s="40"/>
      <c r="BM550" s="40"/>
      <c r="BN550" s="40"/>
      <c r="BO550" s="40"/>
      <c r="BR550" s="40"/>
      <c r="BS550" s="40"/>
      <c r="BT550" s="40"/>
      <c r="CC550" s="40"/>
      <c r="CE550" s="65"/>
      <c r="CF550" s="65"/>
      <c r="CG550" s="65"/>
      <c r="CH550" s="65"/>
      <c r="CI550" s="65"/>
      <c r="CJ550" s="66"/>
      <c r="CK550" s="66"/>
      <c r="CL550" s="66"/>
      <c r="CM550" s="65"/>
      <c r="CN550" s="65"/>
      <c r="CO550" s="65"/>
      <c r="CP550" s="65"/>
      <c r="CQ550" s="65"/>
      <c r="CR550" s="65"/>
      <c r="CS550" s="65"/>
      <c r="CT550" s="65"/>
      <c r="CU550" s="65"/>
      <c r="CV550" s="66"/>
      <c r="CW550" s="65"/>
      <c r="CX550" s="65"/>
      <c r="CY550" s="40"/>
      <c r="CZ550" s="40"/>
      <c r="DA550" s="40"/>
      <c r="DB550" s="40"/>
      <c r="DC550" s="40"/>
      <c r="DD550" s="40"/>
      <c r="DE550" s="40"/>
      <c r="DF550" s="40"/>
      <c r="DG550" s="40"/>
      <c r="DH550" s="40"/>
      <c r="DI550" s="40"/>
      <c r="DJ550" s="40"/>
      <c r="DK550" s="40"/>
      <c r="DL550" s="40"/>
      <c r="DM550" s="40"/>
      <c r="DN550" s="40"/>
      <c r="DO550" s="40"/>
      <c r="DP550" s="40"/>
      <c r="DQ550" s="40"/>
      <c r="DR550" s="40"/>
      <c r="DS550" s="40"/>
      <c r="DT550" s="40"/>
      <c r="DU550" s="40"/>
      <c r="DV550" s="40"/>
      <c r="DW550" s="85"/>
    </row>
    <row r="551" spans="4:127" ht="21" customHeight="1" x14ac:dyDescent="0.2">
      <c r="D551" s="40"/>
      <c r="E551" s="40"/>
      <c r="F551" s="40"/>
      <c r="G551" s="40"/>
      <c r="H551" s="138"/>
      <c r="I551" s="138"/>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U551" s="75"/>
      <c r="AX551" s="40"/>
      <c r="AY551" s="40"/>
      <c r="AZ551" s="40"/>
      <c r="BA551" s="40"/>
      <c r="BG551" s="40"/>
      <c r="BI551" s="40"/>
      <c r="BJ551" s="40"/>
      <c r="BK551" s="40"/>
      <c r="BL551" s="40"/>
      <c r="BM551" s="40"/>
      <c r="BN551" s="40"/>
      <c r="BO551" s="40"/>
      <c r="BR551" s="40"/>
      <c r="BS551" s="40"/>
      <c r="BT551" s="40"/>
      <c r="CC551" s="40"/>
      <c r="CE551" s="65"/>
      <c r="CF551" s="65"/>
      <c r="CG551" s="65"/>
      <c r="CH551" s="65"/>
      <c r="CI551" s="65"/>
      <c r="CJ551" s="66"/>
      <c r="CK551" s="66"/>
      <c r="CL551" s="66"/>
      <c r="CM551" s="65"/>
      <c r="CN551" s="65"/>
      <c r="CO551" s="65"/>
      <c r="CP551" s="65"/>
      <c r="CQ551" s="65"/>
      <c r="CR551" s="65"/>
      <c r="CS551" s="65"/>
      <c r="CT551" s="65"/>
      <c r="CU551" s="65"/>
      <c r="CV551" s="66"/>
      <c r="CW551" s="65"/>
      <c r="CX551" s="65"/>
      <c r="CY551" s="40"/>
      <c r="CZ551" s="40"/>
      <c r="DA551" s="40"/>
      <c r="DB551" s="40"/>
      <c r="DC551" s="40"/>
      <c r="DD551" s="40"/>
      <c r="DE551" s="40"/>
      <c r="DF551" s="40"/>
      <c r="DG551" s="40"/>
      <c r="DH551" s="40"/>
      <c r="DI551" s="40"/>
      <c r="DJ551" s="40"/>
      <c r="DK551" s="40"/>
      <c r="DL551" s="40"/>
      <c r="DM551" s="40"/>
      <c r="DN551" s="40"/>
      <c r="DO551" s="40"/>
      <c r="DP551" s="40"/>
      <c r="DQ551" s="40"/>
      <c r="DR551" s="40"/>
      <c r="DS551" s="40"/>
      <c r="DT551" s="40"/>
      <c r="DU551" s="40"/>
      <c r="DV551" s="40"/>
      <c r="DW551" s="85"/>
    </row>
    <row r="552" spans="4:127" ht="21" customHeight="1" x14ac:dyDescent="0.2">
      <c r="D552" s="40"/>
      <c r="E552" s="40"/>
      <c r="F552" s="40"/>
      <c r="G552" s="40"/>
      <c r="H552" s="138"/>
      <c r="I552" s="138"/>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U552" s="75"/>
      <c r="AX552" s="40"/>
      <c r="AY552" s="40"/>
      <c r="AZ552" s="40"/>
      <c r="BA552" s="40"/>
      <c r="BG552" s="40"/>
      <c r="BI552" s="40"/>
      <c r="BJ552" s="40"/>
      <c r="BK552" s="40"/>
      <c r="BL552" s="40"/>
      <c r="BM552" s="40"/>
      <c r="BN552" s="40"/>
      <c r="BO552" s="40"/>
      <c r="BR552" s="40"/>
      <c r="BS552" s="40"/>
      <c r="BT552" s="40"/>
      <c r="CC552" s="40"/>
      <c r="CE552" s="65"/>
      <c r="CF552" s="65"/>
      <c r="CG552" s="65"/>
      <c r="CH552" s="65"/>
      <c r="CI552" s="65"/>
      <c r="CJ552" s="66"/>
      <c r="CK552" s="66"/>
      <c r="CL552" s="66"/>
      <c r="CM552" s="65"/>
      <c r="CN552" s="65"/>
      <c r="CO552" s="65"/>
      <c r="CP552" s="65"/>
      <c r="CQ552" s="65"/>
      <c r="CR552" s="65"/>
      <c r="CS552" s="65"/>
      <c r="CT552" s="65"/>
      <c r="CU552" s="65"/>
      <c r="CV552" s="66"/>
      <c r="CW552" s="65"/>
      <c r="CX552" s="65"/>
      <c r="CY552" s="40"/>
      <c r="CZ552" s="40"/>
      <c r="DA552" s="40"/>
      <c r="DB552" s="40"/>
      <c r="DC552" s="40"/>
      <c r="DD552" s="40"/>
      <c r="DE552" s="40"/>
      <c r="DF552" s="40"/>
      <c r="DG552" s="40"/>
      <c r="DH552" s="40"/>
      <c r="DI552" s="40"/>
      <c r="DJ552" s="40"/>
      <c r="DK552" s="40"/>
      <c r="DL552" s="40"/>
      <c r="DM552" s="40"/>
      <c r="DN552" s="40"/>
      <c r="DO552" s="40"/>
      <c r="DP552" s="40"/>
      <c r="DQ552" s="40"/>
      <c r="DR552" s="40"/>
      <c r="DS552" s="40"/>
      <c r="DT552" s="40"/>
      <c r="DU552" s="40"/>
      <c r="DV552" s="40"/>
      <c r="DW552" s="85"/>
    </row>
    <row r="553" spans="4:127" ht="21" customHeight="1" x14ac:dyDescent="0.2">
      <c r="D553" s="40"/>
      <c r="E553" s="40"/>
      <c r="F553" s="40"/>
      <c r="G553" s="40"/>
      <c r="H553" s="138"/>
      <c r="I553" s="138"/>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U553" s="75"/>
      <c r="AX553" s="40"/>
      <c r="AY553" s="40"/>
      <c r="AZ553" s="40"/>
      <c r="BA553" s="40"/>
      <c r="BG553" s="40"/>
      <c r="BI553" s="40"/>
      <c r="BJ553" s="40"/>
      <c r="BK553" s="40"/>
      <c r="BL553" s="40"/>
      <c r="BM553" s="40"/>
      <c r="BN553" s="40"/>
      <c r="BO553" s="40"/>
      <c r="BR553" s="40"/>
      <c r="BS553" s="40"/>
      <c r="BT553" s="40"/>
      <c r="CC553" s="40"/>
      <c r="CE553" s="65"/>
      <c r="CF553" s="65"/>
      <c r="CG553" s="65"/>
      <c r="CH553" s="65"/>
      <c r="CI553" s="65"/>
      <c r="CJ553" s="66"/>
      <c r="CK553" s="66"/>
      <c r="CL553" s="66"/>
      <c r="CM553" s="65"/>
      <c r="CN553" s="65"/>
      <c r="CO553" s="65"/>
      <c r="CP553" s="65"/>
      <c r="CQ553" s="65"/>
      <c r="CR553" s="65"/>
      <c r="CS553" s="65"/>
      <c r="CT553" s="65"/>
      <c r="CU553" s="65"/>
      <c r="CV553" s="66"/>
      <c r="CW553" s="65"/>
      <c r="CX553" s="65"/>
      <c r="CY553" s="40"/>
      <c r="CZ553" s="40"/>
      <c r="DA553" s="40"/>
      <c r="DB553" s="40"/>
      <c r="DC553" s="40"/>
      <c r="DD553" s="40"/>
      <c r="DE553" s="40"/>
      <c r="DF553" s="40"/>
      <c r="DG553" s="40"/>
      <c r="DH553" s="40"/>
      <c r="DI553" s="40"/>
      <c r="DJ553" s="40"/>
      <c r="DK553" s="40"/>
      <c r="DL553" s="40"/>
      <c r="DM553" s="40"/>
      <c r="DN553" s="40"/>
      <c r="DO553" s="40"/>
      <c r="DP553" s="40"/>
      <c r="DQ553" s="40"/>
      <c r="DR553" s="40"/>
      <c r="DS553" s="40"/>
      <c r="DT553" s="40"/>
      <c r="DU553" s="40"/>
      <c r="DV553" s="40"/>
      <c r="DW553" s="85"/>
    </row>
    <row r="554" spans="4:127" ht="21" customHeight="1" x14ac:dyDescent="0.2">
      <c r="D554" s="40"/>
      <c r="E554" s="40"/>
      <c r="F554" s="40"/>
      <c r="G554" s="40"/>
      <c r="H554" s="138"/>
      <c r="I554" s="138"/>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U554" s="75"/>
      <c r="AX554" s="40"/>
      <c r="AY554" s="40"/>
      <c r="AZ554" s="40"/>
      <c r="BA554" s="40"/>
      <c r="BG554" s="40"/>
      <c r="BI554" s="40"/>
      <c r="BJ554" s="40"/>
      <c r="BK554" s="40"/>
      <c r="BL554" s="40"/>
      <c r="BM554" s="40"/>
      <c r="BN554" s="40"/>
      <c r="BO554" s="40"/>
      <c r="BR554" s="40"/>
      <c r="BS554" s="40"/>
      <c r="BT554" s="40"/>
      <c r="CC554" s="40"/>
      <c r="CE554" s="65"/>
      <c r="CF554" s="65"/>
      <c r="CG554" s="65"/>
      <c r="CH554" s="65"/>
      <c r="CI554" s="65"/>
      <c r="CJ554" s="66"/>
      <c r="CK554" s="66"/>
      <c r="CL554" s="66"/>
      <c r="CM554" s="65"/>
      <c r="CN554" s="65"/>
      <c r="CO554" s="65"/>
      <c r="CP554" s="65"/>
      <c r="CQ554" s="65"/>
      <c r="CR554" s="65"/>
      <c r="CS554" s="65"/>
      <c r="CT554" s="65"/>
      <c r="CU554" s="65"/>
      <c r="CV554" s="66"/>
      <c r="CW554" s="65"/>
      <c r="CX554" s="65"/>
      <c r="CY554" s="40"/>
      <c r="CZ554" s="40"/>
      <c r="DA554" s="40"/>
      <c r="DB554" s="40"/>
      <c r="DC554" s="40"/>
      <c r="DD554" s="40"/>
      <c r="DE554" s="40"/>
      <c r="DF554" s="40"/>
      <c r="DG554" s="40"/>
      <c r="DH554" s="40"/>
      <c r="DI554" s="40"/>
      <c r="DJ554" s="40"/>
      <c r="DK554" s="40"/>
      <c r="DL554" s="40"/>
      <c r="DM554" s="40"/>
      <c r="DN554" s="40"/>
      <c r="DO554" s="40"/>
      <c r="DP554" s="40"/>
      <c r="DQ554" s="40"/>
      <c r="DR554" s="40"/>
      <c r="DS554" s="40"/>
      <c r="DT554" s="40"/>
      <c r="DU554" s="40"/>
      <c r="DV554" s="40"/>
      <c r="DW554" s="85"/>
    </row>
    <row r="555" spans="4:127" ht="21" customHeight="1" x14ac:dyDescent="0.2">
      <c r="D555" s="40"/>
      <c r="E555" s="40"/>
      <c r="F555" s="40"/>
      <c r="G555" s="40"/>
      <c r="H555" s="138"/>
      <c r="I555" s="138"/>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U555" s="75"/>
      <c r="AX555" s="40"/>
      <c r="AY555" s="40"/>
      <c r="AZ555" s="40"/>
      <c r="BA555" s="40"/>
      <c r="BG555" s="40"/>
      <c r="BI555" s="40"/>
      <c r="BJ555" s="40"/>
      <c r="BK555" s="40"/>
      <c r="BL555" s="40"/>
      <c r="BM555" s="40"/>
      <c r="BN555" s="40"/>
      <c r="BO555" s="40"/>
      <c r="BR555" s="40"/>
      <c r="BS555" s="40"/>
      <c r="BT555" s="40"/>
      <c r="CC555" s="40"/>
      <c r="CE555" s="65"/>
      <c r="CF555" s="65"/>
      <c r="CG555" s="65"/>
      <c r="CH555" s="65"/>
      <c r="CI555" s="65"/>
      <c r="CJ555" s="66"/>
      <c r="CK555" s="66"/>
      <c r="CL555" s="66"/>
      <c r="CM555" s="65"/>
      <c r="CN555" s="65"/>
      <c r="CO555" s="65"/>
      <c r="CP555" s="65"/>
      <c r="CQ555" s="65"/>
      <c r="CR555" s="65"/>
      <c r="CS555" s="65"/>
      <c r="CT555" s="65"/>
      <c r="CU555" s="65"/>
      <c r="CV555" s="66"/>
      <c r="CW555" s="65"/>
      <c r="CX555" s="65"/>
      <c r="CY555" s="40"/>
      <c r="CZ555" s="40"/>
      <c r="DA555" s="40"/>
      <c r="DB555" s="40"/>
      <c r="DC555" s="40"/>
      <c r="DD555" s="40"/>
      <c r="DE555" s="40"/>
      <c r="DF555" s="40"/>
      <c r="DG555" s="40"/>
      <c r="DH555" s="40"/>
      <c r="DI555" s="40"/>
      <c r="DJ555" s="40"/>
      <c r="DK555" s="40"/>
      <c r="DL555" s="40"/>
      <c r="DM555" s="40"/>
      <c r="DN555" s="40"/>
      <c r="DO555" s="40"/>
      <c r="DP555" s="40"/>
      <c r="DQ555" s="40"/>
      <c r="DR555" s="40"/>
      <c r="DS555" s="40"/>
      <c r="DT555" s="40"/>
      <c r="DU555" s="40"/>
      <c r="DV555" s="40"/>
      <c r="DW555" s="85"/>
    </row>
    <row r="556" spans="4:127" ht="21" customHeight="1" x14ac:dyDescent="0.2">
      <c r="D556" s="40"/>
      <c r="E556" s="40"/>
      <c r="F556" s="40"/>
      <c r="G556" s="40"/>
      <c r="H556" s="138"/>
      <c r="I556" s="138"/>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U556" s="75"/>
      <c r="AX556" s="40"/>
      <c r="AY556" s="40"/>
      <c r="AZ556" s="40"/>
      <c r="BA556" s="40"/>
      <c r="BG556" s="40"/>
      <c r="BI556" s="40"/>
      <c r="BJ556" s="40"/>
      <c r="BK556" s="40"/>
      <c r="BL556" s="40"/>
      <c r="BM556" s="40"/>
      <c r="BN556" s="40"/>
      <c r="BO556" s="40"/>
      <c r="BR556" s="40"/>
      <c r="BS556" s="40"/>
      <c r="BT556" s="40"/>
      <c r="CC556" s="40"/>
      <c r="CE556" s="65"/>
      <c r="CF556" s="65"/>
      <c r="CG556" s="65"/>
      <c r="CH556" s="65"/>
      <c r="CI556" s="65"/>
      <c r="CJ556" s="66"/>
      <c r="CK556" s="66"/>
      <c r="CL556" s="66"/>
      <c r="CM556" s="65"/>
      <c r="CN556" s="65"/>
      <c r="CO556" s="65"/>
      <c r="CP556" s="65"/>
      <c r="CQ556" s="65"/>
      <c r="CR556" s="65"/>
      <c r="CS556" s="65"/>
      <c r="CT556" s="65"/>
      <c r="CU556" s="65"/>
      <c r="CV556" s="66"/>
      <c r="CW556" s="65"/>
      <c r="CX556" s="65"/>
      <c r="CY556" s="40"/>
      <c r="CZ556" s="40"/>
      <c r="DA556" s="40"/>
      <c r="DB556" s="40"/>
      <c r="DC556" s="40"/>
      <c r="DD556" s="40"/>
      <c r="DE556" s="40"/>
      <c r="DF556" s="40"/>
      <c r="DG556" s="40"/>
      <c r="DH556" s="40"/>
      <c r="DI556" s="40"/>
      <c r="DJ556" s="40"/>
      <c r="DK556" s="40"/>
      <c r="DL556" s="40"/>
      <c r="DM556" s="40"/>
      <c r="DN556" s="40"/>
      <c r="DO556" s="40"/>
      <c r="DP556" s="40"/>
      <c r="DQ556" s="40"/>
      <c r="DR556" s="40"/>
      <c r="DS556" s="40"/>
      <c r="DT556" s="40"/>
      <c r="DU556" s="40"/>
      <c r="DV556" s="40"/>
      <c r="DW556" s="85"/>
    </row>
    <row r="557" spans="4:127" ht="21" customHeight="1" x14ac:dyDescent="0.2">
      <c r="D557" s="40"/>
      <c r="E557" s="40"/>
      <c r="F557" s="40"/>
      <c r="G557" s="40"/>
      <c r="H557" s="138"/>
      <c r="I557" s="138"/>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U557" s="75"/>
      <c r="AX557" s="40"/>
      <c r="AY557" s="40"/>
      <c r="AZ557" s="40"/>
      <c r="BA557" s="40"/>
      <c r="BG557" s="40"/>
      <c r="BI557" s="40"/>
      <c r="BJ557" s="40"/>
      <c r="BK557" s="40"/>
      <c r="BL557" s="40"/>
      <c r="BM557" s="40"/>
      <c r="BN557" s="40"/>
      <c r="BO557" s="40"/>
      <c r="BR557" s="40"/>
      <c r="BS557" s="40"/>
      <c r="BT557" s="40"/>
      <c r="CC557" s="40"/>
      <c r="CE557" s="65"/>
      <c r="CF557" s="65"/>
      <c r="CG557" s="65"/>
      <c r="CH557" s="65"/>
      <c r="CI557" s="65"/>
      <c r="CJ557" s="66"/>
      <c r="CK557" s="66"/>
      <c r="CL557" s="66"/>
      <c r="CM557" s="65"/>
      <c r="CN557" s="65"/>
      <c r="CO557" s="65"/>
      <c r="CP557" s="65"/>
      <c r="CQ557" s="65"/>
      <c r="CR557" s="65"/>
      <c r="CS557" s="65"/>
      <c r="CT557" s="65"/>
      <c r="CU557" s="65"/>
      <c r="CV557" s="66"/>
      <c r="CW557" s="65"/>
      <c r="CX557" s="65"/>
      <c r="CY557" s="40"/>
      <c r="CZ557" s="40"/>
      <c r="DA557" s="40"/>
      <c r="DB557" s="40"/>
      <c r="DC557" s="40"/>
      <c r="DD557" s="40"/>
      <c r="DE557" s="40"/>
      <c r="DF557" s="40"/>
      <c r="DG557" s="40"/>
      <c r="DH557" s="40"/>
      <c r="DI557" s="40"/>
      <c r="DJ557" s="40"/>
      <c r="DK557" s="40"/>
      <c r="DL557" s="40"/>
      <c r="DM557" s="40"/>
      <c r="DN557" s="40"/>
      <c r="DO557" s="40"/>
      <c r="DP557" s="40"/>
      <c r="DQ557" s="40"/>
      <c r="DR557" s="40"/>
      <c r="DS557" s="40"/>
      <c r="DT557" s="40"/>
      <c r="DU557" s="40"/>
      <c r="DV557" s="40"/>
      <c r="DW557" s="85"/>
    </row>
    <row r="558" spans="4:127" ht="21" customHeight="1" x14ac:dyDescent="0.2">
      <c r="D558" s="40"/>
      <c r="E558" s="40"/>
      <c r="F558" s="40"/>
      <c r="G558" s="40"/>
      <c r="H558" s="138"/>
      <c r="I558" s="138"/>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U558" s="75"/>
      <c r="AX558" s="40"/>
      <c r="AY558" s="40"/>
      <c r="AZ558" s="40"/>
      <c r="BA558" s="40"/>
      <c r="BG558" s="40"/>
      <c r="BI558" s="40"/>
      <c r="BJ558" s="40"/>
      <c r="BK558" s="40"/>
      <c r="BL558" s="40"/>
      <c r="BM558" s="40"/>
      <c r="BN558" s="40"/>
      <c r="BO558" s="40"/>
      <c r="BR558" s="40"/>
      <c r="BS558" s="40"/>
      <c r="BT558" s="40"/>
      <c r="CC558" s="40"/>
      <c r="CE558" s="65"/>
      <c r="CF558" s="65"/>
      <c r="CG558" s="65"/>
      <c r="CH558" s="65"/>
      <c r="CI558" s="65"/>
      <c r="CJ558" s="66"/>
      <c r="CK558" s="66"/>
      <c r="CL558" s="66"/>
      <c r="CM558" s="65"/>
      <c r="CN558" s="65"/>
      <c r="CO558" s="65"/>
      <c r="CP558" s="65"/>
      <c r="CQ558" s="65"/>
      <c r="CR558" s="65"/>
      <c r="CS558" s="65"/>
      <c r="CT558" s="65"/>
      <c r="CU558" s="65"/>
      <c r="CV558" s="66"/>
      <c r="CW558" s="65"/>
      <c r="CX558" s="65"/>
      <c r="CY558" s="40"/>
      <c r="CZ558" s="40"/>
      <c r="DA558" s="40"/>
      <c r="DB558" s="40"/>
      <c r="DC558" s="40"/>
      <c r="DD558" s="40"/>
      <c r="DE558" s="40"/>
      <c r="DF558" s="40"/>
      <c r="DG558" s="40"/>
      <c r="DH558" s="40"/>
      <c r="DI558" s="40"/>
      <c r="DJ558" s="40"/>
      <c r="DK558" s="40"/>
      <c r="DL558" s="40"/>
      <c r="DM558" s="40"/>
      <c r="DN558" s="40"/>
      <c r="DO558" s="40"/>
      <c r="DP558" s="40"/>
      <c r="DQ558" s="40"/>
      <c r="DR558" s="40"/>
      <c r="DS558" s="40"/>
      <c r="DT558" s="40"/>
      <c r="DU558" s="40"/>
      <c r="DV558" s="40"/>
      <c r="DW558" s="85"/>
    </row>
    <row r="559" spans="4:127" ht="21" customHeight="1" x14ac:dyDescent="0.2">
      <c r="D559" s="40"/>
      <c r="E559" s="40"/>
      <c r="F559" s="40"/>
      <c r="G559" s="40"/>
      <c r="H559" s="138"/>
      <c r="I559" s="138"/>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U559" s="75"/>
      <c r="AX559" s="40"/>
      <c r="AY559" s="40"/>
      <c r="AZ559" s="40"/>
      <c r="BA559" s="40"/>
      <c r="BG559" s="40"/>
      <c r="BI559" s="40"/>
      <c r="BJ559" s="40"/>
      <c r="BK559" s="40"/>
      <c r="BL559" s="40"/>
      <c r="BM559" s="40"/>
      <c r="BN559" s="40"/>
      <c r="BO559" s="40"/>
      <c r="BR559" s="40"/>
      <c r="BS559" s="40"/>
      <c r="BT559" s="40"/>
      <c r="CC559" s="40"/>
      <c r="CE559" s="65"/>
      <c r="CF559" s="65"/>
      <c r="CG559" s="65"/>
      <c r="CH559" s="65"/>
      <c r="CI559" s="65"/>
      <c r="CJ559" s="66"/>
      <c r="CK559" s="66"/>
      <c r="CL559" s="66"/>
      <c r="CM559" s="65"/>
      <c r="CN559" s="65"/>
      <c r="CO559" s="65"/>
      <c r="CP559" s="65"/>
      <c r="CQ559" s="65"/>
      <c r="CR559" s="65"/>
      <c r="CS559" s="65"/>
      <c r="CT559" s="65"/>
      <c r="CU559" s="65"/>
      <c r="CV559" s="66"/>
      <c r="CW559" s="65"/>
      <c r="CX559" s="65"/>
      <c r="CY559" s="40"/>
      <c r="CZ559" s="40"/>
      <c r="DA559" s="40"/>
      <c r="DB559" s="40"/>
      <c r="DC559" s="40"/>
      <c r="DD559" s="40"/>
      <c r="DE559" s="40"/>
      <c r="DF559" s="40"/>
      <c r="DG559" s="40"/>
      <c r="DH559" s="40"/>
      <c r="DI559" s="40"/>
      <c r="DJ559" s="40"/>
      <c r="DK559" s="40"/>
      <c r="DL559" s="40"/>
      <c r="DM559" s="40"/>
      <c r="DN559" s="40"/>
      <c r="DO559" s="40"/>
      <c r="DP559" s="40"/>
      <c r="DQ559" s="40"/>
      <c r="DR559" s="40"/>
      <c r="DS559" s="40"/>
      <c r="DT559" s="40"/>
      <c r="DU559" s="40"/>
      <c r="DV559" s="40"/>
      <c r="DW559" s="85"/>
    </row>
    <row r="560" spans="4:127" ht="21" customHeight="1" x14ac:dyDescent="0.2">
      <c r="D560" s="40"/>
      <c r="E560" s="40"/>
      <c r="F560" s="40"/>
      <c r="G560" s="40"/>
      <c r="H560" s="138"/>
      <c r="I560" s="138"/>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U560" s="75"/>
      <c r="AX560" s="40"/>
      <c r="AY560" s="40"/>
      <c r="AZ560" s="40"/>
      <c r="BA560" s="40"/>
      <c r="BG560" s="40"/>
      <c r="BI560" s="40"/>
      <c r="BJ560" s="40"/>
      <c r="BK560" s="40"/>
      <c r="BL560" s="40"/>
      <c r="BM560" s="40"/>
      <c r="BN560" s="40"/>
      <c r="BO560" s="40"/>
      <c r="BR560" s="40"/>
      <c r="BS560" s="40"/>
      <c r="BT560" s="40"/>
      <c r="CC560" s="40"/>
      <c r="CE560" s="65"/>
      <c r="CF560" s="65"/>
      <c r="CG560" s="65"/>
      <c r="CH560" s="65"/>
      <c r="CI560" s="65"/>
      <c r="CJ560" s="66"/>
      <c r="CK560" s="66"/>
      <c r="CL560" s="66"/>
      <c r="CM560" s="65"/>
      <c r="CN560" s="65"/>
      <c r="CO560" s="65"/>
      <c r="CP560" s="65"/>
      <c r="CQ560" s="65"/>
      <c r="CR560" s="65"/>
      <c r="CS560" s="65"/>
      <c r="CT560" s="65"/>
      <c r="CU560" s="65"/>
      <c r="CV560" s="66"/>
      <c r="CW560" s="65"/>
      <c r="CX560" s="65"/>
      <c r="CY560" s="40"/>
      <c r="CZ560" s="40"/>
      <c r="DA560" s="40"/>
      <c r="DB560" s="40"/>
      <c r="DC560" s="40"/>
      <c r="DD560" s="40"/>
      <c r="DE560" s="40"/>
      <c r="DF560" s="40"/>
      <c r="DG560" s="40"/>
      <c r="DH560" s="40"/>
      <c r="DI560" s="40"/>
      <c r="DJ560" s="40"/>
      <c r="DK560" s="40"/>
      <c r="DL560" s="40"/>
      <c r="DM560" s="40"/>
      <c r="DN560" s="40"/>
      <c r="DO560" s="40"/>
      <c r="DP560" s="40"/>
      <c r="DQ560" s="40"/>
      <c r="DR560" s="40"/>
      <c r="DS560" s="40"/>
      <c r="DT560" s="40"/>
      <c r="DU560" s="40"/>
      <c r="DV560" s="40"/>
      <c r="DW560" s="85"/>
    </row>
    <row r="561" spans="4:127" ht="21" customHeight="1" x14ac:dyDescent="0.2">
      <c r="D561" s="40"/>
      <c r="E561" s="40"/>
      <c r="F561" s="40"/>
      <c r="G561" s="40"/>
      <c r="H561" s="138"/>
      <c r="I561" s="138"/>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U561" s="75"/>
      <c r="AX561" s="40"/>
      <c r="AY561" s="40"/>
      <c r="AZ561" s="40"/>
      <c r="BA561" s="40"/>
      <c r="BG561" s="40"/>
      <c r="BI561" s="40"/>
      <c r="BJ561" s="40"/>
      <c r="BK561" s="40"/>
      <c r="BL561" s="40"/>
      <c r="BM561" s="40"/>
      <c r="BN561" s="40"/>
      <c r="BO561" s="40"/>
      <c r="BR561" s="40"/>
      <c r="BS561" s="40"/>
      <c r="BT561" s="40"/>
      <c r="CC561" s="40"/>
      <c r="CE561" s="65"/>
      <c r="CF561" s="65"/>
      <c r="CG561" s="65"/>
      <c r="CH561" s="65"/>
      <c r="CI561" s="65"/>
      <c r="CJ561" s="66"/>
      <c r="CK561" s="66"/>
      <c r="CL561" s="66"/>
      <c r="CM561" s="65"/>
      <c r="CN561" s="65"/>
      <c r="CO561" s="65"/>
      <c r="CP561" s="65"/>
      <c r="CQ561" s="65"/>
      <c r="CR561" s="65"/>
      <c r="CS561" s="65"/>
      <c r="CT561" s="65"/>
      <c r="CU561" s="65"/>
      <c r="CV561" s="66"/>
      <c r="CW561" s="65"/>
      <c r="CX561" s="65"/>
      <c r="CY561" s="40"/>
      <c r="CZ561" s="40"/>
      <c r="DA561" s="40"/>
      <c r="DB561" s="40"/>
      <c r="DC561" s="40"/>
      <c r="DD561" s="40"/>
      <c r="DE561" s="40"/>
      <c r="DF561" s="40"/>
      <c r="DG561" s="40"/>
      <c r="DH561" s="40"/>
      <c r="DI561" s="40"/>
      <c r="DJ561" s="40"/>
      <c r="DK561" s="40"/>
      <c r="DL561" s="40"/>
      <c r="DM561" s="40"/>
      <c r="DN561" s="40"/>
      <c r="DO561" s="40"/>
      <c r="DP561" s="40"/>
      <c r="DQ561" s="40"/>
      <c r="DR561" s="40"/>
      <c r="DS561" s="40"/>
      <c r="DT561" s="40"/>
      <c r="DU561" s="40"/>
      <c r="DV561" s="40"/>
      <c r="DW561" s="85"/>
    </row>
    <row r="562" spans="4:127" ht="21" customHeight="1" x14ac:dyDescent="0.2">
      <c r="D562" s="40"/>
      <c r="E562" s="40"/>
      <c r="F562" s="40"/>
      <c r="G562" s="40"/>
      <c r="H562" s="138"/>
      <c r="I562" s="138"/>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U562" s="75"/>
      <c r="AX562" s="40"/>
      <c r="AY562" s="40"/>
      <c r="AZ562" s="40"/>
      <c r="BA562" s="40"/>
      <c r="BG562" s="40"/>
      <c r="BI562" s="40"/>
      <c r="BJ562" s="40"/>
      <c r="BK562" s="40"/>
      <c r="BL562" s="40"/>
      <c r="BM562" s="40"/>
      <c r="BN562" s="40"/>
      <c r="BO562" s="40"/>
      <c r="BR562" s="40"/>
      <c r="BS562" s="40"/>
      <c r="BT562" s="40"/>
      <c r="CC562" s="40"/>
      <c r="CE562" s="65"/>
      <c r="CF562" s="65"/>
      <c r="CG562" s="65"/>
      <c r="CH562" s="65"/>
      <c r="CI562" s="65"/>
      <c r="CJ562" s="66"/>
      <c r="CK562" s="66"/>
      <c r="CL562" s="66"/>
      <c r="CM562" s="65"/>
      <c r="CN562" s="65"/>
      <c r="CO562" s="65"/>
      <c r="CP562" s="65"/>
      <c r="CQ562" s="65"/>
      <c r="CR562" s="65"/>
      <c r="CS562" s="65"/>
      <c r="CT562" s="65"/>
      <c r="CU562" s="65"/>
      <c r="CV562" s="66"/>
      <c r="CW562" s="65"/>
      <c r="CX562" s="65"/>
      <c r="CY562" s="40"/>
      <c r="CZ562" s="40"/>
      <c r="DA562" s="40"/>
      <c r="DB562" s="40"/>
      <c r="DC562" s="40"/>
      <c r="DD562" s="40"/>
      <c r="DE562" s="40"/>
      <c r="DF562" s="40"/>
      <c r="DG562" s="40"/>
      <c r="DH562" s="40"/>
      <c r="DI562" s="40"/>
      <c r="DJ562" s="40"/>
      <c r="DK562" s="40"/>
      <c r="DL562" s="40"/>
      <c r="DM562" s="40"/>
      <c r="DN562" s="40"/>
      <c r="DO562" s="40"/>
      <c r="DP562" s="40"/>
      <c r="DQ562" s="40"/>
      <c r="DR562" s="40"/>
      <c r="DS562" s="40"/>
      <c r="DT562" s="40"/>
      <c r="DU562" s="40"/>
      <c r="DV562" s="40"/>
      <c r="DW562" s="85"/>
    </row>
    <row r="563" spans="4:127" ht="21" customHeight="1" x14ac:dyDescent="0.2">
      <c r="D563" s="40"/>
      <c r="E563" s="40"/>
      <c r="F563" s="40"/>
      <c r="G563" s="40"/>
      <c r="H563" s="138"/>
      <c r="I563" s="138"/>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U563" s="75"/>
      <c r="AX563" s="40"/>
      <c r="AY563" s="40"/>
      <c r="AZ563" s="40"/>
      <c r="BA563" s="40"/>
      <c r="BG563" s="40"/>
      <c r="BI563" s="40"/>
      <c r="BJ563" s="40"/>
      <c r="BK563" s="40"/>
      <c r="BL563" s="40"/>
      <c r="BM563" s="40"/>
      <c r="BN563" s="40"/>
      <c r="BO563" s="40"/>
      <c r="BR563" s="40"/>
      <c r="BS563" s="40"/>
      <c r="BT563" s="40"/>
      <c r="CC563" s="40"/>
      <c r="CE563" s="65"/>
      <c r="CF563" s="65"/>
      <c r="CG563" s="65"/>
      <c r="CH563" s="65"/>
      <c r="CI563" s="65"/>
      <c r="CJ563" s="66"/>
      <c r="CK563" s="66"/>
      <c r="CL563" s="66"/>
      <c r="CM563" s="65"/>
      <c r="CN563" s="65"/>
      <c r="CO563" s="65"/>
      <c r="CP563" s="65"/>
      <c r="CQ563" s="65"/>
      <c r="CR563" s="65"/>
      <c r="CS563" s="65"/>
      <c r="CT563" s="65"/>
      <c r="CU563" s="65"/>
      <c r="CV563" s="66"/>
      <c r="CW563" s="65"/>
      <c r="CX563" s="65"/>
      <c r="CY563" s="40"/>
      <c r="CZ563" s="40"/>
      <c r="DA563" s="40"/>
      <c r="DB563" s="40"/>
      <c r="DC563" s="40"/>
      <c r="DD563" s="40"/>
      <c r="DE563" s="40"/>
      <c r="DF563" s="40"/>
      <c r="DG563" s="40"/>
      <c r="DH563" s="40"/>
      <c r="DI563" s="40"/>
      <c r="DJ563" s="40"/>
      <c r="DK563" s="40"/>
      <c r="DL563" s="40"/>
      <c r="DM563" s="40"/>
      <c r="DN563" s="40"/>
      <c r="DO563" s="40"/>
      <c r="DP563" s="40"/>
      <c r="DQ563" s="40"/>
      <c r="DR563" s="40"/>
      <c r="DS563" s="40"/>
      <c r="DT563" s="40"/>
      <c r="DU563" s="40"/>
      <c r="DV563" s="40"/>
      <c r="DW563" s="85"/>
    </row>
    <row r="564" spans="4:127" ht="21" customHeight="1" x14ac:dyDescent="0.2">
      <c r="D564" s="40"/>
      <c r="E564" s="40"/>
      <c r="F564" s="40"/>
      <c r="G564" s="40"/>
      <c r="H564" s="138"/>
      <c r="I564" s="138"/>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U564" s="75"/>
      <c r="AX564" s="40"/>
      <c r="AY564" s="40"/>
      <c r="AZ564" s="40"/>
      <c r="BA564" s="40"/>
      <c r="BG564" s="40"/>
      <c r="BI564" s="40"/>
      <c r="BJ564" s="40"/>
      <c r="BK564" s="40"/>
      <c r="BL564" s="40"/>
      <c r="BM564" s="40"/>
      <c r="BN564" s="40"/>
      <c r="BO564" s="40"/>
      <c r="BR564" s="40"/>
      <c r="BS564" s="40"/>
      <c r="BT564" s="40"/>
      <c r="CC564" s="40"/>
      <c r="CE564" s="65"/>
      <c r="CF564" s="65"/>
      <c r="CG564" s="65"/>
      <c r="CH564" s="65"/>
      <c r="CI564" s="65"/>
      <c r="CJ564" s="66"/>
      <c r="CK564" s="66"/>
      <c r="CL564" s="66"/>
      <c r="CM564" s="65"/>
      <c r="CN564" s="65"/>
      <c r="CO564" s="65"/>
      <c r="CP564" s="65"/>
      <c r="CQ564" s="65"/>
      <c r="CR564" s="65"/>
      <c r="CS564" s="65"/>
      <c r="CT564" s="65"/>
      <c r="CU564" s="65"/>
      <c r="CV564" s="66"/>
      <c r="CW564" s="65"/>
      <c r="CX564" s="65"/>
      <c r="CY564" s="40"/>
      <c r="CZ564" s="40"/>
      <c r="DA564" s="40"/>
      <c r="DB564" s="40"/>
      <c r="DC564" s="40"/>
      <c r="DD564" s="40"/>
      <c r="DE564" s="40"/>
      <c r="DF564" s="40"/>
      <c r="DG564" s="40"/>
      <c r="DH564" s="40"/>
      <c r="DI564" s="40"/>
      <c r="DJ564" s="40"/>
      <c r="DK564" s="40"/>
      <c r="DL564" s="40"/>
      <c r="DM564" s="40"/>
      <c r="DN564" s="40"/>
      <c r="DO564" s="40"/>
      <c r="DP564" s="40"/>
      <c r="DQ564" s="40"/>
      <c r="DR564" s="40"/>
      <c r="DS564" s="40"/>
      <c r="DT564" s="40"/>
      <c r="DU564" s="40"/>
      <c r="DV564" s="40"/>
      <c r="DW564" s="85"/>
    </row>
    <row r="565" spans="4:127" ht="21" customHeight="1" x14ac:dyDescent="0.2">
      <c r="D565" s="40"/>
      <c r="E565" s="40"/>
      <c r="F565" s="40"/>
      <c r="G565" s="40"/>
      <c r="H565" s="138"/>
      <c r="I565" s="138"/>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U565" s="75"/>
      <c r="AX565" s="40"/>
      <c r="AY565" s="40"/>
      <c r="AZ565" s="40"/>
      <c r="BA565" s="40"/>
      <c r="BG565" s="40"/>
      <c r="BI565" s="40"/>
      <c r="BJ565" s="40"/>
      <c r="BK565" s="40"/>
      <c r="BL565" s="40"/>
      <c r="BM565" s="40"/>
      <c r="BN565" s="40"/>
      <c r="BO565" s="40"/>
      <c r="BR565" s="40"/>
      <c r="BS565" s="40"/>
      <c r="BT565" s="40"/>
      <c r="CC565" s="40"/>
      <c r="CE565" s="65"/>
      <c r="CF565" s="65"/>
      <c r="CG565" s="65"/>
      <c r="CH565" s="65"/>
      <c r="CI565" s="65"/>
      <c r="CJ565" s="66"/>
      <c r="CK565" s="66"/>
      <c r="CL565" s="66"/>
      <c r="CM565" s="65"/>
      <c r="CN565" s="65"/>
      <c r="CO565" s="65"/>
      <c r="CP565" s="65"/>
      <c r="CQ565" s="65"/>
      <c r="CR565" s="65"/>
      <c r="CS565" s="65"/>
      <c r="CT565" s="65"/>
      <c r="CU565" s="65"/>
      <c r="CV565" s="66"/>
      <c r="CW565" s="65"/>
      <c r="CX565" s="65"/>
      <c r="CY565" s="40"/>
      <c r="CZ565" s="40"/>
      <c r="DA565" s="40"/>
      <c r="DB565" s="40"/>
      <c r="DC565" s="40"/>
      <c r="DD565" s="40"/>
      <c r="DE565" s="40"/>
      <c r="DF565" s="40"/>
      <c r="DG565" s="40"/>
      <c r="DH565" s="40"/>
      <c r="DI565" s="40"/>
      <c r="DJ565" s="40"/>
      <c r="DK565" s="40"/>
      <c r="DL565" s="40"/>
      <c r="DM565" s="40"/>
      <c r="DN565" s="40"/>
      <c r="DO565" s="40"/>
      <c r="DP565" s="40"/>
      <c r="DQ565" s="40"/>
      <c r="DR565" s="40"/>
      <c r="DS565" s="40"/>
      <c r="DT565" s="40"/>
      <c r="DU565" s="40"/>
      <c r="DV565" s="40"/>
      <c r="DW565" s="85"/>
    </row>
    <row r="566" spans="4:127" ht="21" customHeight="1" x14ac:dyDescent="0.2">
      <c r="D566" s="40"/>
      <c r="E566" s="40"/>
      <c r="F566" s="40"/>
      <c r="G566" s="40"/>
      <c r="H566" s="138"/>
      <c r="I566" s="138"/>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U566" s="75"/>
      <c r="AX566" s="40"/>
      <c r="AY566" s="40"/>
      <c r="AZ566" s="40"/>
      <c r="BA566" s="40"/>
      <c r="BG566" s="40"/>
      <c r="BI566" s="40"/>
      <c r="BJ566" s="40"/>
      <c r="BK566" s="40"/>
      <c r="BL566" s="40"/>
      <c r="BM566" s="40"/>
      <c r="BN566" s="40"/>
      <c r="BO566" s="40"/>
      <c r="BR566" s="40"/>
      <c r="BS566" s="40"/>
      <c r="BT566" s="40"/>
      <c r="CC566" s="40"/>
      <c r="CE566" s="65"/>
      <c r="CF566" s="65"/>
      <c r="CG566" s="65"/>
      <c r="CH566" s="65"/>
      <c r="CI566" s="65"/>
      <c r="CJ566" s="66"/>
      <c r="CK566" s="66"/>
      <c r="CL566" s="66"/>
      <c r="CM566" s="65"/>
      <c r="CN566" s="65"/>
      <c r="CO566" s="65"/>
      <c r="CP566" s="65"/>
      <c r="CQ566" s="65"/>
      <c r="CR566" s="65"/>
      <c r="CS566" s="65"/>
      <c r="CT566" s="65"/>
      <c r="CU566" s="65"/>
      <c r="CV566" s="66"/>
      <c r="CW566" s="65"/>
      <c r="CX566" s="65"/>
      <c r="CY566" s="40"/>
      <c r="CZ566" s="40"/>
      <c r="DA566" s="40"/>
      <c r="DB566" s="40"/>
      <c r="DC566" s="40"/>
      <c r="DD566" s="40"/>
      <c r="DE566" s="40"/>
      <c r="DF566" s="40"/>
      <c r="DG566" s="40"/>
      <c r="DH566" s="40"/>
      <c r="DI566" s="40"/>
      <c r="DJ566" s="40"/>
      <c r="DK566" s="40"/>
      <c r="DL566" s="40"/>
      <c r="DM566" s="40"/>
      <c r="DN566" s="40"/>
      <c r="DO566" s="40"/>
      <c r="DP566" s="40"/>
      <c r="DQ566" s="40"/>
      <c r="DR566" s="40"/>
      <c r="DS566" s="40"/>
      <c r="DT566" s="40"/>
      <c r="DU566" s="40"/>
      <c r="DV566" s="40"/>
      <c r="DW566" s="85"/>
    </row>
    <row r="567" spans="4:127" ht="21" customHeight="1" x14ac:dyDescent="0.2">
      <c r="D567" s="40"/>
      <c r="E567" s="40"/>
      <c r="F567" s="40"/>
      <c r="G567" s="40"/>
      <c r="H567" s="138"/>
      <c r="I567" s="138"/>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U567" s="75"/>
      <c r="AX567" s="40"/>
      <c r="AY567" s="40"/>
      <c r="AZ567" s="40"/>
      <c r="BA567" s="40"/>
      <c r="BG567" s="40"/>
      <c r="BI567" s="40"/>
      <c r="BJ567" s="40"/>
      <c r="BK567" s="40"/>
      <c r="BL567" s="40"/>
      <c r="BM567" s="40"/>
      <c r="BN567" s="40"/>
      <c r="BO567" s="40"/>
      <c r="BR567" s="40"/>
      <c r="BS567" s="40"/>
      <c r="BT567" s="40"/>
      <c r="CC567" s="40"/>
      <c r="CE567" s="65"/>
      <c r="CF567" s="65"/>
      <c r="CG567" s="65"/>
      <c r="CH567" s="65"/>
      <c r="CI567" s="65"/>
      <c r="CJ567" s="66"/>
      <c r="CK567" s="66"/>
      <c r="CL567" s="66"/>
      <c r="CM567" s="65"/>
      <c r="CN567" s="65"/>
      <c r="CO567" s="65"/>
      <c r="CP567" s="65"/>
      <c r="CQ567" s="65"/>
      <c r="CR567" s="65"/>
      <c r="CS567" s="65"/>
      <c r="CT567" s="65"/>
      <c r="CU567" s="65"/>
      <c r="CV567" s="66"/>
      <c r="CW567" s="65"/>
      <c r="CX567" s="65"/>
      <c r="CY567" s="40"/>
      <c r="CZ567" s="40"/>
      <c r="DA567" s="40"/>
      <c r="DB567" s="40"/>
      <c r="DC567" s="40"/>
      <c r="DD567" s="40"/>
      <c r="DE567" s="40"/>
      <c r="DF567" s="40"/>
      <c r="DG567" s="40"/>
      <c r="DH567" s="40"/>
      <c r="DI567" s="40"/>
      <c r="DJ567" s="40"/>
      <c r="DK567" s="40"/>
      <c r="DL567" s="40"/>
      <c r="DM567" s="40"/>
      <c r="DN567" s="40"/>
      <c r="DO567" s="40"/>
      <c r="DP567" s="40"/>
      <c r="DQ567" s="40"/>
      <c r="DR567" s="40"/>
      <c r="DS567" s="40"/>
      <c r="DT567" s="40"/>
      <c r="DU567" s="40"/>
      <c r="DV567" s="40"/>
      <c r="DW567" s="85"/>
    </row>
    <row r="568" spans="4:127" ht="21" customHeight="1" x14ac:dyDescent="0.2">
      <c r="D568" s="40"/>
      <c r="E568" s="40"/>
      <c r="F568" s="40"/>
      <c r="G568" s="40"/>
      <c r="H568" s="138"/>
      <c r="I568" s="138"/>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U568" s="75"/>
      <c r="AX568" s="40"/>
      <c r="AY568" s="40"/>
      <c r="AZ568" s="40"/>
      <c r="BA568" s="40"/>
      <c r="BG568" s="40"/>
      <c r="BI568" s="40"/>
      <c r="BJ568" s="40"/>
      <c r="BK568" s="40"/>
      <c r="BL568" s="40"/>
      <c r="BM568" s="40"/>
      <c r="BN568" s="40"/>
      <c r="BO568" s="40"/>
      <c r="BR568" s="40"/>
      <c r="BS568" s="40"/>
      <c r="BT568" s="40"/>
      <c r="CC568" s="40"/>
      <c r="CE568" s="65"/>
      <c r="CF568" s="65"/>
      <c r="CG568" s="65"/>
      <c r="CH568" s="65"/>
      <c r="CI568" s="65"/>
      <c r="CJ568" s="66"/>
      <c r="CK568" s="66"/>
      <c r="CL568" s="66"/>
      <c r="CM568" s="65"/>
      <c r="CN568" s="65"/>
      <c r="CO568" s="65"/>
      <c r="CP568" s="65"/>
      <c r="CQ568" s="65"/>
      <c r="CR568" s="65"/>
      <c r="CS568" s="65"/>
      <c r="CT568" s="65"/>
      <c r="CU568" s="65"/>
      <c r="CV568" s="66"/>
      <c r="CW568" s="65"/>
      <c r="CX568" s="65"/>
      <c r="CY568" s="40"/>
      <c r="CZ568" s="40"/>
      <c r="DA568" s="40"/>
      <c r="DB568" s="40"/>
      <c r="DC568" s="40"/>
      <c r="DD568" s="40"/>
      <c r="DE568" s="40"/>
      <c r="DF568" s="40"/>
      <c r="DG568" s="40"/>
      <c r="DH568" s="40"/>
      <c r="DI568" s="40"/>
      <c r="DJ568" s="40"/>
      <c r="DK568" s="40"/>
      <c r="DL568" s="40"/>
      <c r="DM568" s="40"/>
      <c r="DN568" s="40"/>
      <c r="DO568" s="40"/>
      <c r="DP568" s="40"/>
      <c r="DQ568" s="40"/>
      <c r="DR568" s="40"/>
      <c r="DS568" s="40"/>
      <c r="DT568" s="40"/>
      <c r="DU568" s="40"/>
      <c r="DV568" s="40"/>
      <c r="DW568" s="85"/>
    </row>
    <row r="569" spans="4:127" ht="21" customHeight="1" x14ac:dyDescent="0.2">
      <c r="D569" s="40"/>
      <c r="E569" s="40"/>
      <c r="F569" s="40"/>
      <c r="G569" s="40"/>
      <c r="H569" s="138"/>
      <c r="I569" s="138"/>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U569" s="75"/>
      <c r="AX569" s="40"/>
      <c r="AY569" s="40"/>
      <c r="AZ569" s="40"/>
      <c r="BA569" s="40"/>
      <c r="BG569" s="40"/>
      <c r="BI569" s="40"/>
      <c r="BJ569" s="40"/>
      <c r="BK569" s="40"/>
      <c r="BL569" s="40"/>
      <c r="BM569" s="40"/>
      <c r="BN569" s="40"/>
      <c r="BO569" s="40"/>
      <c r="BR569" s="40"/>
      <c r="BS569" s="40"/>
      <c r="BT569" s="40"/>
      <c r="CC569" s="40"/>
      <c r="CE569" s="65"/>
      <c r="CF569" s="65"/>
      <c r="CG569" s="65"/>
      <c r="CH569" s="65"/>
      <c r="CI569" s="65"/>
      <c r="CJ569" s="66"/>
      <c r="CK569" s="66"/>
      <c r="CL569" s="66"/>
      <c r="CM569" s="65"/>
      <c r="CN569" s="65"/>
      <c r="CO569" s="65"/>
      <c r="CP569" s="65"/>
      <c r="CQ569" s="65"/>
      <c r="CR569" s="65"/>
      <c r="CS569" s="65"/>
      <c r="CT569" s="65"/>
      <c r="CU569" s="65"/>
      <c r="CV569" s="66"/>
      <c r="CW569" s="65"/>
      <c r="CX569" s="65"/>
      <c r="CY569" s="40"/>
      <c r="CZ569" s="40"/>
      <c r="DA569" s="40"/>
      <c r="DB569" s="40"/>
      <c r="DC569" s="40"/>
      <c r="DD569" s="40"/>
      <c r="DE569" s="40"/>
      <c r="DF569" s="40"/>
      <c r="DG569" s="40"/>
      <c r="DH569" s="40"/>
      <c r="DI569" s="40"/>
      <c r="DJ569" s="40"/>
      <c r="DK569" s="40"/>
      <c r="DL569" s="40"/>
      <c r="DM569" s="40"/>
      <c r="DN569" s="40"/>
      <c r="DO569" s="40"/>
      <c r="DP569" s="40"/>
      <c r="DQ569" s="40"/>
      <c r="DR569" s="40"/>
      <c r="DS569" s="40"/>
      <c r="DT569" s="40"/>
      <c r="DU569" s="40"/>
      <c r="DV569" s="40"/>
      <c r="DW569" s="85"/>
    </row>
    <row r="570" spans="4:127" ht="21" customHeight="1" x14ac:dyDescent="0.2">
      <c r="D570" s="40"/>
      <c r="E570" s="40"/>
      <c r="F570" s="40"/>
      <c r="G570" s="40"/>
      <c r="H570" s="138"/>
      <c r="I570" s="138"/>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U570" s="75"/>
      <c r="AX570" s="40"/>
      <c r="AY570" s="40"/>
      <c r="AZ570" s="40"/>
      <c r="BA570" s="40"/>
      <c r="BG570" s="40"/>
      <c r="BI570" s="40"/>
      <c r="BJ570" s="40"/>
      <c r="BK570" s="40"/>
      <c r="BL570" s="40"/>
      <c r="BM570" s="40"/>
      <c r="BN570" s="40"/>
      <c r="BO570" s="40"/>
      <c r="BR570" s="40"/>
      <c r="BS570" s="40"/>
      <c r="BT570" s="40"/>
      <c r="CC570" s="40"/>
      <c r="CE570" s="65"/>
      <c r="CF570" s="65"/>
      <c r="CG570" s="65"/>
      <c r="CH570" s="65"/>
      <c r="CI570" s="65"/>
      <c r="CJ570" s="66"/>
      <c r="CK570" s="66"/>
      <c r="CL570" s="66"/>
      <c r="CM570" s="65"/>
      <c r="CN570" s="65"/>
      <c r="CO570" s="65"/>
      <c r="CP570" s="65"/>
      <c r="CQ570" s="65"/>
      <c r="CR570" s="65"/>
      <c r="CS570" s="65"/>
      <c r="CT570" s="65"/>
      <c r="CU570" s="65"/>
      <c r="CV570" s="66"/>
      <c r="CW570" s="65"/>
      <c r="CX570" s="65"/>
      <c r="CY570" s="40"/>
      <c r="CZ570" s="40"/>
      <c r="DA570" s="40"/>
      <c r="DB570" s="40"/>
      <c r="DC570" s="40"/>
      <c r="DD570" s="40"/>
      <c r="DE570" s="40"/>
      <c r="DF570" s="40"/>
      <c r="DG570" s="40"/>
      <c r="DH570" s="40"/>
      <c r="DI570" s="40"/>
      <c r="DJ570" s="40"/>
      <c r="DK570" s="40"/>
      <c r="DL570" s="40"/>
      <c r="DM570" s="40"/>
      <c r="DN570" s="40"/>
      <c r="DO570" s="40"/>
      <c r="DP570" s="40"/>
      <c r="DQ570" s="40"/>
      <c r="DR570" s="40"/>
      <c r="DS570" s="40"/>
      <c r="DT570" s="40"/>
      <c r="DU570" s="40"/>
      <c r="DV570" s="40"/>
      <c r="DW570" s="85"/>
    </row>
    <row r="571" spans="4:127" ht="21" customHeight="1" x14ac:dyDescent="0.2">
      <c r="D571" s="40"/>
      <c r="E571" s="40"/>
      <c r="F571" s="40"/>
      <c r="G571" s="40"/>
      <c r="H571" s="138"/>
      <c r="I571" s="138"/>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U571" s="75"/>
      <c r="AX571" s="40"/>
      <c r="AY571" s="40"/>
      <c r="AZ571" s="40"/>
      <c r="BA571" s="40"/>
      <c r="BG571" s="40"/>
      <c r="BI571" s="40"/>
      <c r="BJ571" s="40"/>
      <c r="BK571" s="40"/>
      <c r="BL571" s="40"/>
      <c r="BM571" s="40"/>
      <c r="BN571" s="40"/>
      <c r="BO571" s="40"/>
      <c r="BR571" s="40"/>
      <c r="BS571" s="40"/>
      <c r="BT571" s="40"/>
      <c r="CC571" s="40"/>
      <c r="CE571" s="65"/>
      <c r="CF571" s="65"/>
      <c r="CG571" s="65"/>
      <c r="CH571" s="65"/>
      <c r="CI571" s="65"/>
      <c r="CJ571" s="66"/>
      <c r="CK571" s="66"/>
      <c r="CL571" s="66"/>
      <c r="CM571" s="65"/>
      <c r="CN571" s="65"/>
      <c r="CO571" s="65"/>
      <c r="CP571" s="65"/>
      <c r="CQ571" s="65"/>
      <c r="CR571" s="65"/>
      <c r="CS571" s="65"/>
      <c r="CT571" s="65"/>
      <c r="CU571" s="65"/>
      <c r="CV571" s="66"/>
      <c r="CW571" s="65"/>
      <c r="CX571" s="65"/>
      <c r="CY571" s="40"/>
      <c r="CZ571" s="40"/>
      <c r="DA571" s="40"/>
      <c r="DB571" s="40"/>
      <c r="DC571" s="40"/>
      <c r="DD571" s="40"/>
      <c r="DE571" s="40"/>
      <c r="DF571" s="40"/>
      <c r="DG571" s="40"/>
      <c r="DH571" s="40"/>
      <c r="DI571" s="40"/>
      <c r="DJ571" s="40"/>
      <c r="DK571" s="40"/>
      <c r="DL571" s="40"/>
      <c r="DM571" s="40"/>
      <c r="DN571" s="40"/>
      <c r="DO571" s="40"/>
      <c r="DP571" s="40"/>
      <c r="DQ571" s="40"/>
      <c r="DR571" s="40"/>
      <c r="DS571" s="40"/>
      <c r="DT571" s="40"/>
      <c r="DU571" s="40"/>
      <c r="DV571" s="40"/>
      <c r="DW571" s="85"/>
    </row>
    <row r="572" spans="4:127" ht="21" customHeight="1" x14ac:dyDescent="0.2">
      <c r="D572" s="40"/>
      <c r="E572" s="40"/>
      <c r="F572" s="40"/>
      <c r="G572" s="40"/>
      <c r="H572" s="138"/>
      <c r="I572" s="138"/>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U572" s="75"/>
      <c r="AX572" s="40"/>
      <c r="AY572" s="40"/>
      <c r="AZ572" s="40"/>
      <c r="BA572" s="40"/>
      <c r="BG572" s="40"/>
      <c r="BI572" s="40"/>
      <c r="BJ572" s="40"/>
      <c r="BK572" s="40"/>
      <c r="BL572" s="40"/>
      <c r="BM572" s="40"/>
      <c r="BN572" s="40"/>
      <c r="BO572" s="40"/>
      <c r="BR572" s="40"/>
      <c r="BS572" s="40"/>
      <c r="BT572" s="40"/>
      <c r="CC572" s="40"/>
      <c r="CE572" s="65"/>
      <c r="CF572" s="65"/>
      <c r="CG572" s="65"/>
      <c r="CH572" s="65"/>
      <c r="CI572" s="65"/>
      <c r="CJ572" s="66"/>
      <c r="CK572" s="66"/>
      <c r="CL572" s="66"/>
      <c r="CM572" s="65"/>
      <c r="CN572" s="65"/>
      <c r="CO572" s="65"/>
      <c r="CP572" s="65"/>
      <c r="CQ572" s="65"/>
      <c r="CR572" s="65"/>
      <c r="CS572" s="65"/>
      <c r="CT572" s="65"/>
      <c r="CU572" s="65"/>
      <c r="CV572" s="66"/>
      <c r="CW572" s="65"/>
      <c r="CX572" s="65"/>
      <c r="CY572" s="40"/>
      <c r="CZ572" s="40"/>
      <c r="DA572" s="40"/>
      <c r="DB572" s="40"/>
      <c r="DC572" s="40"/>
      <c r="DD572" s="40"/>
      <c r="DE572" s="40"/>
      <c r="DF572" s="40"/>
      <c r="DG572" s="40"/>
      <c r="DH572" s="40"/>
      <c r="DI572" s="40"/>
      <c r="DJ572" s="40"/>
      <c r="DK572" s="40"/>
      <c r="DL572" s="40"/>
      <c r="DM572" s="40"/>
      <c r="DN572" s="40"/>
      <c r="DO572" s="40"/>
      <c r="DP572" s="40"/>
      <c r="DQ572" s="40"/>
      <c r="DR572" s="40"/>
      <c r="DS572" s="40"/>
      <c r="DT572" s="40"/>
      <c r="DU572" s="40"/>
      <c r="DV572" s="40"/>
      <c r="DW572" s="85"/>
    </row>
    <row r="573" spans="4:127" ht="21" customHeight="1" x14ac:dyDescent="0.2">
      <c r="D573" s="40"/>
      <c r="E573" s="40"/>
      <c r="F573" s="40"/>
      <c r="G573" s="40"/>
      <c r="H573" s="138"/>
      <c r="I573" s="138"/>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U573" s="75"/>
      <c r="AX573" s="40"/>
      <c r="AY573" s="40"/>
      <c r="AZ573" s="40"/>
      <c r="BA573" s="40"/>
      <c r="BG573" s="40"/>
      <c r="BI573" s="40"/>
      <c r="BJ573" s="40"/>
      <c r="BK573" s="40"/>
      <c r="BL573" s="40"/>
      <c r="BM573" s="40"/>
      <c r="BN573" s="40"/>
      <c r="BO573" s="40"/>
      <c r="BR573" s="40"/>
      <c r="BS573" s="40"/>
      <c r="BT573" s="40"/>
      <c r="CC573" s="40"/>
      <c r="CE573" s="65"/>
      <c r="CF573" s="65"/>
      <c r="CG573" s="65"/>
      <c r="CH573" s="65"/>
      <c r="CI573" s="65"/>
      <c r="CJ573" s="66"/>
      <c r="CK573" s="66"/>
      <c r="CL573" s="66"/>
      <c r="CM573" s="65"/>
      <c r="CN573" s="65"/>
      <c r="CO573" s="65"/>
      <c r="CP573" s="65"/>
      <c r="CQ573" s="65"/>
      <c r="CR573" s="65"/>
      <c r="CS573" s="65"/>
      <c r="CT573" s="65"/>
      <c r="CU573" s="65"/>
      <c r="CV573" s="66"/>
      <c r="CW573" s="65"/>
      <c r="CX573" s="65"/>
      <c r="CY573" s="40"/>
      <c r="CZ573" s="40"/>
      <c r="DA573" s="40"/>
      <c r="DB573" s="40"/>
      <c r="DC573" s="40"/>
      <c r="DD573" s="40"/>
      <c r="DE573" s="40"/>
      <c r="DF573" s="40"/>
      <c r="DG573" s="40"/>
      <c r="DH573" s="40"/>
      <c r="DI573" s="40"/>
      <c r="DJ573" s="40"/>
      <c r="DK573" s="40"/>
      <c r="DL573" s="40"/>
      <c r="DM573" s="40"/>
      <c r="DN573" s="40"/>
      <c r="DO573" s="40"/>
      <c r="DP573" s="40"/>
      <c r="DQ573" s="40"/>
      <c r="DR573" s="40"/>
      <c r="DS573" s="40"/>
      <c r="DT573" s="40"/>
      <c r="DU573" s="40"/>
      <c r="DV573" s="40"/>
      <c r="DW573" s="85"/>
    </row>
    <row r="574" spans="4:127" ht="21" customHeight="1" x14ac:dyDescent="0.2">
      <c r="D574" s="40"/>
      <c r="E574" s="40"/>
      <c r="F574" s="40"/>
      <c r="G574" s="40"/>
      <c r="H574" s="138"/>
      <c r="I574" s="138"/>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U574" s="75"/>
      <c r="AX574" s="40"/>
      <c r="AY574" s="40"/>
      <c r="AZ574" s="40"/>
      <c r="BA574" s="40"/>
      <c r="BG574" s="40"/>
      <c r="BI574" s="40"/>
      <c r="BJ574" s="40"/>
      <c r="BK574" s="40"/>
      <c r="BL574" s="40"/>
      <c r="BM574" s="40"/>
      <c r="BN574" s="40"/>
      <c r="BO574" s="40"/>
      <c r="BR574" s="40"/>
      <c r="BS574" s="40"/>
      <c r="BT574" s="40"/>
      <c r="CC574" s="40"/>
      <c r="CE574" s="65"/>
      <c r="CF574" s="65"/>
      <c r="CG574" s="65"/>
      <c r="CH574" s="65"/>
      <c r="CI574" s="65"/>
      <c r="CJ574" s="66"/>
      <c r="CK574" s="66"/>
      <c r="CL574" s="66"/>
      <c r="CM574" s="65"/>
      <c r="CN574" s="65"/>
      <c r="CO574" s="65"/>
      <c r="CP574" s="65"/>
      <c r="CQ574" s="65"/>
      <c r="CR574" s="65"/>
      <c r="CS574" s="65"/>
      <c r="CT574" s="65"/>
      <c r="CU574" s="65"/>
      <c r="CV574" s="66"/>
      <c r="CW574" s="65"/>
      <c r="CX574" s="65"/>
      <c r="CY574" s="40"/>
      <c r="CZ574" s="40"/>
      <c r="DA574" s="40"/>
      <c r="DB574" s="40"/>
      <c r="DC574" s="40"/>
      <c r="DD574" s="40"/>
      <c r="DE574" s="40"/>
      <c r="DF574" s="40"/>
      <c r="DG574" s="40"/>
      <c r="DH574" s="40"/>
      <c r="DI574" s="40"/>
      <c r="DJ574" s="40"/>
      <c r="DK574" s="40"/>
      <c r="DL574" s="40"/>
      <c r="DM574" s="40"/>
      <c r="DN574" s="40"/>
      <c r="DO574" s="40"/>
      <c r="DP574" s="40"/>
      <c r="DQ574" s="40"/>
      <c r="DR574" s="40"/>
      <c r="DS574" s="40"/>
      <c r="DT574" s="40"/>
      <c r="DU574" s="40"/>
      <c r="DV574" s="40"/>
      <c r="DW574" s="85"/>
    </row>
    <row r="575" spans="4:127" ht="21" customHeight="1" x14ac:dyDescent="0.2">
      <c r="D575" s="40"/>
      <c r="E575" s="40"/>
      <c r="F575" s="40"/>
      <c r="G575" s="40"/>
      <c r="H575" s="138"/>
      <c r="I575" s="138"/>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U575" s="75"/>
      <c r="AX575" s="40"/>
      <c r="AY575" s="40"/>
      <c r="AZ575" s="40"/>
      <c r="BA575" s="40"/>
      <c r="BG575" s="40"/>
      <c r="BI575" s="40"/>
      <c r="BJ575" s="40"/>
      <c r="BK575" s="40"/>
      <c r="BL575" s="40"/>
      <c r="BM575" s="40"/>
      <c r="BN575" s="40"/>
      <c r="BO575" s="40"/>
      <c r="BR575" s="40"/>
      <c r="BS575" s="40"/>
      <c r="BT575" s="40"/>
      <c r="CC575" s="40"/>
      <c r="CE575" s="65"/>
      <c r="CF575" s="65"/>
      <c r="CG575" s="65"/>
      <c r="CH575" s="65"/>
      <c r="CI575" s="65"/>
      <c r="CJ575" s="66"/>
      <c r="CK575" s="66"/>
      <c r="CL575" s="66"/>
      <c r="CM575" s="65"/>
      <c r="CN575" s="65"/>
      <c r="CO575" s="65"/>
      <c r="CP575" s="65"/>
      <c r="CQ575" s="65"/>
      <c r="CR575" s="65"/>
      <c r="CS575" s="65"/>
      <c r="CT575" s="65"/>
      <c r="CU575" s="65"/>
      <c r="CV575" s="66"/>
      <c r="CW575" s="65"/>
      <c r="CX575" s="65"/>
      <c r="CY575" s="40"/>
      <c r="CZ575" s="40"/>
      <c r="DA575" s="40"/>
      <c r="DB575" s="40"/>
      <c r="DC575" s="40"/>
      <c r="DD575" s="40"/>
      <c r="DE575" s="40"/>
      <c r="DF575" s="40"/>
      <c r="DG575" s="40"/>
      <c r="DH575" s="40"/>
      <c r="DI575" s="40"/>
      <c r="DJ575" s="40"/>
      <c r="DK575" s="40"/>
      <c r="DL575" s="40"/>
      <c r="DM575" s="40"/>
      <c r="DN575" s="40"/>
      <c r="DO575" s="40"/>
      <c r="DP575" s="40"/>
      <c r="DQ575" s="40"/>
      <c r="DR575" s="40"/>
      <c r="DS575" s="40"/>
      <c r="DT575" s="40"/>
      <c r="DU575" s="40"/>
      <c r="DV575" s="40"/>
      <c r="DW575" s="85"/>
    </row>
    <row r="576" spans="4:127" ht="21" customHeight="1" x14ac:dyDescent="0.2">
      <c r="D576" s="40"/>
      <c r="E576" s="40"/>
      <c r="F576" s="40"/>
      <c r="G576" s="40"/>
      <c r="H576" s="138"/>
      <c r="I576" s="138"/>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U576" s="75"/>
      <c r="AX576" s="40"/>
      <c r="AY576" s="40"/>
      <c r="AZ576" s="40"/>
      <c r="BA576" s="40"/>
      <c r="BG576" s="40"/>
      <c r="BI576" s="40"/>
      <c r="BJ576" s="40"/>
      <c r="BK576" s="40"/>
      <c r="BL576" s="40"/>
      <c r="BM576" s="40"/>
      <c r="BN576" s="40"/>
      <c r="BO576" s="40"/>
      <c r="BR576" s="40"/>
      <c r="BS576" s="40"/>
      <c r="BT576" s="40"/>
      <c r="CC576" s="40"/>
      <c r="CE576" s="65"/>
      <c r="CF576" s="65"/>
      <c r="CG576" s="65"/>
      <c r="CH576" s="65"/>
      <c r="CI576" s="65"/>
      <c r="CJ576" s="66"/>
      <c r="CK576" s="66"/>
      <c r="CL576" s="66"/>
      <c r="CM576" s="65"/>
      <c r="CN576" s="65"/>
      <c r="CO576" s="65"/>
      <c r="CP576" s="65"/>
      <c r="CQ576" s="65"/>
      <c r="CR576" s="65"/>
      <c r="CS576" s="65"/>
      <c r="CT576" s="65"/>
      <c r="CU576" s="65"/>
      <c r="CV576" s="66"/>
      <c r="CW576" s="65"/>
      <c r="CX576" s="65"/>
      <c r="CY576" s="40"/>
      <c r="CZ576" s="40"/>
      <c r="DA576" s="40"/>
      <c r="DB576" s="40"/>
      <c r="DC576" s="40"/>
      <c r="DD576" s="40"/>
      <c r="DE576" s="40"/>
      <c r="DF576" s="40"/>
      <c r="DG576" s="40"/>
      <c r="DH576" s="40"/>
      <c r="DI576" s="40"/>
      <c r="DJ576" s="40"/>
      <c r="DK576" s="40"/>
      <c r="DL576" s="40"/>
      <c r="DM576" s="40"/>
      <c r="DN576" s="40"/>
      <c r="DO576" s="40"/>
      <c r="DP576" s="40"/>
      <c r="DQ576" s="40"/>
      <c r="DR576" s="40"/>
      <c r="DS576" s="40"/>
      <c r="DT576" s="40"/>
      <c r="DU576" s="40"/>
      <c r="DV576" s="40"/>
      <c r="DW576" s="85"/>
    </row>
    <row r="577" spans="4:127" ht="21" customHeight="1" x14ac:dyDescent="0.2">
      <c r="D577" s="40"/>
      <c r="E577" s="40"/>
      <c r="F577" s="40"/>
      <c r="G577" s="40"/>
      <c r="H577" s="138"/>
      <c r="I577" s="138"/>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U577" s="75"/>
      <c r="AX577" s="40"/>
      <c r="AY577" s="40"/>
      <c r="AZ577" s="40"/>
      <c r="BA577" s="40"/>
      <c r="BG577" s="40"/>
      <c r="BI577" s="40"/>
      <c r="BJ577" s="40"/>
      <c r="BK577" s="40"/>
      <c r="BL577" s="40"/>
      <c r="BM577" s="40"/>
      <c r="BN577" s="40"/>
      <c r="BO577" s="40"/>
      <c r="BR577" s="40"/>
      <c r="BS577" s="40"/>
      <c r="BT577" s="40"/>
      <c r="CC577" s="40"/>
      <c r="CE577" s="65"/>
      <c r="CF577" s="65"/>
      <c r="CG577" s="65"/>
      <c r="CH577" s="65"/>
      <c r="CI577" s="65"/>
      <c r="CJ577" s="66"/>
      <c r="CK577" s="66"/>
      <c r="CL577" s="66"/>
      <c r="CM577" s="65"/>
      <c r="CN577" s="65"/>
      <c r="CO577" s="65"/>
      <c r="CP577" s="65"/>
      <c r="CQ577" s="65"/>
      <c r="CR577" s="65"/>
      <c r="CS577" s="65"/>
      <c r="CT577" s="65"/>
      <c r="CU577" s="65"/>
      <c r="CV577" s="66"/>
      <c r="CW577" s="65"/>
      <c r="CX577" s="65"/>
      <c r="CY577" s="40"/>
      <c r="CZ577" s="40"/>
      <c r="DA577" s="40"/>
      <c r="DB577" s="40"/>
      <c r="DC577" s="40"/>
      <c r="DD577" s="40"/>
      <c r="DE577" s="40"/>
      <c r="DF577" s="40"/>
      <c r="DG577" s="40"/>
      <c r="DH577" s="40"/>
      <c r="DI577" s="40"/>
      <c r="DJ577" s="40"/>
      <c r="DK577" s="40"/>
      <c r="DL577" s="40"/>
      <c r="DM577" s="40"/>
      <c r="DN577" s="40"/>
      <c r="DO577" s="40"/>
      <c r="DP577" s="40"/>
      <c r="DQ577" s="40"/>
      <c r="DR577" s="40"/>
      <c r="DS577" s="40"/>
      <c r="DT577" s="40"/>
      <c r="DU577" s="40"/>
      <c r="DV577" s="40"/>
      <c r="DW577" s="85"/>
    </row>
    <row r="578" spans="4:127" ht="21" customHeight="1" x14ac:dyDescent="0.2">
      <c r="D578" s="40"/>
      <c r="E578" s="40"/>
      <c r="F578" s="40"/>
      <c r="G578" s="40"/>
      <c r="H578" s="138"/>
      <c r="I578" s="138"/>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U578" s="75"/>
      <c r="AX578" s="40"/>
      <c r="AY578" s="40"/>
      <c r="AZ578" s="40"/>
      <c r="BA578" s="40"/>
      <c r="BG578" s="40"/>
      <c r="BI578" s="40"/>
      <c r="BJ578" s="40"/>
      <c r="BK578" s="40"/>
      <c r="BL578" s="40"/>
      <c r="BM578" s="40"/>
      <c r="BN578" s="40"/>
      <c r="BO578" s="40"/>
      <c r="BR578" s="40"/>
      <c r="BS578" s="40"/>
      <c r="BT578" s="40"/>
      <c r="CC578" s="40"/>
      <c r="CE578" s="65"/>
      <c r="CF578" s="65"/>
      <c r="CG578" s="65"/>
      <c r="CH578" s="65"/>
      <c r="CI578" s="65"/>
      <c r="CJ578" s="66"/>
      <c r="CK578" s="66"/>
      <c r="CL578" s="66"/>
      <c r="CM578" s="65"/>
      <c r="CN578" s="65"/>
      <c r="CO578" s="65"/>
      <c r="CP578" s="65"/>
      <c r="CQ578" s="65"/>
      <c r="CR578" s="65"/>
      <c r="CS578" s="65"/>
      <c r="CT578" s="65"/>
      <c r="CU578" s="65"/>
      <c r="CV578" s="66"/>
      <c r="CW578" s="65"/>
      <c r="CX578" s="65"/>
      <c r="CY578" s="40"/>
      <c r="CZ578" s="40"/>
      <c r="DA578" s="40"/>
      <c r="DB578" s="40"/>
      <c r="DC578" s="40"/>
      <c r="DD578" s="40"/>
      <c r="DE578" s="40"/>
      <c r="DF578" s="40"/>
      <c r="DG578" s="40"/>
      <c r="DH578" s="40"/>
      <c r="DI578" s="40"/>
      <c r="DJ578" s="40"/>
      <c r="DK578" s="40"/>
      <c r="DL578" s="40"/>
      <c r="DM578" s="40"/>
      <c r="DN578" s="40"/>
      <c r="DO578" s="40"/>
      <c r="DP578" s="40"/>
      <c r="DQ578" s="40"/>
      <c r="DR578" s="40"/>
      <c r="DS578" s="40"/>
      <c r="DT578" s="40"/>
      <c r="DU578" s="40"/>
      <c r="DV578" s="40"/>
      <c r="DW578" s="85"/>
    </row>
    <row r="579" spans="4:127" ht="21" customHeight="1" x14ac:dyDescent="0.2">
      <c r="D579" s="40"/>
      <c r="E579" s="40"/>
      <c r="F579" s="40"/>
      <c r="G579" s="40"/>
      <c r="H579" s="138"/>
      <c r="I579" s="138"/>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U579" s="75"/>
      <c r="AX579" s="40"/>
      <c r="AY579" s="40"/>
      <c r="AZ579" s="40"/>
      <c r="BA579" s="40"/>
      <c r="BG579" s="40"/>
      <c r="BI579" s="40"/>
      <c r="BJ579" s="40"/>
      <c r="BK579" s="40"/>
      <c r="BL579" s="40"/>
      <c r="BM579" s="40"/>
      <c r="BN579" s="40"/>
      <c r="BO579" s="40"/>
      <c r="BR579" s="40"/>
      <c r="BS579" s="40"/>
      <c r="BT579" s="40"/>
      <c r="CC579" s="40"/>
      <c r="CE579" s="65"/>
      <c r="CF579" s="65"/>
      <c r="CG579" s="65"/>
      <c r="CH579" s="65"/>
      <c r="CI579" s="65"/>
      <c r="CJ579" s="66"/>
      <c r="CK579" s="66"/>
      <c r="CL579" s="66"/>
      <c r="CM579" s="65"/>
      <c r="CN579" s="65"/>
      <c r="CO579" s="65"/>
      <c r="CP579" s="65"/>
      <c r="CQ579" s="65"/>
      <c r="CR579" s="65"/>
      <c r="CS579" s="65"/>
      <c r="CT579" s="65"/>
      <c r="CU579" s="65"/>
      <c r="CV579" s="66"/>
      <c r="CW579" s="65"/>
      <c r="CX579" s="65"/>
      <c r="CY579" s="40"/>
      <c r="CZ579" s="40"/>
      <c r="DA579" s="40"/>
      <c r="DB579" s="40"/>
      <c r="DC579" s="40"/>
      <c r="DD579" s="40"/>
      <c r="DE579" s="40"/>
      <c r="DF579" s="40"/>
      <c r="DG579" s="40"/>
      <c r="DH579" s="40"/>
      <c r="DI579" s="40"/>
      <c r="DJ579" s="40"/>
      <c r="DK579" s="40"/>
      <c r="DL579" s="40"/>
      <c r="DM579" s="40"/>
      <c r="DN579" s="40"/>
      <c r="DO579" s="40"/>
      <c r="DP579" s="40"/>
      <c r="DQ579" s="40"/>
      <c r="DR579" s="40"/>
      <c r="DS579" s="40"/>
      <c r="DT579" s="40"/>
      <c r="DU579" s="40"/>
      <c r="DV579" s="40"/>
      <c r="DW579" s="85"/>
    </row>
    <row r="580" spans="4:127" ht="21" customHeight="1" x14ac:dyDescent="0.2">
      <c r="D580" s="40"/>
      <c r="E580" s="40"/>
      <c r="F580" s="40"/>
      <c r="G580" s="40"/>
      <c r="H580" s="138"/>
      <c r="I580" s="138"/>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U580" s="75"/>
      <c r="AX580" s="40"/>
      <c r="AY580" s="40"/>
      <c r="AZ580" s="40"/>
      <c r="BA580" s="40"/>
      <c r="BG580" s="40"/>
      <c r="BI580" s="40"/>
      <c r="BJ580" s="40"/>
      <c r="BK580" s="40"/>
      <c r="BL580" s="40"/>
      <c r="BM580" s="40"/>
      <c r="BN580" s="40"/>
      <c r="BO580" s="40"/>
      <c r="BR580" s="40"/>
      <c r="BS580" s="40"/>
      <c r="BT580" s="40"/>
      <c r="CC580" s="40"/>
      <c r="CE580" s="65"/>
      <c r="CF580" s="65"/>
      <c r="CG580" s="65"/>
      <c r="CH580" s="65"/>
      <c r="CI580" s="65"/>
      <c r="CJ580" s="66"/>
      <c r="CK580" s="66"/>
      <c r="CL580" s="66"/>
      <c r="CM580" s="65"/>
      <c r="CN580" s="65"/>
      <c r="CO580" s="65"/>
      <c r="CP580" s="65"/>
      <c r="CQ580" s="65"/>
      <c r="CR580" s="65"/>
      <c r="CS580" s="65"/>
      <c r="CT580" s="65"/>
      <c r="CU580" s="65"/>
      <c r="CV580" s="66"/>
      <c r="CW580" s="65"/>
      <c r="CX580" s="65"/>
      <c r="CY580" s="40"/>
      <c r="CZ580" s="40"/>
      <c r="DA580" s="40"/>
      <c r="DB580" s="40"/>
      <c r="DC580" s="40"/>
      <c r="DD580" s="40"/>
      <c r="DE580" s="40"/>
      <c r="DF580" s="40"/>
      <c r="DG580" s="40"/>
      <c r="DH580" s="40"/>
      <c r="DI580" s="40"/>
      <c r="DJ580" s="40"/>
      <c r="DK580" s="40"/>
      <c r="DL580" s="40"/>
      <c r="DM580" s="40"/>
      <c r="DN580" s="40"/>
      <c r="DO580" s="40"/>
      <c r="DP580" s="40"/>
      <c r="DQ580" s="40"/>
      <c r="DR580" s="40"/>
      <c r="DS580" s="40"/>
      <c r="DT580" s="40"/>
      <c r="DU580" s="40"/>
      <c r="DV580" s="40"/>
      <c r="DW580" s="85"/>
    </row>
    <row r="581" spans="4:127" ht="21" customHeight="1" x14ac:dyDescent="0.2">
      <c r="D581" s="40"/>
      <c r="E581" s="40"/>
      <c r="F581" s="40"/>
      <c r="G581" s="40"/>
      <c r="H581" s="138"/>
      <c r="I581" s="138"/>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U581" s="75"/>
      <c r="AX581" s="40"/>
      <c r="AY581" s="40"/>
      <c r="AZ581" s="40"/>
      <c r="BA581" s="40"/>
      <c r="BG581" s="40"/>
      <c r="BI581" s="40"/>
      <c r="BJ581" s="40"/>
      <c r="BK581" s="40"/>
      <c r="BL581" s="40"/>
      <c r="BM581" s="40"/>
      <c r="BN581" s="40"/>
      <c r="BO581" s="40"/>
      <c r="BR581" s="40"/>
      <c r="BS581" s="40"/>
      <c r="BT581" s="40"/>
      <c r="CC581" s="40"/>
      <c r="CE581" s="65"/>
      <c r="CF581" s="65"/>
      <c r="CG581" s="65"/>
      <c r="CH581" s="65"/>
      <c r="CI581" s="65"/>
      <c r="CJ581" s="66"/>
      <c r="CK581" s="66"/>
      <c r="CL581" s="66"/>
      <c r="CM581" s="65"/>
      <c r="CN581" s="65"/>
      <c r="CO581" s="65"/>
      <c r="CP581" s="65"/>
      <c r="CQ581" s="65"/>
      <c r="CR581" s="65"/>
      <c r="CS581" s="65"/>
      <c r="CT581" s="65"/>
      <c r="CU581" s="65"/>
      <c r="CV581" s="66"/>
      <c r="CW581" s="65"/>
      <c r="CX581" s="65"/>
      <c r="CY581" s="40"/>
      <c r="CZ581" s="40"/>
      <c r="DA581" s="40"/>
      <c r="DB581" s="40"/>
      <c r="DC581" s="40"/>
      <c r="DD581" s="40"/>
      <c r="DE581" s="40"/>
      <c r="DF581" s="40"/>
      <c r="DG581" s="40"/>
      <c r="DH581" s="40"/>
      <c r="DI581" s="40"/>
      <c r="DJ581" s="40"/>
      <c r="DK581" s="40"/>
      <c r="DL581" s="40"/>
      <c r="DM581" s="40"/>
      <c r="DN581" s="40"/>
      <c r="DO581" s="40"/>
      <c r="DP581" s="40"/>
      <c r="DQ581" s="40"/>
      <c r="DR581" s="40"/>
      <c r="DS581" s="40"/>
      <c r="DT581" s="40"/>
      <c r="DU581" s="40"/>
      <c r="DV581" s="40"/>
      <c r="DW581" s="85"/>
    </row>
    <row r="582" spans="4:127" ht="21" customHeight="1" x14ac:dyDescent="0.2">
      <c r="D582" s="40"/>
      <c r="E582" s="40"/>
      <c r="F582" s="40"/>
      <c r="G582" s="40"/>
      <c r="H582" s="138"/>
      <c r="I582" s="138"/>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U582" s="75"/>
      <c r="AX582" s="40"/>
      <c r="AY582" s="40"/>
      <c r="AZ582" s="40"/>
      <c r="BA582" s="40"/>
      <c r="BG582" s="40"/>
      <c r="BI582" s="40"/>
      <c r="BJ582" s="40"/>
      <c r="BK582" s="40"/>
      <c r="BL582" s="40"/>
      <c r="BM582" s="40"/>
      <c r="BN582" s="40"/>
      <c r="BO582" s="40"/>
      <c r="BR582" s="40"/>
      <c r="BS582" s="40"/>
      <c r="BT582" s="40"/>
      <c r="CC582" s="40"/>
      <c r="CE582" s="65"/>
      <c r="CF582" s="65"/>
      <c r="CG582" s="65"/>
      <c r="CH582" s="65"/>
      <c r="CI582" s="65"/>
      <c r="CJ582" s="66"/>
      <c r="CK582" s="66"/>
      <c r="CL582" s="66"/>
      <c r="CM582" s="65"/>
      <c r="CN582" s="65"/>
      <c r="CO582" s="65"/>
      <c r="CP582" s="65"/>
      <c r="CQ582" s="65"/>
      <c r="CR582" s="65"/>
      <c r="CS582" s="65"/>
      <c r="CT582" s="65"/>
      <c r="CU582" s="65"/>
      <c r="CV582" s="66"/>
      <c r="CW582" s="65"/>
      <c r="CX582" s="65"/>
      <c r="CY582" s="40"/>
      <c r="CZ582" s="40"/>
      <c r="DA582" s="40"/>
      <c r="DB582" s="40"/>
      <c r="DC582" s="40"/>
      <c r="DD582" s="40"/>
      <c r="DE582" s="40"/>
      <c r="DF582" s="40"/>
      <c r="DG582" s="40"/>
      <c r="DH582" s="40"/>
      <c r="DI582" s="40"/>
      <c r="DJ582" s="40"/>
      <c r="DK582" s="40"/>
      <c r="DL582" s="40"/>
      <c r="DM582" s="40"/>
      <c r="DN582" s="40"/>
      <c r="DO582" s="40"/>
      <c r="DP582" s="40"/>
      <c r="DQ582" s="40"/>
      <c r="DR582" s="40"/>
      <c r="DS582" s="40"/>
      <c r="DT582" s="40"/>
      <c r="DU582" s="40"/>
      <c r="DV582" s="40"/>
      <c r="DW582" s="85"/>
    </row>
    <row r="583" spans="4:127" ht="21" customHeight="1" x14ac:dyDescent="0.2">
      <c r="D583" s="40"/>
      <c r="E583" s="40"/>
      <c r="F583" s="40"/>
      <c r="G583" s="40"/>
      <c r="H583" s="138"/>
      <c r="I583" s="138"/>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U583" s="75"/>
      <c r="AX583" s="40"/>
      <c r="AY583" s="40"/>
      <c r="AZ583" s="40"/>
      <c r="BA583" s="40"/>
      <c r="BG583" s="40"/>
      <c r="BI583" s="40"/>
      <c r="BJ583" s="40"/>
      <c r="BK583" s="40"/>
      <c r="BL583" s="40"/>
      <c r="BM583" s="40"/>
      <c r="BN583" s="40"/>
      <c r="BO583" s="40"/>
      <c r="BR583" s="40"/>
      <c r="BS583" s="40"/>
      <c r="BT583" s="40"/>
      <c r="CC583" s="40"/>
      <c r="CE583" s="65"/>
      <c r="CF583" s="65"/>
      <c r="CG583" s="65"/>
      <c r="CH583" s="65"/>
      <c r="CI583" s="65"/>
      <c r="CJ583" s="66"/>
      <c r="CK583" s="66"/>
      <c r="CL583" s="66"/>
      <c r="CM583" s="65"/>
      <c r="CN583" s="65"/>
      <c r="CO583" s="65"/>
      <c r="CP583" s="65"/>
      <c r="CQ583" s="65"/>
      <c r="CR583" s="65"/>
      <c r="CS583" s="65"/>
      <c r="CT583" s="65"/>
      <c r="CU583" s="65"/>
      <c r="CV583" s="66"/>
      <c r="CW583" s="65"/>
      <c r="CX583" s="65"/>
      <c r="CY583" s="40"/>
      <c r="CZ583" s="40"/>
      <c r="DA583" s="40"/>
      <c r="DB583" s="40"/>
      <c r="DC583" s="40"/>
      <c r="DD583" s="40"/>
      <c r="DE583" s="40"/>
      <c r="DF583" s="40"/>
      <c r="DG583" s="40"/>
      <c r="DH583" s="40"/>
      <c r="DI583" s="40"/>
      <c r="DJ583" s="40"/>
      <c r="DK583" s="40"/>
      <c r="DL583" s="40"/>
      <c r="DM583" s="40"/>
      <c r="DN583" s="40"/>
      <c r="DO583" s="40"/>
      <c r="DP583" s="40"/>
      <c r="DQ583" s="40"/>
      <c r="DR583" s="40"/>
      <c r="DS583" s="40"/>
      <c r="DT583" s="40"/>
      <c r="DU583" s="40"/>
      <c r="DV583" s="40"/>
      <c r="DW583" s="85"/>
    </row>
    <row r="584" spans="4:127" ht="21" customHeight="1" x14ac:dyDescent="0.2">
      <c r="D584" s="40"/>
      <c r="E584" s="40"/>
      <c r="F584" s="40"/>
      <c r="G584" s="40"/>
      <c r="H584" s="138"/>
      <c r="I584" s="138"/>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U584" s="75"/>
      <c r="AX584" s="40"/>
      <c r="AY584" s="40"/>
      <c r="AZ584" s="40"/>
      <c r="BA584" s="40"/>
      <c r="BG584" s="40"/>
      <c r="BI584" s="40"/>
      <c r="BJ584" s="40"/>
      <c r="BK584" s="40"/>
      <c r="BL584" s="40"/>
      <c r="BM584" s="40"/>
      <c r="BN584" s="40"/>
      <c r="BO584" s="40"/>
      <c r="BR584" s="40"/>
      <c r="BS584" s="40"/>
      <c r="BT584" s="40"/>
      <c r="CC584" s="40"/>
      <c r="CE584" s="65"/>
      <c r="CF584" s="65"/>
      <c r="CG584" s="65"/>
      <c r="CH584" s="65"/>
      <c r="CI584" s="65"/>
      <c r="CJ584" s="66"/>
      <c r="CK584" s="66"/>
      <c r="CL584" s="66"/>
      <c r="CM584" s="65"/>
      <c r="CN584" s="65"/>
      <c r="CO584" s="65"/>
      <c r="CP584" s="65"/>
      <c r="CQ584" s="65"/>
      <c r="CR584" s="65"/>
      <c r="CS584" s="65"/>
      <c r="CT584" s="65"/>
      <c r="CU584" s="65"/>
      <c r="CV584" s="66"/>
      <c r="CW584" s="65"/>
      <c r="CX584" s="65"/>
      <c r="CY584" s="40"/>
      <c r="CZ584" s="40"/>
      <c r="DA584" s="40"/>
      <c r="DB584" s="40"/>
      <c r="DC584" s="40"/>
      <c r="DD584" s="40"/>
      <c r="DE584" s="40"/>
      <c r="DF584" s="40"/>
      <c r="DG584" s="40"/>
      <c r="DH584" s="40"/>
      <c r="DI584" s="40"/>
      <c r="DJ584" s="40"/>
      <c r="DK584" s="40"/>
      <c r="DL584" s="40"/>
      <c r="DM584" s="40"/>
      <c r="DN584" s="40"/>
      <c r="DO584" s="40"/>
      <c r="DP584" s="40"/>
      <c r="DQ584" s="40"/>
      <c r="DR584" s="40"/>
      <c r="DS584" s="40"/>
      <c r="DT584" s="40"/>
      <c r="DU584" s="40"/>
      <c r="DV584" s="40"/>
      <c r="DW584" s="85"/>
    </row>
    <row r="585" spans="4:127" ht="21" customHeight="1" x14ac:dyDescent="0.2">
      <c r="D585" s="40"/>
      <c r="E585" s="40"/>
      <c r="F585" s="40"/>
      <c r="G585" s="40"/>
      <c r="H585" s="138"/>
      <c r="I585" s="138"/>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U585" s="75"/>
      <c r="AX585" s="40"/>
      <c r="AY585" s="40"/>
      <c r="AZ585" s="40"/>
      <c r="BA585" s="40"/>
      <c r="BG585" s="40"/>
      <c r="BI585" s="40"/>
      <c r="BJ585" s="40"/>
      <c r="BK585" s="40"/>
      <c r="BL585" s="40"/>
      <c r="BM585" s="40"/>
      <c r="BN585" s="40"/>
      <c r="BO585" s="40"/>
      <c r="BR585" s="40"/>
      <c r="BS585" s="40"/>
      <c r="BT585" s="40"/>
      <c r="CC585" s="40"/>
      <c r="CE585" s="65"/>
      <c r="CF585" s="65"/>
      <c r="CG585" s="65"/>
      <c r="CH585" s="65"/>
      <c r="CI585" s="65"/>
      <c r="CJ585" s="66"/>
      <c r="CK585" s="66"/>
      <c r="CL585" s="66"/>
      <c r="CM585" s="65"/>
      <c r="CN585" s="65"/>
      <c r="CO585" s="65"/>
      <c r="CP585" s="65"/>
      <c r="CQ585" s="65"/>
      <c r="CR585" s="65"/>
      <c r="CS585" s="65"/>
      <c r="CT585" s="65"/>
      <c r="CU585" s="65"/>
      <c r="CV585" s="66"/>
      <c r="CW585" s="65"/>
      <c r="CX585" s="65"/>
      <c r="CY585" s="40"/>
      <c r="CZ585" s="40"/>
      <c r="DA585" s="40"/>
      <c r="DB585" s="40"/>
      <c r="DC585" s="40"/>
      <c r="DD585" s="40"/>
      <c r="DE585" s="40"/>
      <c r="DF585" s="40"/>
      <c r="DG585" s="40"/>
      <c r="DH585" s="40"/>
      <c r="DI585" s="40"/>
      <c r="DJ585" s="40"/>
      <c r="DK585" s="40"/>
      <c r="DL585" s="40"/>
      <c r="DM585" s="40"/>
      <c r="DN585" s="40"/>
      <c r="DO585" s="40"/>
      <c r="DP585" s="40"/>
      <c r="DQ585" s="40"/>
      <c r="DR585" s="40"/>
      <c r="DS585" s="40"/>
      <c r="DT585" s="40"/>
      <c r="DU585" s="40"/>
      <c r="DV585" s="40"/>
      <c r="DW585" s="85"/>
    </row>
    <row r="586" spans="4:127" ht="21" customHeight="1" x14ac:dyDescent="0.2">
      <c r="D586" s="40"/>
      <c r="E586" s="40"/>
      <c r="F586" s="40"/>
      <c r="G586" s="40"/>
      <c r="H586" s="138"/>
      <c r="I586" s="138"/>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U586" s="75"/>
      <c r="AX586" s="40"/>
      <c r="AY586" s="40"/>
      <c r="AZ586" s="40"/>
      <c r="BA586" s="40"/>
      <c r="BG586" s="40"/>
      <c r="BI586" s="40"/>
      <c r="BJ586" s="40"/>
      <c r="BK586" s="40"/>
      <c r="BL586" s="40"/>
      <c r="BM586" s="40"/>
      <c r="BN586" s="40"/>
      <c r="BO586" s="40"/>
      <c r="BR586" s="40"/>
      <c r="BS586" s="40"/>
      <c r="BT586" s="40"/>
      <c r="CC586" s="40"/>
      <c r="CE586" s="65"/>
      <c r="CF586" s="65"/>
      <c r="CG586" s="65"/>
      <c r="CH586" s="65"/>
      <c r="CI586" s="65"/>
      <c r="CJ586" s="66"/>
      <c r="CK586" s="66"/>
      <c r="CL586" s="66"/>
      <c r="CM586" s="65"/>
      <c r="CN586" s="65"/>
      <c r="CO586" s="65"/>
      <c r="CP586" s="65"/>
      <c r="CQ586" s="65"/>
      <c r="CR586" s="65"/>
      <c r="CS586" s="65"/>
      <c r="CT586" s="65"/>
      <c r="CU586" s="65"/>
      <c r="CV586" s="66"/>
      <c r="CW586" s="65"/>
      <c r="CX586" s="65"/>
      <c r="CY586" s="40"/>
      <c r="CZ586" s="40"/>
      <c r="DA586" s="40"/>
      <c r="DB586" s="40"/>
      <c r="DC586" s="40"/>
      <c r="DD586" s="40"/>
      <c r="DE586" s="40"/>
      <c r="DF586" s="40"/>
      <c r="DG586" s="40"/>
      <c r="DH586" s="40"/>
      <c r="DI586" s="40"/>
      <c r="DJ586" s="40"/>
      <c r="DK586" s="40"/>
      <c r="DL586" s="40"/>
      <c r="DM586" s="40"/>
      <c r="DN586" s="40"/>
      <c r="DO586" s="40"/>
      <c r="DP586" s="40"/>
      <c r="DQ586" s="40"/>
      <c r="DR586" s="40"/>
      <c r="DS586" s="40"/>
      <c r="DT586" s="40"/>
      <c r="DU586" s="40"/>
      <c r="DV586" s="40"/>
      <c r="DW586" s="85"/>
    </row>
    <row r="587" spans="4:127" ht="21" customHeight="1" x14ac:dyDescent="0.2">
      <c r="D587" s="40"/>
      <c r="E587" s="40"/>
      <c r="F587" s="40"/>
      <c r="G587" s="40"/>
      <c r="H587" s="138"/>
      <c r="I587" s="138"/>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U587" s="75"/>
      <c r="AX587" s="40"/>
      <c r="AY587" s="40"/>
      <c r="AZ587" s="40"/>
      <c r="BA587" s="40"/>
      <c r="BG587" s="40"/>
      <c r="BI587" s="40"/>
      <c r="BJ587" s="40"/>
      <c r="BK587" s="40"/>
      <c r="BL587" s="40"/>
      <c r="BM587" s="40"/>
      <c r="BN587" s="40"/>
      <c r="BO587" s="40"/>
      <c r="BR587" s="40"/>
      <c r="BS587" s="40"/>
      <c r="BT587" s="40"/>
      <c r="CC587" s="40"/>
      <c r="CE587" s="65"/>
      <c r="CF587" s="65"/>
      <c r="CG587" s="65"/>
      <c r="CH587" s="65"/>
      <c r="CI587" s="65"/>
      <c r="CJ587" s="66"/>
      <c r="CK587" s="66"/>
      <c r="CL587" s="66"/>
      <c r="CM587" s="65"/>
      <c r="CN587" s="65"/>
      <c r="CO587" s="65"/>
      <c r="CP587" s="65"/>
      <c r="CQ587" s="65"/>
      <c r="CR587" s="65"/>
      <c r="CS587" s="65"/>
      <c r="CT587" s="65"/>
      <c r="CU587" s="65"/>
      <c r="CV587" s="66"/>
      <c r="CW587" s="65"/>
      <c r="CX587" s="65"/>
      <c r="CY587" s="40"/>
      <c r="CZ587" s="40"/>
      <c r="DA587" s="40"/>
      <c r="DB587" s="40"/>
      <c r="DC587" s="40"/>
      <c r="DD587" s="40"/>
      <c r="DE587" s="40"/>
      <c r="DF587" s="40"/>
      <c r="DG587" s="40"/>
      <c r="DH587" s="40"/>
      <c r="DI587" s="40"/>
      <c r="DJ587" s="40"/>
      <c r="DK587" s="40"/>
      <c r="DL587" s="40"/>
      <c r="DM587" s="40"/>
      <c r="DN587" s="40"/>
      <c r="DO587" s="40"/>
      <c r="DP587" s="40"/>
      <c r="DQ587" s="40"/>
      <c r="DR587" s="40"/>
      <c r="DS587" s="40"/>
      <c r="DT587" s="40"/>
      <c r="DU587" s="40"/>
      <c r="DV587" s="40"/>
      <c r="DW587" s="85"/>
    </row>
    <row r="588" spans="4:127" ht="21" customHeight="1" x14ac:dyDescent="0.2">
      <c r="D588" s="40"/>
      <c r="E588" s="40"/>
      <c r="F588" s="40"/>
      <c r="G588" s="40"/>
      <c r="H588" s="138"/>
      <c r="I588" s="138"/>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U588" s="75"/>
      <c r="AX588" s="40"/>
      <c r="AY588" s="40"/>
      <c r="AZ588" s="40"/>
      <c r="BA588" s="40"/>
      <c r="BG588" s="40"/>
      <c r="BI588" s="40"/>
      <c r="BJ588" s="40"/>
      <c r="BK588" s="40"/>
      <c r="BL588" s="40"/>
      <c r="BM588" s="40"/>
      <c r="BN588" s="40"/>
      <c r="BO588" s="40"/>
      <c r="BR588" s="40"/>
      <c r="BS588" s="40"/>
      <c r="BT588" s="40"/>
      <c r="CC588" s="40"/>
      <c r="CE588" s="65"/>
      <c r="CF588" s="65"/>
      <c r="CG588" s="65"/>
      <c r="CH588" s="65"/>
      <c r="CI588" s="65"/>
      <c r="CJ588" s="66"/>
      <c r="CK588" s="66"/>
      <c r="CL588" s="66"/>
      <c r="CM588" s="65"/>
      <c r="CN588" s="65"/>
      <c r="CO588" s="65"/>
      <c r="CP588" s="65"/>
      <c r="CQ588" s="65"/>
      <c r="CR588" s="65"/>
      <c r="CS588" s="65"/>
      <c r="CT588" s="65"/>
      <c r="CU588" s="65"/>
      <c r="CV588" s="66"/>
      <c r="CW588" s="65"/>
      <c r="CX588" s="65"/>
      <c r="CY588" s="40"/>
      <c r="CZ588" s="40"/>
      <c r="DA588" s="40"/>
      <c r="DB588" s="40"/>
      <c r="DC588" s="40"/>
      <c r="DD588" s="40"/>
      <c r="DE588" s="40"/>
      <c r="DF588" s="40"/>
      <c r="DG588" s="40"/>
      <c r="DH588" s="40"/>
      <c r="DI588" s="40"/>
      <c r="DJ588" s="40"/>
      <c r="DK588" s="40"/>
      <c r="DL588" s="40"/>
      <c r="DM588" s="40"/>
      <c r="DN588" s="40"/>
      <c r="DO588" s="40"/>
      <c r="DP588" s="40"/>
      <c r="DQ588" s="40"/>
      <c r="DR588" s="40"/>
      <c r="DS588" s="40"/>
      <c r="DT588" s="40"/>
      <c r="DU588" s="40"/>
      <c r="DV588" s="40"/>
      <c r="DW588" s="85"/>
    </row>
    <row r="589" spans="4:127" ht="21" customHeight="1" x14ac:dyDescent="0.2">
      <c r="D589" s="40"/>
      <c r="E589" s="40"/>
      <c r="F589" s="40"/>
      <c r="G589" s="40"/>
      <c r="H589" s="138"/>
      <c r="I589" s="138"/>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U589" s="75"/>
      <c r="AX589" s="40"/>
      <c r="AY589" s="40"/>
      <c r="AZ589" s="40"/>
      <c r="BA589" s="40"/>
      <c r="BG589" s="40"/>
      <c r="BI589" s="40"/>
      <c r="BJ589" s="40"/>
      <c r="BK589" s="40"/>
      <c r="BL589" s="40"/>
      <c r="BM589" s="40"/>
      <c r="BN589" s="40"/>
      <c r="BO589" s="40"/>
      <c r="BR589" s="40"/>
      <c r="BS589" s="40"/>
      <c r="BT589" s="40"/>
      <c r="CC589" s="40"/>
      <c r="CE589" s="65"/>
      <c r="CF589" s="65"/>
      <c r="CG589" s="65"/>
      <c r="CH589" s="65"/>
      <c r="CI589" s="65"/>
      <c r="CJ589" s="66"/>
      <c r="CK589" s="66"/>
      <c r="CL589" s="66"/>
      <c r="CM589" s="65"/>
      <c r="CN589" s="65"/>
      <c r="CO589" s="65"/>
      <c r="CP589" s="65"/>
      <c r="CQ589" s="65"/>
      <c r="CR589" s="65"/>
      <c r="CS589" s="65"/>
      <c r="CT589" s="65"/>
      <c r="CU589" s="65"/>
      <c r="CV589" s="66"/>
      <c r="CW589" s="65"/>
      <c r="CX589" s="65"/>
      <c r="CY589" s="40"/>
      <c r="CZ589" s="40"/>
      <c r="DA589" s="40"/>
      <c r="DB589" s="40"/>
      <c r="DC589" s="40"/>
      <c r="DD589" s="40"/>
      <c r="DE589" s="40"/>
      <c r="DF589" s="40"/>
      <c r="DG589" s="40"/>
      <c r="DH589" s="40"/>
      <c r="DI589" s="40"/>
      <c r="DJ589" s="40"/>
      <c r="DK589" s="40"/>
      <c r="DL589" s="40"/>
      <c r="DM589" s="40"/>
      <c r="DN589" s="40"/>
      <c r="DO589" s="40"/>
      <c r="DP589" s="40"/>
      <c r="DQ589" s="40"/>
      <c r="DR589" s="40"/>
      <c r="DS589" s="40"/>
      <c r="DT589" s="40"/>
      <c r="DU589" s="40"/>
      <c r="DV589" s="40"/>
      <c r="DW589" s="85"/>
    </row>
    <row r="590" spans="4:127" ht="21" customHeight="1" x14ac:dyDescent="0.2">
      <c r="D590" s="40"/>
      <c r="E590" s="40"/>
      <c r="F590" s="40"/>
      <c r="G590" s="40"/>
      <c r="H590" s="138"/>
      <c r="I590" s="138"/>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U590" s="75"/>
      <c r="AX590" s="40"/>
      <c r="AY590" s="40"/>
      <c r="AZ590" s="40"/>
      <c r="BA590" s="40"/>
      <c r="BG590" s="40"/>
      <c r="BI590" s="40"/>
      <c r="BJ590" s="40"/>
      <c r="BK590" s="40"/>
      <c r="BL590" s="40"/>
      <c r="BM590" s="40"/>
      <c r="BN590" s="40"/>
      <c r="BO590" s="40"/>
      <c r="BR590" s="40"/>
      <c r="BS590" s="40"/>
      <c r="BT590" s="40"/>
      <c r="CC590" s="40"/>
      <c r="CE590" s="65"/>
      <c r="CF590" s="65"/>
      <c r="CG590" s="65"/>
      <c r="CH590" s="65"/>
      <c r="CI590" s="65"/>
      <c r="CJ590" s="66"/>
      <c r="CK590" s="66"/>
      <c r="CL590" s="66"/>
      <c r="CM590" s="65"/>
      <c r="CN590" s="65"/>
      <c r="CO590" s="65"/>
      <c r="CP590" s="65"/>
      <c r="CQ590" s="65"/>
      <c r="CR590" s="65"/>
      <c r="CS590" s="65"/>
      <c r="CT590" s="65"/>
      <c r="CU590" s="65"/>
      <c r="CV590" s="66"/>
      <c r="CW590" s="65"/>
      <c r="CX590" s="65"/>
      <c r="CY590" s="40"/>
      <c r="CZ590" s="40"/>
      <c r="DA590" s="40"/>
      <c r="DB590" s="40"/>
      <c r="DC590" s="40"/>
      <c r="DD590" s="40"/>
      <c r="DE590" s="40"/>
      <c r="DF590" s="40"/>
      <c r="DG590" s="40"/>
      <c r="DH590" s="40"/>
      <c r="DI590" s="40"/>
      <c r="DJ590" s="40"/>
      <c r="DK590" s="40"/>
      <c r="DL590" s="40"/>
      <c r="DM590" s="40"/>
      <c r="DN590" s="40"/>
      <c r="DO590" s="40"/>
      <c r="DP590" s="40"/>
      <c r="DQ590" s="40"/>
      <c r="DR590" s="40"/>
      <c r="DS590" s="40"/>
      <c r="DT590" s="40"/>
      <c r="DU590" s="40"/>
      <c r="DV590" s="40"/>
      <c r="DW590" s="85"/>
    </row>
    <row r="591" spans="4:127" ht="21" customHeight="1" x14ac:dyDescent="0.2">
      <c r="D591" s="40"/>
      <c r="E591" s="40"/>
      <c r="F591" s="40"/>
      <c r="G591" s="40"/>
      <c r="H591" s="138"/>
      <c r="I591" s="138"/>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U591" s="75"/>
      <c r="AX591" s="40"/>
      <c r="AY591" s="40"/>
      <c r="AZ591" s="40"/>
      <c r="BA591" s="40"/>
      <c r="BG591" s="40"/>
      <c r="BI591" s="40"/>
      <c r="BJ591" s="40"/>
      <c r="BK591" s="40"/>
      <c r="BL591" s="40"/>
      <c r="BM591" s="40"/>
      <c r="BN591" s="40"/>
      <c r="BO591" s="40"/>
      <c r="BR591" s="40"/>
      <c r="BS591" s="40"/>
      <c r="BT591" s="40"/>
      <c r="CC591" s="40"/>
      <c r="CE591" s="65"/>
      <c r="CF591" s="65"/>
      <c r="CG591" s="65"/>
      <c r="CH591" s="65"/>
      <c r="CI591" s="65"/>
      <c r="CJ591" s="66"/>
      <c r="CK591" s="66"/>
      <c r="CL591" s="66"/>
      <c r="CM591" s="65"/>
      <c r="CN591" s="65"/>
      <c r="CO591" s="65"/>
      <c r="CP591" s="65"/>
      <c r="CQ591" s="65"/>
      <c r="CR591" s="65"/>
      <c r="CS591" s="65"/>
      <c r="CT591" s="65"/>
      <c r="CU591" s="65"/>
      <c r="CV591" s="66"/>
      <c r="CW591" s="65"/>
      <c r="CX591" s="65"/>
      <c r="CY591" s="40"/>
      <c r="CZ591" s="40"/>
      <c r="DA591" s="40"/>
      <c r="DB591" s="40"/>
      <c r="DC591" s="40"/>
      <c r="DD591" s="40"/>
      <c r="DE591" s="40"/>
      <c r="DF591" s="40"/>
      <c r="DG591" s="40"/>
      <c r="DH591" s="40"/>
      <c r="DI591" s="40"/>
      <c r="DJ591" s="40"/>
      <c r="DK591" s="40"/>
      <c r="DL591" s="40"/>
      <c r="DM591" s="40"/>
      <c r="DN591" s="40"/>
      <c r="DO591" s="40"/>
      <c r="DP591" s="40"/>
      <c r="DQ591" s="40"/>
      <c r="DR591" s="40"/>
      <c r="DS591" s="40"/>
      <c r="DT591" s="40"/>
      <c r="DU591" s="40"/>
      <c r="DV591" s="40"/>
      <c r="DW591" s="85"/>
    </row>
    <row r="592" spans="4:127" ht="21" customHeight="1" x14ac:dyDescent="0.2">
      <c r="D592" s="40"/>
      <c r="E592" s="40"/>
      <c r="F592" s="40"/>
      <c r="G592" s="40"/>
      <c r="H592" s="138"/>
      <c r="I592" s="138"/>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U592" s="75"/>
      <c r="AX592" s="40"/>
      <c r="AY592" s="40"/>
      <c r="AZ592" s="40"/>
      <c r="BA592" s="40"/>
      <c r="BG592" s="40"/>
      <c r="BI592" s="40"/>
      <c r="BJ592" s="40"/>
      <c r="BK592" s="40"/>
      <c r="BL592" s="40"/>
      <c r="BM592" s="40"/>
      <c r="BN592" s="40"/>
      <c r="BO592" s="40"/>
      <c r="BR592" s="40"/>
      <c r="BS592" s="40"/>
      <c r="BT592" s="40"/>
      <c r="CC592" s="40"/>
      <c r="CE592" s="65"/>
      <c r="CF592" s="65"/>
      <c r="CG592" s="65"/>
      <c r="CH592" s="65"/>
      <c r="CI592" s="65"/>
      <c r="CJ592" s="66"/>
      <c r="CK592" s="66"/>
      <c r="CL592" s="66"/>
      <c r="CM592" s="65"/>
      <c r="CN592" s="65"/>
      <c r="CO592" s="65"/>
      <c r="CP592" s="65"/>
      <c r="CQ592" s="65"/>
      <c r="CR592" s="65"/>
      <c r="CS592" s="65"/>
      <c r="CT592" s="65"/>
      <c r="CU592" s="65"/>
      <c r="CV592" s="66"/>
      <c r="CW592" s="65"/>
      <c r="CX592" s="65"/>
      <c r="CY592" s="40"/>
      <c r="CZ592" s="40"/>
      <c r="DA592" s="40"/>
      <c r="DB592" s="40"/>
      <c r="DC592" s="40"/>
      <c r="DD592" s="40"/>
      <c r="DE592" s="40"/>
      <c r="DF592" s="40"/>
      <c r="DG592" s="40"/>
      <c r="DH592" s="40"/>
      <c r="DI592" s="40"/>
      <c r="DJ592" s="40"/>
      <c r="DK592" s="40"/>
      <c r="DL592" s="40"/>
      <c r="DM592" s="40"/>
      <c r="DN592" s="40"/>
      <c r="DO592" s="40"/>
      <c r="DP592" s="40"/>
      <c r="DQ592" s="40"/>
      <c r="DR592" s="40"/>
      <c r="DS592" s="40"/>
      <c r="DT592" s="40"/>
      <c r="DU592" s="40"/>
      <c r="DV592" s="40"/>
      <c r="DW592" s="85"/>
    </row>
    <row r="593" spans="4:127" ht="21" customHeight="1" x14ac:dyDescent="0.2">
      <c r="D593" s="40"/>
      <c r="E593" s="40"/>
      <c r="F593" s="40"/>
      <c r="G593" s="40"/>
      <c r="H593" s="138"/>
      <c r="I593" s="138"/>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U593" s="75"/>
      <c r="AX593" s="40"/>
      <c r="AY593" s="40"/>
      <c r="AZ593" s="40"/>
      <c r="BA593" s="40"/>
      <c r="BG593" s="40"/>
      <c r="BI593" s="40"/>
      <c r="BJ593" s="40"/>
      <c r="BK593" s="40"/>
      <c r="BL593" s="40"/>
      <c r="BM593" s="40"/>
      <c r="BN593" s="40"/>
      <c r="BO593" s="40"/>
      <c r="BR593" s="40"/>
      <c r="BS593" s="40"/>
      <c r="BT593" s="40"/>
      <c r="CC593" s="40"/>
      <c r="CE593" s="65"/>
      <c r="CF593" s="65"/>
      <c r="CG593" s="65"/>
      <c r="CH593" s="65"/>
      <c r="CI593" s="65"/>
      <c r="CJ593" s="66"/>
      <c r="CK593" s="66"/>
      <c r="CL593" s="66"/>
      <c r="CM593" s="65"/>
      <c r="CN593" s="65"/>
      <c r="CO593" s="65"/>
      <c r="CP593" s="65"/>
      <c r="CQ593" s="65"/>
      <c r="CR593" s="65"/>
      <c r="CS593" s="65"/>
      <c r="CT593" s="65"/>
      <c r="CU593" s="65"/>
      <c r="CV593" s="66"/>
      <c r="CW593" s="65"/>
      <c r="CX593" s="65"/>
      <c r="CY593" s="40"/>
      <c r="CZ593" s="40"/>
      <c r="DA593" s="40"/>
      <c r="DB593" s="40"/>
      <c r="DC593" s="40"/>
      <c r="DD593" s="40"/>
      <c r="DE593" s="40"/>
      <c r="DF593" s="40"/>
      <c r="DG593" s="40"/>
      <c r="DH593" s="40"/>
      <c r="DI593" s="40"/>
      <c r="DJ593" s="40"/>
      <c r="DK593" s="40"/>
      <c r="DL593" s="40"/>
      <c r="DM593" s="40"/>
      <c r="DN593" s="40"/>
      <c r="DO593" s="40"/>
      <c r="DP593" s="40"/>
      <c r="DQ593" s="40"/>
      <c r="DR593" s="40"/>
      <c r="DS593" s="40"/>
      <c r="DT593" s="40"/>
      <c r="DU593" s="40"/>
      <c r="DV593" s="40"/>
      <c r="DW593" s="85"/>
    </row>
    <row r="594" spans="4:127" ht="21" customHeight="1" x14ac:dyDescent="0.2">
      <c r="D594" s="40"/>
      <c r="E594" s="40"/>
      <c r="F594" s="40"/>
      <c r="G594" s="40"/>
      <c r="H594" s="138"/>
      <c r="I594" s="138"/>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U594" s="75"/>
      <c r="AX594" s="40"/>
      <c r="AY594" s="40"/>
      <c r="AZ594" s="40"/>
      <c r="BA594" s="40"/>
      <c r="BG594" s="40"/>
      <c r="BI594" s="40"/>
      <c r="BJ594" s="40"/>
      <c r="BK594" s="40"/>
      <c r="BL594" s="40"/>
      <c r="BM594" s="40"/>
      <c r="BN594" s="40"/>
      <c r="BO594" s="40"/>
      <c r="BR594" s="40"/>
      <c r="BS594" s="40"/>
      <c r="BT594" s="40"/>
      <c r="CC594" s="40"/>
      <c r="CE594" s="65"/>
      <c r="CF594" s="65"/>
      <c r="CG594" s="65"/>
      <c r="CH594" s="65"/>
      <c r="CI594" s="65"/>
      <c r="CJ594" s="66"/>
      <c r="CK594" s="66"/>
      <c r="CL594" s="66"/>
      <c r="CM594" s="65"/>
      <c r="CN594" s="65"/>
      <c r="CO594" s="65"/>
      <c r="CP594" s="65"/>
      <c r="CQ594" s="65"/>
      <c r="CR594" s="65"/>
      <c r="CS594" s="65"/>
      <c r="CT594" s="65"/>
      <c r="CU594" s="65"/>
      <c r="CV594" s="66"/>
      <c r="CW594" s="65"/>
      <c r="CX594" s="65"/>
      <c r="CY594" s="40"/>
      <c r="CZ594" s="40"/>
      <c r="DA594" s="40"/>
      <c r="DB594" s="40"/>
      <c r="DC594" s="40"/>
      <c r="DD594" s="40"/>
      <c r="DE594" s="40"/>
      <c r="DF594" s="40"/>
      <c r="DG594" s="40"/>
      <c r="DH594" s="40"/>
      <c r="DI594" s="40"/>
      <c r="DJ594" s="40"/>
      <c r="DK594" s="40"/>
      <c r="DL594" s="40"/>
      <c r="DM594" s="40"/>
      <c r="DN594" s="40"/>
      <c r="DO594" s="40"/>
      <c r="DP594" s="40"/>
      <c r="DQ594" s="40"/>
      <c r="DR594" s="40"/>
      <c r="DS594" s="40"/>
      <c r="DT594" s="40"/>
      <c r="DU594" s="40"/>
      <c r="DV594" s="40"/>
      <c r="DW594" s="85"/>
    </row>
    <row r="595" spans="4:127" ht="21" customHeight="1" x14ac:dyDescent="0.2">
      <c r="D595" s="40"/>
      <c r="E595" s="40"/>
      <c r="F595" s="40"/>
      <c r="G595" s="40"/>
      <c r="H595" s="138"/>
      <c r="I595" s="138"/>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U595" s="75"/>
      <c r="AX595" s="40"/>
      <c r="AY595" s="40"/>
      <c r="AZ595" s="40"/>
      <c r="BA595" s="40"/>
      <c r="BG595" s="40"/>
      <c r="BI595" s="40"/>
      <c r="BJ595" s="40"/>
      <c r="BK595" s="40"/>
      <c r="BL595" s="40"/>
      <c r="BM595" s="40"/>
      <c r="BN595" s="40"/>
      <c r="BO595" s="40"/>
      <c r="BR595" s="40"/>
      <c r="BS595" s="40"/>
      <c r="BT595" s="40"/>
      <c r="CC595" s="40"/>
      <c r="CE595" s="65"/>
      <c r="CF595" s="65"/>
      <c r="CG595" s="65"/>
      <c r="CH595" s="65"/>
      <c r="CI595" s="65"/>
      <c r="CJ595" s="66"/>
      <c r="CK595" s="66"/>
      <c r="CL595" s="66"/>
      <c r="CM595" s="65"/>
      <c r="CN595" s="65"/>
      <c r="CO595" s="65"/>
      <c r="CP595" s="65"/>
      <c r="CQ595" s="65"/>
      <c r="CR595" s="65"/>
      <c r="CS595" s="65"/>
      <c r="CT595" s="65"/>
      <c r="CU595" s="65"/>
      <c r="CV595" s="66"/>
      <c r="CW595" s="65"/>
      <c r="CX595" s="65"/>
      <c r="CY595" s="40"/>
      <c r="CZ595" s="40"/>
      <c r="DA595" s="40"/>
      <c r="DB595" s="40"/>
      <c r="DC595" s="40"/>
      <c r="DD595" s="40"/>
      <c r="DE595" s="40"/>
      <c r="DF595" s="40"/>
      <c r="DG595" s="40"/>
      <c r="DH595" s="40"/>
      <c r="DI595" s="40"/>
      <c r="DJ595" s="40"/>
      <c r="DK595" s="40"/>
      <c r="DL595" s="40"/>
      <c r="DM595" s="40"/>
      <c r="DN595" s="40"/>
      <c r="DO595" s="40"/>
      <c r="DP595" s="40"/>
      <c r="DQ595" s="40"/>
      <c r="DR595" s="40"/>
      <c r="DS595" s="40"/>
      <c r="DT595" s="40"/>
      <c r="DU595" s="40"/>
      <c r="DV595" s="40"/>
      <c r="DW595" s="85"/>
    </row>
    <row r="596" spans="4:127" ht="21" customHeight="1" x14ac:dyDescent="0.2">
      <c r="D596" s="40"/>
      <c r="E596" s="40"/>
      <c r="F596" s="40"/>
      <c r="G596" s="40"/>
      <c r="H596" s="138"/>
      <c r="I596" s="138"/>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U596" s="75"/>
      <c r="AX596" s="40"/>
      <c r="AY596" s="40"/>
      <c r="AZ596" s="40"/>
      <c r="BA596" s="40"/>
      <c r="BG596" s="40"/>
      <c r="BI596" s="40"/>
      <c r="BJ596" s="40"/>
      <c r="BK596" s="40"/>
      <c r="BL596" s="40"/>
      <c r="BM596" s="40"/>
      <c r="BN596" s="40"/>
      <c r="BO596" s="40"/>
      <c r="BR596" s="40"/>
      <c r="BS596" s="40"/>
      <c r="BT596" s="40"/>
      <c r="CC596" s="40"/>
      <c r="CE596" s="65"/>
      <c r="CF596" s="65"/>
      <c r="CG596" s="65"/>
      <c r="CH596" s="65"/>
      <c r="CI596" s="65"/>
      <c r="CJ596" s="66"/>
      <c r="CK596" s="66"/>
      <c r="CL596" s="66"/>
      <c r="CM596" s="65"/>
      <c r="CN596" s="65"/>
      <c r="CO596" s="65"/>
      <c r="CP596" s="65"/>
      <c r="CQ596" s="65"/>
      <c r="CR596" s="65"/>
      <c r="CS596" s="65"/>
      <c r="CT596" s="65"/>
      <c r="CU596" s="65"/>
      <c r="CV596" s="66"/>
      <c r="CW596" s="65"/>
      <c r="CX596" s="65"/>
      <c r="CY596" s="40"/>
      <c r="CZ596" s="40"/>
      <c r="DA596" s="40"/>
      <c r="DB596" s="40"/>
      <c r="DC596" s="40"/>
      <c r="DD596" s="40"/>
      <c r="DE596" s="40"/>
      <c r="DF596" s="40"/>
      <c r="DG596" s="40"/>
      <c r="DH596" s="40"/>
      <c r="DI596" s="40"/>
      <c r="DJ596" s="40"/>
      <c r="DK596" s="40"/>
      <c r="DL596" s="40"/>
      <c r="DM596" s="40"/>
      <c r="DN596" s="40"/>
      <c r="DO596" s="40"/>
      <c r="DP596" s="40"/>
      <c r="DQ596" s="40"/>
      <c r="DR596" s="40"/>
      <c r="DS596" s="40"/>
      <c r="DT596" s="40"/>
      <c r="DU596" s="40"/>
      <c r="DV596" s="40"/>
      <c r="DW596" s="85"/>
    </row>
    <row r="597" spans="4:127" ht="21" customHeight="1" x14ac:dyDescent="0.2">
      <c r="D597" s="40"/>
      <c r="E597" s="40"/>
      <c r="F597" s="40"/>
      <c r="G597" s="40"/>
      <c r="H597" s="138"/>
      <c r="I597" s="138"/>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U597" s="75"/>
      <c r="AX597" s="40"/>
      <c r="AY597" s="40"/>
      <c r="AZ597" s="40"/>
      <c r="BA597" s="40"/>
      <c r="BG597" s="40"/>
      <c r="BI597" s="40"/>
      <c r="BJ597" s="40"/>
      <c r="BK597" s="40"/>
      <c r="BL597" s="40"/>
      <c r="BM597" s="40"/>
      <c r="BN597" s="40"/>
      <c r="BO597" s="40"/>
      <c r="BR597" s="40"/>
      <c r="BS597" s="40"/>
      <c r="BT597" s="40"/>
      <c r="CC597" s="40"/>
      <c r="CE597" s="65"/>
      <c r="CF597" s="65"/>
      <c r="CG597" s="65"/>
      <c r="CH597" s="65"/>
      <c r="CI597" s="65"/>
      <c r="CJ597" s="66"/>
      <c r="CK597" s="66"/>
      <c r="CL597" s="66"/>
      <c r="CM597" s="65"/>
      <c r="CN597" s="65"/>
      <c r="CO597" s="65"/>
      <c r="CP597" s="65"/>
      <c r="CQ597" s="65"/>
      <c r="CR597" s="65"/>
      <c r="CS597" s="65"/>
      <c r="CT597" s="65"/>
      <c r="CU597" s="65"/>
      <c r="CV597" s="66"/>
      <c r="CW597" s="65"/>
      <c r="CX597" s="65"/>
      <c r="CY597" s="40"/>
      <c r="CZ597" s="40"/>
      <c r="DA597" s="40"/>
      <c r="DB597" s="40"/>
      <c r="DC597" s="40"/>
      <c r="DD597" s="40"/>
      <c r="DE597" s="40"/>
      <c r="DF597" s="40"/>
      <c r="DG597" s="40"/>
      <c r="DH597" s="40"/>
      <c r="DI597" s="40"/>
      <c r="DJ597" s="40"/>
      <c r="DK597" s="40"/>
      <c r="DL597" s="40"/>
      <c r="DM597" s="40"/>
      <c r="DN597" s="40"/>
      <c r="DO597" s="40"/>
      <c r="DP597" s="40"/>
      <c r="DQ597" s="40"/>
      <c r="DR597" s="40"/>
      <c r="DS597" s="40"/>
      <c r="DT597" s="40"/>
      <c r="DU597" s="40"/>
      <c r="DV597" s="40"/>
      <c r="DW597" s="85"/>
    </row>
    <row r="598" spans="4:127" ht="21" customHeight="1" x14ac:dyDescent="0.2">
      <c r="D598" s="40"/>
      <c r="E598" s="40"/>
      <c r="F598" s="40"/>
      <c r="G598" s="40"/>
      <c r="H598" s="138"/>
      <c r="I598" s="138"/>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U598" s="75"/>
      <c r="AX598" s="40"/>
      <c r="AY598" s="40"/>
      <c r="AZ598" s="40"/>
      <c r="BA598" s="40"/>
      <c r="BG598" s="40"/>
      <c r="BI598" s="40"/>
      <c r="BJ598" s="40"/>
      <c r="BK598" s="40"/>
      <c r="BL598" s="40"/>
      <c r="BM598" s="40"/>
      <c r="BN598" s="40"/>
      <c r="BO598" s="40"/>
      <c r="BR598" s="40"/>
      <c r="BS598" s="40"/>
      <c r="BT598" s="40"/>
      <c r="CC598" s="40"/>
      <c r="CE598" s="65"/>
      <c r="CF598" s="65"/>
      <c r="CG598" s="65"/>
      <c r="CH598" s="65"/>
      <c r="CI598" s="65"/>
      <c r="CJ598" s="66"/>
      <c r="CK598" s="66"/>
      <c r="CL598" s="66"/>
      <c r="CM598" s="65"/>
      <c r="CN598" s="65"/>
      <c r="CO598" s="65"/>
      <c r="CP598" s="65"/>
      <c r="CQ598" s="65"/>
      <c r="CR598" s="65"/>
      <c r="CS598" s="65"/>
      <c r="CT598" s="65"/>
      <c r="CU598" s="65"/>
      <c r="CV598" s="66"/>
      <c r="CW598" s="65"/>
      <c r="CX598" s="65"/>
      <c r="CY598" s="40"/>
      <c r="CZ598" s="40"/>
      <c r="DA598" s="40"/>
      <c r="DB598" s="40"/>
      <c r="DC598" s="40"/>
      <c r="DD598" s="40"/>
      <c r="DE598" s="40"/>
      <c r="DF598" s="40"/>
      <c r="DG598" s="40"/>
      <c r="DH598" s="40"/>
      <c r="DI598" s="40"/>
      <c r="DJ598" s="40"/>
      <c r="DK598" s="40"/>
      <c r="DL598" s="40"/>
      <c r="DM598" s="40"/>
      <c r="DN598" s="40"/>
      <c r="DO598" s="40"/>
      <c r="DP598" s="40"/>
      <c r="DQ598" s="40"/>
      <c r="DR598" s="40"/>
      <c r="DS598" s="40"/>
      <c r="DT598" s="40"/>
      <c r="DU598" s="40"/>
      <c r="DV598" s="40"/>
      <c r="DW598" s="85"/>
    </row>
    <row r="599" spans="4:127" ht="21" customHeight="1" x14ac:dyDescent="0.2">
      <c r="D599" s="40"/>
      <c r="E599" s="40"/>
      <c r="F599" s="40"/>
      <c r="G599" s="40"/>
      <c r="H599" s="138"/>
      <c r="I599" s="138"/>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U599" s="75"/>
      <c r="AX599" s="40"/>
      <c r="AY599" s="40"/>
      <c r="AZ599" s="40"/>
      <c r="BA599" s="40"/>
      <c r="BG599" s="40"/>
      <c r="BI599" s="40"/>
      <c r="BJ599" s="40"/>
      <c r="BK599" s="40"/>
      <c r="BL599" s="40"/>
      <c r="BM599" s="40"/>
      <c r="BN599" s="40"/>
      <c r="BO599" s="40"/>
      <c r="BR599" s="40"/>
      <c r="BS599" s="40"/>
      <c r="BT599" s="40"/>
      <c r="CC599" s="40"/>
      <c r="CE599" s="65"/>
      <c r="CF599" s="65"/>
      <c r="CG599" s="65"/>
      <c r="CH599" s="65"/>
      <c r="CI599" s="65"/>
      <c r="CJ599" s="66"/>
      <c r="CK599" s="66"/>
      <c r="CL599" s="66"/>
      <c r="CM599" s="65"/>
      <c r="CN599" s="65"/>
      <c r="CO599" s="65"/>
      <c r="CP599" s="65"/>
      <c r="CQ599" s="65"/>
      <c r="CR599" s="65"/>
      <c r="CS599" s="65"/>
      <c r="CT599" s="65"/>
      <c r="CU599" s="65"/>
      <c r="CV599" s="66"/>
      <c r="CW599" s="65"/>
      <c r="CX599" s="65"/>
      <c r="CY599" s="40"/>
      <c r="CZ599" s="40"/>
      <c r="DA599" s="40"/>
      <c r="DB599" s="40"/>
      <c r="DC599" s="40"/>
      <c r="DD599" s="40"/>
      <c r="DE599" s="40"/>
      <c r="DF599" s="40"/>
      <c r="DG599" s="40"/>
      <c r="DH599" s="40"/>
      <c r="DI599" s="40"/>
      <c r="DJ599" s="40"/>
      <c r="DK599" s="40"/>
      <c r="DL599" s="40"/>
      <c r="DM599" s="40"/>
      <c r="DN599" s="40"/>
      <c r="DO599" s="40"/>
      <c r="DP599" s="40"/>
      <c r="DQ599" s="40"/>
      <c r="DR599" s="40"/>
      <c r="DS599" s="40"/>
      <c r="DT599" s="40"/>
      <c r="DU599" s="40"/>
      <c r="DV599" s="40"/>
      <c r="DW599" s="85"/>
    </row>
    <row r="600" spans="4:127" ht="21" customHeight="1" x14ac:dyDescent="0.2">
      <c r="D600" s="40"/>
      <c r="E600" s="40"/>
      <c r="F600" s="40"/>
      <c r="G600" s="40"/>
      <c r="H600" s="138"/>
      <c r="I600" s="138"/>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U600" s="75"/>
      <c r="AX600" s="40"/>
      <c r="AY600" s="40"/>
      <c r="AZ600" s="40"/>
      <c r="BA600" s="40"/>
      <c r="BG600" s="40"/>
      <c r="BI600" s="40"/>
      <c r="BJ600" s="40"/>
      <c r="BK600" s="40"/>
      <c r="BL600" s="40"/>
      <c r="BM600" s="40"/>
      <c r="BN600" s="40"/>
      <c r="BO600" s="40"/>
      <c r="BR600" s="40"/>
      <c r="BS600" s="40"/>
      <c r="BT600" s="40"/>
      <c r="CC600" s="40"/>
      <c r="CE600" s="65"/>
      <c r="CF600" s="65"/>
      <c r="CG600" s="65"/>
      <c r="CH600" s="65"/>
      <c r="CI600" s="65"/>
      <c r="CJ600" s="66"/>
      <c r="CK600" s="66"/>
      <c r="CL600" s="66"/>
      <c r="CM600" s="65"/>
      <c r="CN600" s="65"/>
      <c r="CO600" s="65"/>
      <c r="CP600" s="65"/>
      <c r="CQ600" s="65"/>
      <c r="CR600" s="65"/>
      <c r="CS600" s="65"/>
      <c r="CT600" s="65"/>
      <c r="CU600" s="65"/>
      <c r="CV600" s="66"/>
      <c r="CW600" s="65"/>
      <c r="CX600" s="65"/>
      <c r="CY600" s="40"/>
      <c r="CZ600" s="40"/>
      <c r="DA600" s="40"/>
      <c r="DB600" s="40"/>
      <c r="DC600" s="40"/>
      <c r="DD600" s="40"/>
      <c r="DE600" s="40"/>
      <c r="DF600" s="40"/>
      <c r="DG600" s="40"/>
      <c r="DH600" s="40"/>
      <c r="DI600" s="40"/>
      <c r="DJ600" s="40"/>
      <c r="DK600" s="40"/>
      <c r="DL600" s="40"/>
      <c r="DM600" s="40"/>
      <c r="DN600" s="40"/>
      <c r="DO600" s="40"/>
      <c r="DP600" s="40"/>
      <c r="DQ600" s="40"/>
      <c r="DR600" s="40"/>
      <c r="DS600" s="40"/>
      <c r="DT600" s="40"/>
      <c r="DU600" s="40"/>
      <c r="DV600" s="40"/>
      <c r="DW600" s="85"/>
    </row>
    <row r="601" spans="4:127" ht="21" customHeight="1" x14ac:dyDescent="0.2">
      <c r="D601" s="40"/>
      <c r="E601" s="40"/>
      <c r="F601" s="40"/>
      <c r="G601" s="40"/>
      <c r="H601" s="138"/>
      <c r="I601" s="138"/>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U601" s="75"/>
      <c r="AX601" s="40"/>
      <c r="AY601" s="40"/>
      <c r="AZ601" s="40"/>
      <c r="BA601" s="40"/>
      <c r="BG601" s="40"/>
      <c r="BI601" s="40"/>
      <c r="BJ601" s="40"/>
      <c r="BK601" s="40"/>
      <c r="BL601" s="40"/>
      <c r="BM601" s="40"/>
      <c r="BN601" s="40"/>
      <c r="BO601" s="40"/>
      <c r="BR601" s="40"/>
      <c r="BS601" s="40"/>
      <c r="BT601" s="40"/>
      <c r="CC601" s="40"/>
      <c r="CE601" s="65"/>
      <c r="CF601" s="65"/>
      <c r="CG601" s="65"/>
      <c r="CH601" s="65"/>
      <c r="CI601" s="65"/>
      <c r="CJ601" s="66"/>
      <c r="CK601" s="66"/>
      <c r="CL601" s="66"/>
      <c r="CM601" s="65"/>
      <c r="CN601" s="65"/>
      <c r="CO601" s="65"/>
      <c r="CP601" s="65"/>
      <c r="CQ601" s="65"/>
      <c r="CR601" s="65"/>
      <c r="CS601" s="65"/>
      <c r="CT601" s="65"/>
      <c r="CU601" s="65"/>
      <c r="CV601" s="66"/>
      <c r="CW601" s="65"/>
      <c r="CX601" s="65"/>
      <c r="CY601" s="40"/>
      <c r="CZ601" s="40"/>
      <c r="DA601" s="40"/>
      <c r="DB601" s="40"/>
      <c r="DC601" s="40"/>
      <c r="DD601" s="40"/>
      <c r="DE601" s="40"/>
      <c r="DF601" s="40"/>
      <c r="DG601" s="40"/>
      <c r="DH601" s="40"/>
      <c r="DI601" s="40"/>
      <c r="DJ601" s="40"/>
      <c r="DK601" s="40"/>
      <c r="DL601" s="40"/>
      <c r="DM601" s="40"/>
      <c r="DN601" s="40"/>
      <c r="DO601" s="40"/>
      <c r="DP601" s="40"/>
      <c r="DQ601" s="40"/>
      <c r="DR601" s="40"/>
      <c r="DS601" s="40"/>
      <c r="DT601" s="40"/>
      <c r="DU601" s="40"/>
      <c r="DV601" s="40"/>
      <c r="DW601" s="85"/>
    </row>
    <row r="602" spans="4:127" ht="21" customHeight="1" x14ac:dyDescent="0.2">
      <c r="D602" s="40"/>
      <c r="E602" s="40"/>
      <c r="F602" s="40"/>
      <c r="G602" s="40"/>
      <c r="H602" s="138"/>
      <c r="I602" s="138"/>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U602" s="75"/>
      <c r="AX602" s="40"/>
      <c r="AY602" s="40"/>
      <c r="AZ602" s="40"/>
      <c r="BA602" s="40"/>
      <c r="BG602" s="40"/>
      <c r="BI602" s="40"/>
      <c r="BJ602" s="40"/>
      <c r="BK602" s="40"/>
      <c r="BL602" s="40"/>
      <c r="BM602" s="40"/>
      <c r="BN602" s="40"/>
      <c r="BO602" s="40"/>
      <c r="BR602" s="40"/>
      <c r="BS602" s="40"/>
      <c r="BT602" s="40"/>
      <c r="CC602" s="40"/>
      <c r="CE602" s="65"/>
      <c r="CF602" s="65"/>
      <c r="CG602" s="65"/>
      <c r="CH602" s="65"/>
      <c r="CI602" s="65"/>
      <c r="CJ602" s="66"/>
      <c r="CK602" s="66"/>
      <c r="CL602" s="66"/>
      <c r="CM602" s="65"/>
      <c r="CN602" s="65"/>
      <c r="CO602" s="65"/>
      <c r="CP602" s="65"/>
      <c r="CQ602" s="65"/>
      <c r="CR602" s="65"/>
      <c r="CS602" s="65"/>
      <c r="CT602" s="65"/>
      <c r="CU602" s="65"/>
      <c r="CV602" s="66"/>
      <c r="CW602" s="65"/>
      <c r="CX602" s="65"/>
      <c r="CY602" s="40"/>
      <c r="CZ602" s="40"/>
      <c r="DA602" s="40"/>
      <c r="DB602" s="40"/>
      <c r="DC602" s="40"/>
      <c r="DD602" s="40"/>
      <c r="DE602" s="40"/>
      <c r="DF602" s="40"/>
      <c r="DG602" s="40"/>
      <c r="DH602" s="40"/>
      <c r="DI602" s="40"/>
      <c r="DJ602" s="40"/>
      <c r="DK602" s="40"/>
      <c r="DL602" s="40"/>
      <c r="DM602" s="40"/>
      <c r="DN602" s="40"/>
      <c r="DO602" s="40"/>
      <c r="DP602" s="40"/>
      <c r="DQ602" s="40"/>
      <c r="DR602" s="40"/>
      <c r="DS602" s="40"/>
      <c r="DT602" s="40"/>
      <c r="DU602" s="40"/>
      <c r="DV602" s="40"/>
      <c r="DW602" s="85"/>
    </row>
    <row r="603" spans="4:127" ht="21" customHeight="1" x14ac:dyDescent="0.2">
      <c r="D603" s="40"/>
      <c r="E603" s="40"/>
      <c r="F603" s="40"/>
      <c r="G603" s="40"/>
      <c r="H603" s="138"/>
      <c r="I603" s="138"/>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U603" s="75"/>
      <c r="AX603" s="40"/>
      <c r="AY603" s="40"/>
      <c r="AZ603" s="40"/>
      <c r="BA603" s="40"/>
      <c r="BG603" s="40"/>
      <c r="BI603" s="40"/>
      <c r="BJ603" s="40"/>
      <c r="BK603" s="40"/>
      <c r="BL603" s="40"/>
      <c r="BM603" s="40"/>
      <c r="BN603" s="40"/>
      <c r="BO603" s="40"/>
      <c r="BR603" s="40"/>
      <c r="BS603" s="40"/>
      <c r="BT603" s="40"/>
      <c r="CC603" s="40"/>
      <c r="CE603" s="65"/>
      <c r="CF603" s="65"/>
      <c r="CG603" s="65"/>
      <c r="CH603" s="65"/>
      <c r="CI603" s="65"/>
      <c r="CJ603" s="66"/>
      <c r="CK603" s="66"/>
      <c r="CL603" s="66"/>
      <c r="CM603" s="65"/>
      <c r="CN603" s="65"/>
      <c r="CO603" s="65"/>
      <c r="CP603" s="65"/>
      <c r="CQ603" s="65"/>
      <c r="CR603" s="65"/>
      <c r="CS603" s="65"/>
      <c r="CT603" s="65"/>
      <c r="CU603" s="65"/>
      <c r="CV603" s="66"/>
      <c r="CW603" s="65"/>
      <c r="CX603" s="65"/>
      <c r="CY603" s="40"/>
      <c r="CZ603" s="40"/>
      <c r="DA603" s="40"/>
      <c r="DB603" s="40"/>
      <c r="DC603" s="40"/>
      <c r="DD603" s="40"/>
      <c r="DE603" s="40"/>
      <c r="DF603" s="40"/>
      <c r="DG603" s="40"/>
      <c r="DH603" s="40"/>
      <c r="DI603" s="40"/>
      <c r="DJ603" s="40"/>
      <c r="DK603" s="40"/>
      <c r="DL603" s="40"/>
      <c r="DM603" s="40"/>
      <c r="DN603" s="40"/>
      <c r="DO603" s="40"/>
      <c r="DP603" s="40"/>
      <c r="DQ603" s="40"/>
      <c r="DR603" s="40"/>
      <c r="DS603" s="40"/>
      <c r="DT603" s="40"/>
      <c r="DU603" s="40"/>
      <c r="DV603" s="40"/>
      <c r="DW603" s="85"/>
    </row>
    <row r="604" spans="4:127" ht="21" customHeight="1" x14ac:dyDescent="0.2">
      <c r="D604" s="40"/>
      <c r="E604" s="40"/>
      <c r="F604" s="40"/>
      <c r="G604" s="40"/>
      <c r="H604" s="138"/>
      <c r="I604" s="138"/>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U604" s="75"/>
      <c r="AX604" s="40"/>
      <c r="AY604" s="40"/>
      <c r="AZ604" s="40"/>
      <c r="BA604" s="40"/>
      <c r="BG604" s="40"/>
      <c r="BI604" s="40"/>
      <c r="BJ604" s="40"/>
      <c r="BK604" s="40"/>
      <c r="BL604" s="40"/>
      <c r="BM604" s="40"/>
      <c r="BN604" s="40"/>
      <c r="BO604" s="40"/>
      <c r="BR604" s="40"/>
      <c r="BS604" s="40"/>
      <c r="BT604" s="40"/>
      <c r="CC604" s="40"/>
      <c r="CE604" s="65"/>
      <c r="CF604" s="65"/>
      <c r="CG604" s="65"/>
      <c r="CH604" s="65"/>
      <c r="CI604" s="65"/>
      <c r="CJ604" s="66"/>
      <c r="CK604" s="66"/>
      <c r="CL604" s="66"/>
      <c r="CM604" s="65"/>
      <c r="CN604" s="65"/>
      <c r="CO604" s="65"/>
      <c r="CP604" s="65"/>
      <c r="CQ604" s="65"/>
      <c r="CR604" s="65"/>
      <c r="CS604" s="65"/>
      <c r="CT604" s="65"/>
      <c r="CU604" s="65"/>
      <c r="CV604" s="66"/>
      <c r="CW604" s="65"/>
      <c r="CX604" s="65"/>
      <c r="CY604" s="40"/>
      <c r="CZ604" s="40"/>
      <c r="DA604" s="40"/>
      <c r="DB604" s="40"/>
      <c r="DC604" s="40"/>
      <c r="DD604" s="40"/>
      <c r="DE604" s="40"/>
      <c r="DF604" s="40"/>
      <c r="DG604" s="40"/>
      <c r="DH604" s="40"/>
      <c r="DI604" s="40"/>
      <c r="DJ604" s="40"/>
      <c r="DK604" s="40"/>
      <c r="DL604" s="40"/>
      <c r="DM604" s="40"/>
      <c r="DN604" s="40"/>
      <c r="DO604" s="40"/>
      <c r="DP604" s="40"/>
      <c r="DQ604" s="40"/>
      <c r="DR604" s="40"/>
      <c r="DS604" s="40"/>
      <c r="DT604" s="40"/>
      <c r="DU604" s="40"/>
      <c r="DV604" s="40"/>
      <c r="DW604" s="85"/>
    </row>
    <row r="605" spans="4:127" ht="21" customHeight="1" x14ac:dyDescent="0.2">
      <c r="D605" s="40"/>
      <c r="E605" s="40"/>
      <c r="F605" s="40"/>
      <c r="G605" s="40"/>
      <c r="H605" s="138"/>
      <c r="I605" s="138"/>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U605" s="75"/>
      <c r="AX605" s="40"/>
      <c r="AY605" s="40"/>
      <c r="AZ605" s="40"/>
      <c r="BA605" s="40"/>
      <c r="BG605" s="40"/>
      <c r="BI605" s="40"/>
      <c r="BJ605" s="40"/>
      <c r="BK605" s="40"/>
      <c r="BL605" s="40"/>
      <c r="BM605" s="40"/>
      <c r="BN605" s="40"/>
      <c r="BO605" s="40"/>
      <c r="BR605" s="40"/>
      <c r="BS605" s="40"/>
      <c r="BT605" s="40"/>
      <c r="CC605" s="40"/>
      <c r="CE605" s="65"/>
      <c r="CF605" s="65"/>
      <c r="CG605" s="65"/>
      <c r="CH605" s="65"/>
      <c r="CI605" s="65"/>
      <c r="CJ605" s="66"/>
      <c r="CK605" s="66"/>
      <c r="CL605" s="66"/>
      <c r="CM605" s="65"/>
      <c r="CN605" s="65"/>
      <c r="CO605" s="65"/>
      <c r="CP605" s="65"/>
      <c r="CQ605" s="65"/>
      <c r="CR605" s="65"/>
      <c r="CS605" s="65"/>
      <c r="CT605" s="65"/>
      <c r="CU605" s="65"/>
      <c r="CV605" s="66"/>
      <c r="CW605" s="65"/>
      <c r="CX605" s="65"/>
      <c r="CY605" s="40"/>
      <c r="CZ605" s="40"/>
      <c r="DA605" s="40"/>
      <c r="DB605" s="40"/>
      <c r="DC605" s="40"/>
      <c r="DD605" s="40"/>
      <c r="DE605" s="40"/>
      <c r="DF605" s="40"/>
      <c r="DG605" s="40"/>
      <c r="DH605" s="40"/>
      <c r="DI605" s="40"/>
      <c r="DJ605" s="40"/>
      <c r="DK605" s="40"/>
      <c r="DL605" s="40"/>
      <c r="DM605" s="40"/>
      <c r="DN605" s="40"/>
      <c r="DO605" s="40"/>
      <c r="DP605" s="40"/>
      <c r="DQ605" s="40"/>
      <c r="DR605" s="40"/>
      <c r="DS605" s="40"/>
      <c r="DT605" s="40"/>
      <c r="DU605" s="40"/>
      <c r="DV605" s="40"/>
      <c r="DW605" s="85"/>
    </row>
    <row r="606" spans="4:127" ht="21" customHeight="1" x14ac:dyDescent="0.2">
      <c r="D606" s="40"/>
      <c r="E606" s="40"/>
      <c r="F606" s="40"/>
      <c r="G606" s="40"/>
      <c r="H606" s="138"/>
      <c r="I606" s="138"/>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U606" s="75"/>
      <c r="AX606" s="40"/>
      <c r="AY606" s="40"/>
      <c r="AZ606" s="40"/>
      <c r="BA606" s="40"/>
      <c r="BG606" s="40"/>
      <c r="BI606" s="40"/>
      <c r="BJ606" s="40"/>
      <c r="BK606" s="40"/>
      <c r="BL606" s="40"/>
      <c r="BM606" s="40"/>
      <c r="BN606" s="40"/>
      <c r="BO606" s="40"/>
      <c r="BR606" s="40"/>
      <c r="BS606" s="40"/>
      <c r="BT606" s="40"/>
      <c r="CC606" s="40"/>
      <c r="CE606" s="65"/>
      <c r="CF606" s="65"/>
      <c r="CG606" s="65"/>
      <c r="CH606" s="65"/>
      <c r="CI606" s="65"/>
      <c r="CJ606" s="66"/>
      <c r="CK606" s="66"/>
      <c r="CL606" s="66"/>
      <c r="CM606" s="65"/>
      <c r="CN606" s="65"/>
      <c r="CO606" s="65"/>
      <c r="CP606" s="65"/>
      <c r="CQ606" s="65"/>
      <c r="CR606" s="65"/>
      <c r="CS606" s="65"/>
      <c r="CT606" s="65"/>
      <c r="CU606" s="65"/>
      <c r="CV606" s="66"/>
      <c r="CW606" s="65"/>
      <c r="CX606" s="65"/>
      <c r="CY606" s="40"/>
      <c r="CZ606" s="40"/>
      <c r="DA606" s="40"/>
      <c r="DB606" s="40"/>
      <c r="DC606" s="40"/>
      <c r="DD606" s="40"/>
      <c r="DE606" s="40"/>
      <c r="DF606" s="40"/>
      <c r="DG606" s="40"/>
      <c r="DH606" s="40"/>
      <c r="DI606" s="40"/>
      <c r="DJ606" s="40"/>
      <c r="DK606" s="40"/>
      <c r="DL606" s="40"/>
      <c r="DM606" s="40"/>
      <c r="DN606" s="40"/>
      <c r="DO606" s="40"/>
      <c r="DP606" s="40"/>
      <c r="DQ606" s="40"/>
      <c r="DR606" s="40"/>
      <c r="DS606" s="40"/>
      <c r="DT606" s="40"/>
      <c r="DU606" s="40"/>
      <c r="DV606" s="40"/>
      <c r="DW606" s="85"/>
    </row>
    <row r="607" spans="4:127" ht="21" customHeight="1" x14ac:dyDescent="0.2">
      <c r="D607" s="40"/>
      <c r="E607" s="40"/>
      <c r="F607" s="40"/>
      <c r="G607" s="40"/>
      <c r="H607" s="138"/>
      <c r="I607" s="138"/>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U607" s="75"/>
      <c r="AX607" s="40"/>
      <c r="AY607" s="40"/>
      <c r="AZ607" s="40"/>
      <c r="BA607" s="40"/>
      <c r="BG607" s="40"/>
      <c r="BI607" s="40"/>
      <c r="BJ607" s="40"/>
      <c r="BK607" s="40"/>
      <c r="BL607" s="40"/>
      <c r="BM607" s="40"/>
      <c r="BN607" s="40"/>
      <c r="BO607" s="40"/>
      <c r="BR607" s="40"/>
      <c r="BS607" s="40"/>
      <c r="BT607" s="40"/>
      <c r="CC607" s="40"/>
      <c r="CE607" s="65"/>
      <c r="CF607" s="65"/>
      <c r="CG607" s="65"/>
      <c r="CH607" s="65"/>
      <c r="CI607" s="65"/>
      <c r="CJ607" s="66"/>
      <c r="CK607" s="66"/>
      <c r="CL607" s="66"/>
      <c r="CM607" s="65"/>
      <c r="CN607" s="65"/>
      <c r="CO607" s="65"/>
      <c r="CP607" s="65"/>
      <c r="CQ607" s="65"/>
      <c r="CR607" s="65"/>
      <c r="CS607" s="65"/>
      <c r="CT607" s="65"/>
      <c r="CU607" s="65"/>
      <c r="CV607" s="66"/>
      <c r="CW607" s="65"/>
      <c r="CX607" s="65"/>
      <c r="CY607" s="40"/>
      <c r="CZ607" s="40"/>
      <c r="DA607" s="40"/>
      <c r="DB607" s="40"/>
      <c r="DC607" s="40"/>
      <c r="DD607" s="40"/>
      <c r="DE607" s="40"/>
      <c r="DF607" s="40"/>
      <c r="DG607" s="40"/>
      <c r="DH607" s="40"/>
      <c r="DI607" s="40"/>
      <c r="DJ607" s="40"/>
      <c r="DK607" s="40"/>
      <c r="DL607" s="40"/>
      <c r="DM607" s="40"/>
      <c r="DN607" s="40"/>
      <c r="DO607" s="40"/>
      <c r="DP607" s="40"/>
      <c r="DQ607" s="40"/>
      <c r="DR607" s="40"/>
      <c r="DS607" s="40"/>
      <c r="DT607" s="40"/>
      <c r="DU607" s="40"/>
      <c r="DV607" s="40"/>
      <c r="DW607" s="85"/>
    </row>
    <row r="608" spans="4:127" ht="21" customHeight="1" x14ac:dyDescent="0.2">
      <c r="D608" s="40"/>
      <c r="E608" s="40"/>
      <c r="F608" s="40"/>
      <c r="G608" s="40"/>
      <c r="H608" s="138"/>
      <c r="I608" s="138"/>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U608" s="75"/>
      <c r="AX608" s="40"/>
      <c r="AY608" s="40"/>
      <c r="AZ608" s="40"/>
      <c r="BA608" s="40"/>
      <c r="BG608" s="40"/>
      <c r="BI608" s="40"/>
      <c r="BJ608" s="40"/>
      <c r="BK608" s="40"/>
      <c r="BL608" s="40"/>
      <c r="BM608" s="40"/>
      <c r="BN608" s="40"/>
      <c r="BO608" s="40"/>
      <c r="BR608" s="40"/>
      <c r="BS608" s="40"/>
      <c r="BT608" s="40"/>
      <c r="CC608" s="40"/>
      <c r="CE608" s="65"/>
      <c r="CF608" s="65"/>
      <c r="CG608" s="65"/>
      <c r="CH608" s="65"/>
      <c r="CI608" s="65"/>
      <c r="CJ608" s="66"/>
      <c r="CK608" s="66"/>
      <c r="CL608" s="66"/>
      <c r="CM608" s="65"/>
      <c r="CN608" s="65"/>
      <c r="CO608" s="65"/>
      <c r="CP608" s="65"/>
      <c r="CQ608" s="65"/>
      <c r="CR608" s="65"/>
      <c r="CS608" s="65"/>
      <c r="CT608" s="65"/>
      <c r="CU608" s="65"/>
      <c r="CV608" s="66"/>
      <c r="CW608" s="65"/>
      <c r="CX608" s="65"/>
      <c r="CY608" s="40"/>
      <c r="CZ608" s="40"/>
      <c r="DA608" s="40"/>
      <c r="DB608" s="40"/>
      <c r="DC608" s="40"/>
      <c r="DD608" s="40"/>
      <c r="DE608" s="40"/>
      <c r="DF608" s="40"/>
      <c r="DG608" s="40"/>
      <c r="DH608" s="40"/>
      <c r="DI608" s="40"/>
      <c r="DJ608" s="40"/>
      <c r="DK608" s="40"/>
      <c r="DL608" s="40"/>
      <c r="DM608" s="40"/>
      <c r="DN608" s="40"/>
      <c r="DO608" s="40"/>
      <c r="DP608" s="40"/>
      <c r="DQ608" s="40"/>
      <c r="DR608" s="40"/>
      <c r="DS608" s="40"/>
      <c r="DT608" s="40"/>
      <c r="DU608" s="40"/>
      <c r="DV608" s="40"/>
      <c r="DW608" s="85"/>
    </row>
    <row r="609" spans="4:127" ht="21" customHeight="1" x14ac:dyDescent="0.2">
      <c r="D609" s="40"/>
      <c r="E609" s="40"/>
      <c r="F609" s="40"/>
      <c r="G609" s="40"/>
      <c r="H609" s="138"/>
      <c r="I609" s="138"/>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U609" s="75"/>
      <c r="AX609" s="40"/>
      <c r="AY609" s="40"/>
      <c r="AZ609" s="40"/>
      <c r="BA609" s="40"/>
      <c r="BG609" s="40"/>
      <c r="BI609" s="40"/>
      <c r="BJ609" s="40"/>
      <c r="BK609" s="40"/>
      <c r="BL609" s="40"/>
      <c r="BM609" s="40"/>
      <c r="BN609" s="40"/>
      <c r="BO609" s="40"/>
      <c r="BR609" s="40"/>
      <c r="BS609" s="40"/>
      <c r="BT609" s="40"/>
      <c r="CC609" s="40"/>
      <c r="CE609" s="65"/>
      <c r="CF609" s="65"/>
      <c r="CG609" s="65"/>
      <c r="CH609" s="65"/>
      <c r="CI609" s="65"/>
      <c r="CJ609" s="66"/>
      <c r="CK609" s="66"/>
      <c r="CL609" s="66"/>
      <c r="CM609" s="65"/>
      <c r="CN609" s="65"/>
      <c r="CO609" s="65"/>
      <c r="CP609" s="65"/>
      <c r="CQ609" s="65"/>
      <c r="CR609" s="65"/>
      <c r="CS609" s="65"/>
      <c r="CT609" s="65"/>
      <c r="CU609" s="65"/>
      <c r="CV609" s="66"/>
      <c r="CW609" s="65"/>
      <c r="CX609" s="65"/>
      <c r="CY609" s="40"/>
      <c r="CZ609" s="40"/>
      <c r="DA609" s="40"/>
      <c r="DB609" s="40"/>
      <c r="DC609" s="40"/>
      <c r="DD609" s="40"/>
      <c r="DE609" s="40"/>
      <c r="DF609" s="40"/>
      <c r="DG609" s="40"/>
      <c r="DH609" s="40"/>
      <c r="DI609" s="40"/>
      <c r="DJ609" s="40"/>
      <c r="DK609" s="40"/>
      <c r="DL609" s="40"/>
      <c r="DM609" s="40"/>
      <c r="DN609" s="40"/>
      <c r="DO609" s="40"/>
      <c r="DP609" s="40"/>
      <c r="DQ609" s="40"/>
      <c r="DR609" s="40"/>
      <c r="DS609" s="40"/>
      <c r="DT609" s="40"/>
      <c r="DU609" s="40"/>
      <c r="DV609" s="40"/>
      <c r="DW609" s="85"/>
    </row>
    <row r="610" spans="4:127" ht="21" customHeight="1" x14ac:dyDescent="0.2">
      <c r="D610" s="40"/>
      <c r="E610" s="40"/>
      <c r="F610" s="40"/>
      <c r="G610" s="40"/>
      <c r="H610" s="138"/>
      <c r="I610" s="138"/>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U610" s="75"/>
      <c r="AX610" s="40"/>
      <c r="AY610" s="40"/>
      <c r="AZ610" s="40"/>
      <c r="BA610" s="40"/>
      <c r="BG610" s="40"/>
      <c r="BI610" s="40"/>
      <c r="BJ610" s="40"/>
      <c r="BK610" s="40"/>
      <c r="BL610" s="40"/>
      <c r="BM610" s="40"/>
      <c r="BN610" s="40"/>
      <c r="BO610" s="40"/>
      <c r="BR610" s="40"/>
      <c r="BS610" s="40"/>
      <c r="BT610" s="40"/>
      <c r="CC610" s="40"/>
      <c r="CE610" s="65"/>
      <c r="CF610" s="65"/>
      <c r="CG610" s="65"/>
      <c r="CH610" s="65"/>
      <c r="CI610" s="65"/>
      <c r="CJ610" s="66"/>
      <c r="CK610" s="66"/>
      <c r="CL610" s="66"/>
      <c r="CM610" s="65"/>
      <c r="CN610" s="65"/>
      <c r="CO610" s="65"/>
      <c r="CP610" s="65"/>
      <c r="CQ610" s="65"/>
      <c r="CR610" s="65"/>
      <c r="CS610" s="65"/>
      <c r="CT610" s="65"/>
      <c r="CU610" s="65"/>
      <c r="CV610" s="66"/>
      <c r="CW610" s="65"/>
      <c r="CX610" s="65"/>
      <c r="CY610" s="40"/>
      <c r="CZ610" s="40"/>
      <c r="DA610" s="40"/>
      <c r="DB610" s="40"/>
      <c r="DC610" s="40"/>
      <c r="DD610" s="40"/>
      <c r="DE610" s="40"/>
      <c r="DF610" s="40"/>
      <c r="DG610" s="40"/>
      <c r="DH610" s="40"/>
      <c r="DI610" s="40"/>
      <c r="DJ610" s="40"/>
      <c r="DK610" s="40"/>
      <c r="DL610" s="40"/>
      <c r="DM610" s="40"/>
      <c r="DN610" s="40"/>
      <c r="DO610" s="40"/>
      <c r="DP610" s="40"/>
      <c r="DQ610" s="40"/>
      <c r="DR610" s="40"/>
      <c r="DS610" s="40"/>
      <c r="DT610" s="40"/>
      <c r="DU610" s="40"/>
      <c r="DV610" s="40"/>
      <c r="DW610" s="85"/>
    </row>
    <row r="611" spans="4:127" ht="21" customHeight="1" x14ac:dyDescent="0.2">
      <c r="D611" s="40"/>
      <c r="E611" s="40"/>
      <c r="F611" s="40"/>
      <c r="G611" s="40"/>
      <c r="H611" s="138"/>
      <c r="I611" s="138"/>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U611" s="75"/>
      <c r="AX611" s="40"/>
      <c r="AY611" s="40"/>
      <c r="AZ611" s="40"/>
      <c r="BA611" s="40"/>
      <c r="BG611" s="40"/>
      <c r="BI611" s="40"/>
      <c r="BJ611" s="40"/>
      <c r="BK611" s="40"/>
      <c r="BL611" s="40"/>
      <c r="BM611" s="40"/>
      <c r="BN611" s="40"/>
      <c r="BO611" s="40"/>
      <c r="BR611" s="40"/>
      <c r="BS611" s="40"/>
      <c r="BT611" s="40"/>
      <c r="CC611" s="40"/>
      <c r="CE611" s="65"/>
      <c r="CF611" s="65"/>
      <c r="CG611" s="65"/>
      <c r="CH611" s="65"/>
      <c r="CI611" s="65"/>
      <c r="CJ611" s="66"/>
      <c r="CK611" s="66"/>
      <c r="CL611" s="66"/>
      <c r="CM611" s="65"/>
      <c r="CN611" s="65"/>
      <c r="CO611" s="65"/>
      <c r="CP611" s="65"/>
      <c r="CQ611" s="65"/>
      <c r="CR611" s="65"/>
      <c r="CS611" s="65"/>
      <c r="CT611" s="65"/>
      <c r="CU611" s="65"/>
      <c r="CV611" s="66"/>
      <c r="CW611" s="65"/>
      <c r="CX611" s="65"/>
      <c r="CY611" s="40"/>
      <c r="CZ611" s="40"/>
      <c r="DA611" s="40"/>
      <c r="DB611" s="40"/>
      <c r="DC611" s="40"/>
      <c r="DD611" s="40"/>
      <c r="DE611" s="40"/>
      <c r="DF611" s="40"/>
      <c r="DG611" s="40"/>
      <c r="DH611" s="40"/>
      <c r="DI611" s="40"/>
      <c r="DJ611" s="40"/>
      <c r="DK611" s="40"/>
      <c r="DL611" s="40"/>
      <c r="DM611" s="40"/>
      <c r="DN611" s="40"/>
      <c r="DO611" s="40"/>
      <c r="DP611" s="40"/>
      <c r="DQ611" s="40"/>
      <c r="DR611" s="40"/>
      <c r="DS611" s="40"/>
      <c r="DT611" s="40"/>
      <c r="DU611" s="40"/>
      <c r="DV611" s="40"/>
      <c r="DW611" s="85"/>
    </row>
    <row r="612" spans="4:127" ht="21" customHeight="1" x14ac:dyDescent="0.2">
      <c r="D612" s="40"/>
      <c r="E612" s="40"/>
      <c r="F612" s="40"/>
      <c r="G612" s="40"/>
      <c r="H612" s="138"/>
      <c r="I612" s="138"/>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U612" s="75"/>
      <c r="AX612" s="40"/>
      <c r="AY612" s="40"/>
      <c r="AZ612" s="40"/>
      <c r="BA612" s="40"/>
      <c r="BG612" s="40"/>
      <c r="BI612" s="40"/>
      <c r="BJ612" s="40"/>
      <c r="BK612" s="40"/>
      <c r="BL612" s="40"/>
      <c r="BM612" s="40"/>
      <c r="BN612" s="40"/>
      <c r="BO612" s="40"/>
      <c r="BR612" s="40"/>
      <c r="BS612" s="40"/>
      <c r="BT612" s="40"/>
      <c r="CC612" s="40"/>
      <c r="CE612" s="65"/>
      <c r="CF612" s="65"/>
      <c r="CG612" s="65"/>
      <c r="CH612" s="65"/>
      <c r="CI612" s="65"/>
      <c r="CJ612" s="66"/>
      <c r="CK612" s="66"/>
      <c r="CL612" s="66"/>
      <c r="CM612" s="65"/>
      <c r="CN612" s="65"/>
      <c r="CO612" s="65"/>
      <c r="CP612" s="65"/>
      <c r="CQ612" s="65"/>
      <c r="CR612" s="65"/>
      <c r="CS612" s="65"/>
      <c r="CT612" s="65"/>
      <c r="CU612" s="65"/>
      <c r="CV612" s="66"/>
      <c r="CW612" s="65"/>
      <c r="CX612" s="65"/>
      <c r="CY612" s="40"/>
      <c r="CZ612" s="40"/>
      <c r="DA612" s="40"/>
      <c r="DB612" s="40"/>
      <c r="DC612" s="40"/>
      <c r="DD612" s="40"/>
      <c r="DE612" s="40"/>
      <c r="DF612" s="40"/>
      <c r="DG612" s="40"/>
      <c r="DH612" s="40"/>
      <c r="DI612" s="40"/>
      <c r="DJ612" s="40"/>
      <c r="DK612" s="40"/>
      <c r="DL612" s="40"/>
      <c r="DM612" s="40"/>
      <c r="DN612" s="40"/>
      <c r="DO612" s="40"/>
      <c r="DP612" s="40"/>
      <c r="DQ612" s="40"/>
      <c r="DR612" s="40"/>
      <c r="DS612" s="40"/>
      <c r="DT612" s="40"/>
      <c r="DU612" s="40"/>
      <c r="DV612" s="40"/>
      <c r="DW612" s="85"/>
    </row>
    <row r="613" spans="4:127" ht="21" customHeight="1" x14ac:dyDescent="0.2">
      <c r="D613" s="40"/>
      <c r="E613" s="40"/>
      <c r="F613" s="40"/>
      <c r="G613" s="40"/>
      <c r="H613" s="138"/>
      <c r="I613" s="138"/>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U613" s="75"/>
      <c r="AX613" s="40"/>
      <c r="AY613" s="40"/>
      <c r="AZ613" s="40"/>
      <c r="BA613" s="40"/>
      <c r="BG613" s="40"/>
      <c r="BI613" s="40"/>
      <c r="BJ613" s="40"/>
      <c r="BK613" s="40"/>
      <c r="BL613" s="40"/>
      <c r="BM613" s="40"/>
      <c r="BN613" s="40"/>
      <c r="BO613" s="40"/>
      <c r="BR613" s="40"/>
      <c r="BS613" s="40"/>
      <c r="BT613" s="40"/>
      <c r="CC613" s="40"/>
      <c r="CE613" s="65"/>
      <c r="CF613" s="65"/>
      <c r="CG613" s="65"/>
      <c r="CH613" s="65"/>
      <c r="CI613" s="65"/>
      <c r="CJ613" s="66"/>
      <c r="CK613" s="66"/>
      <c r="CL613" s="66"/>
      <c r="CM613" s="65"/>
      <c r="CN613" s="65"/>
      <c r="CO613" s="65"/>
      <c r="CP613" s="65"/>
      <c r="CQ613" s="65"/>
      <c r="CR613" s="65"/>
      <c r="CS613" s="65"/>
      <c r="CT613" s="65"/>
      <c r="CU613" s="65"/>
      <c r="CV613" s="66"/>
      <c r="CW613" s="65"/>
      <c r="CX613" s="65"/>
      <c r="CY613" s="40"/>
      <c r="CZ613" s="40"/>
      <c r="DA613" s="40"/>
      <c r="DB613" s="40"/>
      <c r="DC613" s="40"/>
      <c r="DD613" s="40"/>
      <c r="DE613" s="40"/>
      <c r="DF613" s="40"/>
      <c r="DG613" s="40"/>
      <c r="DH613" s="40"/>
      <c r="DI613" s="40"/>
      <c r="DJ613" s="40"/>
      <c r="DK613" s="40"/>
      <c r="DL613" s="40"/>
      <c r="DM613" s="40"/>
      <c r="DN613" s="40"/>
      <c r="DO613" s="40"/>
      <c r="DP613" s="40"/>
      <c r="DQ613" s="40"/>
      <c r="DR613" s="40"/>
      <c r="DS613" s="40"/>
      <c r="DT613" s="40"/>
      <c r="DU613" s="40"/>
      <c r="DV613" s="40"/>
      <c r="DW613" s="85"/>
    </row>
    <row r="614" spans="4:127" ht="21" customHeight="1" x14ac:dyDescent="0.2">
      <c r="D614" s="40"/>
      <c r="E614" s="40"/>
      <c r="F614" s="40"/>
      <c r="G614" s="40"/>
      <c r="H614" s="138"/>
      <c r="I614" s="138"/>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U614" s="75"/>
      <c r="AX614" s="40"/>
      <c r="AY614" s="40"/>
      <c r="AZ614" s="40"/>
      <c r="BA614" s="40"/>
      <c r="BG614" s="40"/>
      <c r="BI614" s="40"/>
      <c r="BJ614" s="40"/>
      <c r="BK614" s="40"/>
      <c r="BL614" s="40"/>
      <c r="BM614" s="40"/>
      <c r="BN614" s="40"/>
      <c r="BO614" s="40"/>
      <c r="BR614" s="40"/>
      <c r="BS614" s="40"/>
      <c r="BT614" s="40"/>
      <c r="CC614" s="40"/>
      <c r="CE614" s="65"/>
      <c r="CF614" s="65"/>
      <c r="CG614" s="65"/>
      <c r="CH614" s="65"/>
      <c r="CI614" s="65"/>
      <c r="CJ614" s="66"/>
      <c r="CK614" s="66"/>
      <c r="CL614" s="66"/>
      <c r="CM614" s="65"/>
      <c r="CN614" s="65"/>
      <c r="CO614" s="65"/>
      <c r="CP614" s="65"/>
      <c r="CQ614" s="65"/>
      <c r="CR614" s="65"/>
      <c r="CS614" s="65"/>
      <c r="CT614" s="65"/>
      <c r="CU614" s="65"/>
      <c r="CV614" s="66"/>
      <c r="CW614" s="65"/>
      <c r="CX614" s="65"/>
      <c r="CY614" s="40"/>
      <c r="CZ614" s="40"/>
      <c r="DA614" s="40"/>
      <c r="DB614" s="40"/>
      <c r="DC614" s="40"/>
      <c r="DD614" s="40"/>
      <c r="DE614" s="40"/>
      <c r="DF614" s="40"/>
      <c r="DG614" s="40"/>
      <c r="DH614" s="40"/>
      <c r="DI614" s="40"/>
      <c r="DJ614" s="40"/>
      <c r="DK614" s="40"/>
      <c r="DL614" s="40"/>
      <c r="DM614" s="40"/>
      <c r="DN614" s="40"/>
      <c r="DO614" s="40"/>
      <c r="DP614" s="40"/>
      <c r="DQ614" s="40"/>
      <c r="DR614" s="40"/>
      <c r="DS614" s="40"/>
      <c r="DT614" s="40"/>
      <c r="DU614" s="40"/>
      <c r="DV614" s="40"/>
      <c r="DW614" s="85"/>
    </row>
    <row r="615" spans="4:127" ht="21" customHeight="1" x14ac:dyDescent="0.2">
      <c r="D615" s="40"/>
      <c r="E615" s="40"/>
      <c r="F615" s="40"/>
      <c r="G615" s="40"/>
      <c r="H615" s="138"/>
      <c r="I615" s="138"/>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U615" s="75"/>
      <c r="AX615" s="40"/>
      <c r="AY615" s="40"/>
      <c r="AZ615" s="40"/>
      <c r="BA615" s="40"/>
      <c r="BG615" s="40"/>
      <c r="BI615" s="40"/>
      <c r="BJ615" s="40"/>
      <c r="BK615" s="40"/>
      <c r="BL615" s="40"/>
      <c r="BM615" s="40"/>
      <c r="BN615" s="40"/>
      <c r="BO615" s="40"/>
      <c r="BR615" s="40"/>
      <c r="BS615" s="40"/>
      <c r="BT615" s="40"/>
      <c r="CC615" s="40"/>
      <c r="CE615" s="65"/>
      <c r="CF615" s="65"/>
      <c r="CG615" s="65"/>
      <c r="CH615" s="65"/>
      <c r="CI615" s="65"/>
      <c r="CJ615" s="66"/>
      <c r="CK615" s="66"/>
      <c r="CL615" s="66"/>
      <c r="CM615" s="65"/>
      <c r="CN615" s="65"/>
      <c r="CO615" s="65"/>
      <c r="CP615" s="65"/>
      <c r="CQ615" s="65"/>
      <c r="CR615" s="65"/>
      <c r="CS615" s="65"/>
      <c r="CT615" s="65"/>
      <c r="CU615" s="65"/>
      <c r="CV615" s="66"/>
      <c r="CW615" s="65"/>
      <c r="CX615" s="65"/>
      <c r="CY615" s="40"/>
      <c r="CZ615" s="40"/>
      <c r="DA615" s="40"/>
      <c r="DB615" s="40"/>
      <c r="DC615" s="40"/>
      <c r="DD615" s="40"/>
      <c r="DE615" s="40"/>
      <c r="DF615" s="40"/>
      <c r="DG615" s="40"/>
      <c r="DH615" s="40"/>
      <c r="DI615" s="40"/>
      <c r="DJ615" s="40"/>
      <c r="DK615" s="40"/>
      <c r="DL615" s="40"/>
      <c r="DM615" s="40"/>
      <c r="DN615" s="40"/>
      <c r="DO615" s="40"/>
      <c r="DP615" s="40"/>
      <c r="DQ615" s="40"/>
      <c r="DR615" s="40"/>
      <c r="DS615" s="40"/>
      <c r="DT615" s="40"/>
      <c r="DU615" s="40"/>
      <c r="DV615" s="40"/>
      <c r="DW615" s="85"/>
    </row>
    <row r="616" spans="4:127" ht="21" customHeight="1" x14ac:dyDescent="0.2">
      <c r="D616" s="40"/>
      <c r="E616" s="40"/>
      <c r="F616" s="40"/>
      <c r="G616" s="40"/>
      <c r="H616" s="138"/>
      <c r="I616" s="138"/>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U616" s="75"/>
      <c r="AX616" s="40"/>
      <c r="AY616" s="40"/>
      <c r="AZ616" s="40"/>
      <c r="BA616" s="40"/>
      <c r="BG616" s="40"/>
      <c r="BI616" s="40"/>
      <c r="BJ616" s="40"/>
      <c r="BK616" s="40"/>
      <c r="BL616" s="40"/>
      <c r="BM616" s="40"/>
      <c r="BN616" s="40"/>
      <c r="BO616" s="40"/>
      <c r="BR616" s="40"/>
      <c r="BS616" s="40"/>
      <c r="BT616" s="40"/>
      <c r="CC616" s="40"/>
      <c r="CE616" s="65"/>
      <c r="CF616" s="65"/>
      <c r="CG616" s="65"/>
      <c r="CH616" s="65"/>
      <c r="CI616" s="65"/>
      <c r="CJ616" s="66"/>
      <c r="CK616" s="66"/>
      <c r="CL616" s="66"/>
      <c r="CM616" s="65"/>
      <c r="CN616" s="65"/>
      <c r="CO616" s="65"/>
      <c r="CP616" s="65"/>
      <c r="CQ616" s="65"/>
      <c r="CR616" s="65"/>
      <c r="CS616" s="65"/>
      <c r="CT616" s="65"/>
      <c r="CU616" s="65"/>
      <c r="CV616" s="66"/>
      <c r="CW616" s="65"/>
      <c r="CX616" s="65"/>
      <c r="CY616" s="40"/>
      <c r="CZ616" s="40"/>
      <c r="DA616" s="40"/>
      <c r="DB616" s="40"/>
      <c r="DC616" s="40"/>
      <c r="DD616" s="40"/>
      <c r="DE616" s="40"/>
      <c r="DF616" s="40"/>
      <c r="DG616" s="40"/>
      <c r="DH616" s="40"/>
      <c r="DI616" s="40"/>
      <c r="DJ616" s="40"/>
      <c r="DK616" s="40"/>
      <c r="DL616" s="40"/>
      <c r="DM616" s="40"/>
      <c r="DN616" s="40"/>
      <c r="DO616" s="40"/>
      <c r="DP616" s="40"/>
      <c r="DQ616" s="40"/>
      <c r="DR616" s="40"/>
      <c r="DS616" s="40"/>
      <c r="DT616" s="40"/>
      <c r="DU616" s="40"/>
      <c r="DV616" s="40"/>
      <c r="DW616" s="85"/>
    </row>
    <row r="617" spans="4:127" ht="21" customHeight="1" x14ac:dyDescent="0.2">
      <c r="D617" s="40"/>
      <c r="E617" s="40"/>
      <c r="F617" s="40"/>
      <c r="G617" s="40"/>
      <c r="H617" s="138"/>
      <c r="I617" s="138"/>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U617" s="75"/>
      <c r="AX617" s="40"/>
      <c r="AY617" s="40"/>
      <c r="AZ617" s="40"/>
      <c r="BA617" s="40"/>
      <c r="BG617" s="40"/>
      <c r="BI617" s="40"/>
      <c r="BJ617" s="40"/>
      <c r="BK617" s="40"/>
      <c r="BL617" s="40"/>
      <c r="BM617" s="40"/>
      <c r="BN617" s="40"/>
      <c r="BO617" s="40"/>
      <c r="BR617" s="40"/>
      <c r="BS617" s="40"/>
      <c r="BT617" s="40"/>
      <c r="CC617" s="40"/>
      <c r="CE617" s="65"/>
      <c r="CF617" s="65"/>
      <c r="CG617" s="65"/>
      <c r="CH617" s="65"/>
      <c r="CI617" s="65"/>
      <c r="CJ617" s="66"/>
      <c r="CK617" s="66"/>
      <c r="CL617" s="66"/>
      <c r="CM617" s="65"/>
      <c r="CN617" s="65"/>
      <c r="CO617" s="65"/>
      <c r="CP617" s="65"/>
      <c r="CQ617" s="65"/>
      <c r="CR617" s="65"/>
      <c r="CS617" s="65"/>
      <c r="CT617" s="65"/>
      <c r="CU617" s="65"/>
      <c r="CV617" s="66"/>
      <c r="CW617" s="65"/>
      <c r="CX617" s="65"/>
      <c r="CY617" s="40"/>
      <c r="CZ617" s="40"/>
      <c r="DA617" s="40"/>
      <c r="DB617" s="40"/>
      <c r="DC617" s="40"/>
      <c r="DD617" s="40"/>
      <c r="DE617" s="40"/>
      <c r="DF617" s="40"/>
      <c r="DG617" s="40"/>
      <c r="DH617" s="40"/>
      <c r="DI617" s="40"/>
      <c r="DJ617" s="40"/>
      <c r="DK617" s="40"/>
      <c r="DL617" s="40"/>
      <c r="DM617" s="40"/>
      <c r="DN617" s="40"/>
      <c r="DO617" s="40"/>
      <c r="DP617" s="40"/>
      <c r="DQ617" s="40"/>
      <c r="DR617" s="40"/>
      <c r="DS617" s="40"/>
      <c r="DT617" s="40"/>
      <c r="DU617" s="40"/>
      <c r="DV617" s="40"/>
      <c r="DW617" s="85"/>
    </row>
    <row r="618" spans="4:127" ht="21" customHeight="1" x14ac:dyDescent="0.2">
      <c r="D618" s="40"/>
      <c r="E618" s="40"/>
      <c r="F618" s="40"/>
      <c r="G618" s="40"/>
      <c r="H618" s="138"/>
      <c r="I618" s="138"/>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U618" s="75"/>
      <c r="AX618" s="40"/>
      <c r="AY618" s="40"/>
      <c r="AZ618" s="40"/>
      <c r="BA618" s="40"/>
      <c r="BG618" s="40"/>
      <c r="BI618" s="40"/>
      <c r="BJ618" s="40"/>
      <c r="BK618" s="40"/>
      <c r="BL618" s="40"/>
      <c r="BM618" s="40"/>
      <c r="BN618" s="40"/>
      <c r="BO618" s="40"/>
      <c r="BR618" s="40"/>
      <c r="BS618" s="40"/>
      <c r="BT618" s="40"/>
      <c r="CC618" s="40"/>
      <c r="CE618" s="65"/>
      <c r="CF618" s="65"/>
      <c r="CG618" s="65"/>
      <c r="CH618" s="65"/>
      <c r="CI618" s="65"/>
      <c r="CJ618" s="66"/>
      <c r="CK618" s="66"/>
      <c r="CL618" s="66"/>
      <c r="CM618" s="65"/>
      <c r="CN618" s="65"/>
      <c r="CO618" s="65"/>
      <c r="CP618" s="65"/>
      <c r="CQ618" s="65"/>
      <c r="CR618" s="65"/>
      <c r="CS618" s="65"/>
      <c r="CT618" s="65"/>
      <c r="CU618" s="65"/>
      <c r="CV618" s="66"/>
      <c r="CW618" s="65"/>
      <c r="CX618" s="65"/>
      <c r="CY618" s="40"/>
      <c r="CZ618" s="40"/>
      <c r="DA618" s="40"/>
      <c r="DB618" s="40"/>
      <c r="DC618" s="40"/>
      <c r="DD618" s="40"/>
      <c r="DE618" s="40"/>
      <c r="DF618" s="40"/>
      <c r="DG618" s="40"/>
      <c r="DH618" s="40"/>
      <c r="DI618" s="40"/>
      <c r="DJ618" s="40"/>
      <c r="DK618" s="40"/>
      <c r="DL618" s="40"/>
      <c r="DM618" s="40"/>
      <c r="DN618" s="40"/>
      <c r="DO618" s="40"/>
      <c r="DP618" s="40"/>
      <c r="DQ618" s="40"/>
      <c r="DR618" s="40"/>
      <c r="DS618" s="40"/>
      <c r="DT618" s="40"/>
      <c r="DU618" s="40"/>
      <c r="DV618" s="40"/>
      <c r="DW618" s="85"/>
    </row>
    <row r="619" spans="4:127" ht="21" customHeight="1" x14ac:dyDescent="0.2">
      <c r="D619" s="40"/>
      <c r="E619" s="40"/>
      <c r="F619" s="40"/>
      <c r="G619" s="40"/>
      <c r="H619" s="138"/>
      <c r="I619" s="138"/>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U619" s="75"/>
      <c r="AX619" s="40"/>
      <c r="AY619" s="40"/>
      <c r="AZ619" s="40"/>
      <c r="BA619" s="40"/>
      <c r="BG619" s="40"/>
      <c r="BI619" s="40"/>
      <c r="BJ619" s="40"/>
      <c r="BK619" s="40"/>
      <c r="BL619" s="40"/>
      <c r="BM619" s="40"/>
      <c r="BN619" s="40"/>
      <c r="BO619" s="40"/>
      <c r="BR619" s="40"/>
      <c r="BS619" s="40"/>
      <c r="BT619" s="40"/>
      <c r="CC619" s="40"/>
      <c r="CE619" s="65"/>
      <c r="CF619" s="65"/>
      <c r="CG619" s="65"/>
      <c r="CH619" s="65"/>
      <c r="CI619" s="65"/>
      <c r="CJ619" s="66"/>
      <c r="CK619" s="66"/>
      <c r="CL619" s="66"/>
      <c r="CM619" s="65"/>
      <c r="CN619" s="65"/>
      <c r="CO619" s="65"/>
      <c r="CP619" s="65"/>
      <c r="CQ619" s="65"/>
      <c r="CR619" s="65"/>
      <c r="CS619" s="65"/>
      <c r="CT619" s="65"/>
      <c r="CU619" s="65"/>
      <c r="CV619" s="66"/>
      <c r="CW619" s="65"/>
      <c r="CX619" s="65"/>
      <c r="CY619" s="40"/>
      <c r="CZ619" s="40"/>
      <c r="DA619" s="40"/>
      <c r="DB619" s="40"/>
      <c r="DC619" s="40"/>
      <c r="DD619" s="40"/>
      <c r="DE619" s="40"/>
      <c r="DF619" s="40"/>
      <c r="DG619" s="40"/>
      <c r="DH619" s="40"/>
      <c r="DI619" s="40"/>
      <c r="DJ619" s="40"/>
      <c r="DK619" s="40"/>
      <c r="DL619" s="40"/>
      <c r="DM619" s="40"/>
      <c r="DN619" s="40"/>
      <c r="DO619" s="40"/>
      <c r="DP619" s="40"/>
      <c r="DQ619" s="40"/>
      <c r="DR619" s="40"/>
      <c r="DS619" s="40"/>
      <c r="DT619" s="40"/>
      <c r="DU619" s="40"/>
      <c r="DV619" s="40"/>
      <c r="DW619" s="85"/>
    </row>
    <row r="620" spans="4:127" ht="21" customHeight="1" x14ac:dyDescent="0.2">
      <c r="D620" s="40"/>
      <c r="E620" s="40"/>
      <c r="F620" s="40"/>
      <c r="G620" s="40"/>
      <c r="H620" s="138"/>
      <c r="I620" s="138"/>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U620" s="75"/>
      <c r="AX620" s="40"/>
      <c r="AY620" s="40"/>
      <c r="AZ620" s="40"/>
      <c r="BA620" s="40"/>
      <c r="BG620" s="40"/>
      <c r="BI620" s="40"/>
      <c r="BJ620" s="40"/>
      <c r="BK620" s="40"/>
      <c r="BL620" s="40"/>
      <c r="BM620" s="40"/>
      <c r="BN620" s="40"/>
      <c r="BO620" s="40"/>
      <c r="BR620" s="40"/>
      <c r="BS620" s="40"/>
      <c r="BT620" s="40"/>
      <c r="CC620" s="40"/>
      <c r="CE620" s="65"/>
      <c r="CF620" s="65"/>
      <c r="CG620" s="65"/>
      <c r="CH620" s="65"/>
      <c r="CI620" s="65"/>
      <c r="CJ620" s="66"/>
      <c r="CK620" s="66"/>
      <c r="CL620" s="66"/>
      <c r="CM620" s="65"/>
      <c r="CN620" s="65"/>
      <c r="CO620" s="65"/>
      <c r="CP620" s="65"/>
      <c r="CQ620" s="65"/>
      <c r="CR620" s="65"/>
      <c r="CS620" s="65"/>
      <c r="CT620" s="65"/>
      <c r="CU620" s="65"/>
      <c r="CV620" s="66"/>
      <c r="CW620" s="65"/>
      <c r="CX620" s="65"/>
      <c r="CY620" s="40"/>
      <c r="CZ620" s="40"/>
      <c r="DA620" s="40"/>
      <c r="DB620" s="40"/>
      <c r="DC620" s="40"/>
      <c r="DD620" s="40"/>
      <c r="DE620" s="40"/>
      <c r="DF620" s="40"/>
      <c r="DG620" s="40"/>
      <c r="DH620" s="40"/>
      <c r="DI620" s="40"/>
      <c r="DJ620" s="40"/>
      <c r="DK620" s="40"/>
      <c r="DL620" s="40"/>
      <c r="DM620" s="40"/>
      <c r="DN620" s="40"/>
      <c r="DO620" s="40"/>
      <c r="DP620" s="40"/>
      <c r="DQ620" s="40"/>
      <c r="DR620" s="40"/>
      <c r="DS620" s="40"/>
      <c r="DT620" s="40"/>
      <c r="DU620" s="40"/>
      <c r="DV620" s="40"/>
      <c r="DW620" s="85"/>
    </row>
    <row r="621" spans="4:127" ht="21" customHeight="1" x14ac:dyDescent="0.2">
      <c r="D621" s="40"/>
      <c r="E621" s="40"/>
      <c r="F621" s="40"/>
      <c r="G621" s="40"/>
      <c r="H621" s="138"/>
      <c r="I621" s="138"/>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U621" s="75"/>
      <c r="AX621" s="40"/>
      <c r="AY621" s="40"/>
      <c r="AZ621" s="40"/>
      <c r="BA621" s="40"/>
      <c r="BG621" s="40"/>
      <c r="BI621" s="40"/>
      <c r="BJ621" s="40"/>
      <c r="BK621" s="40"/>
      <c r="BL621" s="40"/>
      <c r="BM621" s="40"/>
      <c r="BN621" s="40"/>
      <c r="BO621" s="40"/>
      <c r="BR621" s="40"/>
      <c r="BS621" s="40"/>
      <c r="BT621" s="40"/>
      <c r="CC621" s="40"/>
      <c r="CE621" s="65"/>
      <c r="CF621" s="65"/>
      <c r="CG621" s="65"/>
      <c r="CH621" s="65"/>
      <c r="CI621" s="65"/>
      <c r="CJ621" s="66"/>
      <c r="CK621" s="66"/>
      <c r="CL621" s="66"/>
      <c r="CM621" s="65"/>
      <c r="CN621" s="65"/>
      <c r="CO621" s="65"/>
      <c r="CP621" s="65"/>
      <c r="CQ621" s="65"/>
      <c r="CR621" s="65"/>
      <c r="CS621" s="65"/>
      <c r="CT621" s="65"/>
      <c r="CU621" s="65"/>
      <c r="CV621" s="66"/>
      <c r="CW621" s="65"/>
      <c r="CX621" s="65"/>
      <c r="CY621" s="40"/>
      <c r="CZ621" s="40"/>
      <c r="DA621" s="40"/>
      <c r="DB621" s="40"/>
      <c r="DC621" s="40"/>
      <c r="DD621" s="40"/>
      <c r="DE621" s="40"/>
      <c r="DF621" s="40"/>
      <c r="DG621" s="40"/>
      <c r="DH621" s="40"/>
      <c r="DI621" s="40"/>
      <c r="DJ621" s="40"/>
      <c r="DK621" s="40"/>
      <c r="DL621" s="40"/>
      <c r="DM621" s="40"/>
      <c r="DN621" s="40"/>
      <c r="DO621" s="40"/>
      <c r="DP621" s="40"/>
      <c r="DQ621" s="40"/>
      <c r="DR621" s="40"/>
      <c r="DS621" s="40"/>
      <c r="DT621" s="40"/>
      <c r="DU621" s="40"/>
      <c r="DV621" s="40"/>
      <c r="DW621" s="85"/>
    </row>
    <row r="622" spans="4:127" ht="21" customHeight="1" x14ac:dyDescent="0.2">
      <c r="D622" s="40"/>
      <c r="E622" s="40"/>
      <c r="F622" s="40"/>
      <c r="G622" s="40"/>
      <c r="H622" s="138"/>
      <c r="I622" s="138"/>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U622" s="75"/>
      <c r="AX622" s="40"/>
      <c r="AY622" s="40"/>
      <c r="AZ622" s="40"/>
      <c r="BA622" s="40"/>
      <c r="BG622" s="40"/>
      <c r="BI622" s="40"/>
      <c r="BJ622" s="40"/>
      <c r="BK622" s="40"/>
      <c r="BL622" s="40"/>
      <c r="BM622" s="40"/>
      <c r="BN622" s="40"/>
      <c r="BO622" s="40"/>
      <c r="BR622" s="40"/>
      <c r="BS622" s="40"/>
      <c r="BT622" s="40"/>
      <c r="CC622" s="40"/>
      <c r="CE622" s="65"/>
      <c r="CF622" s="65"/>
      <c r="CG622" s="65"/>
      <c r="CH622" s="65"/>
      <c r="CI622" s="65"/>
      <c r="CJ622" s="66"/>
      <c r="CK622" s="66"/>
      <c r="CL622" s="66"/>
      <c r="CM622" s="65"/>
      <c r="CN622" s="65"/>
      <c r="CO622" s="65"/>
      <c r="CP622" s="65"/>
      <c r="CQ622" s="65"/>
      <c r="CR622" s="65"/>
      <c r="CS622" s="65"/>
      <c r="CT622" s="65"/>
      <c r="CU622" s="65"/>
      <c r="CV622" s="66"/>
      <c r="CW622" s="65"/>
      <c r="CX622" s="65"/>
      <c r="CY622" s="40"/>
      <c r="CZ622" s="40"/>
      <c r="DA622" s="40"/>
      <c r="DB622" s="40"/>
      <c r="DC622" s="40"/>
      <c r="DD622" s="40"/>
      <c r="DE622" s="40"/>
      <c r="DF622" s="40"/>
      <c r="DG622" s="40"/>
      <c r="DH622" s="40"/>
      <c r="DI622" s="40"/>
      <c r="DJ622" s="40"/>
      <c r="DK622" s="40"/>
      <c r="DL622" s="40"/>
      <c r="DM622" s="40"/>
      <c r="DN622" s="40"/>
      <c r="DO622" s="40"/>
      <c r="DP622" s="40"/>
      <c r="DQ622" s="40"/>
      <c r="DR622" s="40"/>
      <c r="DS622" s="40"/>
      <c r="DT622" s="40"/>
      <c r="DU622" s="40"/>
      <c r="DV622" s="40"/>
      <c r="DW622" s="85"/>
    </row>
    <row r="623" spans="4:127" ht="21" customHeight="1" x14ac:dyDescent="0.2">
      <c r="D623" s="40"/>
      <c r="E623" s="40"/>
      <c r="F623" s="40"/>
      <c r="G623" s="40"/>
      <c r="H623" s="138"/>
      <c r="I623" s="138"/>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U623" s="75"/>
      <c r="AX623" s="40"/>
      <c r="AY623" s="40"/>
      <c r="AZ623" s="40"/>
      <c r="BA623" s="40"/>
      <c r="BG623" s="40"/>
      <c r="BI623" s="40"/>
      <c r="BJ623" s="40"/>
      <c r="BK623" s="40"/>
      <c r="BL623" s="40"/>
      <c r="BM623" s="40"/>
      <c r="BN623" s="40"/>
      <c r="BO623" s="40"/>
      <c r="BR623" s="40"/>
      <c r="BS623" s="40"/>
      <c r="BT623" s="40"/>
      <c r="CC623" s="40"/>
      <c r="CE623" s="65"/>
      <c r="CF623" s="65"/>
      <c r="CG623" s="65"/>
      <c r="CH623" s="65"/>
      <c r="CI623" s="65"/>
      <c r="CJ623" s="66"/>
      <c r="CK623" s="66"/>
      <c r="CL623" s="66"/>
      <c r="CM623" s="65"/>
      <c r="CN623" s="65"/>
      <c r="CO623" s="65"/>
      <c r="CP623" s="65"/>
      <c r="CQ623" s="65"/>
      <c r="CR623" s="65"/>
      <c r="CS623" s="65"/>
      <c r="CT623" s="65"/>
      <c r="CU623" s="65"/>
      <c r="CV623" s="66"/>
      <c r="CW623" s="65"/>
      <c r="CX623" s="65"/>
      <c r="CY623" s="40"/>
      <c r="CZ623" s="40"/>
      <c r="DA623" s="40"/>
      <c r="DB623" s="40"/>
      <c r="DC623" s="40"/>
      <c r="DD623" s="40"/>
      <c r="DE623" s="40"/>
      <c r="DF623" s="40"/>
      <c r="DG623" s="40"/>
      <c r="DH623" s="40"/>
      <c r="DI623" s="40"/>
      <c r="DJ623" s="40"/>
      <c r="DK623" s="40"/>
      <c r="DL623" s="40"/>
      <c r="DM623" s="40"/>
      <c r="DN623" s="40"/>
      <c r="DO623" s="40"/>
      <c r="DP623" s="40"/>
      <c r="DQ623" s="40"/>
      <c r="DR623" s="40"/>
      <c r="DS623" s="40"/>
      <c r="DT623" s="40"/>
      <c r="DU623" s="40"/>
      <c r="DV623" s="40"/>
      <c r="DW623" s="85"/>
    </row>
    <row r="624" spans="4:127" ht="21" customHeight="1" x14ac:dyDescent="0.2">
      <c r="D624" s="40"/>
      <c r="E624" s="40"/>
      <c r="F624" s="40"/>
      <c r="G624" s="40"/>
      <c r="H624" s="138"/>
      <c r="I624" s="138"/>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U624" s="75"/>
      <c r="AX624" s="40"/>
      <c r="AY624" s="40"/>
      <c r="AZ624" s="40"/>
      <c r="BA624" s="40"/>
      <c r="BG624" s="40"/>
      <c r="BI624" s="40"/>
      <c r="BJ624" s="40"/>
      <c r="BK624" s="40"/>
      <c r="BL624" s="40"/>
      <c r="BM624" s="40"/>
      <c r="BN624" s="40"/>
      <c r="BO624" s="40"/>
      <c r="BR624" s="40"/>
      <c r="BS624" s="40"/>
      <c r="BT624" s="40"/>
      <c r="CC624" s="40"/>
      <c r="CE624" s="65"/>
      <c r="CF624" s="65"/>
      <c r="CG624" s="65"/>
      <c r="CH624" s="65"/>
      <c r="CI624" s="65"/>
      <c r="CJ624" s="66"/>
      <c r="CK624" s="66"/>
      <c r="CL624" s="66"/>
      <c r="CM624" s="65"/>
      <c r="CN624" s="65"/>
      <c r="CO624" s="65"/>
      <c r="CP624" s="65"/>
      <c r="CQ624" s="65"/>
      <c r="CR624" s="65"/>
      <c r="CS624" s="65"/>
      <c r="CT624" s="65"/>
      <c r="CU624" s="65"/>
      <c r="CV624" s="66"/>
      <c r="CW624" s="65"/>
      <c r="CX624" s="65"/>
      <c r="CY624" s="40"/>
      <c r="CZ624" s="40"/>
      <c r="DA624" s="40"/>
      <c r="DB624" s="40"/>
      <c r="DC624" s="40"/>
      <c r="DD624" s="40"/>
      <c r="DE624" s="40"/>
      <c r="DF624" s="40"/>
      <c r="DG624" s="40"/>
      <c r="DH624" s="40"/>
      <c r="DI624" s="40"/>
      <c r="DJ624" s="40"/>
      <c r="DK624" s="40"/>
      <c r="DL624" s="40"/>
      <c r="DM624" s="40"/>
      <c r="DN624" s="40"/>
      <c r="DO624" s="40"/>
      <c r="DP624" s="40"/>
      <c r="DQ624" s="40"/>
      <c r="DR624" s="40"/>
      <c r="DS624" s="40"/>
      <c r="DT624" s="40"/>
      <c r="DU624" s="40"/>
      <c r="DV624" s="40"/>
      <c r="DW624" s="85"/>
    </row>
    <row r="625" spans="4:127" ht="21" customHeight="1" x14ac:dyDescent="0.2">
      <c r="D625" s="40"/>
      <c r="E625" s="40"/>
      <c r="F625" s="40"/>
      <c r="G625" s="40"/>
      <c r="H625" s="138"/>
      <c r="I625" s="138"/>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U625" s="75"/>
      <c r="AX625" s="40"/>
      <c r="AY625" s="40"/>
      <c r="AZ625" s="40"/>
      <c r="BA625" s="40"/>
      <c r="BG625" s="40"/>
      <c r="BI625" s="40"/>
      <c r="BJ625" s="40"/>
      <c r="BK625" s="40"/>
      <c r="BL625" s="40"/>
      <c r="BM625" s="40"/>
      <c r="BN625" s="40"/>
      <c r="BO625" s="40"/>
      <c r="BR625" s="40"/>
      <c r="BS625" s="40"/>
      <c r="BT625" s="40"/>
      <c r="CC625" s="40"/>
      <c r="CE625" s="65"/>
      <c r="CF625" s="65"/>
      <c r="CG625" s="65"/>
      <c r="CH625" s="65"/>
      <c r="CI625" s="65"/>
      <c r="CJ625" s="66"/>
      <c r="CK625" s="66"/>
      <c r="CL625" s="66"/>
      <c r="CM625" s="65"/>
      <c r="CN625" s="65"/>
      <c r="CO625" s="65"/>
      <c r="CP625" s="65"/>
      <c r="CQ625" s="65"/>
      <c r="CR625" s="65"/>
      <c r="CS625" s="65"/>
      <c r="CT625" s="65"/>
      <c r="CU625" s="65"/>
      <c r="CV625" s="66"/>
      <c r="CW625" s="65"/>
      <c r="CX625" s="65"/>
      <c r="CY625" s="40"/>
      <c r="CZ625" s="40"/>
      <c r="DA625" s="40"/>
      <c r="DB625" s="40"/>
      <c r="DC625" s="40"/>
      <c r="DD625" s="40"/>
      <c r="DE625" s="40"/>
      <c r="DF625" s="40"/>
      <c r="DG625" s="40"/>
      <c r="DH625" s="40"/>
      <c r="DI625" s="40"/>
      <c r="DJ625" s="40"/>
      <c r="DK625" s="40"/>
      <c r="DL625" s="40"/>
      <c r="DM625" s="40"/>
      <c r="DN625" s="40"/>
      <c r="DO625" s="40"/>
      <c r="DP625" s="40"/>
      <c r="DQ625" s="40"/>
      <c r="DR625" s="40"/>
      <c r="DS625" s="40"/>
      <c r="DT625" s="40"/>
      <c r="DU625" s="40"/>
      <c r="DV625" s="40"/>
      <c r="DW625" s="85"/>
    </row>
    <row r="626" spans="4:127" ht="21" customHeight="1" x14ac:dyDescent="0.2">
      <c r="D626" s="40"/>
      <c r="E626" s="40"/>
      <c r="F626" s="40"/>
      <c r="G626" s="40"/>
      <c r="H626" s="138"/>
      <c r="I626" s="138"/>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U626" s="75"/>
      <c r="AX626" s="40"/>
      <c r="AY626" s="40"/>
      <c r="AZ626" s="40"/>
      <c r="BA626" s="40"/>
      <c r="BG626" s="40"/>
      <c r="BI626" s="40"/>
      <c r="BJ626" s="40"/>
      <c r="BK626" s="40"/>
      <c r="BL626" s="40"/>
      <c r="BM626" s="40"/>
      <c r="BN626" s="40"/>
      <c r="BO626" s="40"/>
      <c r="BR626" s="40"/>
      <c r="BS626" s="40"/>
      <c r="BT626" s="40"/>
      <c r="CC626" s="40"/>
      <c r="CE626" s="65"/>
      <c r="CF626" s="65"/>
      <c r="CG626" s="65"/>
      <c r="CH626" s="65"/>
      <c r="CI626" s="65"/>
      <c r="CJ626" s="66"/>
      <c r="CK626" s="66"/>
      <c r="CL626" s="66"/>
      <c r="CM626" s="65"/>
      <c r="CN626" s="65"/>
      <c r="CO626" s="65"/>
      <c r="CP626" s="65"/>
      <c r="CQ626" s="65"/>
      <c r="CR626" s="65"/>
      <c r="CS626" s="65"/>
      <c r="CT626" s="65"/>
      <c r="CU626" s="65"/>
      <c r="CV626" s="66"/>
      <c r="CW626" s="65"/>
      <c r="CX626" s="65"/>
      <c r="CY626" s="40"/>
      <c r="CZ626" s="40"/>
      <c r="DA626" s="40"/>
      <c r="DB626" s="40"/>
      <c r="DC626" s="40"/>
      <c r="DD626" s="40"/>
      <c r="DE626" s="40"/>
      <c r="DF626" s="40"/>
      <c r="DG626" s="40"/>
      <c r="DH626" s="40"/>
      <c r="DI626" s="40"/>
      <c r="DJ626" s="40"/>
      <c r="DK626" s="40"/>
      <c r="DL626" s="40"/>
      <c r="DM626" s="40"/>
      <c r="DN626" s="40"/>
      <c r="DO626" s="40"/>
      <c r="DP626" s="40"/>
      <c r="DQ626" s="40"/>
      <c r="DR626" s="40"/>
      <c r="DS626" s="40"/>
      <c r="DT626" s="40"/>
      <c r="DU626" s="40"/>
      <c r="DV626" s="40"/>
      <c r="DW626" s="85"/>
    </row>
    <row r="627" spans="4:127" ht="21" customHeight="1" x14ac:dyDescent="0.2">
      <c r="D627" s="40"/>
      <c r="E627" s="40"/>
      <c r="F627" s="40"/>
      <c r="G627" s="40"/>
      <c r="H627" s="138"/>
      <c r="I627" s="138"/>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U627" s="75"/>
      <c r="AX627" s="40"/>
      <c r="AY627" s="40"/>
      <c r="AZ627" s="40"/>
      <c r="BA627" s="40"/>
      <c r="BG627" s="40"/>
      <c r="BI627" s="40"/>
      <c r="BJ627" s="40"/>
      <c r="BK627" s="40"/>
      <c r="BL627" s="40"/>
      <c r="BM627" s="40"/>
      <c r="BN627" s="40"/>
      <c r="BO627" s="40"/>
      <c r="BR627" s="40"/>
      <c r="BS627" s="40"/>
      <c r="BT627" s="40"/>
      <c r="CC627" s="40"/>
      <c r="CE627" s="65"/>
      <c r="CF627" s="65"/>
      <c r="CG627" s="65"/>
      <c r="CH627" s="65"/>
      <c r="CI627" s="65"/>
      <c r="CJ627" s="66"/>
      <c r="CK627" s="66"/>
      <c r="CL627" s="66"/>
      <c r="CM627" s="65"/>
      <c r="CN627" s="65"/>
      <c r="CO627" s="65"/>
      <c r="CP627" s="65"/>
      <c r="CQ627" s="65"/>
      <c r="CR627" s="65"/>
      <c r="CS627" s="65"/>
      <c r="CT627" s="65"/>
      <c r="CU627" s="65"/>
      <c r="CV627" s="66"/>
      <c r="CW627" s="65"/>
      <c r="CX627" s="65"/>
      <c r="CY627" s="40"/>
      <c r="CZ627" s="40"/>
      <c r="DA627" s="40"/>
      <c r="DB627" s="40"/>
      <c r="DC627" s="40"/>
      <c r="DD627" s="40"/>
      <c r="DE627" s="40"/>
      <c r="DF627" s="40"/>
      <c r="DG627" s="40"/>
      <c r="DH627" s="40"/>
      <c r="DI627" s="40"/>
      <c r="DJ627" s="40"/>
      <c r="DK627" s="40"/>
      <c r="DL627" s="40"/>
      <c r="DM627" s="40"/>
      <c r="DN627" s="40"/>
      <c r="DO627" s="40"/>
      <c r="DP627" s="40"/>
      <c r="DQ627" s="40"/>
      <c r="DR627" s="40"/>
      <c r="DS627" s="40"/>
      <c r="DT627" s="40"/>
      <c r="DU627" s="40"/>
      <c r="DV627" s="40"/>
      <c r="DW627" s="85"/>
    </row>
    <row r="628" spans="4:127" ht="21" customHeight="1" x14ac:dyDescent="0.2">
      <c r="D628" s="40"/>
      <c r="E628" s="40"/>
      <c r="F628" s="40"/>
      <c r="G628" s="40"/>
      <c r="H628" s="138"/>
      <c r="I628" s="138"/>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U628" s="75"/>
      <c r="AX628" s="40"/>
      <c r="AY628" s="40"/>
      <c r="AZ628" s="40"/>
      <c r="BA628" s="40"/>
      <c r="BG628" s="40"/>
      <c r="BI628" s="40"/>
      <c r="BJ628" s="40"/>
      <c r="BK628" s="40"/>
      <c r="BL628" s="40"/>
      <c r="BM628" s="40"/>
      <c r="BN628" s="40"/>
      <c r="BO628" s="40"/>
      <c r="BR628" s="40"/>
      <c r="BS628" s="40"/>
      <c r="BT628" s="40"/>
      <c r="CC628" s="40"/>
      <c r="CE628" s="65"/>
      <c r="CF628" s="65"/>
      <c r="CG628" s="65"/>
      <c r="CH628" s="65"/>
      <c r="CI628" s="65"/>
      <c r="CJ628" s="66"/>
      <c r="CK628" s="66"/>
      <c r="CL628" s="66"/>
      <c r="CM628" s="65"/>
      <c r="CN628" s="65"/>
      <c r="CO628" s="65"/>
      <c r="CP628" s="65"/>
      <c r="CQ628" s="65"/>
      <c r="CR628" s="65"/>
      <c r="CS628" s="65"/>
      <c r="CT628" s="65"/>
      <c r="CU628" s="65"/>
      <c r="CV628" s="66"/>
      <c r="CW628" s="65"/>
      <c r="CX628" s="65"/>
      <c r="CY628" s="40"/>
      <c r="CZ628" s="40"/>
      <c r="DA628" s="40"/>
      <c r="DB628" s="40"/>
      <c r="DC628" s="40"/>
      <c r="DD628" s="40"/>
      <c r="DE628" s="40"/>
      <c r="DF628" s="40"/>
      <c r="DG628" s="40"/>
      <c r="DH628" s="40"/>
      <c r="DI628" s="40"/>
      <c r="DJ628" s="40"/>
      <c r="DK628" s="40"/>
      <c r="DL628" s="40"/>
      <c r="DM628" s="40"/>
      <c r="DN628" s="40"/>
      <c r="DO628" s="40"/>
      <c r="DP628" s="40"/>
      <c r="DQ628" s="40"/>
      <c r="DR628" s="40"/>
      <c r="DS628" s="40"/>
      <c r="DT628" s="40"/>
      <c r="DU628" s="40"/>
      <c r="DV628" s="40"/>
      <c r="DW628" s="85"/>
    </row>
    <row r="629" spans="4:127" ht="21" customHeight="1" x14ac:dyDescent="0.2">
      <c r="D629" s="40"/>
      <c r="E629" s="40"/>
      <c r="F629" s="40"/>
      <c r="G629" s="40"/>
      <c r="H629" s="138"/>
      <c r="I629" s="138"/>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U629" s="75"/>
      <c r="AX629" s="40"/>
      <c r="AY629" s="40"/>
      <c r="AZ629" s="40"/>
      <c r="BA629" s="40"/>
      <c r="BG629" s="40"/>
      <c r="BI629" s="40"/>
      <c r="BJ629" s="40"/>
      <c r="BK629" s="40"/>
      <c r="BL629" s="40"/>
      <c r="BM629" s="40"/>
      <c r="BN629" s="40"/>
      <c r="BO629" s="40"/>
      <c r="BR629" s="40"/>
      <c r="BS629" s="40"/>
      <c r="BT629" s="40"/>
      <c r="CC629" s="40"/>
      <c r="CE629" s="65"/>
      <c r="CF629" s="65"/>
      <c r="CG629" s="65"/>
      <c r="CH629" s="65"/>
      <c r="CI629" s="65"/>
      <c r="CJ629" s="66"/>
      <c r="CK629" s="66"/>
      <c r="CL629" s="66"/>
      <c r="CM629" s="65"/>
      <c r="CN629" s="65"/>
      <c r="CO629" s="65"/>
      <c r="CP629" s="65"/>
      <c r="CQ629" s="65"/>
      <c r="CR629" s="65"/>
      <c r="CS629" s="65"/>
      <c r="CT629" s="65"/>
      <c r="CU629" s="65"/>
      <c r="CV629" s="66"/>
      <c r="CW629" s="65"/>
      <c r="CX629" s="65"/>
      <c r="CY629" s="40"/>
      <c r="CZ629" s="40"/>
      <c r="DA629" s="40"/>
      <c r="DB629" s="40"/>
      <c r="DC629" s="40"/>
      <c r="DD629" s="40"/>
      <c r="DE629" s="40"/>
      <c r="DF629" s="40"/>
      <c r="DG629" s="40"/>
      <c r="DH629" s="40"/>
      <c r="DI629" s="40"/>
      <c r="DJ629" s="40"/>
      <c r="DK629" s="40"/>
      <c r="DL629" s="40"/>
      <c r="DM629" s="40"/>
      <c r="DN629" s="40"/>
      <c r="DO629" s="40"/>
      <c r="DP629" s="40"/>
      <c r="DQ629" s="40"/>
      <c r="DR629" s="40"/>
      <c r="DS629" s="40"/>
      <c r="DT629" s="40"/>
      <c r="DU629" s="40"/>
      <c r="DV629" s="40"/>
      <c r="DW629" s="85"/>
    </row>
    <row r="630" spans="4:127" ht="21" customHeight="1" x14ac:dyDescent="0.2">
      <c r="D630" s="40"/>
      <c r="E630" s="40"/>
      <c r="F630" s="40"/>
      <c r="G630" s="40"/>
      <c r="H630" s="138"/>
      <c r="I630" s="138"/>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U630" s="75"/>
      <c r="AX630" s="40"/>
      <c r="AY630" s="40"/>
      <c r="AZ630" s="40"/>
      <c r="BA630" s="40"/>
      <c r="BG630" s="40"/>
      <c r="BI630" s="40"/>
      <c r="BJ630" s="40"/>
      <c r="BK630" s="40"/>
      <c r="BL630" s="40"/>
      <c r="BM630" s="40"/>
      <c r="BN630" s="40"/>
      <c r="BO630" s="40"/>
      <c r="BR630" s="40"/>
      <c r="BS630" s="40"/>
      <c r="BT630" s="40"/>
      <c r="CC630" s="40"/>
      <c r="CE630" s="65"/>
      <c r="CF630" s="65"/>
      <c r="CG630" s="65"/>
      <c r="CH630" s="65"/>
      <c r="CI630" s="65"/>
      <c r="CJ630" s="66"/>
      <c r="CK630" s="66"/>
      <c r="CL630" s="66"/>
      <c r="CM630" s="65"/>
      <c r="CN630" s="65"/>
      <c r="CO630" s="65"/>
      <c r="CP630" s="65"/>
      <c r="CQ630" s="65"/>
      <c r="CR630" s="65"/>
      <c r="CS630" s="65"/>
      <c r="CT630" s="65"/>
      <c r="CU630" s="65"/>
      <c r="CV630" s="66"/>
      <c r="CW630" s="65"/>
      <c r="CX630" s="65"/>
      <c r="CY630" s="40"/>
      <c r="CZ630" s="40"/>
      <c r="DA630" s="40"/>
      <c r="DB630" s="40"/>
      <c r="DC630" s="40"/>
      <c r="DD630" s="40"/>
      <c r="DE630" s="40"/>
      <c r="DF630" s="40"/>
      <c r="DG630" s="40"/>
      <c r="DH630" s="40"/>
      <c r="DI630" s="40"/>
      <c r="DJ630" s="40"/>
      <c r="DK630" s="40"/>
      <c r="DL630" s="40"/>
      <c r="DM630" s="40"/>
      <c r="DN630" s="40"/>
      <c r="DO630" s="40"/>
      <c r="DP630" s="40"/>
      <c r="DQ630" s="40"/>
      <c r="DR630" s="40"/>
      <c r="DS630" s="40"/>
      <c r="DT630" s="40"/>
      <c r="DU630" s="40"/>
      <c r="DV630" s="40"/>
      <c r="DW630" s="85"/>
    </row>
    <row r="631" spans="4:127" ht="21" customHeight="1" x14ac:dyDescent="0.2">
      <c r="D631" s="40"/>
      <c r="E631" s="40"/>
      <c r="F631" s="40"/>
      <c r="G631" s="40"/>
      <c r="H631" s="138"/>
      <c r="I631" s="138"/>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U631" s="75"/>
      <c r="AX631" s="40"/>
      <c r="AY631" s="40"/>
      <c r="AZ631" s="40"/>
      <c r="BA631" s="40"/>
      <c r="BG631" s="40"/>
      <c r="BI631" s="40"/>
      <c r="BJ631" s="40"/>
      <c r="BK631" s="40"/>
      <c r="BL631" s="40"/>
      <c r="BM631" s="40"/>
      <c r="BN631" s="40"/>
      <c r="BO631" s="40"/>
      <c r="BR631" s="40"/>
      <c r="BS631" s="40"/>
      <c r="BT631" s="40"/>
      <c r="CC631" s="40"/>
      <c r="CE631" s="65"/>
      <c r="CF631" s="65"/>
      <c r="CG631" s="65"/>
      <c r="CH631" s="65"/>
      <c r="CI631" s="65"/>
      <c r="CJ631" s="66"/>
      <c r="CK631" s="66"/>
      <c r="CL631" s="66"/>
      <c r="CM631" s="65"/>
      <c r="CN631" s="65"/>
      <c r="CO631" s="65"/>
      <c r="CP631" s="65"/>
      <c r="CQ631" s="65"/>
      <c r="CR631" s="65"/>
      <c r="CS631" s="65"/>
      <c r="CT631" s="65"/>
      <c r="CU631" s="65"/>
      <c r="CV631" s="66"/>
      <c r="CW631" s="65"/>
      <c r="CX631" s="65"/>
      <c r="CY631" s="40"/>
      <c r="CZ631" s="40"/>
      <c r="DA631" s="40"/>
      <c r="DB631" s="40"/>
      <c r="DC631" s="40"/>
      <c r="DD631" s="40"/>
      <c r="DE631" s="40"/>
      <c r="DF631" s="40"/>
      <c r="DG631" s="40"/>
      <c r="DH631" s="40"/>
      <c r="DI631" s="40"/>
      <c r="DJ631" s="40"/>
      <c r="DK631" s="40"/>
      <c r="DL631" s="40"/>
      <c r="DM631" s="40"/>
      <c r="DN631" s="40"/>
      <c r="DO631" s="40"/>
      <c r="DP631" s="40"/>
      <c r="DQ631" s="40"/>
      <c r="DR631" s="40"/>
      <c r="DS631" s="40"/>
      <c r="DT631" s="40"/>
      <c r="DU631" s="40"/>
      <c r="DV631" s="40"/>
      <c r="DW631" s="85"/>
    </row>
    <row r="632" spans="4:127" ht="21" customHeight="1" x14ac:dyDescent="0.2">
      <c r="D632" s="40"/>
      <c r="E632" s="40"/>
      <c r="F632" s="40"/>
      <c r="G632" s="40"/>
      <c r="H632" s="138"/>
      <c r="I632" s="138"/>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U632" s="75"/>
      <c r="AX632" s="40"/>
      <c r="AY632" s="40"/>
      <c r="AZ632" s="40"/>
      <c r="BA632" s="40"/>
      <c r="BG632" s="40"/>
      <c r="BI632" s="40"/>
      <c r="BJ632" s="40"/>
      <c r="BK632" s="40"/>
      <c r="BL632" s="40"/>
      <c r="BM632" s="40"/>
      <c r="BN632" s="40"/>
      <c r="BO632" s="40"/>
      <c r="BR632" s="40"/>
      <c r="BS632" s="40"/>
      <c r="BT632" s="40"/>
      <c r="CC632" s="40"/>
      <c r="CE632" s="65"/>
      <c r="CF632" s="65"/>
      <c r="CG632" s="65"/>
      <c r="CH632" s="65"/>
      <c r="CI632" s="65"/>
      <c r="CJ632" s="66"/>
      <c r="CK632" s="66"/>
      <c r="CL632" s="66"/>
      <c r="CM632" s="65"/>
      <c r="CN632" s="65"/>
      <c r="CO632" s="65"/>
      <c r="CP632" s="65"/>
      <c r="CQ632" s="65"/>
      <c r="CR632" s="65"/>
      <c r="CS632" s="65"/>
      <c r="CT632" s="65"/>
      <c r="CU632" s="65"/>
      <c r="CV632" s="66"/>
      <c r="CW632" s="65"/>
      <c r="CX632" s="65"/>
      <c r="CY632" s="40"/>
      <c r="CZ632" s="40"/>
      <c r="DA632" s="40"/>
      <c r="DB632" s="40"/>
      <c r="DC632" s="40"/>
      <c r="DD632" s="40"/>
      <c r="DE632" s="40"/>
      <c r="DF632" s="40"/>
      <c r="DG632" s="40"/>
      <c r="DH632" s="40"/>
      <c r="DI632" s="40"/>
      <c r="DJ632" s="40"/>
      <c r="DK632" s="40"/>
      <c r="DL632" s="40"/>
      <c r="DM632" s="40"/>
      <c r="DN632" s="40"/>
      <c r="DO632" s="40"/>
      <c r="DP632" s="40"/>
      <c r="DQ632" s="40"/>
      <c r="DR632" s="40"/>
      <c r="DS632" s="40"/>
      <c r="DT632" s="40"/>
      <c r="DU632" s="40"/>
      <c r="DV632" s="40"/>
      <c r="DW632" s="85"/>
    </row>
    <row r="633" spans="4:127" ht="21" customHeight="1" x14ac:dyDescent="0.2">
      <c r="D633" s="40"/>
      <c r="E633" s="40"/>
      <c r="F633" s="40"/>
      <c r="G633" s="40"/>
      <c r="H633" s="138"/>
      <c r="I633" s="138"/>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U633" s="75"/>
      <c r="AX633" s="40"/>
      <c r="AY633" s="40"/>
      <c r="AZ633" s="40"/>
      <c r="BA633" s="40"/>
      <c r="BG633" s="40"/>
      <c r="BI633" s="40"/>
      <c r="BJ633" s="40"/>
      <c r="BK633" s="40"/>
      <c r="BL633" s="40"/>
      <c r="BM633" s="40"/>
      <c r="BN633" s="40"/>
      <c r="BO633" s="40"/>
      <c r="BR633" s="40"/>
      <c r="BS633" s="40"/>
      <c r="BT633" s="40"/>
      <c r="CC633" s="40"/>
      <c r="CE633" s="65"/>
      <c r="CF633" s="65"/>
      <c r="CG633" s="65"/>
      <c r="CH633" s="65"/>
      <c r="CI633" s="65"/>
      <c r="CJ633" s="66"/>
      <c r="CK633" s="66"/>
      <c r="CL633" s="66"/>
      <c r="CM633" s="65"/>
      <c r="CN633" s="65"/>
      <c r="CO633" s="65"/>
      <c r="CP633" s="65"/>
      <c r="CQ633" s="65"/>
      <c r="CR633" s="65"/>
      <c r="CS633" s="65"/>
      <c r="CT633" s="65"/>
      <c r="CU633" s="65"/>
      <c r="CV633" s="66"/>
      <c r="CW633" s="65"/>
      <c r="CX633" s="65"/>
      <c r="CY633" s="40"/>
      <c r="CZ633" s="40"/>
      <c r="DA633" s="40"/>
      <c r="DB633" s="40"/>
      <c r="DC633" s="40"/>
      <c r="DD633" s="40"/>
      <c r="DE633" s="40"/>
      <c r="DF633" s="40"/>
      <c r="DG633" s="40"/>
      <c r="DH633" s="40"/>
      <c r="DI633" s="40"/>
      <c r="DJ633" s="40"/>
      <c r="DK633" s="40"/>
      <c r="DL633" s="40"/>
      <c r="DM633" s="40"/>
      <c r="DN633" s="40"/>
      <c r="DO633" s="40"/>
      <c r="DP633" s="40"/>
      <c r="DQ633" s="40"/>
      <c r="DR633" s="40"/>
      <c r="DS633" s="40"/>
      <c r="DT633" s="40"/>
      <c r="DU633" s="40"/>
      <c r="DV633" s="40"/>
      <c r="DW633" s="85"/>
    </row>
    <row r="634" spans="4:127" ht="21" customHeight="1" x14ac:dyDescent="0.2">
      <c r="D634" s="40"/>
      <c r="E634" s="40"/>
      <c r="F634" s="40"/>
      <c r="G634" s="40"/>
      <c r="H634" s="138"/>
      <c r="I634" s="138"/>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U634" s="75"/>
      <c r="AX634" s="40"/>
      <c r="AY634" s="40"/>
      <c r="AZ634" s="40"/>
      <c r="BA634" s="40"/>
      <c r="BG634" s="40"/>
      <c r="BI634" s="40"/>
      <c r="BJ634" s="40"/>
      <c r="BK634" s="40"/>
      <c r="BL634" s="40"/>
      <c r="BM634" s="40"/>
      <c r="BN634" s="40"/>
      <c r="BO634" s="40"/>
      <c r="BR634" s="40"/>
      <c r="BS634" s="40"/>
      <c r="BT634" s="40"/>
      <c r="CC634" s="40"/>
      <c r="CE634" s="65"/>
      <c r="CF634" s="65"/>
      <c r="CG634" s="65"/>
      <c r="CH634" s="65"/>
      <c r="CI634" s="65"/>
      <c r="CJ634" s="66"/>
      <c r="CK634" s="66"/>
      <c r="CL634" s="66"/>
      <c r="CM634" s="65"/>
      <c r="CN634" s="65"/>
      <c r="CO634" s="65"/>
      <c r="CP634" s="65"/>
      <c r="CQ634" s="65"/>
      <c r="CR634" s="65"/>
      <c r="CS634" s="65"/>
      <c r="CT634" s="65"/>
      <c r="CU634" s="65"/>
      <c r="CV634" s="66"/>
      <c r="CW634" s="65"/>
      <c r="CX634" s="65"/>
      <c r="CY634" s="40"/>
      <c r="CZ634" s="40"/>
      <c r="DA634" s="40"/>
      <c r="DB634" s="40"/>
      <c r="DC634" s="40"/>
      <c r="DD634" s="40"/>
      <c r="DE634" s="40"/>
      <c r="DF634" s="40"/>
      <c r="DG634" s="40"/>
      <c r="DH634" s="40"/>
      <c r="DI634" s="40"/>
      <c r="DJ634" s="40"/>
      <c r="DK634" s="40"/>
      <c r="DL634" s="40"/>
      <c r="DM634" s="40"/>
      <c r="DN634" s="40"/>
      <c r="DO634" s="40"/>
      <c r="DP634" s="40"/>
      <c r="DQ634" s="40"/>
      <c r="DR634" s="40"/>
      <c r="DS634" s="40"/>
      <c r="DT634" s="40"/>
      <c r="DU634" s="40"/>
      <c r="DV634" s="40"/>
      <c r="DW634" s="85"/>
    </row>
    <row r="635" spans="4:127" ht="21" customHeight="1" x14ac:dyDescent="0.2">
      <c r="D635" s="40"/>
      <c r="E635" s="40"/>
      <c r="F635" s="40"/>
      <c r="G635" s="40"/>
      <c r="H635" s="138"/>
      <c r="I635" s="138"/>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U635" s="75"/>
      <c r="AX635" s="40"/>
      <c r="AY635" s="40"/>
      <c r="AZ635" s="40"/>
      <c r="BA635" s="40"/>
      <c r="BG635" s="40"/>
      <c r="BI635" s="40"/>
      <c r="BJ635" s="40"/>
      <c r="BK635" s="40"/>
      <c r="BL635" s="40"/>
      <c r="BM635" s="40"/>
      <c r="BN635" s="40"/>
      <c r="BO635" s="40"/>
      <c r="BR635" s="40"/>
      <c r="BS635" s="40"/>
      <c r="BT635" s="40"/>
      <c r="CC635" s="40"/>
      <c r="CE635" s="65"/>
      <c r="CF635" s="65"/>
      <c r="CG635" s="65"/>
      <c r="CH635" s="65"/>
      <c r="CI635" s="65"/>
      <c r="CJ635" s="66"/>
      <c r="CK635" s="66"/>
      <c r="CL635" s="66"/>
      <c r="CM635" s="65"/>
      <c r="CN635" s="65"/>
      <c r="CO635" s="65"/>
      <c r="CP635" s="65"/>
      <c r="CQ635" s="65"/>
      <c r="CR635" s="65"/>
      <c r="CS635" s="65"/>
      <c r="CT635" s="65"/>
      <c r="CU635" s="65"/>
      <c r="CV635" s="66"/>
      <c r="CW635" s="65"/>
      <c r="CX635" s="65"/>
      <c r="CY635" s="40"/>
      <c r="CZ635" s="40"/>
      <c r="DA635" s="40"/>
      <c r="DB635" s="40"/>
      <c r="DC635" s="40"/>
      <c r="DD635" s="40"/>
      <c r="DE635" s="40"/>
      <c r="DF635" s="40"/>
      <c r="DG635" s="40"/>
      <c r="DH635" s="40"/>
      <c r="DI635" s="40"/>
      <c r="DJ635" s="40"/>
      <c r="DK635" s="40"/>
      <c r="DL635" s="40"/>
      <c r="DM635" s="40"/>
      <c r="DN635" s="40"/>
      <c r="DO635" s="40"/>
      <c r="DP635" s="40"/>
      <c r="DQ635" s="40"/>
      <c r="DR635" s="40"/>
      <c r="DS635" s="40"/>
      <c r="DT635" s="40"/>
      <c r="DU635" s="40"/>
      <c r="DV635" s="40"/>
      <c r="DW635" s="85"/>
    </row>
    <row r="636" spans="4:127" ht="21" customHeight="1" x14ac:dyDescent="0.2">
      <c r="D636" s="40"/>
      <c r="E636" s="40"/>
      <c r="F636" s="40"/>
      <c r="G636" s="40"/>
      <c r="H636" s="138"/>
      <c r="I636" s="138"/>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U636" s="75"/>
      <c r="AX636" s="40"/>
      <c r="AY636" s="40"/>
      <c r="AZ636" s="40"/>
      <c r="BA636" s="40"/>
      <c r="BG636" s="40"/>
      <c r="BI636" s="40"/>
      <c r="BJ636" s="40"/>
      <c r="BK636" s="40"/>
      <c r="BL636" s="40"/>
      <c r="BM636" s="40"/>
      <c r="BN636" s="40"/>
      <c r="BO636" s="40"/>
      <c r="BR636" s="40"/>
      <c r="BS636" s="40"/>
      <c r="BT636" s="40"/>
      <c r="CC636" s="40"/>
      <c r="CE636" s="65"/>
      <c r="CF636" s="65"/>
      <c r="CG636" s="65"/>
      <c r="CH636" s="65"/>
      <c r="CI636" s="65"/>
      <c r="CJ636" s="66"/>
      <c r="CK636" s="66"/>
      <c r="CL636" s="66"/>
      <c r="CM636" s="65"/>
      <c r="CN636" s="65"/>
      <c r="CO636" s="65"/>
      <c r="CP636" s="65"/>
      <c r="CQ636" s="65"/>
      <c r="CR636" s="65"/>
      <c r="CS636" s="65"/>
      <c r="CT636" s="65"/>
      <c r="CU636" s="65"/>
      <c r="CV636" s="66"/>
      <c r="CW636" s="65"/>
      <c r="CX636" s="65"/>
      <c r="CY636" s="40"/>
      <c r="CZ636" s="40"/>
      <c r="DA636" s="40"/>
      <c r="DB636" s="40"/>
      <c r="DC636" s="40"/>
      <c r="DD636" s="40"/>
      <c r="DE636" s="40"/>
      <c r="DF636" s="40"/>
      <c r="DG636" s="40"/>
      <c r="DH636" s="40"/>
      <c r="DI636" s="40"/>
      <c r="DJ636" s="40"/>
      <c r="DK636" s="40"/>
      <c r="DL636" s="40"/>
      <c r="DM636" s="40"/>
      <c r="DN636" s="40"/>
      <c r="DO636" s="40"/>
      <c r="DP636" s="40"/>
      <c r="DQ636" s="40"/>
      <c r="DR636" s="40"/>
      <c r="DS636" s="40"/>
      <c r="DT636" s="40"/>
      <c r="DU636" s="40"/>
      <c r="DV636" s="40"/>
      <c r="DW636" s="85"/>
    </row>
    <row r="637" spans="4:127" ht="21" customHeight="1" x14ac:dyDescent="0.2">
      <c r="D637" s="40"/>
      <c r="E637" s="40"/>
      <c r="F637" s="40"/>
      <c r="G637" s="40"/>
      <c r="H637" s="138"/>
      <c r="I637" s="138"/>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U637" s="75"/>
      <c r="AX637" s="40"/>
      <c r="AY637" s="40"/>
      <c r="AZ637" s="40"/>
      <c r="BA637" s="40"/>
      <c r="BG637" s="40"/>
      <c r="BI637" s="40"/>
      <c r="BJ637" s="40"/>
      <c r="BK637" s="40"/>
      <c r="BL637" s="40"/>
      <c r="BM637" s="40"/>
      <c r="BN637" s="40"/>
      <c r="BO637" s="40"/>
      <c r="BR637" s="40"/>
      <c r="BS637" s="40"/>
      <c r="BT637" s="40"/>
      <c r="CC637" s="40"/>
      <c r="CE637" s="65"/>
      <c r="CF637" s="65"/>
      <c r="CG637" s="65"/>
      <c r="CH637" s="65"/>
      <c r="CI637" s="65"/>
      <c r="CJ637" s="66"/>
      <c r="CK637" s="66"/>
      <c r="CL637" s="66"/>
      <c r="CM637" s="65"/>
      <c r="CN637" s="65"/>
      <c r="CO637" s="65"/>
      <c r="CP637" s="65"/>
      <c r="CQ637" s="65"/>
      <c r="CR637" s="65"/>
      <c r="CS637" s="65"/>
      <c r="CT637" s="65"/>
      <c r="CU637" s="65"/>
      <c r="CV637" s="66"/>
      <c r="CW637" s="65"/>
      <c r="CX637" s="65"/>
      <c r="CY637" s="40"/>
      <c r="CZ637" s="40"/>
      <c r="DA637" s="40"/>
      <c r="DB637" s="40"/>
      <c r="DC637" s="40"/>
      <c r="DD637" s="40"/>
      <c r="DE637" s="40"/>
      <c r="DF637" s="40"/>
      <c r="DG637" s="40"/>
      <c r="DH637" s="40"/>
      <c r="DI637" s="40"/>
      <c r="DJ637" s="40"/>
      <c r="DK637" s="40"/>
      <c r="DL637" s="40"/>
      <c r="DM637" s="40"/>
      <c r="DN637" s="40"/>
      <c r="DO637" s="40"/>
      <c r="DP637" s="40"/>
      <c r="DQ637" s="40"/>
      <c r="DR637" s="40"/>
      <c r="DS637" s="40"/>
      <c r="DT637" s="40"/>
      <c r="DU637" s="40"/>
      <c r="DV637" s="40"/>
      <c r="DW637" s="85"/>
    </row>
    <row r="638" spans="4:127" ht="21" customHeight="1" x14ac:dyDescent="0.2">
      <c r="D638" s="40"/>
      <c r="E638" s="40"/>
      <c r="F638" s="40"/>
      <c r="G638" s="40"/>
      <c r="H638" s="138"/>
      <c r="I638" s="138"/>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U638" s="75"/>
      <c r="AX638" s="40"/>
      <c r="AY638" s="40"/>
      <c r="AZ638" s="40"/>
      <c r="BA638" s="40"/>
      <c r="BG638" s="40"/>
      <c r="BI638" s="40"/>
      <c r="BJ638" s="40"/>
      <c r="BK638" s="40"/>
      <c r="BL638" s="40"/>
      <c r="BM638" s="40"/>
      <c r="BN638" s="40"/>
      <c r="BO638" s="40"/>
      <c r="BR638" s="40"/>
      <c r="BS638" s="40"/>
      <c r="BT638" s="40"/>
      <c r="CC638" s="40"/>
      <c r="CE638" s="65"/>
      <c r="CF638" s="65"/>
      <c r="CG638" s="65"/>
      <c r="CH638" s="65"/>
      <c r="CI638" s="65"/>
      <c r="CJ638" s="66"/>
      <c r="CK638" s="66"/>
      <c r="CL638" s="66"/>
      <c r="CM638" s="65"/>
      <c r="CN638" s="65"/>
      <c r="CO638" s="65"/>
      <c r="CP638" s="65"/>
      <c r="CQ638" s="65"/>
      <c r="CR638" s="65"/>
      <c r="CS638" s="65"/>
      <c r="CT638" s="65"/>
      <c r="CU638" s="65"/>
      <c r="CV638" s="66"/>
      <c r="CW638" s="65"/>
      <c r="CX638" s="65"/>
      <c r="CY638" s="40"/>
      <c r="CZ638" s="40"/>
      <c r="DA638" s="40"/>
      <c r="DB638" s="40"/>
      <c r="DC638" s="40"/>
      <c r="DD638" s="40"/>
      <c r="DE638" s="40"/>
      <c r="DF638" s="40"/>
      <c r="DG638" s="40"/>
      <c r="DH638" s="40"/>
      <c r="DI638" s="40"/>
      <c r="DJ638" s="40"/>
      <c r="DK638" s="40"/>
      <c r="DL638" s="40"/>
      <c r="DM638" s="40"/>
      <c r="DN638" s="40"/>
      <c r="DO638" s="40"/>
      <c r="DP638" s="40"/>
      <c r="DQ638" s="40"/>
      <c r="DR638" s="40"/>
      <c r="DS638" s="40"/>
      <c r="DT638" s="40"/>
      <c r="DU638" s="40"/>
      <c r="DV638" s="40"/>
      <c r="DW638" s="85"/>
    </row>
    <row r="639" spans="4:127" ht="21" customHeight="1" x14ac:dyDescent="0.2">
      <c r="D639" s="40"/>
      <c r="E639" s="40"/>
      <c r="F639" s="40"/>
      <c r="G639" s="40"/>
      <c r="H639" s="138"/>
      <c r="I639" s="138"/>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U639" s="75"/>
      <c r="AX639" s="40"/>
      <c r="AY639" s="40"/>
      <c r="AZ639" s="40"/>
      <c r="BA639" s="40"/>
      <c r="BG639" s="40"/>
      <c r="BI639" s="40"/>
      <c r="BJ639" s="40"/>
      <c r="BK639" s="40"/>
      <c r="BL639" s="40"/>
      <c r="BM639" s="40"/>
      <c r="BN639" s="40"/>
      <c r="BO639" s="40"/>
      <c r="BR639" s="40"/>
      <c r="BS639" s="40"/>
      <c r="BT639" s="40"/>
      <c r="CC639" s="40"/>
      <c r="CE639" s="65"/>
      <c r="CF639" s="65"/>
      <c r="CG639" s="65"/>
      <c r="CH639" s="65"/>
      <c r="CI639" s="65"/>
      <c r="CJ639" s="66"/>
      <c r="CK639" s="66"/>
      <c r="CL639" s="66"/>
      <c r="CM639" s="65"/>
      <c r="CN639" s="65"/>
      <c r="CO639" s="65"/>
      <c r="CP639" s="65"/>
      <c r="CQ639" s="65"/>
      <c r="CR639" s="65"/>
      <c r="CS639" s="65"/>
      <c r="CT639" s="65"/>
      <c r="CU639" s="65"/>
      <c r="CV639" s="66"/>
      <c r="CW639" s="65"/>
      <c r="CX639" s="65"/>
      <c r="CY639" s="40"/>
      <c r="CZ639" s="40"/>
      <c r="DA639" s="40"/>
      <c r="DB639" s="40"/>
      <c r="DC639" s="40"/>
      <c r="DD639" s="40"/>
      <c r="DE639" s="40"/>
      <c r="DF639" s="40"/>
      <c r="DG639" s="40"/>
      <c r="DH639" s="40"/>
      <c r="DI639" s="40"/>
      <c r="DJ639" s="40"/>
      <c r="DK639" s="40"/>
      <c r="DL639" s="40"/>
      <c r="DM639" s="40"/>
      <c r="DN639" s="40"/>
      <c r="DO639" s="40"/>
      <c r="DP639" s="40"/>
      <c r="DQ639" s="40"/>
      <c r="DR639" s="40"/>
      <c r="DS639" s="40"/>
      <c r="DT639" s="40"/>
      <c r="DU639" s="40"/>
      <c r="DV639" s="40"/>
      <c r="DW639" s="85"/>
    </row>
    <row r="640" spans="4:127" ht="21" customHeight="1" x14ac:dyDescent="0.2">
      <c r="D640" s="40"/>
      <c r="E640" s="40"/>
      <c r="F640" s="40"/>
      <c r="G640" s="40"/>
      <c r="H640" s="138"/>
      <c r="I640" s="138"/>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U640" s="75"/>
      <c r="AX640" s="40"/>
      <c r="AY640" s="40"/>
      <c r="AZ640" s="40"/>
      <c r="BA640" s="40"/>
      <c r="BG640" s="40"/>
      <c r="BI640" s="40"/>
      <c r="BJ640" s="40"/>
      <c r="BK640" s="40"/>
      <c r="BL640" s="40"/>
      <c r="BM640" s="40"/>
      <c r="BN640" s="40"/>
      <c r="BO640" s="40"/>
      <c r="BR640" s="40"/>
      <c r="BS640" s="40"/>
      <c r="BT640" s="40"/>
      <c r="CC640" s="40"/>
      <c r="CE640" s="65"/>
      <c r="CF640" s="65"/>
      <c r="CG640" s="65"/>
      <c r="CH640" s="65"/>
      <c r="CI640" s="65"/>
      <c r="CJ640" s="66"/>
      <c r="CK640" s="66"/>
      <c r="CL640" s="66"/>
      <c r="CM640" s="65"/>
      <c r="CN640" s="65"/>
      <c r="CO640" s="65"/>
      <c r="CP640" s="65"/>
      <c r="CQ640" s="65"/>
      <c r="CR640" s="65"/>
      <c r="CS640" s="65"/>
      <c r="CT640" s="65"/>
      <c r="CU640" s="65"/>
      <c r="CV640" s="66"/>
      <c r="CW640" s="65"/>
      <c r="CX640" s="65"/>
      <c r="CY640" s="40"/>
      <c r="CZ640" s="40"/>
      <c r="DA640" s="40"/>
      <c r="DB640" s="40"/>
      <c r="DC640" s="40"/>
      <c r="DD640" s="40"/>
      <c r="DE640" s="40"/>
      <c r="DF640" s="40"/>
      <c r="DG640" s="40"/>
      <c r="DH640" s="40"/>
      <c r="DI640" s="40"/>
      <c r="DJ640" s="40"/>
      <c r="DK640" s="40"/>
      <c r="DL640" s="40"/>
      <c r="DM640" s="40"/>
      <c r="DN640" s="40"/>
      <c r="DO640" s="40"/>
      <c r="DP640" s="40"/>
      <c r="DQ640" s="40"/>
      <c r="DR640" s="40"/>
      <c r="DS640" s="40"/>
      <c r="DT640" s="40"/>
      <c r="DU640" s="40"/>
      <c r="DV640" s="40"/>
      <c r="DW640" s="85"/>
    </row>
    <row r="641" spans="4:127" ht="21" customHeight="1" x14ac:dyDescent="0.2">
      <c r="D641" s="40"/>
      <c r="E641" s="40"/>
      <c r="F641" s="40"/>
      <c r="G641" s="40"/>
      <c r="H641" s="138"/>
      <c r="I641" s="138"/>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U641" s="75"/>
      <c r="AX641" s="40"/>
      <c r="AY641" s="40"/>
      <c r="AZ641" s="40"/>
      <c r="BA641" s="40"/>
      <c r="BG641" s="40"/>
      <c r="BI641" s="40"/>
      <c r="BJ641" s="40"/>
      <c r="BK641" s="40"/>
      <c r="BL641" s="40"/>
      <c r="BM641" s="40"/>
      <c r="BN641" s="40"/>
      <c r="BO641" s="40"/>
      <c r="BR641" s="40"/>
      <c r="BS641" s="40"/>
      <c r="BT641" s="40"/>
      <c r="CC641" s="40"/>
      <c r="CE641" s="65"/>
      <c r="CF641" s="65"/>
      <c r="CG641" s="65"/>
      <c r="CH641" s="65"/>
      <c r="CI641" s="65"/>
      <c r="CJ641" s="66"/>
      <c r="CK641" s="66"/>
      <c r="CL641" s="66"/>
      <c r="CM641" s="65"/>
      <c r="CN641" s="65"/>
      <c r="CO641" s="65"/>
      <c r="CP641" s="65"/>
      <c r="CQ641" s="65"/>
      <c r="CR641" s="65"/>
      <c r="CS641" s="65"/>
      <c r="CT641" s="65"/>
      <c r="CU641" s="65"/>
      <c r="CV641" s="66"/>
      <c r="CW641" s="65"/>
      <c r="CX641" s="65"/>
      <c r="CY641" s="40"/>
      <c r="CZ641" s="40"/>
      <c r="DA641" s="40"/>
      <c r="DB641" s="40"/>
      <c r="DC641" s="40"/>
      <c r="DD641" s="40"/>
      <c r="DE641" s="40"/>
      <c r="DF641" s="40"/>
      <c r="DG641" s="40"/>
      <c r="DH641" s="40"/>
      <c r="DI641" s="40"/>
      <c r="DJ641" s="40"/>
      <c r="DK641" s="40"/>
      <c r="DL641" s="40"/>
      <c r="DM641" s="40"/>
      <c r="DN641" s="40"/>
      <c r="DO641" s="40"/>
      <c r="DP641" s="40"/>
      <c r="DQ641" s="40"/>
      <c r="DR641" s="40"/>
      <c r="DS641" s="40"/>
      <c r="DT641" s="40"/>
      <c r="DU641" s="40"/>
      <c r="DV641" s="40"/>
      <c r="DW641" s="85"/>
    </row>
    <row r="642" spans="4:127" ht="21" customHeight="1" x14ac:dyDescent="0.2">
      <c r="D642" s="40"/>
      <c r="E642" s="40"/>
      <c r="F642" s="40"/>
      <c r="G642" s="40"/>
      <c r="H642" s="138"/>
      <c r="I642" s="138"/>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U642" s="75"/>
      <c r="AX642" s="40"/>
      <c r="AY642" s="40"/>
      <c r="AZ642" s="40"/>
      <c r="BA642" s="40"/>
      <c r="BG642" s="40"/>
      <c r="BI642" s="40"/>
      <c r="BJ642" s="40"/>
      <c r="BK642" s="40"/>
      <c r="BL642" s="40"/>
      <c r="BM642" s="40"/>
      <c r="BN642" s="40"/>
      <c r="BO642" s="40"/>
      <c r="BR642" s="40"/>
      <c r="BS642" s="40"/>
      <c r="BT642" s="40"/>
      <c r="CC642" s="40"/>
      <c r="CE642" s="65"/>
      <c r="CF642" s="65"/>
      <c r="CG642" s="65"/>
      <c r="CH642" s="65"/>
      <c r="CI642" s="65"/>
      <c r="CJ642" s="66"/>
      <c r="CK642" s="66"/>
      <c r="CL642" s="66"/>
      <c r="CM642" s="65"/>
      <c r="CN642" s="65"/>
      <c r="CO642" s="65"/>
      <c r="CP642" s="65"/>
      <c r="CQ642" s="65"/>
      <c r="CR642" s="65"/>
      <c r="CS642" s="65"/>
      <c r="CT642" s="65"/>
      <c r="CU642" s="65"/>
      <c r="CV642" s="66"/>
      <c r="CW642" s="65"/>
      <c r="CX642" s="65"/>
      <c r="CY642" s="40"/>
      <c r="CZ642" s="40"/>
      <c r="DA642" s="40"/>
      <c r="DB642" s="40"/>
      <c r="DC642" s="40"/>
      <c r="DD642" s="40"/>
      <c r="DE642" s="40"/>
      <c r="DF642" s="40"/>
      <c r="DG642" s="40"/>
      <c r="DH642" s="40"/>
      <c r="DI642" s="40"/>
      <c r="DJ642" s="40"/>
      <c r="DK642" s="40"/>
      <c r="DL642" s="40"/>
      <c r="DM642" s="40"/>
      <c r="DN642" s="40"/>
      <c r="DO642" s="40"/>
      <c r="DP642" s="40"/>
      <c r="DQ642" s="40"/>
      <c r="DR642" s="40"/>
      <c r="DS642" s="40"/>
      <c r="DT642" s="40"/>
      <c r="DU642" s="40"/>
      <c r="DV642" s="40"/>
      <c r="DW642" s="85"/>
    </row>
    <row r="643" spans="4:127" ht="21" customHeight="1" x14ac:dyDescent="0.2">
      <c r="D643" s="40"/>
      <c r="E643" s="40"/>
      <c r="F643" s="40"/>
      <c r="G643" s="40"/>
      <c r="H643" s="138"/>
      <c r="I643" s="138"/>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U643" s="75"/>
      <c r="AX643" s="40"/>
      <c r="AY643" s="40"/>
      <c r="AZ643" s="40"/>
      <c r="BA643" s="40"/>
      <c r="BG643" s="40"/>
      <c r="BI643" s="40"/>
      <c r="BJ643" s="40"/>
      <c r="BK643" s="40"/>
      <c r="BL643" s="40"/>
      <c r="BM643" s="40"/>
      <c r="BN643" s="40"/>
      <c r="BO643" s="40"/>
      <c r="BR643" s="40"/>
      <c r="BS643" s="40"/>
      <c r="BT643" s="40"/>
      <c r="CC643" s="40"/>
      <c r="CE643" s="65"/>
      <c r="CF643" s="65"/>
      <c r="CG643" s="65"/>
      <c r="CH643" s="65"/>
      <c r="CI643" s="65"/>
      <c r="CJ643" s="66"/>
      <c r="CK643" s="66"/>
      <c r="CL643" s="66"/>
      <c r="CM643" s="65"/>
      <c r="CN643" s="65"/>
      <c r="CO643" s="65"/>
      <c r="CP643" s="65"/>
      <c r="CQ643" s="65"/>
      <c r="CR643" s="65"/>
      <c r="CS643" s="65"/>
      <c r="CT643" s="65"/>
      <c r="CU643" s="65"/>
      <c r="CV643" s="66"/>
      <c r="CW643" s="65"/>
      <c r="CX643" s="65"/>
      <c r="CY643" s="40"/>
      <c r="CZ643" s="40"/>
      <c r="DA643" s="40"/>
      <c r="DB643" s="40"/>
      <c r="DC643" s="40"/>
      <c r="DD643" s="40"/>
      <c r="DE643" s="40"/>
      <c r="DF643" s="40"/>
      <c r="DG643" s="40"/>
      <c r="DH643" s="40"/>
      <c r="DI643" s="40"/>
      <c r="DJ643" s="40"/>
      <c r="DK643" s="40"/>
      <c r="DL643" s="40"/>
      <c r="DM643" s="40"/>
      <c r="DN643" s="40"/>
      <c r="DO643" s="40"/>
      <c r="DP643" s="40"/>
      <c r="DQ643" s="40"/>
      <c r="DR643" s="40"/>
      <c r="DS643" s="40"/>
      <c r="DT643" s="40"/>
      <c r="DU643" s="40"/>
      <c r="DV643" s="40"/>
      <c r="DW643" s="85"/>
    </row>
    <row r="644" spans="4:127" ht="21" customHeight="1" x14ac:dyDescent="0.2">
      <c r="D644" s="40"/>
      <c r="E644" s="40"/>
      <c r="F644" s="40"/>
      <c r="G644" s="40"/>
      <c r="H644" s="138"/>
      <c r="I644" s="138"/>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U644" s="75"/>
      <c r="AX644" s="40"/>
      <c r="AY644" s="40"/>
      <c r="AZ644" s="40"/>
      <c r="BA644" s="40"/>
      <c r="BG644" s="40"/>
      <c r="BI644" s="40"/>
      <c r="BJ644" s="40"/>
      <c r="BK644" s="40"/>
      <c r="BL644" s="40"/>
      <c r="BM644" s="40"/>
      <c r="BN644" s="40"/>
      <c r="BO644" s="40"/>
      <c r="BR644" s="40"/>
      <c r="BS644" s="40"/>
      <c r="BT644" s="40"/>
      <c r="CC644" s="40"/>
      <c r="CE644" s="65"/>
      <c r="CF644" s="65"/>
      <c r="CG644" s="65"/>
      <c r="CH644" s="65"/>
      <c r="CI644" s="65"/>
      <c r="CJ644" s="66"/>
      <c r="CK644" s="66"/>
      <c r="CL644" s="66"/>
      <c r="CM644" s="65"/>
      <c r="CN644" s="65"/>
      <c r="CO644" s="65"/>
      <c r="CP644" s="65"/>
      <c r="CQ644" s="65"/>
      <c r="CR644" s="65"/>
      <c r="CS644" s="65"/>
      <c r="CT644" s="65"/>
      <c r="CU644" s="65"/>
      <c r="CV644" s="66"/>
      <c r="CW644" s="65"/>
      <c r="CX644" s="65"/>
      <c r="CY644" s="40"/>
      <c r="CZ644" s="40"/>
      <c r="DA644" s="40"/>
      <c r="DB644" s="40"/>
      <c r="DC644" s="40"/>
      <c r="DD644" s="40"/>
      <c r="DE644" s="40"/>
      <c r="DF644" s="40"/>
      <c r="DG644" s="40"/>
      <c r="DH644" s="40"/>
      <c r="DI644" s="40"/>
      <c r="DJ644" s="40"/>
      <c r="DK644" s="40"/>
      <c r="DL644" s="40"/>
      <c r="DM644" s="40"/>
      <c r="DN644" s="40"/>
      <c r="DO644" s="40"/>
      <c r="DP644" s="40"/>
      <c r="DQ644" s="40"/>
      <c r="DR644" s="40"/>
      <c r="DS644" s="40"/>
      <c r="DT644" s="40"/>
      <c r="DU644" s="40"/>
      <c r="DV644" s="40"/>
      <c r="DW644" s="85"/>
    </row>
    <row r="645" spans="4:127" ht="21" customHeight="1" x14ac:dyDescent="0.2">
      <c r="D645" s="40"/>
      <c r="E645" s="40"/>
      <c r="F645" s="40"/>
      <c r="G645" s="40"/>
      <c r="H645" s="138"/>
      <c r="I645" s="138"/>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U645" s="75"/>
      <c r="AX645" s="40"/>
      <c r="AY645" s="40"/>
      <c r="AZ645" s="40"/>
      <c r="BA645" s="40"/>
      <c r="BG645" s="40"/>
      <c r="BI645" s="40"/>
      <c r="BJ645" s="40"/>
      <c r="BK645" s="40"/>
      <c r="BL645" s="40"/>
      <c r="BM645" s="40"/>
      <c r="BN645" s="40"/>
      <c r="BO645" s="40"/>
      <c r="BR645" s="40"/>
      <c r="BS645" s="40"/>
      <c r="BT645" s="40"/>
      <c r="CC645" s="40"/>
      <c r="CE645" s="65"/>
      <c r="CF645" s="65"/>
      <c r="CG645" s="65"/>
      <c r="CH645" s="65"/>
      <c r="CI645" s="65"/>
      <c r="CJ645" s="66"/>
      <c r="CK645" s="66"/>
      <c r="CL645" s="66"/>
      <c r="CM645" s="65"/>
      <c r="CN645" s="65"/>
      <c r="CO645" s="65"/>
      <c r="CP645" s="65"/>
      <c r="CQ645" s="65"/>
      <c r="CR645" s="65"/>
      <c r="CS645" s="65"/>
      <c r="CT645" s="65"/>
      <c r="CU645" s="65"/>
      <c r="CV645" s="66"/>
      <c r="CW645" s="65"/>
      <c r="CX645" s="65"/>
      <c r="CY645" s="40"/>
      <c r="CZ645" s="40"/>
      <c r="DA645" s="40"/>
      <c r="DB645" s="40"/>
      <c r="DC645" s="40"/>
      <c r="DD645" s="40"/>
      <c r="DE645" s="40"/>
      <c r="DF645" s="40"/>
      <c r="DG645" s="40"/>
      <c r="DH645" s="40"/>
      <c r="DI645" s="40"/>
      <c r="DJ645" s="40"/>
      <c r="DK645" s="40"/>
      <c r="DL645" s="40"/>
      <c r="DM645" s="40"/>
      <c r="DN645" s="40"/>
      <c r="DO645" s="40"/>
      <c r="DP645" s="40"/>
      <c r="DQ645" s="40"/>
      <c r="DR645" s="40"/>
      <c r="DS645" s="40"/>
      <c r="DT645" s="40"/>
      <c r="DU645" s="40"/>
      <c r="DV645" s="40"/>
      <c r="DW645" s="85"/>
    </row>
    <row r="646" spans="4:127" ht="21" customHeight="1" x14ac:dyDescent="0.2">
      <c r="D646" s="40"/>
      <c r="E646" s="40"/>
      <c r="F646" s="40"/>
      <c r="G646" s="40"/>
      <c r="H646" s="138"/>
      <c r="I646" s="138"/>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U646" s="75"/>
      <c r="AX646" s="40"/>
      <c r="AY646" s="40"/>
      <c r="AZ646" s="40"/>
      <c r="BA646" s="40"/>
      <c r="BG646" s="40"/>
      <c r="BI646" s="40"/>
      <c r="BJ646" s="40"/>
      <c r="BK646" s="40"/>
      <c r="BL646" s="40"/>
      <c r="BM646" s="40"/>
      <c r="BN646" s="40"/>
      <c r="BO646" s="40"/>
      <c r="BR646" s="40"/>
      <c r="BS646" s="40"/>
      <c r="BT646" s="40"/>
      <c r="CC646" s="40"/>
      <c r="CE646" s="65"/>
      <c r="CF646" s="65"/>
      <c r="CG646" s="65"/>
      <c r="CH646" s="65"/>
      <c r="CI646" s="65"/>
      <c r="CJ646" s="66"/>
      <c r="CK646" s="66"/>
      <c r="CL646" s="66"/>
      <c r="CM646" s="65"/>
      <c r="CN646" s="65"/>
      <c r="CO646" s="65"/>
      <c r="CP646" s="65"/>
      <c r="CQ646" s="65"/>
      <c r="CR646" s="65"/>
      <c r="CS646" s="65"/>
      <c r="CT646" s="65"/>
      <c r="CU646" s="65"/>
      <c r="CV646" s="66"/>
      <c r="CW646" s="65"/>
      <c r="CX646" s="65"/>
      <c r="CY646" s="40"/>
      <c r="CZ646" s="40"/>
      <c r="DA646" s="40"/>
      <c r="DB646" s="40"/>
      <c r="DC646" s="40"/>
      <c r="DD646" s="40"/>
      <c r="DE646" s="40"/>
      <c r="DF646" s="40"/>
      <c r="DG646" s="40"/>
      <c r="DH646" s="40"/>
      <c r="DI646" s="40"/>
      <c r="DJ646" s="40"/>
      <c r="DK646" s="40"/>
      <c r="DL646" s="40"/>
      <c r="DM646" s="40"/>
      <c r="DN646" s="40"/>
      <c r="DO646" s="40"/>
      <c r="DP646" s="40"/>
      <c r="DQ646" s="40"/>
      <c r="DR646" s="40"/>
      <c r="DS646" s="40"/>
      <c r="DT646" s="40"/>
      <c r="DU646" s="40"/>
      <c r="DV646" s="40"/>
      <c r="DW646" s="85"/>
    </row>
    <row r="647" spans="4:127" ht="21" customHeight="1" x14ac:dyDescent="0.2">
      <c r="D647" s="40"/>
      <c r="E647" s="40"/>
      <c r="F647" s="40"/>
      <c r="G647" s="40"/>
      <c r="H647" s="138"/>
      <c r="I647" s="138"/>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U647" s="75"/>
      <c r="AX647" s="40"/>
      <c r="AY647" s="40"/>
      <c r="AZ647" s="40"/>
      <c r="BA647" s="40"/>
      <c r="BG647" s="40"/>
      <c r="BI647" s="40"/>
      <c r="BJ647" s="40"/>
      <c r="BK647" s="40"/>
      <c r="BL647" s="40"/>
      <c r="BM647" s="40"/>
      <c r="BN647" s="40"/>
      <c r="BO647" s="40"/>
      <c r="BR647" s="40"/>
      <c r="BS647" s="40"/>
      <c r="BT647" s="40"/>
      <c r="CC647" s="40"/>
      <c r="CE647" s="65"/>
      <c r="CF647" s="65"/>
      <c r="CG647" s="65"/>
      <c r="CH647" s="65"/>
      <c r="CI647" s="65"/>
      <c r="CJ647" s="66"/>
      <c r="CK647" s="66"/>
      <c r="CL647" s="66"/>
      <c r="CM647" s="65"/>
      <c r="CN647" s="65"/>
      <c r="CO647" s="65"/>
      <c r="CP647" s="65"/>
      <c r="CQ647" s="65"/>
      <c r="CR647" s="65"/>
      <c r="CS647" s="65"/>
      <c r="CT647" s="65"/>
      <c r="CU647" s="65"/>
      <c r="CV647" s="66"/>
      <c r="CW647" s="65"/>
      <c r="CX647" s="65"/>
      <c r="CY647" s="40"/>
      <c r="CZ647" s="40"/>
      <c r="DA647" s="40"/>
      <c r="DB647" s="40"/>
      <c r="DC647" s="40"/>
      <c r="DD647" s="40"/>
      <c r="DE647" s="40"/>
      <c r="DF647" s="40"/>
      <c r="DG647" s="40"/>
      <c r="DH647" s="40"/>
      <c r="DI647" s="40"/>
      <c r="DJ647" s="40"/>
      <c r="DK647" s="40"/>
      <c r="DL647" s="40"/>
      <c r="DM647" s="40"/>
      <c r="DN647" s="40"/>
      <c r="DO647" s="40"/>
      <c r="DP647" s="40"/>
      <c r="DQ647" s="40"/>
      <c r="DR647" s="40"/>
      <c r="DS647" s="40"/>
      <c r="DT647" s="40"/>
      <c r="DU647" s="40"/>
      <c r="DV647" s="40"/>
      <c r="DW647" s="85"/>
    </row>
    <row r="648" spans="4:127" ht="21" customHeight="1" x14ac:dyDescent="0.2">
      <c r="D648" s="40"/>
      <c r="E648" s="40"/>
      <c r="F648" s="40"/>
      <c r="G648" s="40"/>
      <c r="H648" s="138"/>
      <c r="I648" s="138"/>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U648" s="75"/>
      <c r="AX648" s="40"/>
      <c r="AY648" s="40"/>
      <c r="AZ648" s="40"/>
      <c r="BA648" s="40"/>
      <c r="BG648" s="40"/>
      <c r="BI648" s="40"/>
      <c r="BJ648" s="40"/>
      <c r="BK648" s="40"/>
      <c r="BL648" s="40"/>
      <c r="BM648" s="40"/>
      <c r="BN648" s="40"/>
      <c r="BO648" s="40"/>
      <c r="BR648" s="40"/>
      <c r="BS648" s="40"/>
      <c r="BT648" s="40"/>
      <c r="CC648" s="40"/>
      <c r="CE648" s="65"/>
      <c r="CF648" s="65"/>
      <c r="CG648" s="65"/>
      <c r="CH648" s="65"/>
      <c r="CI648" s="65"/>
      <c r="CJ648" s="66"/>
      <c r="CK648" s="66"/>
      <c r="CL648" s="66"/>
      <c r="CM648" s="65"/>
      <c r="CN648" s="65"/>
      <c r="CO648" s="65"/>
      <c r="CP648" s="65"/>
      <c r="CQ648" s="65"/>
      <c r="CR648" s="65"/>
      <c r="CS648" s="65"/>
      <c r="CT648" s="65"/>
      <c r="CU648" s="65"/>
      <c r="CV648" s="66"/>
      <c r="CW648" s="65"/>
      <c r="CX648" s="65"/>
      <c r="CY648" s="40"/>
      <c r="CZ648" s="40"/>
      <c r="DA648" s="40"/>
      <c r="DB648" s="40"/>
      <c r="DC648" s="40"/>
      <c r="DD648" s="40"/>
      <c r="DE648" s="40"/>
      <c r="DF648" s="40"/>
      <c r="DG648" s="40"/>
      <c r="DH648" s="40"/>
      <c r="DI648" s="40"/>
      <c r="DJ648" s="40"/>
      <c r="DK648" s="40"/>
      <c r="DL648" s="40"/>
      <c r="DM648" s="40"/>
      <c r="DN648" s="40"/>
      <c r="DO648" s="40"/>
      <c r="DP648" s="40"/>
      <c r="DQ648" s="40"/>
      <c r="DR648" s="40"/>
      <c r="DS648" s="40"/>
      <c r="DT648" s="40"/>
      <c r="DU648" s="40"/>
      <c r="DV648" s="40"/>
      <c r="DW648" s="85"/>
    </row>
    <row r="649" spans="4:127" ht="21" customHeight="1" x14ac:dyDescent="0.2">
      <c r="D649" s="40"/>
      <c r="E649" s="40"/>
      <c r="F649" s="40"/>
      <c r="G649" s="40"/>
      <c r="H649" s="138"/>
      <c r="I649" s="138"/>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U649" s="75"/>
      <c r="AX649" s="40"/>
      <c r="AY649" s="40"/>
      <c r="AZ649" s="40"/>
      <c r="BA649" s="40"/>
      <c r="BG649" s="40"/>
      <c r="BI649" s="40"/>
      <c r="BJ649" s="40"/>
      <c r="BK649" s="40"/>
      <c r="BL649" s="40"/>
      <c r="BM649" s="40"/>
      <c r="BN649" s="40"/>
      <c r="BO649" s="40"/>
      <c r="BR649" s="40"/>
      <c r="BS649" s="40"/>
      <c r="BT649" s="40"/>
      <c r="CC649" s="40"/>
      <c r="CE649" s="65"/>
      <c r="CF649" s="65"/>
      <c r="CG649" s="65"/>
      <c r="CH649" s="65"/>
      <c r="CI649" s="65"/>
      <c r="CJ649" s="66"/>
      <c r="CK649" s="66"/>
      <c r="CL649" s="66"/>
      <c r="CM649" s="65"/>
      <c r="CN649" s="65"/>
      <c r="CO649" s="65"/>
      <c r="CP649" s="65"/>
      <c r="CQ649" s="65"/>
      <c r="CR649" s="65"/>
      <c r="CS649" s="65"/>
      <c r="CT649" s="65"/>
      <c r="CU649" s="65"/>
      <c r="CV649" s="66"/>
      <c r="CW649" s="65"/>
      <c r="CX649" s="65"/>
      <c r="CY649" s="40"/>
      <c r="CZ649" s="40"/>
      <c r="DA649" s="40"/>
      <c r="DB649" s="40"/>
      <c r="DC649" s="40"/>
      <c r="DD649" s="40"/>
      <c r="DE649" s="40"/>
      <c r="DF649" s="40"/>
      <c r="DG649" s="40"/>
      <c r="DH649" s="40"/>
      <c r="DI649" s="40"/>
      <c r="DJ649" s="40"/>
      <c r="DK649" s="40"/>
      <c r="DL649" s="40"/>
      <c r="DM649" s="40"/>
      <c r="DN649" s="40"/>
      <c r="DO649" s="40"/>
      <c r="DP649" s="40"/>
      <c r="DQ649" s="40"/>
      <c r="DR649" s="40"/>
      <c r="DS649" s="40"/>
      <c r="DT649" s="40"/>
      <c r="DU649" s="40"/>
      <c r="DV649" s="40"/>
      <c r="DW649" s="85"/>
    </row>
    <row r="650" spans="4:127" ht="21" customHeight="1" x14ac:dyDescent="0.2">
      <c r="D650" s="40"/>
      <c r="E650" s="40"/>
      <c r="F650" s="40"/>
      <c r="G650" s="40"/>
      <c r="H650" s="138"/>
      <c r="I650" s="138"/>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U650" s="75"/>
      <c r="AX650" s="40"/>
      <c r="AY650" s="40"/>
      <c r="AZ650" s="40"/>
      <c r="BA650" s="40"/>
      <c r="BG650" s="40"/>
      <c r="BI650" s="40"/>
      <c r="BJ650" s="40"/>
      <c r="BK650" s="40"/>
      <c r="BL650" s="40"/>
      <c r="BM650" s="40"/>
      <c r="BN650" s="40"/>
      <c r="BO650" s="40"/>
      <c r="BR650" s="40"/>
      <c r="BS650" s="40"/>
      <c r="BT650" s="40"/>
      <c r="CC650" s="40"/>
      <c r="CE650" s="65"/>
      <c r="CF650" s="65"/>
      <c r="CG650" s="65"/>
      <c r="CH650" s="65"/>
      <c r="CI650" s="65"/>
      <c r="CJ650" s="66"/>
      <c r="CK650" s="66"/>
      <c r="CL650" s="66"/>
      <c r="CM650" s="65"/>
      <c r="CN650" s="65"/>
      <c r="CO650" s="65"/>
      <c r="CP650" s="65"/>
      <c r="CQ650" s="65"/>
      <c r="CR650" s="65"/>
      <c r="CS650" s="65"/>
      <c r="CT650" s="65"/>
      <c r="CU650" s="65"/>
      <c r="CV650" s="66"/>
      <c r="CW650" s="65"/>
      <c r="CX650" s="65"/>
      <c r="CY650" s="40"/>
      <c r="CZ650" s="40"/>
      <c r="DA650" s="40"/>
      <c r="DB650" s="40"/>
      <c r="DC650" s="40"/>
      <c r="DD650" s="40"/>
      <c r="DE650" s="40"/>
      <c r="DF650" s="40"/>
      <c r="DG650" s="40"/>
      <c r="DH650" s="40"/>
      <c r="DI650" s="40"/>
      <c r="DJ650" s="40"/>
      <c r="DK650" s="40"/>
      <c r="DL650" s="40"/>
      <c r="DM650" s="40"/>
      <c r="DN650" s="40"/>
      <c r="DO650" s="40"/>
      <c r="DP650" s="40"/>
      <c r="DQ650" s="40"/>
      <c r="DR650" s="40"/>
      <c r="DS650" s="40"/>
      <c r="DT650" s="40"/>
      <c r="DU650" s="40"/>
      <c r="DV650" s="40"/>
      <c r="DW650" s="85"/>
    </row>
    <row r="651" spans="4:127" ht="21" customHeight="1" x14ac:dyDescent="0.2">
      <c r="D651" s="40"/>
      <c r="E651" s="40"/>
      <c r="F651" s="40"/>
      <c r="G651" s="40"/>
      <c r="H651" s="138"/>
      <c r="I651" s="138"/>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U651" s="75"/>
      <c r="AX651" s="40"/>
      <c r="AY651" s="40"/>
      <c r="AZ651" s="40"/>
      <c r="BA651" s="40"/>
      <c r="BG651" s="40"/>
      <c r="BI651" s="40"/>
      <c r="BJ651" s="40"/>
      <c r="BK651" s="40"/>
      <c r="BL651" s="40"/>
      <c r="BM651" s="40"/>
      <c r="BN651" s="40"/>
      <c r="BO651" s="40"/>
      <c r="BR651" s="40"/>
      <c r="BS651" s="40"/>
      <c r="BT651" s="40"/>
      <c r="CC651" s="40"/>
      <c r="CE651" s="65"/>
      <c r="CF651" s="65"/>
      <c r="CG651" s="65"/>
      <c r="CH651" s="65"/>
      <c r="CI651" s="65"/>
      <c r="CJ651" s="66"/>
      <c r="CK651" s="66"/>
      <c r="CL651" s="66"/>
      <c r="CM651" s="65"/>
      <c r="CN651" s="65"/>
      <c r="CO651" s="65"/>
      <c r="CP651" s="65"/>
      <c r="CQ651" s="65"/>
      <c r="CR651" s="65"/>
      <c r="CS651" s="65"/>
      <c r="CT651" s="65"/>
      <c r="CU651" s="65"/>
      <c r="CV651" s="66"/>
      <c r="CW651" s="65"/>
      <c r="CX651" s="65"/>
      <c r="CY651" s="40"/>
      <c r="CZ651" s="40"/>
      <c r="DA651" s="40"/>
      <c r="DB651" s="40"/>
      <c r="DC651" s="40"/>
      <c r="DD651" s="40"/>
      <c r="DE651" s="40"/>
      <c r="DF651" s="40"/>
      <c r="DG651" s="40"/>
      <c r="DH651" s="40"/>
      <c r="DI651" s="40"/>
      <c r="DJ651" s="40"/>
      <c r="DK651" s="40"/>
      <c r="DL651" s="40"/>
      <c r="DM651" s="40"/>
      <c r="DN651" s="40"/>
      <c r="DO651" s="40"/>
      <c r="DP651" s="40"/>
      <c r="DQ651" s="40"/>
      <c r="DR651" s="40"/>
      <c r="DS651" s="40"/>
      <c r="DT651" s="40"/>
      <c r="DU651" s="40"/>
      <c r="DV651" s="40"/>
      <c r="DW651" s="85"/>
    </row>
    <row r="652" spans="4:127" ht="21" customHeight="1" x14ac:dyDescent="0.2">
      <c r="D652" s="40"/>
      <c r="E652" s="40"/>
      <c r="F652" s="40"/>
      <c r="G652" s="40"/>
      <c r="H652" s="138"/>
      <c r="I652" s="138"/>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U652" s="75"/>
      <c r="AX652" s="40"/>
      <c r="AY652" s="40"/>
      <c r="AZ652" s="40"/>
      <c r="BA652" s="40"/>
      <c r="BG652" s="40"/>
      <c r="BI652" s="40"/>
      <c r="BJ652" s="40"/>
      <c r="BK652" s="40"/>
      <c r="BL652" s="40"/>
      <c r="BM652" s="40"/>
      <c r="BN652" s="40"/>
      <c r="BO652" s="40"/>
      <c r="BR652" s="40"/>
      <c r="BS652" s="40"/>
      <c r="BT652" s="40"/>
      <c r="CC652" s="40"/>
      <c r="CE652" s="65"/>
      <c r="CF652" s="65"/>
      <c r="CG652" s="65"/>
      <c r="CH652" s="65"/>
      <c r="CI652" s="65"/>
      <c r="CJ652" s="66"/>
      <c r="CK652" s="66"/>
      <c r="CL652" s="66"/>
      <c r="CM652" s="65"/>
      <c r="CN652" s="65"/>
      <c r="CO652" s="65"/>
      <c r="CP652" s="65"/>
      <c r="CQ652" s="65"/>
      <c r="CR652" s="65"/>
      <c r="CS652" s="65"/>
      <c r="CT652" s="65"/>
      <c r="CU652" s="65"/>
      <c r="CV652" s="66"/>
      <c r="CW652" s="65"/>
      <c r="CX652" s="65"/>
      <c r="CY652" s="40"/>
      <c r="CZ652" s="40"/>
      <c r="DA652" s="40"/>
      <c r="DB652" s="40"/>
      <c r="DC652" s="40"/>
      <c r="DD652" s="40"/>
      <c r="DE652" s="40"/>
      <c r="DF652" s="40"/>
      <c r="DG652" s="40"/>
      <c r="DH652" s="40"/>
      <c r="DI652" s="40"/>
      <c r="DJ652" s="40"/>
      <c r="DK652" s="40"/>
      <c r="DL652" s="40"/>
      <c r="DM652" s="40"/>
      <c r="DN652" s="40"/>
      <c r="DO652" s="40"/>
      <c r="DP652" s="40"/>
      <c r="DQ652" s="40"/>
      <c r="DR652" s="40"/>
      <c r="DS652" s="40"/>
      <c r="DT652" s="40"/>
      <c r="DU652" s="40"/>
      <c r="DV652" s="40"/>
      <c r="DW652" s="85"/>
    </row>
    <row r="653" spans="4:127" ht="21" customHeight="1" x14ac:dyDescent="0.2">
      <c r="D653" s="40"/>
      <c r="E653" s="40"/>
      <c r="F653" s="40"/>
      <c r="G653" s="40"/>
      <c r="H653" s="138"/>
      <c r="I653" s="138"/>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U653" s="75"/>
      <c r="AX653" s="40"/>
      <c r="AY653" s="40"/>
      <c r="AZ653" s="40"/>
      <c r="BA653" s="40"/>
      <c r="BG653" s="40"/>
      <c r="BI653" s="40"/>
      <c r="BJ653" s="40"/>
      <c r="BK653" s="40"/>
      <c r="BL653" s="40"/>
      <c r="BM653" s="40"/>
      <c r="BN653" s="40"/>
      <c r="BO653" s="40"/>
      <c r="BR653" s="40"/>
      <c r="BS653" s="40"/>
      <c r="BT653" s="40"/>
      <c r="CC653" s="40"/>
      <c r="CE653" s="65"/>
      <c r="CF653" s="65"/>
      <c r="CG653" s="65"/>
      <c r="CH653" s="65"/>
      <c r="CI653" s="65"/>
      <c r="CJ653" s="66"/>
      <c r="CK653" s="66"/>
      <c r="CL653" s="66"/>
      <c r="CM653" s="65"/>
      <c r="CN653" s="65"/>
      <c r="CO653" s="65"/>
      <c r="CP653" s="65"/>
      <c r="CQ653" s="65"/>
      <c r="CR653" s="65"/>
      <c r="CS653" s="65"/>
      <c r="CT653" s="65"/>
      <c r="CU653" s="65"/>
      <c r="CV653" s="66"/>
      <c r="CW653" s="65"/>
      <c r="CX653" s="65"/>
      <c r="CY653" s="40"/>
      <c r="CZ653" s="40"/>
      <c r="DA653" s="40"/>
      <c r="DB653" s="40"/>
      <c r="DC653" s="40"/>
      <c r="DD653" s="40"/>
      <c r="DE653" s="40"/>
      <c r="DF653" s="40"/>
      <c r="DG653" s="40"/>
      <c r="DH653" s="40"/>
      <c r="DI653" s="40"/>
      <c r="DJ653" s="40"/>
      <c r="DK653" s="40"/>
      <c r="DL653" s="40"/>
      <c r="DM653" s="40"/>
      <c r="DN653" s="40"/>
      <c r="DO653" s="40"/>
      <c r="DP653" s="40"/>
      <c r="DQ653" s="40"/>
      <c r="DR653" s="40"/>
      <c r="DS653" s="40"/>
      <c r="DT653" s="40"/>
      <c r="DU653" s="40"/>
      <c r="DV653" s="40"/>
      <c r="DW653" s="85"/>
    </row>
    <row r="654" spans="4:127" ht="21" customHeight="1" x14ac:dyDescent="0.2">
      <c r="D654" s="40"/>
      <c r="E654" s="40"/>
      <c r="F654" s="40"/>
      <c r="G654" s="40"/>
      <c r="H654" s="138"/>
      <c r="I654" s="138"/>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U654" s="75"/>
      <c r="AX654" s="40"/>
      <c r="AY654" s="40"/>
      <c r="AZ654" s="40"/>
      <c r="BA654" s="40"/>
      <c r="BG654" s="40"/>
      <c r="BI654" s="40"/>
      <c r="BJ654" s="40"/>
      <c r="BK654" s="40"/>
      <c r="BL654" s="40"/>
      <c r="BM654" s="40"/>
      <c r="BN654" s="40"/>
      <c r="BO654" s="40"/>
      <c r="BR654" s="40"/>
      <c r="BS654" s="40"/>
      <c r="BT654" s="40"/>
      <c r="CC654" s="40"/>
      <c r="CE654" s="65"/>
      <c r="CF654" s="65"/>
      <c r="CG654" s="65"/>
      <c r="CH654" s="65"/>
      <c r="CI654" s="65"/>
      <c r="CJ654" s="66"/>
      <c r="CK654" s="66"/>
      <c r="CL654" s="66"/>
      <c r="CM654" s="65"/>
      <c r="CN654" s="65"/>
      <c r="CO654" s="65"/>
      <c r="CP654" s="65"/>
      <c r="CQ654" s="65"/>
      <c r="CR654" s="65"/>
      <c r="CS654" s="65"/>
      <c r="CT654" s="65"/>
      <c r="CU654" s="65"/>
      <c r="CV654" s="66"/>
      <c r="CW654" s="65"/>
      <c r="CX654" s="65"/>
      <c r="CY654" s="40"/>
      <c r="CZ654" s="40"/>
      <c r="DA654" s="40"/>
      <c r="DB654" s="40"/>
      <c r="DC654" s="40"/>
      <c r="DD654" s="40"/>
      <c r="DE654" s="40"/>
      <c r="DF654" s="40"/>
      <c r="DG654" s="40"/>
      <c r="DH654" s="40"/>
      <c r="DI654" s="40"/>
      <c r="DJ654" s="40"/>
      <c r="DK654" s="40"/>
      <c r="DL654" s="40"/>
      <c r="DM654" s="40"/>
      <c r="DN654" s="40"/>
      <c r="DO654" s="40"/>
      <c r="DP654" s="40"/>
      <c r="DQ654" s="40"/>
      <c r="DR654" s="40"/>
      <c r="DS654" s="40"/>
      <c r="DT654" s="40"/>
      <c r="DU654" s="40"/>
      <c r="DV654" s="40"/>
      <c r="DW654" s="85"/>
    </row>
    <row r="655" spans="4:127" ht="21" customHeight="1" x14ac:dyDescent="0.2">
      <c r="D655" s="40"/>
      <c r="E655" s="40"/>
      <c r="F655" s="40"/>
      <c r="G655" s="40"/>
      <c r="H655" s="138"/>
      <c r="I655" s="138"/>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U655" s="75"/>
      <c r="AX655" s="40"/>
      <c r="AY655" s="40"/>
      <c r="AZ655" s="40"/>
      <c r="BA655" s="40"/>
      <c r="BG655" s="40"/>
      <c r="BI655" s="40"/>
      <c r="BJ655" s="40"/>
      <c r="BK655" s="40"/>
      <c r="BL655" s="40"/>
      <c r="BM655" s="40"/>
      <c r="BN655" s="40"/>
      <c r="BO655" s="40"/>
      <c r="BR655" s="40"/>
      <c r="BS655" s="40"/>
      <c r="BT655" s="40"/>
      <c r="CC655" s="40"/>
      <c r="CE655" s="65"/>
      <c r="CF655" s="65"/>
      <c r="CG655" s="65"/>
      <c r="CH655" s="65"/>
      <c r="CI655" s="65"/>
      <c r="CJ655" s="66"/>
      <c r="CK655" s="66"/>
      <c r="CL655" s="66"/>
      <c r="CM655" s="65"/>
      <c r="CN655" s="65"/>
      <c r="CO655" s="65"/>
      <c r="CP655" s="65"/>
      <c r="CQ655" s="65"/>
      <c r="CR655" s="65"/>
      <c r="CS655" s="65"/>
      <c r="CT655" s="65"/>
      <c r="CU655" s="65"/>
      <c r="CV655" s="66"/>
      <c r="CW655" s="65"/>
      <c r="CX655" s="65"/>
      <c r="CY655" s="40"/>
      <c r="CZ655" s="40"/>
      <c r="DA655" s="40"/>
      <c r="DB655" s="40"/>
      <c r="DC655" s="40"/>
      <c r="DD655" s="40"/>
      <c r="DE655" s="40"/>
      <c r="DF655" s="40"/>
      <c r="DG655" s="40"/>
      <c r="DH655" s="40"/>
      <c r="DI655" s="40"/>
      <c r="DJ655" s="40"/>
      <c r="DK655" s="40"/>
      <c r="DL655" s="40"/>
      <c r="DM655" s="40"/>
      <c r="DN655" s="40"/>
      <c r="DO655" s="40"/>
      <c r="DP655" s="40"/>
      <c r="DQ655" s="40"/>
      <c r="DR655" s="40"/>
      <c r="DS655" s="40"/>
      <c r="DT655" s="40"/>
      <c r="DU655" s="40"/>
      <c r="DV655" s="40"/>
      <c r="DW655" s="85"/>
    </row>
    <row r="656" spans="4:127" ht="21" customHeight="1" x14ac:dyDescent="0.2">
      <c r="D656" s="40"/>
      <c r="E656" s="40"/>
      <c r="F656" s="40"/>
      <c r="G656" s="40"/>
      <c r="H656" s="138"/>
      <c r="I656" s="138"/>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U656" s="75"/>
      <c r="AX656" s="40"/>
      <c r="AY656" s="40"/>
      <c r="AZ656" s="40"/>
      <c r="BA656" s="40"/>
      <c r="BG656" s="40"/>
      <c r="BI656" s="40"/>
      <c r="BJ656" s="40"/>
      <c r="BK656" s="40"/>
      <c r="BL656" s="40"/>
      <c r="BM656" s="40"/>
      <c r="BN656" s="40"/>
      <c r="BO656" s="40"/>
      <c r="BR656" s="40"/>
      <c r="BS656" s="40"/>
      <c r="BT656" s="40"/>
      <c r="CC656" s="40"/>
      <c r="CE656" s="65"/>
      <c r="CF656" s="65"/>
      <c r="CG656" s="65"/>
      <c r="CH656" s="65"/>
      <c r="CI656" s="65"/>
      <c r="CJ656" s="66"/>
      <c r="CK656" s="66"/>
      <c r="CL656" s="66"/>
      <c r="CM656" s="65"/>
      <c r="CN656" s="65"/>
      <c r="CO656" s="65"/>
      <c r="CP656" s="65"/>
      <c r="CQ656" s="65"/>
      <c r="CR656" s="65"/>
      <c r="CS656" s="65"/>
      <c r="CT656" s="65"/>
      <c r="CU656" s="65"/>
      <c r="CV656" s="66"/>
      <c r="CW656" s="65"/>
      <c r="CX656" s="65"/>
      <c r="CY656" s="40"/>
      <c r="CZ656" s="40"/>
      <c r="DA656" s="40"/>
      <c r="DB656" s="40"/>
      <c r="DC656" s="40"/>
      <c r="DD656" s="40"/>
      <c r="DE656" s="40"/>
      <c r="DF656" s="40"/>
      <c r="DG656" s="40"/>
      <c r="DH656" s="40"/>
      <c r="DI656" s="40"/>
      <c r="DJ656" s="40"/>
      <c r="DK656" s="40"/>
      <c r="DL656" s="40"/>
      <c r="DM656" s="40"/>
      <c r="DN656" s="40"/>
      <c r="DO656" s="40"/>
      <c r="DP656" s="40"/>
      <c r="DQ656" s="40"/>
      <c r="DR656" s="40"/>
      <c r="DS656" s="40"/>
      <c r="DT656" s="40"/>
      <c r="DU656" s="40"/>
      <c r="DV656" s="40"/>
      <c r="DW656" s="85"/>
    </row>
    <row r="657" spans="4:127" ht="21" customHeight="1" x14ac:dyDescent="0.2">
      <c r="D657" s="40"/>
      <c r="E657" s="40"/>
      <c r="F657" s="40"/>
      <c r="G657" s="40"/>
      <c r="H657" s="138"/>
      <c r="I657" s="138"/>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U657" s="75"/>
      <c r="AX657" s="40"/>
      <c r="AY657" s="40"/>
      <c r="AZ657" s="40"/>
      <c r="BA657" s="40"/>
      <c r="BG657" s="40"/>
      <c r="BI657" s="40"/>
      <c r="BJ657" s="40"/>
      <c r="BK657" s="40"/>
      <c r="BL657" s="40"/>
      <c r="BM657" s="40"/>
      <c r="BN657" s="40"/>
      <c r="BO657" s="40"/>
      <c r="BR657" s="40"/>
      <c r="BS657" s="40"/>
      <c r="BT657" s="40"/>
      <c r="CC657" s="40"/>
      <c r="CE657" s="65"/>
      <c r="CF657" s="65"/>
      <c r="CG657" s="65"/>
      <c r="CH657" s="65"/>
      <c r="CI657" s="65"/>
      <c r="CJ657" s="66"/>
      <c r="CK657" s="66"/>
      <c r="CL657" s="66"/>
      <c r="CM657" s="65"/>
      <c r="CN657" s="65"/>
      <c r="CO657" s="65"/>
      <c r="CP657" s="65"/>
      <c r="CQ657" s="65"/>
      <c r="CR657" s="65"/>
      <c r="CS657" s="65"/>
      <c r="CT657" s="65"/>
      <c r="CU657" s="65"/>
      <c r="CV657" s="66"/>
      <c r="CW657" s="65"/>
      <c r="CX657" s="65"/>
      <c r="CY657" s="40"/>
      <c r="CZ657" s="40"/>
      <c r="DA657" s="40"/>
      <c r="DB657" s="40"/>
      <c r="DC657" s="40"/>
      <c r="DD657" s="40"/>
      <c r="DE657" s="40"/>
      <c r="DF657" s="40"/>
      <c r="DG657" s="40"/>
      <c r="DH657" s="40"/>
      <c r="DI657" s="40"/>
      <c r="DJ657" s="40"/>
      <c r="DK657" s="40"/>
      <c r="DL657" s="40"/>
      <c r="DM657" s="40"/>
      <c r="DN657" s="40"/>
      <c r="DO657" s="40"/>
      <c r="DP657" s="40"/>
      <c r="DQ657" s="40"/>
      <c r="DR657" s="40"/>
      <c r="DS657" s="40"/>
      <c r="DT657" s="40"/>
      <c r="DU657" s="40"/>
      <c r="DV657" s="40"/>
      <c r="DW657" s="85"/>
    </row>
    <row r="658" spans="4:127" ht="21" customHeight="1" x14ac:dyDescent="0.2">
      <c r="D658" s="40"/>
      <c r="E658" s="40"/>
      <c r="F658" s="40"/>
      <c r="G658" s="40"/>
      <c r="H658" s="138"/>
      <c r="I658" s="138"/>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U658" s="75"/>
      <c r="AX658" s="40"/>
      <c r="AY658" s="40"/>
      <c r="AZ658" s="40"/>
      <c r="BA658" s="40"/>
      <c r="BG658" s="40"/>
      <c r="BI658" s="40"/>
      <c r="BJ658" s="40"/>
      <c r="BK658" s="40"/>
      <c r="BL658" s="40"/>
      <c r="BM658" s="40"/>
      <c r="BN658" s="40"/>
      <c r="BO658" s="40"/>
      <c r="BR658" s="40"/>
      <c r="BS658" s="40"/>
      <c r="BT658" s="40"/>
      <c r="CC658" s="40"/>
      <c r="CE658" s="65"/>
      <c r="CF658" s="65"/>
      <c r="CG658" s="65"/>
      <c r="CH658" s="65"/>
      <c r="CI658" s="65"/>
      <c r="CJ658" s="66"/>
      <c r="CK658" s="66"/>
      <c r="CL658" s="66"/>
      <c r="CM658" s="65"/>
      <c r="CN658" s="65"/>
      <c r="CO658" s="65"/>
      <c r="CP658" s="65"/>
      <c r="CQ658" s="65"/>
      <c r="CR658" s="65"/>
      <c r="CS658" s="65"/>
      <c r="CT658" s="65"/>
      <c r="CU658" s="65"/>
      <c r="CV658" s="66"/>
      <c r="CW658" s="65"/>
      <c r="CX658" s="65"/>
      <c r="CY658" s="40"/>
      <c r="CZ658" s="40"/>
      <c r="DA658" s="40"/>
      <c r="DB658" s="40"/>
      <c r="DC658" s="40"/>
      <c r="DD658" s="40"/>
      <c r="DE658" s="40"/>
      <c r="DF658" s="40"/>
      <c r="DG658" s="40"/>
      <c r="DH658" s="40"/>
      <c r="DI658" s="40"/>
      <c r="DJ658" s="40"/>
      <c r="DK658" s="40"/>
      <c r="DL658" s="40"/>
      <c r="DM658" s="40"/>
      <c r="DN658" s="40"/>
      <c r="DO658" s="40"/>
      <c r="DP658" s="40"/>
      <c r="DQ658" s="40"/>
      <c r="DR658" s="40"/>
      <c r="DS658" s="40"/>
      <c r="DT658" s="40"/>
      <c r="DU658" s="40"/>
      <c r="DV658" s="40"/>
      <c r="DW658" s="85"/>
    </row>
    <row r="659" spans="4:127" ht="21" customHeight="1" x14ac:dyDescent="0.2">
      <c r="D659" s="40"/>
      <c r="E659" s="40"/>
      <c r="F659" s="40"/>
      <c r="G659" s="40"/>
      <c r="H659" s="138"/>
      <c r="I659" s="138"/>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U659" s="75"/>
      <c r="AX659" s="40"/>
      <c r="AY659" s="40"/>
      <c r="AZ659" s="40"/>
      <c r="BA659" s="40"/>
      <c r="BG659" s="40"/>
      <c r="BI659" s="40"/>
      <c r="BJ659" s="40"/>
      <c r="BK659" s="40"/>
      <c r="BL659" s="40"/>
      <c r="BM659" s="40"/>
      <c r="BN659" s="40"/>
      <c r="BO659" s="40"/>
      <c r="BR659" s="40"/>
      <c r="BS659" s="40"/>
      <c r="BT659" s="40"/>
      <c r="CC659" s="40"/>
      <c r="CE659" s="65"/>
      <c r="CF659" s="65"/>
      <c r="CG659" s="65"/>
      <c r="CH659" s="65"/>
      <c r="CI659" s="65"/>
      <c r="CJ659" s="66"/>
      <c r="CK659" s="66"/>
      <c r="CL659" s="66"/>
      <c r="CM659" s="65"/>
      <c r="CN659" s="65"/>
      <c r="CO659" s="65"/>
      <c r="CP659" s="65"/>
      <c r="CQ659" s="65"/>
      <c r="CR659" s="65"/>
      <c r="CS659" s="65"/>
      <c r="CT659" s="65"/>
      <c r="CU659" s="65"/>
      <c r="CV659" s="66"/>
      <c r="CW659" s="65"/>
      <c r="CX659" s="65"/>
      <c r="CY659" s="40"/>
      <c r="CZ659" s="40"/>
      <c r="DA659" s="40"/>
      <c r="DB659" s="40"/>
      <c r="DC659" s="40"/>
      <c r="DD659" s="40"/>
      <c r="DE659" s="40"/>
      <c r="DF659" s="40"/>
      <c r="DG659" s="40"/>
      <c r="DH659" s="40"/>
      <c r="DI659" s="40"/>
      <c r="DJ659" s="40"/>
      <c r="DK659" s="40"/>
      <c r="DL659" s="40"/>
      <c r="DM659" s="40"/>
      <c r="DN659" s="40"/>
      <c r="DO659" s="40"/>
      <c r="DP659" s="40"/>
      <c r="DQ659" s="40"/>
      <c r="DR659" s="40"/>
      <c r="DS659" s="40"/>
      <c r="DT659" s="40"/>
      <c r="DU659" s="40"/>
      <c r="DV659" s="40"/>
      <c r="DW659" s="85"/>
    </row>
    <row r="660" spans="4:127" ht="21" customHeight="1" x14ac:dyDescent="0.2">
      <c r="D660" s="40"/>
      <c r="E660" s="40"/>
      <c r="F660" s="40"/>
      <c r="G660" s="40"/>
      <c r="H660" s="138"/>
      <c r="I660" s="138"/>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U660" s="75"/>
      <c r="AX660" s="40"/>
      <c r="AY660" s="40"/>
      <c r="AZ660" s="40"/>
      <c r="BA660" s="40"/>
      <c r="BG660" s="40"/>
      <c r="BI660" s="40"/>
      <c r="BJ660" s="40"/>
      <c r="BK660" s="40"/>
      <c r="BL660" s="40"/>
      <c r="BM660" s="40"/>
      <c r="BN660" s="40"/>
      <c r="BO660" s="40"/>
      <c r="BR660" s="40"/>
      <c r="BS660" s="40"/>
      <c r="BT660" s="40"/>
      <c r="CC660" s="40"/>
      <c r="CE660" s="65"/>
      <c r="CF660" s="65"/>
      <c r="CG660" s="65"/>
      <c r="CH660" s="65"/>
      <c r="CI660" s="65"/>
      <c r="CJ660" s="66"/>
      <c r="CK660" s="66"/>
      <c r="CL660" s="66"/>
      <c r="CM660" s="65"/>
      <c r="CN660" s="65"/>
      <c r="CO660" s="65"/>
      <c r="CP660" s="65"/>
      <c r="CQ660" s="65"/>
      <c r="CR660" s="65"/>
      <c r="CS660" s="65"/>
      <c r="CT660" s="65"/>
      <c r="CU660" s="65"/>
      <c r="CV660" s="66"/>
      <c r="CW660" s="65"/>
      <c r="CX660" s="65"/>
      <c r="CY660" s="40"/>
      <c r="CZ660" s="40"/>
      <c r="DA660" s="40"/>
      <c r="DB660" s="40"/>
      <c r="DC660" s="40"/>
      <c r="DD660" s="40"/>
      <c r="DE660" s="40"/>
      <c r="DF660" s="40"/>
      <c r="DG660" s="40"/>
      <c r="DH660" s="40"/>
      <c r="DI660" s="40"/>
      <c r="DJ660" s="40"/>
      <c r="DK660" s="40"/>
      <c r="DL660" s="40"/>
      <c r="DM660" s="40"/>
      <c r="DN660" s="40"/>
      <c r="DO660" s="40"/>
      <c r="DP660" s="40"/>
      <c r="DQ660" s="40"/>
      <c r="DR660" s="40"/>
      <c r="DS660" s="40"/>
      <c r="DT660" s="40"/>
      <c r="DU660" s="40"/>
      <c r="DV660" s="40"/>
      <c r="DW660" s="85"/>
    </row>
    <row r="661" spans="4:127" ht="21" customHeight="1" x14ac:dyDescent="0.2">
      <c r="D661" s="40"/>
      <c r="E661" s="40"/>
      <c r="F661" s="40"/>
      <c r="G661" s="40"/>
      <c r="H661" s="138"/>
      <c r="I661" s="138"/>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U661" s="75"/>
      <c r="AX661" s="40"/>
      <c r="AY661" s="40"/>
      <c r="AZ661" s="40"/>
      <c r="BA661" s="40"/>
      <c r="BG661" s="40"/>
      <c r="BI661" s="40"/>
      <c r="BJ661" s="40"/>
      <c r="BK661" s="40"/>
      <c r="BL661" s="40"/>
      <c r="BM661" s="40"/>
      <c r="BN661" s="40"/>
      <c r="BO661" s="40"/>
      <c r="BR661" s="40"/>
      <c r="BS661" s="40"/>
      <c r="BT661" s="40"/>
      <c r="CC661" s="40"/>
      <c r="CE661" s="65"/>
      <c r="CF661" s="65"/>
      <c r="CG661" s="65"/>
      <c r="CH661" s="65"/>
      <c r="CI661" s="65"/>
      <c r="CJ661" s="66"/>
      <c r="CK661" s="66"/>
      <c r="CL661" s="66"/>
      <c r="CM661" s="65"/>
      <c r="CN661" s="65"/>
      <c r="CO661" s="65"/>
      <c r="CP661" s="65"/>
      <c r="CQ661" s="65"/>
      <c r="CR661" s="65"/>
      <c r="CS661" s="65"/>
      <c r="CT661" s="65"/>
      <c r="CU661" s="65"/>
      <c r="CV661" s="66"/>
      <c r="CW661" s="65"/>
      <c r="CX661" s="65"/>
      <c r="CY661" s="40"/>
      <c r="CZ661" s="40"/>
      <c r="DA661" s="40"/>
      <c r="DB661" s="40"/>
      <c r="DC661" s="40"/>
      <c r="DD661" s="40"/>
      <c r="DE661" s="40"/>
      <c r="DF661" s="40"/>
      <c r="DG661" s="40"/>
      <c r="DH661" s="40"/>
      <c r="DI661" s="40"/>
      <c r="DJ661" s="40"/>
      <c r="DK661" s="40"/>
      <c r="DL661" s="40"/>
      <c r="DM661" s="40"/>
      <c r="DN661" s="40"/>
      <c r="DO661" s="40"/>
      <c r="DP661" s="40"/>
      <c r="DQ661" s="40"/>
      <c r="DR661" s="40"/>
      <c r="DS661" s="40"/>
      <c r="DT661" s="40"/>
      <c r="DU661" s="40"/>
      <c r="DV661" s="40"/>
      <c r="DW661" s="85"/>
    </row>
    <row r="662" spans="4:127" ht="21" customHeight="1" x14ac:dyDescent="0.2">
      <c r="D662" s="40"/>
      <c r="E662" s="40"/>
      <c r="F662" s="40"/>
      <c r="G662" s="40"/>
      <c r="H662" s="138"/>
      <c r="I662" s="138"/>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U662" s="75"/>
      <c r="AX662" s="40"/>
      <c r="AY662" s="40"/>
      <c r="AZ662" s="40"/>
      <c r="BA662" s="40"/>
      <c r="BG662" s="40"/>
      <c r="BI662" s="40"/>
      <c r="BJ662" s="40"/>
      <c r="BK662" s="40"/>
      <c r="BL662" s="40"/>
      <c r="BM662" s="40"/>
      <c r="BN662" s="40"/>
      <c r="BO662" s="40"/>
      <c r="BR662" s="40"/>
      <c r="BS662" s="40"/>
      <c r="BT662" s="40"/>
      <c r="CC662" s="40"/>
      <c r="CE662" s="65"/>
      <c r="CF662" s="65"/>
      <c r="CG662" s="65"/>
      <c r="CH662" s="65"/>
      <c r="CI662" s="65"/>
      <c r="CJ662" s="66"/>
      <c r="CK662" s="66"/>
      <c r="CL662" s="66"/>
      <c r="CM662" s="65"/>
      <c r="CN662" s="65"/>
      <c r="CO662" s="65"/>
      <c r="CP662" s="65"/>
      <c r="CQ662" s="65"/>
      <c r="CR662" s="65"/>
      <c r="CS662" s="65"/>
      <c r="CT662" s="65"/>
      <c r="CU662" s="65"/>
      <c r="CV662" s="66"/>
      <c r="CW662" s="65"/>
      <c r="CX662" s="65"/>
      <c r="CY662" s="40"/>
      <c r="CZ662" s="40"/>
      <c r="DA662" s="40"/>
      <c r="DB662" s="40"/>
      <c r="DC662" s="40"/>
      <c r="DD662" s="40"/>
      <c r="DE662" s="40"/>
      <c r="DF662" s="40"/>
      <c r="DG662" s="40"/>
      <c r="DH662" s="40"/>
      <c r="DI662" s="40"/>
      <c r="DJ662" s="40"/>
      <c r="DK662" s="40"/>
      <c r="DL662" s="40"/>
      <c r="DM662" s="40"/>
      <c r="DN662" s="40"/>
      <c r="DO662" s="40"/>
      <c r="DP662" s="40"/>
      <c r="DQ662" s="40"/>
      <c r="DR662" s="40"/>
      <c r="DS662" s="40"/>
      <c r="DT662" s="40"/>
      <c r="DU662" s="40"/>
      <c r="DV662" s="40"/>
      <c r="DW662" s="85"/>
    </row>
    <row r="663" spans="4:127" ht="21" customHeight="1" x14ac:dyDescent="0.2">
      <c r="D663" s="40"/>
      <c r="E663" s="40"/>
      <c r="F663" s="40"/>
      <c r="G663" s="40"/>
      <c r="H663" s="138"/>
      <c r="I663" s="138"/>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U663" s="75"/>
      <c r="AX663" s="40"/>
      <c r="AY663" s="40"/>
      <c r="AZ663" s="40"/>
      <c r="BA663" s="40"/>
      <c r="BG663" s="40"/>
      <c r="BI663" s="40"/>
      <c r="BJ663" s="40"/>
      <c r="BK663" s="40"/>
      <c r="BL663" s="40"/>
      <c r="BM663" s="40"/>
      <c r="BN663" s="40"/>
      <c r="BO663" s="40"/>
      <c r="BR663" s="40"/>
      <c r="BS663" s="40"/>
      <c r="BT663" s="40"/>
      <c r="CC663" s="40"/>
      <c r="CE663" s="65"/>
      <c r="CF663" s="65"/>
      <c r="CG663" s="65"/>
      <c r="CH663" s="65"/>
      <c r="CI663" s="65"/>
      <c r="CJ663" s="66"/>
      <c r="CK663" s="66"/>
      <c r="CL663" s="66"/>
      <c r="CM663" s="65"/>
      <c r="CN663" s="65"/>
      <c r="CO663" s="65"/>
      <c r="CP663" s="65"/>
      <c r="CQ663" s="65"/>
      <c r="CR663" s="65"/>
      <c r="CS663" s="65"/>
      <c r="CT663" s="65"/>
      <c r="CU663" s="65"/>
      <c r="CV663" s="66"/>
      <c r="CW663" s="65"/>
      <c r="CX663" s="65"/>
      <c r="CY663" s="40"/>
      <c r="CZ663" s="40"/>
      <c r="DA663" s="40"/>
      <c r="DB663" s="40"/>
      <c r="DC663" s="40"/>
      <c r="DD663" s="40"/>
      <c r="DE663" s="40"/>
      <c r="DF663" s="40"/>
      <c r="DG663" s="40"/>
      <c r="DH663" s="40"/>
      <c r="DI663" s="40"/>
      <c r="DJ663" s="40"/>
      <c r="DK663" s="40"/>
      <c r="DL663" s="40"/>
      <c r="DM663" s="40"/>
      <c r="DN663" s="40"/>
      <c r="DO663" s="40"/>
      <c r="DP663" s="40"/>
      <c r="DQ663" s="40"/>
      <c r="DR663" s="40"/>
      <c r="DS663" s="40"/>
      <c r="DT663" s="40"/>
      <c r="DU663" s="40"/>
      <c r="DV663" s="40"/>
      <c r="DW663" s="85"/>
    </row>
    <row r="664" spans="4:127" ht="21" customHeight="1" x14ac:dyDescent="0.2">
      <c r="D664" s="40"/>
      <c r="E664" s="40"/>
      <c r="F664" s="40"/>
      <c r="G664" s="40"/>
      <c r="H664" s="138"/>
      <c r="I664" s="138"/>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U664" s="75"/>
      <c r="AX664" s="40"/>
      <c r="AY664" s="40"/>
      <c r="AZ664" s="40"/>
      <c r="BA664" s="40"/>
      <c r="BG664" s="40"/>
      <c r="BI664" s="40"/>
      <c r="BJ664" s="40"/>
      <c r="BK664" s="40"/>
      <c r="BL664" s="40"/>
      <c r="BM664" s="40"/>
      <c r="BN664" s="40"/>
      <c r="BO664" s="40"/>
      <c r="BR664" s="40"/>
      <c r="BS664" s="40"/>
      <c r="BT664" s="40"/>
      <c r="CC664" s="40"/>
      <c r="CE664" s="65"/>
      <c r="CF664" s="65"/>
      <c r="CG664" s="65"/>
      <c r="CH664" s="65"/>
      <c r="CI664" s="65"/>
      <c r="CJ664" s="66"/>
      <c r="CK664" s="66"/>
      <c r="CL664" s="66"/>
      <c r="CM664" s="65"/>
      <c r="CN664" s="65"/>
      <c r="CO664" s="65"/>
      <c r="CP664" s="65"/>
      <c r="CQ664" s="65"/>
      <c r="CR664" s="65"/>
      <c r="CS664" s="65"/>
      <c r="CT664" s="65"/>
      <c r="CU664" s="65"/>
      <c r="CV664" s="66"/>
      <c r="CW664" s="65"/>
      <c r="CX664" s="65"/>
      <c r="CY664" s="40"/>
      <c r="CZ664" s="40"/>
      <c r="DA664" s="40"/>
      <c r="DB664" s="40"/>
      <c r="DC664" s="40"/>
      <c r="DD664" s="40"/>
      <c r="DE664" s="40"/>
      <c r="DF664" s="40"/>
      <c r="DG664" s="40"/>
      <c r="DH664" s="40"/>
      <c r="DI664" s="40"/>
      <c r="DJ664" s="40"/>
      <c r="DK664" s="40"/>
      <c r="DL664" s="40"/>
      <c r="DM664" s="40"/>
      <c r="DN664" s="40"/>
      <c r="DO664" s="40"/>
      <c r="DP664" s="40"/>
      <c r="DQ664" s="40"/>
      <c r="DR664" s="40"/>
      <c r="DS664" s="40"/>
      <c r="DT664" s="40"/>
      <c r="DU664" s="40"/>
      <c r="DV664" s="40"/>
      <c r="DW664" s="85"/>
    </row>
    <row r="665" spans="4:127" ht="21" customHeight="1" x14ac:dyDescent="0.2">
      <c r="D665" s="40"/>
      <c r="E665" s="40"/>
      <c r="F665" s="40"/>
      <c r="G665" s="40"/>
      <c r="H665" s="138"/>
      <c r="I665" s="138"/>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U665" s="75"/>
      <c r="AX665" s="40"/>
      <c r="AY665" s="40"/>
      <c r="AZ665" s="40"/>
      <c r="BA665" s="40"/>
      <c r="BG665" s="40"/>
      <c r="BI665" s="40"/>
      <c r="BJ665" s="40"/>
      <c r="BK665" s="40"/>
      <c r="BL665" s="40"/>
      <c r="BM665" s="40"/>
      <c r="BN665" s="40"/>
      <c r="BO665" s="40"/>
      <c r="BR665" s="40"/>
      <c r="BS665" s="40"/>
      <c r="BT665" s="40"/>
      <c r="CC665" s="40"/>
      <c r="CE665" s="65"/>
      <c r="CF665" s="65"/>
      <c r="CG665" s="65"/>
      <c r="CH665" s="65"/>
      <c r="CI665" s="65"/>
      <c r="CJ665" s="66"/>
      <c r="CK665" s="66"/>
      <c r="CL665" s="66"/>
      <c r="CM665" s="65"/>
      <c r="CN665" s="65"/>
      <c r="CO665" s="65"/>
      <c r="CP665" s="65"/>
      <c r="CQ665" s="65"/>
      <c r="CR665" s="65"/>
      <c r="CS665" s="65"/>
      <c r="CT665" s="65"/>
      <c r="CU665" s="65"/>
      <c r="CV665" s="66"/>
      <c r="CW665" s="65"/>
      <c r="CX665" s="65"/>
      <c r="CY665" s="40"/>
      <c r="CZ665" s="40"/>
      <c r="DA665" s="40"/>
      <c r="DB665" s="40"/>
      <c r="DC665" s="40"/>
      <c r="DD665" s="40"/>
      <c r="DE665" s="40"/>
      <c r="DF665" s="40"/>
      <c r="DG665" s="40"/>
      <c r="DH665" s="40"/>
      <c r="DI665" s="40"/>
      <c r="DJ665" s="40"/>
      <c r="DK665" s="40"/>
      <c r="DL665" s="40"/>
      <c r="DM665" s="40"/>
      <c r="DN665" s="40"/>
      <c r="DO665" s="40"/>
      <c r="DP665" s="40"/>
      <c r="DQ665" s="40"/>
      <c r="DR665" s="40"/>
      <c r="DS665" s="40"/>
      <c r="DT665" s="40"/>
      <c r="DU665" s="40"/>
      <c r="DV665" s="40"/>
      <c r="DW665" s="85"/>
    </row>
    <row r="666" spans="4:127" ht="21" customHeight="1" x14ac:dyDescent="0.2">
      <c r="D666" s="40"/>
      <c r="E666" s="40"/>
      <c r="F666" s="40"/>
      <c r="G666" s="40"/>
      <c r="H666" s="138"/>
      <c r="I666" s="138"/>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U666" s="75"/>
      <c r="AX666" s="40"/>
      <c r="AY666" s="40"/>
      <c r="AZ666" s="40"/>
      <c r="BA666" s="40"/>
      <c r="BG666" s="40"/>
      <c r="BI666" s="40"/>
      <c r="BJ666" s="40"/>
      <c r="BK666" s="40"/>
      <c r="BL666" s="40"/>
      <c r="BM666" s="40"/>
      <c r="BN666" s="40"/>
      <c r="BO666" s="40"/>
      <c r="BR666" s="40"/>
      <c r="BS666" s="40"/>
      <c r="BT666" s="40"/>
      <c r="CC666" s="40"/>
      <c r="CE666" s="65"/>
      <c r="CF666" s="65"/>
      <c r="CG666" s="65"/>
      <c r="CH666" s="65"/>
      <c r="CI666" s="65"/>
      <c r="CJ666" s="66"/>
      <c r="CK666" s="66"/>
      <c r="CL666" s="66"/>
      <c r="CM666" s="65"/>
      <c r="CN666" s="65"/>
      <c r="CO666" s="65"/>
      <c r="CP666" s="65"/>
      <c r="CQ666" s="65"/>
      <c r="CR666" s="65"/>
      <c r="CS666" s="65"/>
      <c r="CT666" s="65"/>
      <c r="CU666" s="65"/>
      <c r="CV666" s="66"/>
      <c r="CW666" s="65"/>
      <c r="CX666" s="65"/>
      <c r="CY666" s="40"/>
      <c r="CZ666" s="40"/>
      <c r="DA666" s="40"/>
      <c r="DB666" s="40"/>
      <c r="DC666" s="40"/>
      <c r="DD666" s="40"/>
      <c r="DE666" s="40"/>
      <c r="DF666" s="40"/>
      <c r="DG666" s="40"/>
      <c r="DH666" s="40"/>
      <c r="DI666" s="40"/>
      <c r="DJ666" s="40"/>
      <c r="DK666" s="40"/>
      <c r="DL666" s="40"/>
      <c r="DM666" s="40"/>
      <c r="DN666" s="40"/>
      <c r="DO666" s="40"/>
      <c r="DP666" s="40"/>
      <c r="DQ666" s="40"/>
      <c r="DR666" s="40"/>
      <c r="DS666" s="40"/>
      <c r="DT666" s="40"/>
      <c r="DU666" s="40"/>
      <c r="DV666" s="40"/>
      <c r="DW666" s="85"/>
    </row>
    <row r="667" spans="4:127" ht="21" customHeight="1" x14ac:dyDescent="0.2">
      <c r="D667" s="40"/>
      <c r="E667" s="40"/>
      <c r="F667" s="40"/>
      <c r="G667" s="40"/>
      <c r="H667" s="138"/>
      <c r="I667" s="138"/>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U667" s="75"/>
      <c r="AX667" s="40"/>
      <c r="AY667" s="40"/>
      <c r="AZ667" s="40"/>
      <c r="BA667" s="40"/>
      <c r="BG667" s="40"/>
      <c r="BI667" s="40"/>
      <c r="BJ667" s="40"/>
      <c r="BK667" s="40"/>
      <c r="BL667" s="40"/>
      <c r="BM667" s="40"/>
      <c r="BN667" s="40"/>
      <c r="BO667" s="40"/>
      <c r="BR667" s="40"/>
      <c r="BS667" s="40"/>
      <c r="BT667" s="40"/>
      <c r="CC667" s="40"/>
      <c r="CE667" s="65"/>
      <c r="CF667" s="65"/>
      <c r="CG667" s="65"/>
      <c r="CH667" s="65"/>
      <c r="CI667" s="65"/>
      <c r="CJ667" s="66"/>
      <c r="CK667" s="66"/>
      <c r="CL667" s="66"/>
      <c r="CM667" s="65"/>
      <c r="CN667" s="65"/>
      <c r="CO667" s="65"/>
      <c r="CP667" s="65"/>
      <c r="CQ667" s="65"/>
      <c r="CR667" s="65"/>
      <c r="CS667" s="65"/>
      <c r="CT667" s="65"/>
      <c r="CU667" s="65"/>
      <c r="CV667" s="66"/>
      <c r="CW667" s="65"/>
      <c r="CX667" s="65"/>
      <c r="CY667" s="40"/>
      <c r="CZ667" s="40"/>
      <c r="DA667" s="40"/>
      <c r="DB667" s="40"/>
      <c r="DC667" s="40"/>
      <c r="DD667" s="40"/>
      <c r="DE667" s="40"/>
      <c r="DF667" s="40"/>
      <c r="DG667" s="40"/>
      <c r="DH667" s="40"/>
      <c r="DI667" s="40"/>
      <c r="DJ667" s="40"/>
      <c r="DK667" s="40"/>
      <c r="DL667" s="40"/>
      <c r="DM667" s="40"/>
      <c r="DN667" s="40"/>
      <c r="DO667" s="40"/>
      <c r="DP667" s="40"/>
      <c r="DQ667" s="40"/>
      <c r="DR667" s="40"/>
      <c r="DS667" s="40"/>
      <c r="DT667" s="40"/>
      <c r="DU667" s="40"/>
      <c r="DV667" s="40"/>
      <c r="DW667" s="85"/>
    </row>
    <row r="668" spans="4:127" ht="21" customHeight="1" x14ac:dyDescent="0.2">
      <c r="D668" s="40"/>
      <c r="E668" s="40"/>
      <c r="F668" s="40"/>
      <c r="G668" s="40"/>
      <c r="H668" s="138"/>
      <c r="I668" s="138"/>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U668" s="75"/>
      <c r="AX668" s="40"/>
      <c r="AY668" s="40"/>
      <c r="AZ668" s="40"/>
      <c r="BA668" s="40"/>
      <c r="BG668" s="40"/>
      <c r="BI668" s="40"/>
      <c r="BJ668" s="40"/>
      <c r="BK668" s="40"/>
      <c r="BL668" s="40"/>
      <c r="BM668" s="40"/>
      <c r="BN668" s="40"/>
      <c r="BO668" s="40"/>
      <c r="BR668" s="40"/>
      <c r="BS668" s="40"/>
      <c r="BT668" s="40"/>
      <c r="CC668" s="40"/>
      <c r="CE668" s="65"/>
      <c r="CF668" s="65"/>
      <c r="CG668" s="65"/>
      <c r="CH668" s="65"/>
      <c r="CI668" s="65"/>
      <c r="CJ668" s="66"/>
      <c r="CK668" s="66"/>
      <c r="CL668" s="66"/>
      <c r="CM668" s="65"/>
      <c r="CN668" s="65"/>
      <c r="CO668" s="65"/>
      <c r="CP668" s="65"/>
      <c r="CQ668" s="65"/>
      <c r="CR668" s="65"/>
      <c r="CS668" s="65"/>
      <c r="CT668" s="65"/>
      <c r="CU668" s="65"/>
      <c r="CV668" s="66"/>
      <c r="CW668" s="65"/>
      <c r="CX668" s="65"/>
      <c r="CY668" s="40"/>
      <c r="CZ668" s="40"/>
      <c r="DA668" s="40"/>
      <c r="DB668" s="40"/>
      <c r="DC668" s="40"/>
      <c r="DD668" s="40"/>
      <c r="DE668" s="40"/>
      <c r="DF668" s="40"/>
      <c r="DG668" s="40"/>
      <c r="DH668" s="40"/>
      <c r="DI668" s="40"/>
      <c r="DJ668" s="40"/>
      <c r="DK668" s="40"/>
      <c r="DL668" s="40"/>
      <c r="DM668" s="40"/>
      <c r="DN668" s="40"/>
      <c r="DO668" s="40"/>
      <c r="DP668" s="40"/>
      <c r="DQ668" s="40"/>
      <c r="DR668" s="40"/>
      <c r="DS668" s="40"/>
      <c r="DT668" s="40"/>
      <c r="DU668" s="40"/>
      <c r="DV668" s="40"/>
      <c r="DW668" s="85"/>
    </row>
    <row r="669" spans="4:127" ht="21" customHeight="1" x14ac:dyDescent="0.2">
      <c r="D669" s="40"/>
      <c r="E669" s="40"/>
      <c r="F669" s="40"/>
      <c r="G669" s="40"/>
      <c r="H669" s="138"/>
      <c r="I669" s="138"/>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U669" s="75"/>
      <c r="AX669" s="40"/>
      <c r="AY669" s="40"/>
      <c r="AZ669" s="40"/>
      <c r="BA669" s="40"/>
      <c r="BG669" s="40"/>
      <c r="BI669" s="40"/>
      <c r="BJ669" s="40"/>
      <c r="BK669" s="40"/>
      <c r="BL669" s="40"/>
      <c r="BM669" s="40"/>
      <c r="BN669" s="40"/>
      <c r="BO669" s="40"/>
      <c r="BR669" s="40"/>
      <c r="BS669" s="40"/>
      <c r="BT669" s="40"/>
      <c r="CC669" s="40"/>
      <c r="CE669" s="65"/>
      <c r="CF669" s="65"/>
      <c r="CG669" s="65"/>
      <c r="CH669" s="65"/>
      <c r="CI669" s="65"/>
      <c r="CJ669" s="66"/>
      <c r="CK669" s="66"/>
      <c r="CL669" s="66"/>
      <c r="CM669" s="65"/>
      <c r="CN669" s="65"/>
      <c r="CO669" s="65"/>
      <c r="CP669" s="65"/>
      <c r="CQ669" s="65"/>
      <c r="CR669" s="65"/>
      <c r="CS669" s="65"/>
      <c r="CT669" s="65"/>
      <c r="CU669" s="65"/>
      <c r="CV669" s="66"/>
      <c r="CW669" s="65"/>
      <c r="CX669" s="65"/>
      <c r="CY669" s="40"/>
      <c r="CZ669" s="40"/>
      <c r="DA669" s="40"/>
      <c r="DB669" s="40"/>
      <c r="DC669" s="40"/>
      <c r="DD669" s="40"/>
      <c r="DE669" s="40"/>
      <c r="DF669" s="40"/>
      <c r="DG669" s="40"/>
      <c r="DH669" s="40"/>
      <c r="DI669" s="40"/>
      <c r="DJ669" s="40"/>
      <c r="DK669" s="40"/>
      <c r="DL669" s="40"/>
      <c r="DM669" s="40"/>
      <c r="DN669" s="40"/>
      <c r="DO669" s="40"/>
      <c r="DP669" s="40"/>
      <c r="DQ669" s="40"/>
      <c r="DR669" s="40"/>
      <c r="DS669" s="40"/>
      <c r="DT669" s="40"/>
      <c r="DU669" s="40"/>
      <c r="DV669" s="40"/>
      <c r="DW669" s="85"/>
    </row>
    <row r="670" spans="4:127" ht="21" customHeight="1" x14ac:dyDescent="0.2">
      <c r="D670" s="40"/>
      <c r="E670" s="40"/>
      <c r="F670" s="40"/>
      <c r="G670" s="40"/>
      <c r="H670" s="138"/>
      <c r="I670" s="138"/>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U670" s="75"/>
      <c r="AX670" s="40"/>
      <c r="AY670" s="40"/>
      <c r="AZ670" s="40"/>
      <c r="BA670" s="40"/>
      <c r="BG670" s="40"/>
      <c r="BI670" s="40"/>
      <c r="BJ670" s="40"/>
      <c r="BK670" s="40"/>
      <c r="BL670" s="40"/>
      <c r="BM670" s="40"/>
      <c r="BN670" s="40"/>
      <c r="BO670" s="40"/>
      <c r="BR670" s="40"/>
      <c r="BS670" s="40"/>
      <c r="BT670" s="40"/>
      <c r="CC670" s="40"/>
      <c r="CE670" s="65"/>
      <c r="CF670" s="65"/>
      <c r="CG670" s="65"/>
      <c r="CH670" s="65"/>
      <c r="CI670" s="65"/>
      <c r="CJ670" s="66"/>
      <c r="CK670" s="66"/>
      <c r="CL670" s="66"/>
      <c r="CM670" s="65"/>
      <c r="CN670" s="65"/>
      <c r="CO670" s="65"/>
      <c r="CP670" s="65"/>
      <c r="CQ670" s="65"/>
      <c r="CR670" s="65"/>
      <c r="CS670" s="65"/>
      <c r="CT670" s="65"/>
      <c r="CU670" s="65"/>
      <c r="CV670" s="66"/>
      <c r="CW670" s="65"/>
      <c r="CX670" s="65"/>
      <c r="CY670" s="40"/>
      <c r="CZ670" s="40"/>
      <c r="DA670" s="40"/>
      <c r="DB670" s="40"/>
      <c r="DC670" s="40"/>
      <c r="DD670" s="40"/>
      <c r="DE670" s="40"/>
      <c r="DF670" s="40"/>
      <c r="DG670" s="40"/>
      <c r="DH670" s="40"/>
      <c r="DI670" s="40"/>
      <c r="DJ670" s="40"/>
      <c r="DK670" s="40"/>
      <c r="DL670" s="40"/>
      <c r="DM670" s="40"/>
      <c r="DN670" s="40"/>
      <c r="DO670" s="40"/>
      <c r="DP670" s="40"/>
      <c r="DQ670" s="40"/>
      <c r="DR670" s="40"/>
      <c r="DS670" s="40"/>
      <c r="DT670" s="40"/>
      <c r="DU670" s="40"/>
      <c r="DV670" s="40"/>
      <c r="DW670" s="85"/>
    </row>
    <row r="671" spans="4:127" ht="21" customHeight="1" x14ac:dyDescent="0.2">
      <c r="D671" s="40"/>
      <c r="E671" s="40"/>
      <c r="F671" s="40"/>
      <c r="G671" s="40"/>
      <c r="H671" s="138"/>
      <c r="I671" s="138"/>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U671" s="75"/>
      <c r="AX671" s="40"/>
      <c r="AY671" s="40"/>
      <c r="AZ671" s="40"/>
      <c r="BA671" s="40"/>
      <c r="BG671" s="40"/>
      <c r="BI671" s="40"/>
      <c r="BJ671" s="40"/>
      <c r="BK671" s="40"/>
      <c r="BL671" s="40"/>
      <c r="BM671" s="40"/>
      <c r="BN671" s="40"/>
      <c r="BO671" s="40"/>
      <c r="BR671" s="40"/>
      <c r="BS671" s="40"/>
      <c r="BT671" s="40"/>
      <c r="CC671" s="40"/>
      <c r="CE671" s="65"/>
      <c r="CF671" s="65"/>
      <c r="CG671" s="65"/>
      <c r="CH671" s="65"/>
      <c r="CI671" s="65"/>
      <c r="CJ671" s="66"/>
      <c r="CK671" s="66"/>
      <c r="CL671" s="66"/>
      <c r="CM671" s="65"/>
      <c r="CN671" s="65"/>
      <c r="CO671" s="65"/>
      <c r="CP671" s="65"/>
      <c r="CQ671" s="65"/>
      <c r="CR671" s="65"/>
      <c r="CS671" s="65"/>
      <c r="CT671" s="65"/>
      <c r="CU671" s="65"/>
      <c r="CV671" s="66"/>
      <c r="CW671" s="65"/>
      <c r="CX671" s="65"/>
      <c r="CY671" s="40"/>
      <c r="CZ671" s="40"/>
      <c r="DA671" s="40"/>
      <c r="DB671" s="40"/>
      <c r="DC671" s="40"/>
      <c r="DD671" s="40"/>
      <c r="DE671" s="40"/>
      <c r="DF671" s="40"/>
      <c r="DG671" s="40"/>
      <c r="DH671" s="40"/>
      <c r="DI671" s="40"/>
      <c r="DJ671" s="40"/>
      <c r="DK671" s="40"/>
      <c r="DL671" s="40"/>
      <c r="DM671" s="40"/>
      <c r="DN671" s="40"/>
      <c r="DO671" s="40"/>
      <c r="DP671" s="40"/>
      <c r="DQ671" s="40"/>
      <c r="DR671" s="40"/>
      <c r="DS671" s="40"/>
      <c r="DT671" s="40"/>
      <c r="DU671" s="40"/>
      <c r="DV671" s="40"/>
      <c r="DW671" s="85"/>
    </row>
    <row r="672" spans="4:127" ht="21" customHeight="1" x14ac:dyDescent="0.2">
      <c r="D672" s="40"/>
      <c r="E672" s="40"/>
      <c r="F672" s="40"/>
      <c r="G672" s="40"/>
      <c r="H672" s="138"/>
      <c r="I672" s="138"/>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U672" s="75"/>
      <c r="AX672" s="40"/>
      <c r="AY672" s="40"/>
      <c r="AZ672" s="40"/>
      <c r="BA672" s="40"/>
      <c r="BG672" s="40"/>
      <c r="BI672" s="40"/>
      <c r="BJ672" s="40"/>
      <c r="BK672" s="40"/>
      <c r="BL672" s="40"/>
      <c r="BM672" s="40"/>
      <c r="BN672" s="40"/>
      <c r="BO672" s="40"/>
      <c r="BR672" s="40"/>
      <c r="BS672" s="40"/>
      <c r="BT672" s="40"/>
      <c r="CC672" s="40"/>
      <c r="CE672" s="65"/>
      <c r="CF672" s="65"/>
      <c r="CG672" s="65"/>
      <c r="CH672" s="65"/>
      <c r="CI672" s="65"/>
      <c r="CJ672" s="66"/>
      <c r="CK672" s="66"/>
      <c r="CL672" s="66"/>
      <c r="CM672" s="65"/>
      <c r="CN672" s="65"/>
      <c r="CO672" s="65"/>
      <c r="CP672" s="65"/>
      <c r="CQ672" s="65"/>
      <c r="CR672" s="65"/>
      <c r="CS672" s="65"/>
      <c r="CT672" s="65"/>
      <c r="CU672" s="65"/>
      <c r="CV672" s="66"/>
      <c r="CW672" s="65"/>
      <c r="CX672" s="65"/>
      <c r="CY672" s="40"/>
      <c r="CZ672" s="40"/>
      <c r="DA672" s="40"/>
      <c r="DB672" s="40"/>
      <c r="DC672" s="40"/>
      <c r="DD672" s="40"/>
      <c r="DE672" s="40"/>
      <c r="DF672" s="40"/>
      <c r="DG672" s="40"/>
      <c r="DH672" s="40"/>
      <c r="DI672" s="40"/>
      <c r="DJ672" s="40"/>
      <c r="DK672" s="40"/>
      <c r="DL672" s="40"/>
      <c r="DM672" s="40"/>
      <c r="DN672" s="40"/>
      <c r="DO672" s="40"/>
      <c r="DP672" s="40"/>
      <c r="DQ672" s="40"/>
      <c r="DR672" s="40"/>
      <c r="DS672" s="40"/>
      <c r="DT672" s="40"/>
      <c r="DU672" s="40"/>
      <c r="DV672" s="40"/>
      <c r="DW672" s="85"/>
    </row>
    <row r="673" spans="4:127" ht="21" customHeight="1" x14ac:dyDescent="0.2">
      <c r="D673" s="40"/>
      <c r="E673" s="40"/>
      <c r="F673" s="40"/>
      <c r="G673" s="40"/>
      <c r="H673" s="138"/>
      <c r="I673" s="138"/>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U673" s="75"/>
      <c r="AX673" s="40"/>
      <c r="AY673" s="40"/>
      <c r="AZ673" s="40"/>
      <c r="BA673" s="40"/>
      <c r="BG673" s="40"/>
      <c r="BI673" s="40"/>
      <c r="BJ673" s="40"/>
      <c r="BK673" s="40"/>
      <c r="BL673" s="40"/>
      <c r="BM673" s="40"/>
      <c r="BN673" s="40"/>
      <c r="BO673" s="40"/>
      <c r="BR673" s="40"/>
      <c r="BS673" s="40"/>
      <c r="BT673" s="40"/>
      <c r="CC673" s="40"/>
      <c r="CE673" s="65"/>
      <c r="CF673" s="65"/>
      <c r="CG673" s="65"/>
      <c r="CH673" s="65"/>
      <c r="CI673" s="65"/>
      <c r="CJ673" s="66"/>
      <c r="CK673" s="66"/>
      <c r="CL673" s="66"/>
      <c r="CM673" s="65"/>
      <c r="CN673" s="65"/>
      <c r="CO673" s="65"/>
      <c r="CP673" s="65"/>
      <c r="CQ673" s="65"/>
      <c r="CR673" s="65"/>
      <c r="CS673" s="65"/>
      <c r="CT673" s="65"/>
      <c r="CU673" s="65"/>
      <c r="CV673" s="66"/>
      <c r="CW673" s="65"/>
      <c r="CX673" s="65"/>
      <c r="CY673" s="40"/>
      <c r="CZ673" s="40"/>
      <c r="DA673" s="40"/>
      <c r="DB673" s="40"/>
      <c r="DC673" s="40"/>
      <c r="DD673" s="40"/>
      <c r="DE673" s="40"/>
      <c r="DF673" s="40"/>
      <c r="DG673" s="40"/>
      <c r="DH673" s="40"/>
      <c r="DI673" s="40"/>
      <c r="DJ673" s="40"/>
      <c r="DK673" s="40"/>
      <c r="DL673" s="40"/>
      <c r="DM673" s="40"/>
      <c r="DN673" s="40"/>
      <c r="DO673" s="40"/>
      <c r="DP673" s="40"/>
      <c r="DQ673" s="40"/>
      <c r="DR673" s="40"/>
      <c r="DS673" s="40"/>
      <c r="DT673" s="40"/>
      <c r="DU673" s="40"/>
      <c r="DV673" s="40"/>
      <c r="DW673" s="85"/>
    </row>
    <row r="674" spans="4:127" ht="21" customHeight="1" x14ac:dyDescent="0.2">
      <c r="D674" s="40"/>
      <c r="E674" s="40"/>
      <c r="F674" s="40"/>
      <c r="G674" s="40"/>
      <c r="H674" s="138"/>
      <c r="I674" s="138"/>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U674" s="75"/>
      <c r="AX674" s="40"/>
      <c r="AY674" s="40"/>
      <c r="AZ674" s="40"/>
      <c r="BA674" s="40"/>
      <c r="BG674" s="40"/>
      <c r="BI674" s="40"/>
      <c r="BJ674" s="40"/>
      <c r="BK674" s="40"/>
      <c r="BL674" s="40"/>
      <c r="BM674" s="40"/>
      <c r="BN674" s="40"/>
      <c r="BO674" s="40"/>
      <c r="BR674" s="40"/>
      <c r="BS674" s="40"/>
      <c r="BT674" s="40"/>
      <c r="CC674" s="40"/>
      <c r="CE674" s="65"/>
      <c r="CF674" s="65"/>
      <c r="CG674" s="65"/>
      <c r="CH674" s="65"/>
      <c r="CI674" s="65"/>
      <c r="CJ674" s="66"/>
      <c r="CK674" s="66"/>
      <c r="CL674" s="66"/>
      <c r="CM674" s="65"/>
      <c r="CN674" s="65"/>
      <c r="CO674" s="65"/>
      <c r="CP674" s="65"/>
      <c r="CQ674" s="65"/>
      <c r="CR674" s="65"/>
      <c r="CS674" s="65"/>
      <c r="CT674" s="65"/>
      <c r="CU674" s="65"/>
      <c r="CV674" s="66"/>
      <c r="CW674" s="65"/>
      <c r="CX674" s="65"/>
      <c r="CY674" s="40"/>
      <c r="CZ674" s="40"/>
      <c r="DA674" s="40"/>
      <c r="DB674" s="40"/>
      <c r="DC674" s="40"/>
      <c r="DD674" s="40"/>
      <c r="DE674" s="40"/>
      <c r="DF674" s="40"/>
      <c r="DG674" s="40"/>
      <c r="DH674" s="40"/>
      <c r="DI674" s="40"/>
      <c r="DJ674" s="40"/>
      <c r="DK674" s="40"/>
      <c r="DL674" s="40"/>
      <c r="DM674" s="40"/>
      <c r="DN674" s="40"/>
      <c r="DO674" s="40"/>
      <c r="DP674" s="40"/>
      <c r="DQ674" s="40"/>
      <c r="DR674" s="40"/>
      <c r="DS674" s="40"/>
      <c r="DT674" s="40"/>
      <c r="DU674" s="40"/>
      <c r="DV674" s="40"/>
      <c r="DW674" s="85"/>
    </row>
    <row r="675" spans="4:127" ht="21" customHeight="1" x14ac:dyDescent="0.2">
      <c r="D675" s="40"/>
      <c r="E675" s="40"/>
      <c r="F675" s="40"/>
      <c r="G675" s="40"/>
      <c r="H675" s="138"/>
      <c r="I675" s="138"/>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U675" s="75"/>
      <c r="AX675" s="40"/>
      <c r="AY675" s="40"/>
      <c r="AZ675" s="40"/>
      <c r="BA675" s="40"/>
      <c r="BG675" s="40"/>
      <c r="BI675" s="40"/>
      <c r="BJ675" s="40"/>
      <c r="BK675" s="40"/>
      <c r="BL675" s="40"/>
      <c r="BM675" s="40"/>
      <c r="BN675" s="40"/>
      <c r="BO675" s="40"/>
      <c r="BR675" s="40"/>
      <c r="BS675" s="40"/>
      <c r="BT675" s="40"/>
      <c r="CC675" s="40"/>
      <c r="CE675" s="65"/>
      <c r="CF675" s="65"/>
      <c r="CG675" s="65"/>
      <c r="CH675" s="65"/>
      <c r="CI675" s="65"/>
      <c r="CJ675" s="66"/>
      <c r="CK675" s="66"/>
      <c r="CL675" s="66"/>
      <c r="CM675" s="65"/>
      <c r="CN675" s="65"/>
      <c r="CO675" s="65"/>
      <c r="CP675" s="65"/>
      <c r="CQ675" s="65"/>
      <c r="CR675" s="65"/>
      <c r="CS675" s="65"/>
      <c r="CT675" s="65"/>
      <c r="CU675" s="65"/>
      <c r="CV675" s="66"/>
      <c r="CW675" s="65"/>
      <c r="CX675" s="65"/>
      <c r="CY675" s="40"/>
      <c r="CZ675" s="40"/>
      <c r="DA675" s="40"/>
      <c r="DB675" s="40"/>
      <c r="DC675" s="40"/>
      <c r="DD675" s="40"/>
      <c r="DE675" s="40"/>
      <c r="DF675" s="40"/>
      <c r="DG675" s="40"/>
      <c r="DH675" s="40"/>
      <c r="DI675" s="40"/>
      <c r="DJ675" s="40"/>
      <c r="DK675" s="40"/>
      <c r="DL675" s="40"/>
      <c r="DM675" s="40"/>
      <c r="DN675" s="40"/>
      <c r="DO675" s="40"/>
      <c r="DP675" s="40"/>
      <c r="DQ675" s="40"/>
      <c r="DR675" s="40"/>
      <c r="DS675" s="40"/>
      <c r="DT675" s="40"/>
      <c r="DU675" s="40"/>
      <c r="DV675" s="40"/>
      <c r="DW675" s="85"/>
    </row>
    <row r="676" spans="4:127" ht="21" customHeight="1" x14ac:dyDescent="0.2">
      <c r="D676" s="40"/>
      <c r="E676" s="40"/>
      <c r="F676" s="40"/>
      <c r="G676" s="40"/>
      <c r="H676" s="138"/>
      <c r="I676" s="138"/>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U676" s="75"/>
      <c r="AX676" s="40"/>
      <c r="AY676" s="40"/>
      <c r="AZ676" s="40"/>
      <c r="BA676" s="40"/>
      <c r="BG676" s="40"/>
      <c r="BI676" s="40"/>
      <c r="BJ676" s="40"/>
      <c r="BK676" s="40"/>
      <c r="BL676" s="40"/>
      <c r="BM676" s="40"/>
      <c r="BN676" s="40"/>
      <c r="BO676" s="40"/>
      <c r="BR676" s="40"/>
      <c r="BS676" s="40"/>
      <c r="BT676" s="40"/>
      <c r="CC676" s="40"/>
      <c r="CE676" s="65"/>
      <c r="CF676" s="65"/>
      <c r="CG676" s="65"/>
      <c r="CH676" s="65"/>
      <c r="CI676" s="65"/>
      <c r="CJ676" s="66"/>
      <c r="CK676" s="66"/>
      <c r="CL676" s="66"/>
      <c r="CM676" s="65"/>
      <c r="CN676" s="65"/>
      <c r="CO676" s="65"/>
      <c r="CP676" s="65"/>
      <c r="CQ676" s="65"/>
      <c r="CR676" s="65"/>
      <c r="CS676" s="65"/>
      <c r="CT676" s="65"/>
      <c r="CU676" s="65"/>
      <c r="CV676" s="66"/>
      <c r="CW676" s="65"/>
      <c r="CX676" s="65"/>
      <c r="CY676" s="40"/>
      <c r="CZ676" s="40"/>
      <c r="DA676" s="40"/>
      <c r="DB676" s="40"/>
      <c r="DC676" s="40"/>
      <c r="DD676" s="40"/>
      <c r="DE676" s="40"/>
      <c r="DF676" s="40"/>
      <c r="DG676" s="40"/>
      <c r="DH676" s="40"/>
      <c r="DI676" s="40"/>
      <c r="DJ676" s="40"/>
      <c r="DK676" s="40"/>
      <c r="DL676" s="40"/>
      <c r="DM676" s="40"/>
      <c r="DN676" s="40"/>
      <c r="DO676" s="40"/>
      <c r="DP676" s="40"/>
      <c r="DQ676" s="40"/>
      <c r="DR676" s="40"/>
      <c r="DS676" s="40"/>
      <c r="DT676" s="40"/>
      <c r="DU676" s="40"/>
      <c r="DV676" s="40"/>
      <c r="DW676" s="85"/>
    </row>
    <row r="677" spans="4:127" ht="21" customHeight="1" x14ac:dyDescent="0.2">
      <c r="D677" s="40"/>
      <c r="E677" s="40"/>
      <c r="F677" s="40"/>
      <c r="G677" s="40"/>
      <c r="H677" s="138"/>
      <c r="I677" s="138"/>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U677" s="75"/>
      <c r="AX677" s="40"/>
      <c r="AY677" s="40"/>
      <c r="AZ677" s="40"/>
      <c r="BA677" s="40"/>
      <c r="BG677" s="40"/>
      <c r="BI677" s="40"/>
      <c r="BJ677" s="40"/>
      <c r="BK677" s="40"/>
      <c r="BL677" s="40"/>
      <c r="BM677" s="40"/>
      <c r="BN677" s="40"/>
      <c r="BO677" s="40"/>
      <c r="BR677" s="40"/>
      <c r="BS677" s="40"/>
      <c r="BT677" s="40"/>
      <c r="CC677" s="40"/>
      <c r="CE677" s="65"/>
      <c r="CF677" s="65"/>
      <c r="CG677" s="65"/>
      <c r="CH677" s="65"/>
      <c r="CI677" s="65"/>
      <c r="CJ677" s="66"/>
      <c r="CK677" s="66"/>
      <c r="CL677" s="66"/>
      <c r="CM677" s="65"/>
      <c r="CN677" s="65"/>
      <c r="CO677" s="65"/>
      <c r="CP677" s="65"/>
      <c r="CQ677" s="65"/>
      <c r="CR677" s="65"/>
      <c r="CS677" s="65"/>
      <c r="CT677" s="65"/>
      <c r="CU677" s="65"/>
      <c r="CV677" s="66"/>
      <c r="CW677" s="65"/>
      <c r="CX677" s="65"/>
      <c r="CY677" s="40"/>
      <c r="CZ677" s="40"/>
      <c r="DA677" s="40"/>
      <c r="DB677" s="40"/>
      <c r="DC677" s="40"/>
      <c r="DD677" s="40"/>
      <c r="DE677" s="40"/>
      <c r="DF677" s="40"/>
      <c r="DG677" s="40"/>
      <c r="DH677" s="40"/>
      <c r="DI677" s="40"/>
      <c r="DJ677" s="40"/>
      <c r="DK677" s="40"/>
      <c r="DL677" s="40"/>
      <c r="DM677" s="40"/>
      <c r="DN677" s="40"/>
      <c r="DO677" s="40"/>
      <c r="DP677" s="40"/>
      <c r="DQ677" s="40"/>
      <c r="DR677" s="40"/>
      <c r="DS677" s="40"/>
      <c r="DT677" s="40"/>
      <c r="DU677" s="40"/>
      <c r="DV677" s="40"/>
      <c r="DW677" s="85"/>
    </row>
    <row r="678" spans="4:127" ht="21" customHeight="1" x14ac:dyDescent="0.2">
      <c r="D678" s="40"/>
      <c r="E678" s="40"/>
      <c r="F678" s="40"/>
      <c r="G678" s="40"/>
      <c r="H678" s="138"/>
      <c r="I678" s="138"/>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U678" s="75"/>
      <c r="AX678" s="40"/>
      <c r="AY678" s="40"/>
      <c r="AZ678" s="40"/>
      <c r="BA678" s="40"/>
      <c r="BG678" s="40"/>
      <c r="BI678" s="40"/>
      <c r="BJ678" s="40"/>
      <c r="BK678" s="40"/>
      <c r="BL678" s="40"/>
      <c r="BM678" s="40"/>
      <c r="BN678" s="40"/>
      <c r="BO678" s="40"/>
      <c r="BR678" s="40"/>
      <c r="BS678" s="40"/>
      <c r="BT678" s="40"/>
      <c r="CC678" s="40"/>
      <c r="CE678" s="65"/>
      <c r="CF678" s="65"/>
      <c r="CG678" s="65"/>
      <c r="CH678" s="65"/>
      <c r="CI678" s="65"/>
      <c r="CJ678" s="66"/>
      <c r="CK678" s="66"/>
      <c r="CL678" s="66"/>
      <c r="CM678" s="65"/>
      <c r="CN678" s="65"/>
      <c r="CO678" s="65"/>
      <c r="CP678" s="65"/>
      <c r="CQ678" s="65"/>
      <c r="CR678" s="65"/>
      <c r="CS678" s="65"/>
      <c r="CT678" s="65"/>
      <c r="CU678" s="65"/>
      <c r="CV678" s="66"/>
      <c r="CW678" s="65"/>
      <c r="CX678" s="65"/>
      <c r="CY678" s="40"/>
      <c r="CZ678" s="40"/>
      <c r="DA678" s="40"/>
      <c r="DB678" s="40"/>
      <c r="DC678" s="40"/>
      <c r="DD678" s="40"/>
      <c r="DE678" s="40"/>
      <c r="DF678" s="40"/>
      <c r="DG678" s="40"/>
      <c r="DH678" s="40"/>
      <c r="DI678" s="40"/>
      <c r="DJ678" s="40"/>
      <c r="DK678" s="40"/>
      <c r="DL678" s="40"/>
      <c r="DM678" s="40"/>
      <c r="DN678" s="40"/>
      <c r="DO678" s="40"/>
      <c r="DP678" s="40"/>
      <c r="DQ678" s="40"/>
      <c r="DR678" s="40"/>
      <c r="DS678" s="40"/>
      <c r="DT678" s="40"/>
      <c r="DU678" s="40"/>
      <c r="DV678" s="40"/>
      <c r="DW678" s="85"/>
    </row>
    <row r="679" spans="4:127" ht="21" customHeight="1" x14ac:dyDescent="0.2">
      <c r="D679" s="40"/>
      <c r="E679" s="40"/>
      <c r="F679" s="40"/>
      <c r="G679" s="40"/>
      <c r="H679" s="138"/>
      <c r="I679" s="138"/>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U679" s="75"/>
      <c r="AX679" s="40"/>
      <c r="AY679" s="40"/>
      <c r="AZ679" s="40"/>
      <c r="BA679" s="40"/>
      <c r="BG679" s="40"/>
      <c r="BI679" s="40"/>
      <c r="BJ679" s="40"/>
      <c r="BK679" s="40"/>
      <c r="BL679" s="40"/>
      <c r="BM679" s="40"/>
      <c r="BN679" s="40"/>
      <c r="BO679" s="40"/>
      <c r="BR679" s="40"/>
      <c r="BS679" s="40"/>
      <c r="BT679" s="40"/>
      <c r="CC679" s="40"/>
      <c r="CE679" s="65"/>
      <c r="CF679" s="65"/>
      <c r="CG679" s="65"/>
      <c r="CH679" s="65"/>
      <c r="CI679" s="65"/>
      <c r="CJ679" s="66"/>
      <c r="CK679" s="66"/>
      <c r="CL679" s="66"/>
      <c r="CM679" s="65"/>
      <c r="CN679" s="65"/>
      <c r="CO679" s="65"/>
      <c r="CP679" s="65"/>
      <c r="CQ679" s="65"/>
      <c r="CR679" s="65"/>
      <c r="CS679" s="65"/>
      <c r="CT679" s="65"/>
      <c r="CU679" s="65"/>
      <c r="CV679" s="66"/>
      <c r="CW679" s="65"/>
      <c r="CX679" s="65"/>
      <c r="CY679" s="40"/>
      <c r="CZ679" s="40"/>
      <c r="DA679" s="40"/>
      <c r="DB679" s="40"/>
      <c r="DC679" s="40"/>
      <c r="DD679" s="40"/>
      <c r="DE679" s="40"/>
      <c r="DF679" s="40"/>
      <c r="DG679" s="40"/>
      <c r="DH679" s="40"/>
      <c r="DI679" s="40"/>
      <c r="DJ679" s="40"/>
      <c r="DK679" s="40"/>
      <c r="DL679" s="40"/>
      <c r="DM679" s="40"/>
      <c r="DN679" s="40"/>
      <c r="DO679" s="40"/>
      <c r="DP679" s="40"/>
      <c r="DQ679" s="40"/>
      <c r="DR679" s="40"/>
      <c r="DS679" s="40"/>
      <c r="DT679" s="40"/>
      <c r="DU679" s="40"/>
      <c r="DV679" s="40"/>
      <c r="DW679" s="85"/>
    </row>
    <row r="680" spans="4:127" ht="21" customHeight="1" x14ac:dyDescent="0.2">
      <c r="D680" s="40"/>
      <c r="E680" s="40"/>
      <c r="F680" s="40"/>
      <c r="G680" s="40"/>
      <c r="H680" s="138"/>
      <c r="I680" s="138"/>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U680" s="75"/>
      <c r="AX680" s="40"/>
      <c r="AY680" s="40"/>
      <c r="AZ680" s="40"/>
      <c r="BA680" s="40"/>
      <c r="BG680" s="40"/>
      <c r="BI680" s="40"/>
      <c r="BJ680" s="40"/>
      <c r="BK680" s="40"/>
      <c r="BL680" s="40"/>
      <c r="BM680" s="40"/>
      <c r="BN680" s="40"/>
      <c r="BO680" s="40"/>
      <c r="BR680" s="40"/>
      <c r="BS680" s="40"/>
      <c r="BT680" s="40"/>
      <c r="CC680" s="40"/>
      <c r="CE680" s="65"/>
      <c r="CF680" s="65"/>
      <c r="CG680" s="65"/>
      <c r="CH680" s="65"/>
      <c r="CI680" s="65"/>
      <c r="CJ680" s="66"/>
      <c r="CK680" s="66"/>
      <c r="CL680" s="66"/>
      <c r="CM680" s="65"/>
      <c r="CN680" s="65"/>
      <c r="CO680" s="65"/>
      <c r="CP680" s="65"/>
      <c r="CQ680" s="65"/>
      <c r="CR680" s="65"/>
      <c r="CS680" s="65"/>
      <c r="CT680" s="65"/>
      <c r="CU680" s="65"/>
      <c r="CV680" s="66"/>
      <c r="CW680" s="65"/>
      <c r="CX680" s="65"/>
      <c r="CY680" s="40"/>
      <c r="CZ680" s="40"/>
      <c r="DA680" s="40"/>
      <c r="DB680" s="40"/>
      <c r="DC680" s="40"/>
      <c r="DD680" s="40"/>
      <c r="DE680" s="40"/>
      <c r="DF680" s="40"/>
      <c r="DG680" s="40"/>
      <c r="DH680" s="40"/>
      <c r="DI680" s="40"/>
      <c r="DJ680" s="40"/>
      <c r="DK680" s="40"/>
      <c r="DL680" s="40"/>
      <c r="DM680" s="40"/>
      <c r="DN680" s="40"/>
      <c r="DO680" s="40"/>
      <c r="DP680" s="40"/>
      <c r="DQ680" s="40"/>
      <c r="DR680" s="40"/>
      <c r="DS680" s="40"/>
      <c r="DT680" s="40"/>
      <c r="DU680" s="40"/>
      <c r="DV680" s="40"/>
      <c r="DW680" s="85"/>
    </row>
    <row r="681" spans="4:127" ht="21" customHeight="1" x14ac:dyDescent="0.2">
      <c r="D681" s="40"/>
      <c r="E681" s="40"/>
      <c r="F681" s="40"/>
      <c r="G681" s="40"/>
      <c r="H681" s="138"/>
      <c r="I681" s="138"/>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U681" s="75"/>
      <c r="AX681" s="40"/>
      <c r="AY681" s="40"/>
      <c r="AZ681" s="40"/>
      <c r="BA681" s="40"/>
      <c r="BG681" s="40"/>
      <c r="BI681" s="40"/>
      <c r="BJ681" s="40"/>
      <c r="BK681" s="40"/>
      <c r="BL681" s="40"/>
      <c r="BM681" s="40"/>
      <c r="BN681" s="40"/>
      <c r="BO681" s="40"/>
      <c r="BR681" s="40"/>
      <c r="BS681" s="40"/>
      <c r="BT681" s="40"/>
      <c r="CC681" s="40"/>
      <c r="CE681" s="65"/>
      <c r="CF681" s="65"/>
      <c r="CG681" s="65"/>
      <c r="CH681" s="65"/>
      <c r="CI681" s="65"/>
      <c r="CJ681" s="66"/>
      <c r="CK681" s="66"/>
      <c r="CL681" s="66"/>
      <c r="CM681" s="65"/>
      <c r="CN681" s="65"/>
      <c r="CO681" s="65"/>
      <c r="CP681" s="65"/>
      <c r="CQ681" s="65"/>
      <c r="CR681" s="65"/>
      <c r="CS681" s="65"/>
      <c r="CT681" s="65"/>
      <c r="CU681" s="65"/>
      <c r="CV681" s="66"/>
      <c r="CW681" s="65"/>
      <c r="CX681" s="65"/>
      <c r="CY681" s="40"/>
      <c r="CZ681" s="40"/>
      <c r="DA681" s="40"/>
      <c r="DB681" s="40"/>
      <c r="DC681" s="40"/>
      <c r="DD681" s="40"/>
      <c r="DE681" s="40"/>
      <c r="DF681" s="40"/>
      <c r="DG681" s="40"/>
      <c r="DH681" s="40"/>
      <c r="DI681" s="40"/>
      <c r="DJ681" s="40"/>
      <c r="DK681" s="40"/>
      <c r="DL681" s="40"/>
      <c r="DM681" s="40"/>
      <c r="DN681" s="40"/>
      <c r="DO681" s="40"/>
      <c r="DP681" s="40"/>
      <c r="DQ681" s="40"/>
      <c r="DR681" s="40"/>
      <c r="DS681" s="40"/>
      <c r="DT681" s="40"/>
      <c r="DU681" s="40"/>
      <c r="DV681" s="40"/>
      <c r="DW681" s="85"/>
    </row>
    <row r="682" spans="4:127" ht="21" customHeight="1" x14ac:dyDescent="0.2">
      <c r="D682" s="40"/>
      <c r="E682" s="40"/>
      <c r="F682" s="40"/>
      <c r="G682" s="40"/>
      <c r="H682" s="138"/>
      <c r="I682" s="138"/>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U682" s="75"/>
      <c r="AX682" s="40"/>
      <c r="AY682" s="40"/>
      <c r="AZ682" s="40"/>
      <c r="BA682" s="40"/>
      <c r="BG682" s="40"/>
      <c r="BI682" s="40"/>
      <c r="BJ682" s="40"/>
      <c r="BK682" s="40"/>
      <c r="BL682" s="40"/>
      <c r="BM682" s="40"/>
      <c r="BN682" s="40"/>
      <c r="BO682" s="40"/>
      <c r="BR682" s="40"/>
      <c r="BS682" s="40"/>
      <c r="BT682" s="40"/>
      <c r="CC682" s="40"/>
      <c r="CE682" s="65"/>
      <c r="CF682" s="65"/>
      <c r="CG682" s="65"/>
      <c r="CH682" s="65"/>
      <c r="CI682" s="65"/>
      <c r="CJ682" s="66"/>
      <c r="CK682" s="66"/>
      <c r="CL682" s="66"/>
      <c r="CM682" s="65"/>
      <c r="CN682" s="65"/>
      <c r="CO682" s="65"/>
      <c r="CP682" s="65"/>
      <c r="CQ682" s="65"/>
      <c r="CR682" s="65"/>
      <c r="CS682" s="65"/>
      <c r="CT682" s="65"/>
      <c r="CU682" s="65"/>
      <c r="CV682" s="66"/>
      <c r="CW682" s="65"/>
      <c r="CX682" s="65"/>
      <c r="CY682" s="40"/>
      <c r="CZ682" s="40"/>
      <c r="DA682" s="40"/>
      <c r="DB682" s="40"/>
      <c r="DC682" s="40"/>
      <c r="DD682" s="40"/>
      <c r="DE682" s="40"/>
      <c r="DF682" s="40"/>
      <c r="DG682" s="40"/>
      <c r="DH682" s="40"/>
      <c r="DI682" s="40"/>
      <c r="DJ682" s="40"/>
      <c r="DK682" s="40"/>
      <c r="DL682" s="40"/>
      <c r="DM682" s="40"/>
      <c r="DN682" s="40"/>
      <c r="DO682" s="40"/>
      <c r="DP682" s="40"/>
      <c r="DQ682" s="40"/>
      <c r="DR682" s="40"/>
      <c r="DS682" s="40"/>
      <c r="DT682" s="40"/>
      <c r="DU682" s="40"/>
      <c r="DV682" s="40"/>
      <c r="DW682" s="85"/>
    </row>
    <row r="683" spans="4:127" ht="21" customHeight="1" x14ac:dyDescent="0.2">
      <c r="D683" s="40"/>
      <c r="E683" s="40"/>
      <c r="F683" s="40"/>
      <c r="G683" s="40"/>
      <c r="H683" s="138"/>
      <c r="I683" s="138"/>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U683" s="75"/>
      <c r="AX683" s="40"/>
      <c r="AY683" s="40"/>
      <c r="AZ683" s="40"/>
      <c r="BA683" s="40"/>
      <c r="BG683" s="40"/>
      <c r="BI683" s="40"/>
      <c r="BJ683" s="40"/>
      <c r="BK683" s="40"/>
      <c r="BL683" s="40"/>
      <c r="BM683" s="40"/>
      <c r="BN683" s="40"/>
      <c r="BO683" s="40"/>
      <c r="BR683" s="40"/>
      <c r="BS683" s="40"/>
      <c r="BT683" s="40"/>
      <c r="CC683" s="40"/>
      <c r="CE683" s="65"/>
      <c r="CF683" s="65"/>
      <c r="CG683" s="65"/>
      <c r="CH683" s="65"/>
      <c r="CI683" s="65"/>
      <c r="CJ683" s="66"/>
      <c r="CK683" s="66"/>
      <c r="CL683" s="66"/>
      <c r="CM683" s="65"/>
      <c r="CN683" s="65"/>
      <c r="CO683" s="65"/>
      <c r="CP683" s="65"/>
      <c r="CQ683" s="65"/>
      <c r="CR683" s="65"/>
      <c r="CS683" s="65"/>
      <c r="CT683" s="65"/>
      <c r="CU683" s="65"/>
      <c r="CV683" s="66"/>
      <c r="CW683" s="65"/>
      <c r="CX683" s="65"/>
      <c r="CY683" s="40"/>
      <c r="CZ683" s="40"/>
      <c r="DA683" s="40"/>
      <c r="DB683" s="40"/>
      <c r="DC683" s="40"/>
      <c r="DD683" s="40"/>
      <c r="DE683" s="40"/>
      <c r="DF683" s="40"/>
      <c r="DG683" s="40"/>
      <c r="DH683" s="40"/>
      <c r="DI683" s="40"/>
      <c r="DJ683" s="40"/>
      <c r="DK683" s="40"/>
      <c r="DL683" s="40"/>
      <c r="DM683" s="40"/>
      <c r="DN683" s="40"/>
      <c r="DO683" s="40"/>
      <c r="DP683" s="40"/>
      <c r="DQ683" s="40"/>
      <c r="DR683" s="40"/>
      <c r="DS683" s="40"/>
      <c r="DT683" s="40"/>
      <c r="DU683" s="40"/>
      <c r="DV683" s="40"/>
      <c r="DW683" s="85"/>
    </row>
    <row r="684" spans="4:127" ht="21" customHeight="1" x14ac:dyDescent="0.2">
      <c r="D684" s="40"/>
      <c r="E684" s="40"/>
      <c r="F684" s="40"/>
      <c r="G684" s="40"/>
      <c r="H684" s="138"/>
      <c r="I684" s="138"/>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U684" s="75"/>
      <c r="AX684" s="40"/>
      <c r="AY684" s="40"/>
      <c r="AZ684" s="40"/>
      <c r="BA684" s="40"/>
      <c r="BG684" s="40"/>
      <c r="BI684" s="40"/>
      <c r="BJ684" s="40"/>
      <c r="BK684" s="40"/>
      <c r="BL684" s="40"/>
      <c r="BM684" s="40"/>
      <c r="BN684" s="40"/>
      <c r="BO684" s="40"/>
      <c r="BR684" s="40"/>
      <c r="BS684" s="40"/>
      <c r="BT684" s="40"/>
      <c r="CC684" s="40"/>
      <c r="CE684" s="65"/>
      <c r="CF684" s="65"/>
      <c r="CG684" s="65"/>
      <c r="CH684" s="65"/>
      <c r="CI684" s="65"/>
      <c r="CJ684" s="66"/>
      <c r="CK684" s="66"/>
      <c r="CL684" s="66"/>
      <c r="CM684" s="65"/>
      <c r="CN684" s="65"/>
      <c r="CO684" s="65"/>
      <c r="CP684" s="65"/>
      <c r="CQ684" s="65"/>
      <c r="CR684" s="65"/>
      <c r="CS684" s="65"/>
      <c r="CT684" s="65"/>
      <c r="CU684" s="65"/>
      <c r="CV684" s="66"/>
      <c r="CW684" s="65"/>
      <c r="CX684" s="65"/>
      <c r="CY684" s="40"/>
      <c r="CZ684" s="40"/>
      <c r="DA684" s="40"/>
      <c r="DB684" s="40"/>
      <c r="DC684" s="40"/>
      <c r="DD684" s="40"/>
      <c r="DE684" s="40"/>
      <c r="DF684" s="40"/>
      <c r="DG684" s="40"/>
      <c r="DH684" s="40"/>
      <c r="DI684" s="40"/>
      <c r="DJ684" s="40"/>
      <c r="DK684" s="40"/>
      <c r="DL684" s="40"/>
      <c r="DM684" s="40"/>
      <c r="DN684" s="40"/>
      <c r="DO684" s="40"/>
      <c r="DP684" s="40"/>
      <c r="DQ684" s="40"/>
      <c r="DR684" s="40"/>
      <c r="DS684" s="40"/>
      <c r="DT684" s="40"/>
      <c r="DU684" s="40"/>
      <c r="DV684" s="40"/>
      <c r="DW684" s="85"/>
    </row>
    <row r="685" spans="4:127" ht="21" customHeight="1" x14ac:dyDescent="0.2">
      <c r="D685" s="40"/>
      <c r="E685" s="40"/>
      <c r="F685" s="40"/>
      <c r="G685" s="40"/>
      <c r="H685" s="138"/>
      <c r="I685" s="138"/>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U685" s="75"/>
      <c r="AX685" s="40"/>
      <c r="AY685" s="40"/>
      <c r="AZ685" s="40"/>
      <c r="BA685" s="40"/>
      <c r="BG685" s="40"/>
      <c r="BI685" s="40"/>
      <c r="BJ685" s="40"/>
      <c r="BK685" s="40"/>
      <c r="BL685" s="40"/>
      <c r="BM685" s="40"/>
      <c r="BN685" s="40"/>
      <c r="BO685" s="40"/>
      <c r="BR685" s="40"/>
      <c r="BS685" s="40"/>
      <c r="BT685" s="40"/>
      <c r="CC685" s="40"/>
      <c r="CE685" s="65"/>
      <c r="CF685" s="65"/>
      <c r="CG685" s="65"/>
      <c r="CH685" s="65"/>
      <c r="CI685" s="65"/>
      <c r="CJ685" s="66"/>
      <c r="CK685" s="66"/>
      <c r="CL685" s="66"/>
      <c r="CM685" s="65"/>
      <c r="CN685" s="65"/>
      <c r="CO685" s="65"/>
      <c r="CP685" s="65"/>
      <c r="CQ685" s="65"/>
      <c r="CR685" s="65"/>
      <c r="CS685" s="65"/>
      <c r="CT685" s="65"/>
      <c r="CU685" s="65"/>
      <c r="CV685" s="66"/>
      <c r="CW685" s="65"/>
      <c r="CX685" s="65"/>
      <c r="CY685" s="40"/>
      <c r="CZ685" s="40"/>
      <c r="DA685" s="40"/>
      <c r="DB685" s="40"/>
      <c r="DC685" s="40"/>
      <c r="DD685" s="40"/>
      <c r="DE685" s="40"/>
      <c r="DF685" s="40"/>
      <c r="DG685" s="40"/>
      <c r="DH685" s="40"/>
      <c r="DI685" s="40"/>
      <c r="DJ685" s="40"/>
      <c r="DK685" s="40"/>
      <c r="DL685" s="40"/>
      <c r="DM685" s="40"/>
      <c r="DN685" s="40"/>
      <c r="DO685" s="40"/>
      <c r="DP685" s="40"/>
      <c r="DQ685" s="40"/>
      <c r="DR685" s="40"/>
      <c r="DS685" s="40"/>
      <c r="DT685" s="40"/>
      <c r="DU685" s="40"/>
      <c r="DV685" s="40"/>
      <c r="DW685" s="85"/>
    </row>
    <row r="686" spans="4:127" ht="21" customHeight="1" x14ac:dyDescent="0.2">
      <c r="D686" s="40"/>
      <c r="E686" s="40"/>
      <c r="F686" s="40"/>
      <c r="G686" s="40"/>
      <c r="H686" s="138"/>
      <c r="I686" s="138"/>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U686" s="75"/>
      <c r="AX686" s="40"/>
      <c r="AY686" s="40"/>
      <c r="AZ686" s="40"/>
      <c r="BA686" s="40"/>
      <c r="BG686" s="40"/>
      <c r="BI686" s="40"/>
      <c r="BJ686" s="40"/>
      <c r="BK686" s="40"/>
      <c r="BL686" s="40"/>
      <c r="BM686" s="40"/>
      <c r="BN686" s="40"/>
      <c r="BO686" s="40"/>
      <c r="BR686" s="40"/>
      <c r="BS686" s="40"/>
      <c r="BT686" s="40"/>
      <c r="CC686" s="40"/>
      <c r="CE686" s="65"/>
      <c r="CF686" s="65"/>
      <c r="CG686" s="65"/>
      <c r="CH686" s="65"/>
      <c r="CI686" s="65"/>
      <c r="CJ686" s="66"/>
      <c r="CK686" s="66"/>
      <c r="CL686" s="66"/>
      <c r="CM686" s="65"/>
      <c r="CN686" s="65"/>
      <c r="CO686" s="65"/>
      <c r="CP686" s="65"/>
      <c r="CQ686" s="65"/>
      <c r="CR686" s="65"/>
      <c r="CS686" s="65"/>
      <c r="CT686" s="65"/>
      <c r="CU686" s="65"/>
      <c r="CV686" s="66"/>
      <c r="CW686" s="65"/>
      <c r="CX686" s="65"/>
      <c r="CY686" s="40"/>
      <c r="CZ686" s="40"/>
      <c r="DA686" s="40"/>
      <c r="DB686" s="40"/>
      <c r="DC686" s="40"/>
      <c r="DD686" s="40"/>
      <c r="DE686" s="40"/>
      <c r="DF686" s="40"/>
      <c r="DG686" s="40"/>
      <c r="DH686" s="40"/>
      <c r="DI686" s="40"/>
      <c r="DJ686" s="40"/>
      <c r="DK686" s="40"/>
      <c r="DL686" s="40"/>
      <c r="DM686" s="40"/>
      <c r="DN686" s="40"/>
      <c r="DO686" s="40"/>
      <c r="DP686" s="40"/>
      <c r="DQ686" s="40"/>
      <c r="DR686" s="40"/>
      <c r="DS686" s="40"/>
      <c r="DT686" s="40"/>
      <c r="DU686" s="40"/>
      <c r="DV686" s="40"/>
      <c r="DW686" s="85"/>
    </row>
    <row r="687" spans="4:127" ht="21" customHeight="1" x14ac:dyDescent="0.2">
      <c r="D687" s="40"/>
      <c r="E687" s="40"/>
      <c r="F687" s="40"/>
      <c r="G687" s="40"/>
      <c r="H687" s="138"/>
      <c r="I687" s="138"/>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U687" s="75"/>
      <c r="AX687" s="40"/>
      <c r="AY687" s="40"/>
      <c r="AZ687" s="40"/>
      <c r="BA687" s="40"/>
      <c r="BG687" s="40"/>
      <c r="BI687" s="40"/>
      <c r="BJ687" s="40"/>
      <c r="BK687" s="40"/>
      <c r="BL687" s="40"/>
      <c r="BM687" s="40"/>
      <c r="BN687" s="40"/>
      <c r="BO687" s="40"/>
      <c r="BR687" s="40"/>
      <c r="BS687" s="40"/>
      <c r="BT687" s="40"/>
      <c r="CC687" s="40"/>
      <c r="CE687" s="65"/>
      <c r="CF687" s="65"/>
      <c r="CG687" s="65"/>
      <c r="CH687" s="65"/>
      <c r="CI687" s="65"/>
      <c r="CJ687" s="66"/>
      <c r="CK687" s="66"/>
      <c r="CL687" s="66"/>
      <c r="CM687" s="65"/>
      <c r="CN687" s="65"/>
      <c r="CO687" s="65"/>
      <c r="CP687" s="65"/>
      <c r="CQ687" s="65"/>
      <c r="CR687" s="65"/>
      <c r="CS687" s="65"/>
      <c r="CT687" s="65"/>
      <c r="CU687" s="65"/>
      <c r="CV687" s="66"/>
      <c r="CW687" s="65"/>
      <c r="CX687" s="65"/>
      <c r="CY687" s="40"/>
      <c r="CZ687" s="40"/>
      <c r="DA687" s="40"/>
      <c r="DB687" s="40"/>
      <c r="DC687" s="40"/>
      <c r="DD687" s="40"/>
      <c r="DE687" s="40"/>
      <c r="DF687" s="40"/>
      <c r="DG687" s="40"/>
      <c r="DH687" s="40"/>
      <c r="DI687" s="40"/>
      <c r="DJ687" s="40"/>
      <c r="DK687" s="40"/>
      <c r="DL687" s="40"/>
      <c r="DM687" s="40"/>
      <c r="DN687" s="40"/>
      <c r="DO687" s="40"/>
      <c r="DP687" s="40"/>
      <c r="DQ687" s="40"/>
      <c r="DR687" s="40"/>
      <c r="DS687" s="40"/>
      <c r="DT687" s="40"/>
      <c r="DU687" s="40"/>
      <c r="DV687" s="40"/>
      <c r="DW687" s="85"/>
    </row>
    <row r="688" spans="4:127" ht="21" customHeight="1" x14ac:dyDescent="0.2">
      <c r="D688" s="40"/>
      <c r="E688" s="40"/>
      <c r="F688" s="40"/>
      <c r="G688" s="40"/>
      <c r="H688" s="138"/>
      <c r="I688" s="138"/>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U688" s="75"/>
      <c r="AX688" s="40"/>
      <c r="AY688" s="40"/>
      <c r="AZ688" s="40"/>
      <c r="BA688" s="40"/>
      <c r="BG688" s="40"/>
      <c r="BI688" s="40"/>
      <c r="BJ688" s="40"/>
      <c r="BK688" s="40"/>
      <c r="BL688" s="40"/>
      <c r="BM688" s="40"/>
      <c r="BN688" s="40"/>
      <c r="BO688" s="40"/>
      <c r="BR688" s="40"/>
      <c r="BS688" s="40"/>
      <c r="BT688" s="40"/>
      <c r="CC688" s="40"/>
      <c r="CE688" s="65"/>
      <c r="CF688" s="65"/>
      <c r="CG688" s="65"/>
      <c r="CH688" s="65"/>
      <c r="CI688" s="65"/>
      <c r="CJ688" s="66"/>
      <c r="CK688" s="66"/>
      <c r="CL688" s="66"/>
      <c r="CM688" s="65"/>
      <c r="CN688" s="65"/>
      <c r="CO688" s="65"/>
      <c r="CP688" s="65"/>
      <c r="CQ688" s="65"/>
      <c r="CR688" s="65"/>
      <c r="CS688" s="65"/>
      <c r="CT688" s="65"/>
      <c r="CU688" s="65"/>
      <c r="CV688" s="66"/>
      <c r="CW688" s="65"/>
      <c r="CX688" s="65"/>
      <c r="CY688" s="40"/>
      <c r="CZ688" s="40"/>
      <c r="DA688" s="40"/>
      <c r="DB688" s="40"/>
      <c r="DC688" s="40"/>
      <c r="DD688" s="40"/>
      <c r="DE688" s="40"/>
      <c r="DF688" s="40"/>
      <c r="DG688" s="40"/>
      <c r="DH688" s="40"/>
      <c r="DI688" s="40"/>
      <c r="DJ688" s="40"/>
      <c r="DK688" s="40"/>
      <c r="DL688" s="40"/>
      <c r="DM688" s="40"/>
      <c r="DN688" s="40"/>
      <c r="DO688" s="40"/>
      <c r="DP688" s="40"/>
      <c r="DQ688" s="40"/>
      <c r="DR688" s="40"/>
      <c r="DS688" s="40"/>
      <c r="DT688" s="40"/>
      <c r="DU688" s="40"/>
      <c r="DV688" s="40"/>
      <c r="DW688" s="85"/>
    </row>
    <row r="689" spans="4:127" ht="21" customHeight="1" x14ac:dyDescent="0.2">
      <c r="D689" s="40"/>
      <c r="E689" s="40"/>
      <c r="F689" s="40"/>
      <c r="G689" s="40"/>
      <c r="H689" s="138"/>
      <c r="I689" s="138"/>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U689" s="75"/>
      <c r="AX689" s="40"/>
      <c r="AY689" s="40"/>
      <c r="AZ689" s="40"/>
      <c r="BA689" s="40"/>
      <c r="BG689" s="40"/>
      <c r="BI689" s="40"/>
      <c r="BJ689" s="40"/>
      <c r="BK689" s="40"/>
      <c r="BL689" s="40"/>
      <c r="BM689" s="40"/>
      <c r="BN689" s="40"/>
      <c r="BO689" s="40"/>
      <c r="BR689" s="40"/>
      <c r="BS689" s="40"/>
      <c r="BT689" s="40"/>
      <c r="CC689" s="40"/>
      <c r="CE689" s="65"/>
      <c r="CF689" s="65"/>
      <c r="CG689" s="65"/>
      <c r="CH689" s="65"/>
      <c r="CI689" s="65"/>
      <c r="CJ689" s="66"/>
      <c r="CK689" s="66"/>
      <c r="CL689" s="66"/>
      <c r="CM689" s="65"/>
      <c r="CN689" s="65"/>
      <c r="CO689" s="65"/>
      <c r="CP689" s="65"/>
      <c r="CQ689" s="65"/>
      <c r="CR689" s="65"/>
      <c r="CS689" s="65"/>
      <c r="CT689" s="65"/>
      <c r="CU689" s="65"/>
      <c r="CV689" s="66"/>
      <c r="CW689" s="65"/>
      <c r="CX689" s="65"/>
      <c r="CY689" s="40"/>
      <c r="CZ689" s="40"/>
      <c r="DA689" s="40"/>
      <c r="DB689" s="40"/>
      <c r="DC689" s="40"/>
      <c r="DD689" s="40"/>
      <c r="DE689" s="40"/>
      <c r="DF689" s="40"/>
      <c r="DG689" s="40"/>
      <c r="DH689" s="40"/>
      <c r="DI689" s="40"/>
      <c r="DJ689" s="40"/>
      <c r="DK689" s="40"/>
      <c r="DL689" s="40"/>
      <c r="DM689" s="40"/>
      <c r="DN689" s="40"/>
      <c r="DO689" s="40"/>
      <c r="DP689" s="40"/>
      <c r="DQ689" s="40"/>
      <c r="DR689" s="40"/>
      <c r="DS689" s="40"/>
      <c r="DT689" s="40"/>
      <c r="DU689" s="40"/>
      <c r="DV689" s="40"/>
      <c r="DW689" s="85"/>
    </row>
    <row r="690" spans="4:127" ht="21" customHeight="1" x14ac:dyDescent="0.2">
      <c r="D690" s="40"/>
      <c r="E690" s="40"/>
      <c r="F690" s="40"/>
      <c r="G690" s="40"/>
      <c r="H690" s="138"/>
      <c r="I690" s="138"/>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U690" s="75"/>
      <c r="AX690" s="40"/>
      <c r="AY690" s="40"/>
      <c r="AZ690" s="40"/>
      <c r="BA690" s="40"/>
      <c r="BG690" s="40"/>
      <c r="BI690" s="40"/>
      <c r="BJ690" s="40"/>
      <c r="BK690" s="40"/>
      <c r="BL690" s="40"/>
      <c r="BM690" s="40"/>
      <c r="BN690" s="40"/>
      <c r="BO690" s="40"/>
      <c r="BR690" s="40"/>
      <c r="BS690" s="40"/>
      <c r="BT690" s="40"/>
      <c r="CC690" s="40"/>
      <c r="CE690" s="65"/>
      <c r="CF690" s="65"/>
      <c r="CG690" s="65"/>
      <c r="CH690" s="65"/>
      <c r="CI690" s="65"/>
      <c r="CJ690" s="66"/>
      <c r="CK690" s="66"/>
      <c r="CL690" s="66"/>
      <c r="CM690" s="65"/>
      <c r="CN690" s="65"/>
      <c r="CO690" s="65"/>
      <c r="CP690" s="65"/>
      <c r="CQ690" s="65"/>
      <c r="CR690" s="65"/>
      <c r="CS690" s="65"/>
      <c r="CT690" s="65"/>
      <c r="CU690" s="65"/>
      <c r="CV690" s="66"/>
      <c r="CW690" s="65"/>
      <c r="CX690" s="65"/>
      <c r="CY690" s="40"/>
      <c r="CZ690" s="40"/>
      <c r="DA690" s="40"/>
      <c r="DB690" s="40"/>
      <c r="DC690" s="40"/>
      <c r="DD690" s="40"/>
      <c r="DE690" s="40"/>
      <c r="DF690" s="40"/>
      <c r="DG690" s="40"/>
      <c r="DH690" s="40"/>
      <c r="DI690" s="40"/>
      <c r="DJ690" s="40"/>
      <c r="DK690" s="40"/>
      <c r="DL690" s="40"/>
      <c r="DM690" s="40"/>
      <c r="DN690" s="40"/>
      <c r="DO690" s="40"/>
      <c r="DP690" s="40"/>
      <c r="DQ690" s="40"/>
      <c r="DR690" s="40"/>
      <c r="DS690" s="40"/>
      <c r="DT690" s="40"/>
      <c r="DU690" s="40"/>
      <c r="DV690" s="40"/>
      <c r="DW690" s="85"/>
    </row>
    <row r="691" spans="4:127" ht="21" customHeight="1" x14ac:dyDescent="0.2">
      <c r="D691" s="40"/>
      <c r="E691" s="40"/>
      <c r="F691" s="40"/>
      <c r="G691" s="40"/>
      <c r="H691" s="138"/>
      <c r="I691" s="138"/>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U691" s="75"/>
      <c r="AX691" s="40"/>
      <c r="AY691" s="40"/>
      <c r="AZ691" s="40"/>
      <c r="BA691" s="40"/>
      <c r="BG691" s="40"/>
      <c r="BI691" s="40"/>
      <c r="BJ691" s="40"/>
      <c r="BK691" s="40"/>
      <c r="BL691" s="40"/>
      <c r="BM691" s="40"/>
      <c r="BN691" s="40"/>
      <c r="BO691" s="40"/>
      <c r="BR691" s="40"/>
      <c r="BS691" s="40"/>
      <c r="BT691" s="40"/>
      <c r="CC691" s="40"/>
      <c r="CE691" s="65"/>
      <c r="CF691" s="65"/>
      <c r="CG691" s="65"/>
      <c r="CH691" s="65"/>
      <c r="CI691" s="65"/>
      <c r="CJ691" s="66"/>
      <c r="CK691" s="66"/>
      <c r="CL691" s="66"/>
      <c r="CM691" s="65"/>
      <c r="CN691" s="65"/>
      <c r="CO691" s="65"/>
      <c r="CP691" s="65"/>
      <c r="CQ691" s="65"/>
      <c r="CR691" s="65"/>
      <c r="CS691" s="65"/>
      <c r="CT691" s="65"/>
      <c r="CU691" s="65"/>
      <c r="CV691" s="66"/>
      <c r="CW691" s="65"/>
      <c r="CX691" s="65"/>
      <c r="CY691" s="40"/>
      <c r="CZ691" s="40"/>
      <c r="DA691" s="40"/>
      <c r="DB691" s="40"/>
      <c r="DC691" s="40"/>
      <c r="DD691" s="40"/>
      <c r="DE691" s="40"/>
      <c r="DF691" s="40"/>
      <c r="DG691" s="40"/>
      <c r="DH691" s="40"/>
      <c r="DI691" s="40"/>
      <c r="DJ691" s="40"/>
      <c r="DK691" s="40"/>
      <c r="DL691" s="40"/>
      <c r="DM691" s="40"/>
      <c r="DN691" s="40"/>
      <c r="DO691" s="40"/>
      <c r="DP691" s="40"/>
      <c r="DQ691" s="40"/>
      <c r="DR691" s="40"/>
      <c r="DS691" s="40"/>
      <c r="DT691" s="40"/>
      <c r="DU691" s="40"/>
      <c r="DV691" s="40"/>
      <c r="DW691" s="85"/>
    </row>
    <row r="692" spans="4:127" ht="21" customHeight="1" x14ac:dyDescent="0.2">
      <c r="D692" s="40"/>
      <c r="E692" s="40"/>
      <c r="F692" s="40"/>
      <c r="G692" s="40"/>
      <c r="H692" s="138"/>
      <c r="I692" s="138"/>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U692" s="75"/>
      <c r="AX692" s="40"/>
      <c r="AY692" s="40"/>
      <c r="AZ692" s="40"/>
      <c r="BA692" s="40"/>
      <c r="BG692" s="40"/>
      <c r="BI692" s="40"/>
      <c r="BJ692" s="40"/>
      <c r="BK692" s="40"/>
      <c r="BL692" s="40"/>
      <c r="BM692" s="40"/>
      <c r="BN692" s="40"/>
      <c r="BO692" s="40"/>
      <c r="BR692" s="40"/>
      <c r="BS692" s="40"/>
      <c r="BT692" s="40"/>
      <c r="CC692" s="40"/>
      <c r="CE692" s="65"/>
      <c r="CF692" s="65"/>
      <c r="CG692" s="65"/>
      <c r="CH692" s="65"/>
      <c r="CI692" s="65"/>
      <c r="CJ692" s="66"/>
      <c r="CK692" s="66"/>
      <c r="CL692" s="66"/>
      <c r="CM692" s="65"/>
      <c r="CN692" s="65"/>
      <c r="CO692" s="65"/>
      <c r="CP692" s="65"/>
      <c r="CQ692" s="65"/>
      <c r="CR692" s="65"/>
      <c r="CS692" s="65"/>
      <c r="CT692" s="65"/>
      <c r="CU692" s="65"/>
      <c r="CV692" s="66"/>
      <c r="CW692" s="65"/>
      <c r="CX692" s="65"/>
      <c r="CY692" s="40"/>
      <c r="CZ692" s="40"/>
      <c r="DA692" s="40"/>
      <c r="DB692" s="40"/>
      <c r="DC692" s="40"/>
      <c r="DD692" s="40"/>
      <c r="DE692" s="40"/>
      <c r="DF692" s="40"/>
      <c r="DG692" s="40"/>
      <c r="DH692" s="40"/>
      <c r="DI692" s="40"/>
      <c r="DJ692" s="40"/>
      <c r="DK692" s="40"/>
      <c r="DL692" s="40"/>
      <c r="DM692" s="40"/>
      <c r="DN692" s="40"/>
      <c r="DO692" s="40"/>
      <c r="DP692" s="40"/>
      <c r="DQ692" s="40"/>
      <c r="DR692" s="40"/>
      <c r="DS692" s="40"/>
      <c r="DT692" s="40"/>
      <c r="DU692" s="40"/>
      <c r="DV692" s="40"/>
      <c r="DW692" s="85"/>
    </row>
    <row r="693" spans="4:127" ht="21" customHeight="1" x14ac:dyDescent="0.2">
      <c r="D693" s="40"/>
      <c r="E693" s="40"/>
      <c r="F693" s="40"/>
      <c r="G693" s="40"/>
      <c r="H693" s="138"/>
      <c r="I693" s="138"/>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U693" s="75"/>
      <c r="AX693" s="40"/>
      <c r="AY693" s="40"/>
      <c r="AZ693" s="40"/>
      <c r="BA693" s="40"/>
      <c r="BG693" s="40"/>
      <c r="BI693" s="40"/>
      <c r="BJ693" s="40"/>
      <c r="BK693" s="40"/>
      <c r="BL693" s="40"/>
      <c r="BM693" s="40"/>
      <c r="BN693" s="40"/>
      <c r="BO693" s="40"/>
      <c r="BR693" s="40"/>
      <c r="BS693" s="40"/>
      <c r="BT693" s="40"/>
      <c r="CC693" s="40"/>
      <c r="CE693" s="65"/>
      <c r="CF693" s="65"/>
      <c r="CG693" s="65"/>
      <c r="CH693" s="65"/>
      <c r="CI693" s="65"/>
      <c r="CJ693" s="66"/>
      <c r="CK693" s="66"/>
      <c r="CL693" s="66"/>
      <c r="CM693" s="65"/>
      <c r="CN693" s="65"/>
      <c r="CO693" s="65"/>
      <c r="CP693" s="65"/>
      <c r="CQ693" s="65"/>
      <c r="CR693" s="65"/>
      <c r="CS693" s="65"/>
      <c r="CT693" s="65"/>
      <c r="CU693" s="65"/>
      <c r="CV693" s="66"/>
      <c r="CW693" s="65"/>
      <c r="CX693" s="65"/>
      <c r="CY693" s="40"/>
      <c r="CZ693" s="40"/>
      <c r="DA693" s="40"/>
      <c r="DB693" s="40"/>
      <c r="DC693" s="40"/>
      <c r="DD693" s="40"/>
      <c r="DE693" s="40"/>
      <c r="DF693" s="40"/>
      <c r="DG693" s="40"/>
      <c r="DH693" s="40"/>
      <c r="DI693" s="40"/>
      <c r="DJ693" s="40"/>
      <c r="DK693" s="40"/>
      <c r="DL693" s="40"/>
      <c r="DM693" s="40"/>
      <c r="DN693" s="40"/>
      <c r="DO693" s="40"/>
      <c r="DP693" s="40"/>
      <c r="DQ693" s="40"/>
      <c r="DR693" s="40"/>
      <c r="DS693" s="40"/>
      <c r="DT693" s="40"/>
      <c r="DU693" s="40"/>
      <c r="DV693" s="40"/>
      <c r="DW693" s="85"/>
    </row>
    <row r="694" spans="4:127" ht="21" customHeight="1" x14ac:dyDescent="0.2">
      <c r="D694" s="40"/>
      <c r="E694" s="40"/>
      <c r="F694" s="40"/>
      <c r="G694" s="40"/>
      <c r="H694" s="138"/>
      <c r="I694" s="138"/>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U694" s="75"/>
      <c r="AX694" s="40"/>
      <c r="AY694" s="40"/>
      <c r="AZ694" s="40"/>
      <c r="BA694" s="40"/>
      <c r="BG694" s="40"/>
      <c r="BI694" s="40"/>
      <c r="BJ694" s="40"/>
      <c r="BK694" s="40"/>
      <c r="BL694" s="40"/>
      <c r="BM694" s="40"/>
      <c r="BN694" s="40"/>
      <c r="BO694" s="40"/>
      <c r="BR694" s="40"/>
      <c r="BS694" s="40"/>
      <c r="BT694" s="40"/>
      <c r="CC694" s="40"/>
      <c r="CE694" s="65"/>
      <c r="CF694" s="65"/>
      <c r="CG694" s="65"/>
      <c r="CH694" s="65"/>
      <c r="CI694" s="65"/>
      <c r="CJ694" s="66"/>
      <c r="CK694" s="66"/>
      <c r="CL694" s="66"/>
      <c r="CM694" s="65"/>
      <c r="CN694" s="65"/>
      <c r="CO694" s="65"/>
      <c r="CP694" s="65"/>
      <c r="CQ694" s="65"/>
      <c r="CR694" s="65"/>
      <c r="CS694" s="65"/>
      <c r="CT694" s="65"/>
      <c r="CU694" s="65"/>
      <c r="CV694" s="66"/>
      <c r="CW694" s="65"/>
      <c r="CX694" s="65"/>
      <c r="CY694" s="40"/>
      <c r="CZ694" s="40"/>
      <c r="DA694" s="40"/>
      <c r="DB694" s="40"/>
      <c r="DC694" s="40"/>
      <c r="DD694" s="40"/>
      <c r="DE694" s="40"/>
      <c r="DF694" s="40"/>
      <c r="DG694" s="40"/>
      <c r="DH694" s="40"/>
      <c r="DI694" s="40"/>
      <c r="DJ694" s="40"/>
      <c r="DK694" s="40"/>
      <c r="DL694" s="40"/>
      <c r="DM694" s="40"/>
      <c r="DN694" s="40"/>
      <c r="DO694" s="40"/>
      <c r="DP694" s="40"/>
      <c r="DQ694" s="40"/>
      <c r="DR694" s="40"/>
      <c r="DS694" s="40"/>
      <c r="DT694" s="40"/>
      <c r="DU694" s="40"/>
      <c r="DV694" s="40"/>
      <c r="DW694" s="85"/>
    </row>
    <row r="695" spans="4:127" ht="21" customHeight="1" x14ac:dyDescent="0.2">
      <c r="D695" s="40"/>
      <c r="E695" s="40"/>
      <c r="F695" s="40"/>
      <c r="G695" s="40"/>
      <c r="H695" s="138"/>
      <c r="I695" s="138"/>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U695" s="75"/>
      <c r="AX695" s="40"/>
      <c r="AY695" s="40"/>
      <c r="AZ695" s="40"/>
      <c r="BA695" s="40"/>
      <c r="BG695" s="40"/>
      <c r="BI695" s="40"/>
      <c r="BJ695" s="40"/>
      <c r="BK695" s="40"/>
      <c r="BL695" s="40"/>
      <c r="BM695" s="40"/>
      <c r="BN695" s="40"/>
      <c r="BO695" s="40"/>
      <c r="BR695" s="40"/>
      <c r="BS695" s="40"/>
      <c r="BT695" s="40"/>
      <c r="CC695" s="40"/>
      <c r="CE695" s="65"/>
      <c r="CF695" s="65"/>
      <c r="CG695" s="65"/>
      <c r="CH695" s="65"/>
      <c r="CI695" s="65"/>
      <c r="CJ695" s="66"/>
      <c r="CK695" s="66"/>
      <c r="CL695" s="66"/>
      <c r="CM695" s="65"/>
      <c r="CN695" s="65"/>
      <c r="CO695" s="65"/>
      <c r="CP695" s="65"/>
      <c r="CQ695" s="65"/>
      <c r="CR695" s="65"/>
      <c r="CS695" s="65"/>
      <c r="CT695" s="65"/>
      <c r="CU695" s="65"/>
      <c r="CV695" s="66"/>
      <c r="CW695" s="65"/>
      <c r="CX695" s="65"/>
      <c r="CY695" s="40"/>
      <c r="CZ695" s="40"/>
      <c r="DA695" s="40"/>
      <c r="DB695" s="40"/>
      <c r="DC695" s="40"/>
      <c r="DD695" s="40"/>
      <c r="DE695" s="40"/>
      <c r="DF695" s="40"/>
      <c r="DG695" s="40"/>
      <c r="DH695" s="40"/>
      <c r="DI695" s="40"/>
      <c r="DJ695" s="40"/>
      <c r="DK695" s="40"/>
      <c r="DL695" s="40"/>
      <c r="DM695" s="40"/>
      <c r="DN695" s="40"/>
      <c r="DO695" s="40"/>
      <c r="DP695" s="40"/>
      <c r="DQ695" s="40"/>
      <c r="DR695" s="40"/>
      <c r="DS695" s="40"/>
      <c r="DT695" s="40"/>
      <c r="DU695" s="40"/>
      <c r="DV695" s="40"/>
      <c r="DW695" s="85"/>
    </row>
    <row r="696" spans="4:127" ht="21" customHeight="1" x14ac:dyDescent="0.2">
      <c r="D696" s="40"/>
      <c r="E696" s="40"/>
      <c r="F696" s="40"/>
      <c r="G696" s="40"/>
      <c r="H696" s="138"/>
      <c r="I696" s="138"/>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U696" s="75"/>
      <c r="AX696" s="40"/>
      <c r="AY696" s="40"/>
      <c r="AZ696" s="40"/>
      <c r="BA696" s="40"/>
      <c r="BG696" s="40"/>
      <c r="BI696" s="40"/>
      <c r="BJ696" s="40"/>
      <c r="BK696" s="40"/>
      <c r="BL696" s="40"/>
      <c r="BM696" s="40"/>
      <c r="BN696" s="40"/>
      <c r="BO696" s="40"/>
      <c r="BR696" s="40"/>
      <c r="BS696" s="40"/>
      <c r="BT696" s="40"/>
      <c r="CC696" s="40"/>
      <c r="CE696" s="65"/>
      <c r="CF696" s="65"/>
      <c r="CG696" s="65"/>
      <c r="CH696" s="65"/>
      <c r="CI696" s="65"/>
      <c r="CJ696" s="66"/>
      <c r="CK696" s="66"/>
      <c r="CL696" s="66"/>
      <c r="CM696" s="65"/>
      <c r="CN696" s="65"/>
      <c r="CO696" s="65"/>
      <c r="CP696" s="65"/>
      <c r="CQ696" s="65"/>
      <c r="CR696" s="65"/>
      <c r="CS696" s="65"/>
      <c r="CT696" s="65"/>
      <c r="CU696" s="65"/>
      <c r="CV696" s="66"/>
      <c r="CW696" s="65"/>
      <c r="CX696" s="65"/>
      <c r="CY696" s="40"/>
      <c r="CZ696" s="40"/>
      <c r="DA696" s="40"/>
      <c r="DB696" s="40"/>
      <c r="DC696" s="40"/>
      <c r="DD696" s="40"/>
      <c r="DE696" s="40"/>
      <c r="DF696" s="40"/>
      <c r="DG696" s="40"/>
      <c r="DH696" s="40"/>
      <c r="DI696" s="40"/>
      <c r="DJ696" s="40"/>
      <c r="DK696" s="40"/>
      <c r="DL696" s="40"/>
      <c r="DM696" s="40"/>
      <c r="DN696" s="40"/>
      <c r="DO696" s="40"/>
      <c r="DP696" s="40"/>
      <c r="DQ696" s="40"/>
      <c r="DR696" s="40"/>
      <c r="DS696" s="40"/>
      <c r="DT696" s="40"/>
      <c r="DU696" s="40"/>
      <c r="DV696" s="40"/>
      <c r="DW696" s="85"/>
    </row>
    <row r="697" spans="4:127" ht="21" customHeight="1" x14ac:dyDescent="0.2">
      <c r="D697" s="40"/>
      <c r="E697" s="40"/>
      <c r="F697" s="40"/>
      <c r="G697" s="40"/>
      <c r="H697" s="138"/>
      <c r="I697" s="138"/>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U697" s="75"/>
      <c r="AX697" s="40"/>
      <c r="AY697" s="40"/>
      <c r="AZ697" s="40"/>
      <c r="BA697" s="40"/>
      <c r="BG697" s="40"/>
      <c r="BI697" s="40"/>
      <c r="BJ697" s="40"/>
      <c r="BK697" s="40"/>
      <c r="BL697" s="40"/>
      <c r="BM697" s="40"/>
      <c r="BN697" s="40"/>
      <c r="BO697" s="40"/>
      <c r="BR697" s="40"/>
      <c r="BS697" s="40"/>
      <c r="BT697" s="40"/>
      <c r="CC697" s="40"/>
      <c r="CE697" s="65"/>
      <c r="CF697" s="65"/>
      <c r="CG697" s="65"/>
      <c r="CH697" s="65"/>
      <c r="CI697" s="65"/>
      <c r="CJ697" s="66"/>
      <c r="CK697" s="66"/>
      <c r="CL697" s="66"/>
      <c r="CM697" s="65"/>
      <c r="CN697" s="65"/>
      <c r="CO697" s="65"/>
      <c r="CP697" s="65"/>
      <c r="CQ697" s="65"/>
      <c r="CR697" s="65"/>
      <c r="CS697" s="65"/>
      <c r="CT697" s="65"/>
      <c r="CU697" s="65"/>
      <c r="CV697" s="66"/>
      <c r="CW697" s="65"/>
      <c r="CX697" s="65"/>
      <c r="CY697" s="40"/>
      <c r="CZ697" s="40"/>
      <c r="DA697" s="40"/>
      <c r="DB697" s="40"/>
      <c r="DC697" s="40"/>
      <c r="DD697" s="40"/>
      <c r="DE697" s="40"/>
      <c r="DF697" s="40"/>
      <c r="DG697" s="40"/>
      <c r="DH697" s="40"/>
      <c r="DI697" s="40"/>
      <c r="DJ697" s="40"/>
      <c r="DK697" s="40"/>
      <c r="DL697" s="40"/>
      <c r="DM697" s="40"/>
      <c r="DN697" s="40"/>
      <c r="DO697" s="40"/>
      <c r="DP697" s="40"/>
      <c r="DQ697" s="40"/>
      <c r="DR697" s="40"/>
      <c r="DS697" s="40"/>
      <c r="DT697" s="40"/>
      <c r="DU697" s="40"/>
      <c r="DV697" s="40"/>
      <c r="DW697" s="85"/>
    </row>
    <row r="698" spans="4:127" ht="21" customHeight="1" x14ac:dyDescent="0.2">
      <c r="D698" s="40"/>
      <c r="E698" s="40"/>
      <c r="F698" s="40"/>
      <c r="G698" s="40"/>
      <c r="H698" s="138"/>
      <c r="I698" s="138"/>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U698" s="75"/>
      <c r="AX698" s="40"/>
      <c r="AY698" s="40"/>
      <c r="AZ698" s="40"/>
      <c r="BA698" s="40"/>
      <c r="BG698" s="40"/>
      <c r="BI698" s="40"/>
      <c r="BJ698" s="40"/>
      <c r="BK698" s="40"/>
      <c r="BL698" s="40"/>
      <c r="BM698" s="40"/>
      <c r="BN698" s="40"/>
      <c r="BO698" s="40"/>
      <c r="BR698" s="40"/>
      <c r="BS698" s="40"/>
      <c r="BT698" s="40"/>
      <c r="CC698" s="40"/>
      <c r="CE698" s="65"/>
      <c r="CF698" s="65"/>
      <c r="CG698" s="65"/>
      <c r="CH698" s="65"/>
      <c r="CI698" s="65"/>
      <c r="CJ698" s="66"/>
      <c r="CK698" s="66"/>
      <c r="CL698" s="66"/>
      <c r="CM698" s="65"/>
      <c r="CN698" s="65"/>
      <c r="CO698" s="65"/>
      <c r="CP698" s="65"/>
      <c r="CQ698" s="65"/>
      <c r="CR698" s="65"/>
      <c r="CS698" s="65"/>
      <c r="CT698" s="65"/>
      <c r="CU698" s="65"/>
      <c r="CV698" s="66"/>
      <c r="CW698" s="65"/>
      <c r="CX698" s="65"/>
      <c r="CY698" s="40"/>
      <c r="CZ698" s="40"/>
      <c r="DA698" s="40"/>
      <c r="DB698" s="40"/>
      <c r="DC698" s="40"/>
      <c r="DD698" s="40"/>
      <c r="DE698" s="40"/>
      <c r="DF698" s="40"/>
      <c r="DG698" s="40"/>
      <c r="DH698" s="40"/>
      <c r="DI698" s="40"/>
      <c r="DJ698" s="40"/>
      <c r="DK698" s="40"/>
      <c r="DL698" s="40"/>
      <c r="DM698" s="40"/>
      <c r="DN698" s="40"/>
      <c r="DO698" s="40"/>
      <c r="DP698" s="40"/>
      <c r="DQ698" s="40"/>
      <c r="DR698" s="40"/>
      <c r="DS698" s="40"/>
      <c r="DT698" s="40"/>
      <c r="DU698" s="40"/>
      <c r="DV698" s="40"/>
      <c r="DW698" s="85"/>
    </row>
    <row r="699" spans="4:127" ht="21" customHeight="1" x14ac:dyDescent="0.2">
      <c r="D699" s="40"/>
      <c r="E699" s="40"/>
      <c r="F699" s="40"/>
      <c r="G699" s="40"/>
      <c r="H699" s="138"/>
      <c r="I699" s="138"/>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U699" s="75"/>
      <c r="AX699" s="40"/>
      <c r="AY699" s="40"/>
      <c r="AZ699" s="40"/>
      <c r="BA699" s="40"/>
      <c r="BG699" s="40"/>
      <c r="BI699" s="40"/>
      <c r="BJ699" s="40"/>
      <c r="BK699" s="40"/>
      <c r="BL699" s="40"/>
      <c r="BM699" s="40"/>
      <c r="BN699" s="40"/>
      <c r="BO699" s="40"/>
      <c r="BR699" s="40"/>
      <c r="BS699" s="40"/>
      <c r="BT699" s="40"/>
      <c r="CC699" s="40"/>
      <c r="CE699" s="65"/>
      <c r="CF699" s="65"/>
      <c r="CG699" s="65"/>
      <c r="CH699" s="65"/>
      <c r="CI699" s="65"/>
      <c r="CJ699" s="66"/>
      <c r="CK699" s="66"/>
      <c r="CL699" s="66"/>
      <c r="CM699" s="65"/>
      <c r="CN699" s="65"/>
      <c r="CO699" s="65"/>
      <c r="CP699" s="65"/>
      <c r="CQ699" s="65"/>
      <c r="CR699" s="65"/>
      <c r="CS699" s="65"/>
      <c r="CT699" s="65"/>
      <c r="CU699" s="65"/>
      <c r="CV699" s="66"/>
      <c r="CW699" s="65"/>
      <c r="CX699" s="65"/>
      <c r="CY699" s="40"/>
      <c r="CZ699" s="40"/>
      <c r="DA699" s="40"/>
      <c r="DB699" s="40"/>
      <c r="DC699" s="40"/>
      <c r="DD699" s="40"/>
      <c r="DE699" s="40"/>
      <c r="DF699" s="40"/>
      <c r="DG699" s="40"/>
      <c r="DH699" s="40"/>
      <c r="DI699" s="40"/>
      <c r="DJ699" s="40"/>
      <c r="DK699" s="40"/>
      <c r="DL699" s="40"/>
      <c r="DM699" s="40"/>
      <c r="DN699" s="40"/>
      <c r="DO699" s="40"/>
      <c r="DP699" s="40"/>
      <c r="DQ699" s="40"/>
      <c r="DR699" s="40"/>
      <c r="DS699" s="40"/>
      <c r="DT699" s="40"/>
      <c r="DU699" s="40"/>
      <c r="DV699" s="40"/>
      <c r="DW699" s="85"/>
    </row>
    <row r="700" spans="4:127" ht="21" customHeight="1" x14ac:dyDescent="0.2">
      <c r="D700" s="40"/>
      <c r="E700" s="40"/>
      <c r="F700" s="40"/>
      <c r="G700" s="40"/>
      <c r="H700" s="138"/>
      <c r="I700" s="138"/>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U700" s="75"/>
      <c r="AX700" s="40"/>
      <c r="AY700" s="40"/>
      <c r="AZ700" s="40"/>
      <c r="BA700" s="40"/>
      <c r="BG700" s="40"/>
      <c r="BI700" s="40"/>
      <c r="BJ700" s="40"/>
      <c r="BK700" s="40"/>
      <c r="BL700" s="40"/>
      <c r="BM700" s="40"/>
      <c r="BN700" s="40"/>
      <c r="BO700" s="40"/>
      <c r="BR700" s="40"/>
      <c r="BS700" s="40"/>
      <c r="BT700" s="40"/>
      <c r="CC700" s="40"/>
      <c r="CE700" s="65"/>
      <c r="CF700" s="65"/>
      <c r="CG700" s="65"/>
      <c r="CH700" s="65"/>
      <c r="CI700" s="65"/>
      <c r="CJ700" s="66"/>
      <c r="CK700" s="66"/>
      <c r="CL700" s="66"/>
      <c r="CM700" s="65"/>
      <c r="CN700" s="65"/>
      <c r="CO700" s="65"/>
      <c r="CP700" s="65"/>
      <c r="CQ700" s="65"/>
      <c r="CR700" s="65"/>
      <c r="CS700" s="65"/>
      <c r="CT700" s="65"/>
      <c r="CU700" s="65"/>
      <c r="CV700" s="66"/>
      <c r="CW700" s="65"/>
      <c r="CX700" s="65"/>
      <c r="CY700" s="40"/>
      <c r="CZ700" s="40"/>
      <c r="DA700" s="40"/>
      <c r="DB700" s="40"/>
      <c r="DC700" s="40"/>
      <c r="DD700" s="40"/>
      <c r="DE700" s="40"/>
      <c r="DF700" s="40"/>
      <c r="DG700" s="40"/>
      <c r="DH700" s="40"/>
      <c r="DI700" s="40"/>
      <c r="DJ700" s="40"/>
      <c r="DK700" s="40"/>
      <c r="DL700" s="40"/>
      <c r="DM700" s="40"/>
      <c r="DN700" s="40"/>
      <c r="DO700" s="40"/>
      <c r="DP700" s="40"/>
      <c r="DQ700" s="40"/>
      <c r="DR700" s="40"/>
      <c r="DS700" s="40"/>
      <c r="DT700" s="40"/>
      <c r="DU700" s="40"/>
      <c r="DV700" s="40"/>
      <c r="DW700" s="85"/>
    </row>
    <row r="701" spans="4:127" ht="21" customHeight="1" x14ac:dyDescent="0.2">
      <c r="D701" s="40"/>
      <c r="E701" s="40"/>
      <c r="F701" s="40"/>
      <c r="G701" s="40"/>
      <c r="H701" s="138"/>
      <c r="I701" s="138"/>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U701" s="75"/>
      <c r="AX701" s="40"/>
      <c r="AY701" s="40"/>
      <c r="AZ701" s="40"/>
      <c r="BA701" s="40"/>
      <c r="BG701" s="40"/>
      <c r="BI701" s="40"/>
      <c r="BJ701" s="40"/>
      <c r="BK701" s="40"/>
      <c r="BL701" s="40"/>
      <c r="BM701" s="40"/>
      <c r="BN701" s="40"/>
      <c r="BO701" s="40"/>
      <c r="BR701" s="40"/>
      <c r="BS701" s="40"/>
      <c r="BT701" s="40"/>
      <c r="CC701" s="40"/>
      <c r="CE701" s="65"/>
      <c r="CF701" s="65"/>
      <c r="CG701" s="65"/>
      <c r="CH701" s="65"/>
      <c r="CI701" s="65"/>
      <c r="CJ701" s="66"/>
      <c r="CK701" s="66"/>
      <c r="CL701" s="66"/>
      <c r="CM701" s="65"/>
      <c r="CN701" s="65"/>
      <c r="CO701" s="65"/>
      <c r="CP701" s="65"/>
      <c r="CQ701" s="65"/>
      <c r="CR701" s="65"/>
      <c r="CS701" s="65"/>
      <c r="CT701" s="65"/>
      <c r="CU701" s="65"/>
      <c r="CV701" s="66"/>
      <c r="CW701" s="65"/>
      <c r="CX701" s="65"/>
      <c r="CY701" s="40"/>
      <c r="CZ701" s="40"/>
      <c r="DA701" s="40"/>
      <c r="DB701" s="40"/>
      <c r="DC701" s="40"/>
      <c r="DD701" s="40"/>
      <c r="DE701" s="40"/>
      <c r="DF701" s="40"/>
      <c r="DG701" s="40"/>
      <c r="DH701" s="40"/>
      <c r="DI701" s="40"/>
      <c r="DJ701" s="40"/>
      <c r="DK701" s="40"/>
      <c r="DL701" s="40"/>
      <c r="DM701" s="40"/>
      <c r="DN701" s="40"/>
      <c r="DO701" s="40"/>
      <c r="DP701" s="40"/>
      <c r="DQ701" s="40"/>
      <c r="DR701" s="40"/>
      <c r="DS701" s="40"/>
      <c r="DT701" s="40"/>
      <c r="DU701" s="40"/>
      <c r="DV701" s="40"/>
      <c r="DW701" s="85"/>
    </row>
    <row r="702" spans="4:127" ht="21" customHeight="1" x14ac:dyDescent="0.2">
      <c r="D702" s="40"/>
      <c r="E702" s="40"/>
      <c r="F702" s="40"/>
      <c r="G702" s="40"/>
      <c r="H702" s="138"/>
      <c r="I702" s="138"/>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U702" s="75"/>
      <c r="AX702" s="40"/>
      <c r="AY702" s="40"/>
      <c r="AZ702" s="40"/>
      <c r="BA702" s="40"/>
      <c r="BG702" s="40"/>
      <c r="BI702" s="40"/>
      <c r="BJ702" s="40"/>
      <c r="BK702" s="40"/>
      <c r="BL702" s="40"/>
      <c r="BM702" s="40"/>
      <c r="BN702" s="40"/>
      <c r="BO702" s="40"/>
      <c r="BR702" s="40"/>
      <c r="BS702" s="40"/>
      <c r="BT702" s="40"/>
      <c r="CC702" s="40"/>
      <c r="CE702" s="65"/>
      <c r="CF702" s="65"/>
      <c r="CG702" s="65"/>
      <c r="CH702" s="65"/>
      <c r="CI702" s="65"/>
      <c r="CJ702" s="66"/>
      <c r="CK702" s="66"/>
      <c r="CL702" s="66"/>
      <c r="CM702" s="65"/>
      <c r="CN702" s="65"/>
      <c r="CO702" s="65"/>
      <c r="CP702" s="65"/>
      <c r="CQ702" s="65"/>
      <c r="CR702" s="65"/>
      <c r="CS702" s="65"/>
      <c r="CT702" s="65"/>
      <c r="CU702" s="65"/>
      <c r="CV702" s="66"/>
      <c r="CW702" s="65"/>
      <c r="CX702" s="65"/>
      <c r="CY702" s="40"/>
      <c r="CZ702" s="40"/>
      <c r="DA702" s="40"/>
      <c r="DB702" s="40"/>
      <c r="DC702" s="40"/>
      <c r="DD702" s="40"/>
      <c r="DE702" s="40"/>
      <c r="DF702" s="40"/>
      <c r="DG702" s="40"/>
      <c r="DH702" s="40"/>
      <c r="DI702" s="40"/>
      <c r="DJ702" s="40"/>
      <c r="DK702" s="40"/>
      <c r="DL702" s="40"/>
      <c r="DM702" s="40"/>
      <c r="DN702" s="40"/>
      <c r="DO702" s="40"/>
      <c r="DP702" s="40"/>
      <c r="DQ702" s="40"/>
      <c r="DR702" s="40"/>
      <c r="DS702" s="40"/>
      <c r="DT702" s="40"/>
      <c r="DU702" s="40"/>
      <c r="DV702" s="40"/>
      <c r="DW702" s="85"/>
    </row>
    <row r="703" spans="4:127" ht="21" customHeight="1" x14ac:dyDescent="0.2">
      <c r="D703" s="40"/>
      <c r="E703" s="40"/>
      <c r="F703" s="40"/>
      <c r="G703" s="40"/>
      <c r="H703" s="138"/>
      <c r="I703" s="138"/>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U703" s="75"/>
      <c r="AX703" s="40"/>
      <c r="AY703" s="40"/>
      <c r="AZ703" s="40"/>
      <c r="BA703" s="40"/>
      <c r="BG703" s="40"/>
      <c r="BI703" s="40"/>
      <c r="BJ703" s="40"/>
      <c r="BK703" s="40"/>
      <c r="BL703" s="40"/>
      <c r="BM703" s="40"/>
      <c r="BN703" s="40"/>
      <c r="BO703" s="40"/>
      <c r="BR703" s="40"/>
      <c r="BS703" s="40"/>
      <c r="BT703" s="40"/>
      <c r="CC703" s="40"/>
      <c r="CE703" s="65"/>
      <c r="CF703" s="65"/>
      <c r="CG703" s="65"/>
      <c r="CH703" s="65"/>
      <c r="CI703" s="65"/>
      <c r="CJ703" s="66"/>
      <c r="CK703" s="66"/>
      <c r="CL703" s="66"/>
      <c r="CM703" s="65"/>
      <c r="CN703" s="65"/>
      <c r="CO703" s="65"/>
      <c r="CP703" s="65"/>
      <c r="CQ703" s="65"/>
      <c r="CR703" s="65"/>
      <c r="CS703" s="65"/>
      <c r="CT703" s="65"/>
      <c r="CU703" s="65"/>
      <c r="CV703" s="66"/>
      <c r="CW703" s="65"/>
      <c r="CX703" s="65"/>
      <c r="CY703" s="40"/>
      <c r="CZ703" s="40"/>
      <c r="DA703" s="40"/>
      <c r="DB703" s="40"/>
      <c r="DC703" s="40"/>
      <c r="DD703" s="40"/>
      <c r="DE703" s="40"/>
      <c r="DF703" s="40"/>
      <c r="DG703" s="40"/>
      <c r="DH703" s="40"/>
      <c r="DI703" s="40"/>
      <c r="DJ703" s="40"/>
      <c r="DK703" s="40"/>
      <c r="DL703" s="40"/>
      <c r="DM703" s="40"/>
      <c r="DN703" s="40"/>
      <c r="DO703" s="40"/>
      <c r="DP703" s="40"/>
      <c r="DQ703" s="40"/>
      <c r="DR703" s="40"/>
      <c r="DS703" s="40"/>
      <c r="DT703" s="40"/>
      <c r="DU703" s="40"/>
      <c r="DV703" s="40"/>
      <c r="DW703" s="85"/>
    </row>
    <row r="704" spans="4:127" ht="21" customHeight="1" x14ac:dyDescent="0.2">
      <c r="D704" s="40"/>
      <c r="E704" s="40"/>
      <c r="F704" s="40"/>
      <c r="G704" s="40"/>
      <c r="H704" s="138"/>
      <c r="I704" s="138"/>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U704" s="75"/>
      <c r="AX704" s="40"/>
      <c r="AY704" s="40"/>
      <c r="AZ704" s="40"/>
      <c r="BA704" s="40"/>
      <c r="BG704" s="40"/>
      <c r="BI704" s="40"/>
      <c r="BJ704" s="40"/>
      <c r="BK704" s="40"/>
      <c r="BL704" s="40"/>
      <c r="BM704" s="40"/>
      <c r="BN704" s="40"/>
      <c r="BO704" s="40"/>
      <c r="BR704" s="40"/>
      <c r="BS704" s="40"/>
      <c r="BT704" s="40"/>
      <c r="CC704" s="40"/>
      <c r="CE704" s="65"/>
      <c r="CF704" s="65"/>
      <c r="CG704" s="65"/>
      <c r="CH704" s="65"/>
      <c r="CI704" s="65"/>
      <c r="CJ704" s="66"/>
      <c r="CK704" s="66"/>
      <c r="CL704" s="66"/>
      <c r="CM704" s="65"/>
      <c r="CN704" s="65"/>
      <c r="CO704" s="65"/>
      <c r="CP704" s="65"/>
      <c r="CQ704" s="65"/>
      <c r="CR704" s="65"/>
      <c r="CS704" s="65"/>
      <c r="CT704" s="65"/>
      <c r="CU704" s="65"/>
      <c r="CV704" s="66"/>
      <c r="CW704" s="65"/>
      <c r="CX704" s="65"/>
      <c r="CY704" s="40"/>
      <c r="CZ704" s="40"/>
      <c r="DA704" s="40"/>
      <c r="DB704" s="40"/>
      <c r="DC704" s="40"/>
      <c r="DD704" s="40"/>
      <c r="DE704" s="40"/>
      <c r="DF704" s="40"/>
      <c r="DG704" s="40"/>
      <c r="DH704" s="40"/>
      <c r="DI704" s="40"/>
      <c r="DJ704" s="40"/>
      <c r="DK704" s="40"/>
      <c r="DL704" s="40"/>
      <c r="DM704" s="40"/>
      <c r="DN704" s="40"/>
      <c r="DO704" s="40"/>
      <c r="DP704" s="40"/>
      <c r="DQ704" s="40"/>
      <c r="DR704" s="40"/>
      <c r="DS704" s="40"/>
      <c r="DT704" s="40"/>
      <c r="DU704" s="40"/>
      <c r="DV704" s="40"/>
      <c r="DW704" s="85"/>
    </row>
    <row r="705" spans="4:127" ht="21" customHeight="1" x14ac:dyDescent="0.2">
      <c r="D705" s="40"/>
      <c r="E705" s="40"/>
      <c r="F705" s="40"/>
      <c r="G705" s="40"/>
      <c r="H705" s="138"/>
      <c r="I705" s="138"/>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U705" s="75"/>
      <c r="AX705" s="40"/>
      <c r="AY705" s="40"/>
      <c r="AZ705" s="40"/>
      <c r="BA705" s="40"/>
      <c r="BG705" s="40"/>
      <c r="BI705" s="40"/>
      <c r="BJ705" s="40"/>
      <c r="BK705" s="40"/>
      <c r="BL705" s="40"/>
      <c r="BM705" s="40"/>
      <c r="BN705" s="40"/>
      <c r="BO705" s="40"/>
      <c r="BR705" s="40"/>
      <c r="BS705" s="40"/>
      <c r="BT705" s="40"/>
      <c r="CC705" s="40"/>
      <c r="CE705" s="65"/>
      <c r="CF705" s="65"/>
      <c r="CG705" s="65"/>
      <c r="CH705" s="65"/>
      <c r="CI705" s="65"/>
      <c r="CJ705" s="66"/>
      <c r="CK705" s="66"/>
      <c r="CL705" s="66"/>
      <c r="CM705" s="65"/>
      <c r="CN705" s="65"/>
      <c r="CO705" s="65"/>
      <c r="CP705" s="65"/>
      <c r="CQ705" s="65"/>
      <c r="CR705" s="65"/>
      <c r="CS705" s="65"/>
      <c r="CT705" s="65"/>
      <c r="CU705" s="65"/>
      <c r="CV705" s="66"/>
      <c r="CW705" s="65"/>
      <c r="CX705" s="65"/>
      <c r="CY705" s="40"/>
      <c r="CZ705" s="40"/>
      <c r="DA705" s="40"/>
      <c r="DB705" s="40"/>
      <c r="DC705" s="40"/>
      <c r="DD705" s="40"/>
      <c r="DE705" s="40"/>
      <c r="DF705" s="40"/>
      <c r="DG705" s="40"/>
      <c r="DH705" s="40"/>
      <c r="DI705" s="40"/>
      <c r="DJ705" s="40"/>
      <c r="DK705" s="40"/>
      <c r="DL705" s="40"/>
      <c r="DM705" s="40"/>
      <c r="DN705" s="40"/>
      <c r="DO705" s="40"/>
      <c r="DP705" s="40"/>
      <c r="DQ705" s="40"/>
      <c r="DR705" s="40"/>
      <c r="DS705" s="40"/>
      <c r="DT705" s="40"/>
      <c r="DU705" s="40"/>
      <c r="DV705" s="40"/>
      <c r="DW705" s="85"/>
    </row>
    <row r="706" spans="4:127" ht="21" customHeight="1" x14ac:dyDescent="0.2">
      <c r="D706" s="40"/>
      <c r="E706" s="40"/>
      <c r="F706" s="40"/>
      <c r="G706" s="40"/>
      <c r="H706" s="138"/>
      <c r="I706" s="138"/>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U706" s="75"/>
      <c r="AX706" s="40"/>
      <c r="AY706" s="40"/>
      <c r="AZ706" s="40"/>
      <c r="BA706" s="40"/>
      <c r="BG706" s="40"/>
      <c r="BI706" s="40"/>
      <c r="BJ706" s="40"/>
      <c r="BK706" s="40"/>
      <c r="BL706" s="40"/>
      <c r="BM706" s="40"/>
      <c r="BN706" s="40"/>
      <c r="BO706" s="40"/>
      <c r="BR706" s="40"/>
      <c r="BS706" s="40"/>
      <c r="BT706" s="40"/>
      <c r="CC706" s="40"/>
      <c r="CE706" s="65"/>
      <c r="CF706" s="65"/>
      <c r="CG706" s="65"/>
      <c r="CH706" s="65"/>
      <c r="CI706" s="65"/>
      <c r="CJ706" s="66"/>
      <c r="CK706" s="66"/>
      <c r="CL706" s="66"/>
      <c r="CM706" s="65"/>
      <c r="CN706" s="65"/>
      <c r="CO706" s="65"/>
      <c r="CP706" s="65"/>
      <c r="CQ706" s="65"/>
      <c r="CR706" s="65"/>
      <c r="CS706" s="65"/>
      <c r="CT706" s="65"/>
      <c r="CU706" s="65"/>
      <c r="CV706" s="66"/>
      <c r="CW706" s="65"/>
      <c r="CX706" s="65"/>
      <c r="CY706" s="40"/>
      <c r="CZ706" s="40"/>
      <c r="DA706" s="40"/>
      <c r="DB706" s="40"/>
      <c r="DC706" s="40"/>
      <c r="DD706" s="40"/>
      <c r="DE706" s="40"/>
      <c r="DF706" s="40"/>
      <c r="DG706" s="40"/>
      <c r="DH706" s="40"/>
      <c r="DI706" s="40"/>
      <c r="DJ706" s="40"/>
      <c r="DK706" s="40"/>
      <c r="DL706" s="40"/>
      <c r="DM706" s="40"/>
      <c r="DN706" s="40"/>
      <c r="DO706" s="40"/>
      <c r="DP706" s="40"/>
      <c r="DQ706" s="40"/>
      <c r="DR706" s="40"/>
      <c r="DS706" s="40"/>
      <c r="DT706" s="40"/>
      <c r="DU706" s="40"/>
      <c r="DV706" s="40"/>
      <c r="DW706" s="85"/>
    </row>
    <row r="707" spans="4:127" ht="21" customHeight="1" x14ac:dyDescent="0.2">
      <c r="D707" s="40"/>
      <c r="E707" s="40"/>
      <c r="F707" s="40"/>
      <c r="G707" s="40"/>
      <c r="H707" s="138"/>
      <c r="I707" s="138"/>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U707" s="75"/>
      <c r="AX707" s="40"/>
      <c r="AY707" s="40"/>
      <c r="AZ707" s="40"/>
      <c r="BA707" s="40"/>
      <c r="BG707" s="40"/>
      <c r="BI707" s="40"/>
      <c r="BJ707" s="40"/>
      <c r="BK707" s="40"/>
      <c r="BL707" s="40"/>
      <c r="BM707" s="40"/>
      <c r="BN707" s="40"/>
      <c r="BO707" s="40"/>
      <c r="BR707" s="40"/>
      <c r="BS707" s="40"/>
      <c r="BT707" s="40"/>
      <c r="CC707" s="40"/>
      <c r="CE707" s="65"/>
      <c r="CF707" s="65"/>
      <c r="CG707" s="65"/>
      <c r="CH707" s="65"/>
      <c r="CI707" s="65"/>
      <c r="CJ707" s="66"/>
      <c r="CK707" s="66"/>
      <c r="CL707" s="66"/>
      <c r="CM707" s="65"/>
      <c r="CN707" s="65"/>
      <c r="CO707" s="65"/>
      <c r="CP707" s="65"/>
      <c r="CQ707" s="65"/>
      <c r="CR707" s="65"/>
      <c r="CS707" s="65"/>
      <c r="CT707" s="65"/>
      <c r="CU707" s="65"/>
      <c r="CV707" s="66"/>
      <c r="CW707" s="65"/>
      <c r="CX707" s="65"/>
      <c r="CY707" s="40"/>
      <c r="CZ707" s="40"/>
      <c r="DA707" s="40"/>
      <c r="DB707" s="40"/>
      <c r="DC707" s="40"/>
      <c r="DD707" s="40"/>
      <c r="DE707" s="40"/>
      <c r="DF707" s="40"/>
      <c r="DG707" s="40"/>
      <c r="DH707" s="40"/>
      <c r="DI707" s="40"/>
      <c r="DJ707" s="40"/>
      <c r="DK707" s="40"/>
      <c r="DL707" s="40"/>
      <c r="DM707" s="40"/>
      <c r="DN707" s="40"/>
      <c r="DO707" s="40"/>
      <c r="DP707" s="40"/>
      <c r="DQ707" s="40"/>
      <c r="DR707" s="40"/>
      <c r="DS707" s="40"/>
      <c r="DT707" s="40"/>
      <c r="DU707" s="40"/>
      <c r="DV707" s="40"/>
      <c r="DW707" s="85"/>
    </row>
    <row r="708" spans="4:127" ht="21" customHeight="1" x14ac:dyDescent="0.2">
      <c r="D708" s="40"/>
      <c r="E708" s="40"/>
      <c r="F708" s="40"/>
      <c r="G708" s="40"/>
      <c r="H708" s="138"/>
      <c r="I708" s="138"/>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U708" s="75"/>
      <c r="AX708" s="40"/>
      <c r="AY708" s="40"/>
      <c r="AZ708" s="40"/>
      <c r="BA708" s="40"/>
      <c r="BG708" s="40"/>
      <c r="BI708" s="40"/>
      <c r="BJ708" s="40"/>
      <c r="BK708" s="40"/>
      <c r="BL708" s="40"/>
      <c r="BM708" s="40"/>
      <c r="BN708" s="40"/>
      <c r="BO708" s="40"/>
      <c r="BR708" s="40"/>
      <c r="BS708" s="40"/>
      <c r="BT708" s="40"/>
      <c r="CC708" s="40"/>
      <c r="CE708" s="65"/>
      <c r="CF708" s="65"/>
      <c r="CG708" s="65"/>
      <c r="CH708" s="65"/>
      <c r="CI708" s="65"/>
      <c r="CJ708" s="66"/>
      <c r="CK708" s="66"/>
      <c r="CL708" s="66"/>
      <c r="CM708" s="65"/>
      <c r="CN708" s="65"/>
      <c r="CO708" s="65"/>
      <c r="CP708" s="65"/>
      <c r="CQ708" s="65"/>
      <c r="CR708" s="65"/>
      <c r="CS708" s="65"/>
      <c r="CT708" s="65"/>
      <c r="CU708" s="65"/>
      <c r="CV708" s="66"/>
      <c r="CW708" s="65"/>
      <c r="CX708" s="65"/>
      <c r="CY708" s="40"/>
      <c r="CZ708" s="40"/>
      <c r="DA708" s="40"/>
      <c r="DB708" s="40"/>
      <c r="DC708" s="40"/>
      <c r="DD708" s="40"/>
      <c r="DE708" s="40"/>
      <c r="DF708" s="40"/>
      <c r="DG708" s="40"/>
      <c r="DH708" s="40"/>
      <c r="DI708" s="40"/>
      <c r="DJ708" s="40"/>
      <c r="DK708" s="40"/>
      <c r="DL708" s="40"/>
      <c r="DM708" s="40"/>
      <c r="DN708" s="40"/>
      <c r="DO708" s="40"/>
      <c r="DP708" s="40"/>
      <c r="DQ708" s="40"/>
      <c r="DR708" s="40"/>
      <c r="DS708" s="40"/>
      <c r="DT708" s="40"/>
      <c r="DU708" s="40"/>
      <c r="DV708" s="40"/>
      <c r="DW708" s="85"/>
    </row>
    <row r="709" spans="4:127" ht="21" customHeight="1" x14ac:dyDescent="0.2">
      <c r="D709" s="40"/>
      <c r="E709" s="40"/>
      <c r="F709" s="40"/>
      <c r="G709" s="40"/>
      <c r="H709" s="138"/>
      <c r="I709" s="138"/>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U709" s="75"/>
      <c r="AX709" s="40"/>
      <c r="AY709" s="40"/>
      <c r="AZ709" s="40"/>
      <c r="BA709" s="40"/>
      <c r="BG709" s="40"/>
      <c r="BI709" s="40"/>
      <c r="BJ709" s="40"/>
      <c r="BK709" s="40"/>
      <c r="BL709" s="40"/>
      <c r="BM709" s="40"/>
      <c r="BN709" s="40"/>
      <c r="BO709" s="40"/>
      <c r="BR709" s="40"/>
      <c r="BS709" s="40"/>
      <c r="BT709" s="40"/>
      <c r="CC709" s="40"/>
      <c r="CE709" s="65"/>
      <c r="CF709" s="65"/>
      <c r="CG709" s="65"/>
      <c r="CH709" s="65"/>
      <c r="CI709" s="65"/>
      <c r="CJ709" s="66"/>
      <c r="CK709" s="66"/>
      <c r="CL709" s="66"/>
      <c r="CM709" s="65"/>
      <c r="CN709" s="65"/>
      <c r="CO709" s="65"/>
      <c r="CP709" s="65"/>
      <c r="CQ709" s="65"/>
      <c r="CR709" s="65"/>
      <c r="CS709" s="65"/>
      <c r="CT709" s="65"/>
      <c r="CU709" s="65"/>
      <c r="CV709" s="66"/>
      <c r="CW709" s="65"/>
      <c r="CX709" s="65"/>
      <c r="CY709" s="40"/>
      <c r="CZ709" s="40"/>
      <c r="DA709" s="40"/>
      <c r="DB709" s="40"/>
      <c r="DC709" s="40"/>
      <c r="DD709" s="40"/>
      <c r="DE709" s="40"/>
      <c r="DF709" s="40"/>
      <c r="DG709" s="40"/>
      <c r="DH709" s="40"/>
      <c r="DI709" s="40"/>
      <c r="DJ709" s="40"/>
      <c r="DK709" s="40"/>
      <c r="DL709" s="40"/>
      <c r="DM709" s="40"/>
      <c r="DN709" s="40"/>
      <c r="DO709" s="40"/>
      <c r="DP709" s="40"/>
      <c r="DQ709" s="40"/>
      <c r="DR709" s="40"/>
      <c r="DS709" s="40"/>
      <c r="DT709" s="40"/>
      <c r="DU709" s="40"/>
      <c r="DV709" s="40"/>
      <c r="DW709" s="85"/>
    </row>
    <row r="710" spans="4:127" ht="21" customHeight="1" x14ac:dyDescent="0.2">
      <c r="D710" s="40"/>
      <c r="E710" s="40"/>
      <c r="F710" s="40"/>
      <c r="G710" s="40"/>
      <c r="H710" s="138"/>
      <c r="I710" s="138"/>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U710" s="75"/>
      <c r="AX710" s="40"/>
      <c r="AY710" s="40"/>
      <c r="AZ710" s="40"/>
      <c r="BA710" s="40"/>
      <c r="BG710" s="40"/>
      <c r="BI710" s="40"/>
      <c r="BJ710" s="40"/>
      <c r="BK710" s="40"/>
      <c r="BL710" s="40"/>
      <c r="BM710" s="40"/>
      <c r="BN710" s="40"/>
      <c r="BO710" s="40"/>
      <c r="BR710" s="40"/>
      <c r="BS710" s="40"/>
      <c r="BT710" s="40"/>
      <c r="CC710" s="40"/>
      <c r="CE710" s="65"/>
      <c r="CF710" s="65"/>
      <c r="CG710" s="65"/>
      <c r="CH710" s="65"/>
      <c r="CI710" s="65"/>
      <c r="CJ710" s="66"/>
      <c r="CK710" s="66"/>
      <c r="CL710" s="66"/>
      <c r="CM710" s="65"/>
      <c r="CN710" s="65"/>
      <c r="CO710" s="65"/>
      <c r="CP710" s="65"/>
      <c r="CQ710" s="65"/>
      <c r="CR710" s="65"/>
      <c r="CS710" s="65"/>
      <c r="CT710" s="65"/>
      <c r="CU710" s="65"/>
      <c r="CV710" s="66"/>
      <c r="CW710" s="65"/>
      <c r="CX710" s="65"/>
      <c r="CY710" s="40"/>
      <c r="CZ710" s="40"/>
      <c r="DA710" s="40"/>
      <c r="DB710" s="40"/>
      <c r="DC710" s="40"/>
      <c r="DD710" s="40"/>
      <c r="DE710" s="40"/>
      <c r="DF710" s="40"/>
      <c r="DG710" s="40"/>
      <c r="DH710" s="40"/>
      <c r="DI710" s="40"/>
      <c r="DJ710" s="40"/>
      <c r="DK710" s="40"/>
      <c r="DL710" s="40"/>
      <c r="DM710" s="40"/>
      <c r="DN710" s="40"/>
      <c r="DO710" s="40"/>
      <c r="DP710" s="40"/>
      <c r="DQ710" s="40"/>
      <c r="DR710" s="40"/>
      <c r="DS710" s="40"/>
      <c r="DT710" s="40"/>
      <c r="DU710" s="40"/>
      <c r="DV710" s="40"/>
      <c r="DW710" s="85"/>
    </row>
    <row r="711" spans="4:127" ht="21" customHeight="1" x14ac:dyDescent="0.2">
      <c r="D711" s="40"/>
      <c r="E711" s="40"/>
      <c r="F711" s="40"/>
      <c r="G711" s="40"/>
      <c r="H711" s="138"/>
      <c r="I711" s="138"/>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U711" s="75"/>
      <c r="AX711" s="40"/>
      <c r="AY711" s="40"/>
      <c r="AZ711" s="40"/>
      <c r="BA711" s="40"/>
      <c r="BG711" s="40"/>
      <c r="BI711" s="40"/>
      <c r="BJ711" s="40"/>
      <c r="BK711" s="40"/>
      <c r="BL711" s="40"/>
      <c r="BM711" s="40"/>
      <c r="BN711" s="40"/>
      <c r="BO711" s="40"/>
      <c r="BR711" s="40"/>
      <c r="BS711" s="40"/>
      <c r="BT711" s="40"/>
      <c r="CC711" s="40"/>
      <c r="CE711" s="65"/>
      <c r="CF711" s="65"/>
      <c r="CG711" s="65"/>
      <c r="CH711" s="65"/>
      <c r="CI711" s="65"/>
      <c r="CJ711" s="66"/>
      <c r="CK711" s="66"/>
      <c r="CL711" s="66"/>
      <c r="CM711" s="65"/>
      <c r="CN711" s="65"/>
      <c r="CO711" s="65"/>
      <c r="CP711" s="65"/>
      <c r="CQ711" s="65"/>
      <c r="CR711" s="65"/>
      <c r="CS711" s="65"/>
      <c r="CT711" s="65"/>
      <c r="CU711" s="65"/>
      <c r="CV711" s="66"/>
      <c r="CW711" s="65"/>
      <c r="CX711" s="65"/>
      <c r="CY711" s="40"/>
      <c r="CZ711" s="40"/>
      <c r="DA711" s="40"/>
      <c r="DB711" s="40"/>
      <c r="DC711" s="40"/>
      <c r="DD711" s="40"/>
      <c r="DE711" s="40"/>
      <c r="DF711" s="40"/>
      <c r="DG711" s="40"/>
      <c r="DH711" s="40"/>
      <c r="DI711" s="40"/>
      <c r="DJ711" s="40"/>
      <c r="DK711" s="40"/>
      <c r="DL711" s="40"/>
      <c r="DM711" s="40"/>
      <c r="DN711" s="40"/>
      <c r="DO711" s="40"/>
      <c r="DP711" s="40"/>
      <c r="DQ711" s="40"/>
      <c r="DR711" s="40"/>
      <c r="DS711" s="40"/>
      <c r="DT711" s="40"/>
      <c r="DU711" s="40"/>
      <c r="DV711" s="40"/>
      <c r="DW711" s="85"/>
    </row>
    <row r="712" spans="4:127" ht="21" customHeight="1" x14ac:dyDescent="0.2">
      <c r="D712" s="40"/>
      <c r="E712" s="40"/>
      <c r="F712" s="40"/>
      <c r="G712" s="40"/>
      <c r="H712" s="138"/>
      <c r="I712" s="138"/>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U712" s="75"/>
      <c r="AX712" s="40"/>
      <c r="AY712" s="40"/>
      <c r="AZ712" s="40"/>
      <c r="BA712" s="40"/>
      <c r="BG712" s="40"/>
      <c r="BI712" s="40"/>
      <c r="BJ712" s="40"/>
      <c r="BK712" s="40"/>
      <c r="BL712" s="40"/>
      <c r="BM712" s="40"/>
      <c r="BN712" s="40"/>
      <c r="BO712" s="40"/>
      <c r="BR712" s="40"/>
      <c r="BS712" s="40"/>
      <c r="BT712" s="40"/>
      <c r="CC712" s="40"/>
      <c r="CE712" s="65"/>
      <c r="CF712" s="65"/>
      <c r="CG712" s="65"/>
      <c r="CH712" s="65"/>
      <c r="CI712" s="65"/>
      <c r="CJ712" s="66"/>
      <c r="CK712" s="66"/>
      <c r="CL712" s="66"/>
      <c r="CM712" s="65"/>
      <c r="CN712" s="65"/>
      <c r="CO712" s="65"/>
      <c r="CP712" s="65"/>
      <c r="CQ712" s="65"/>
      <c r="CR712" s="65"/>
      <c r="CS712" s="65"/>
      <c r="CT712" s="65"/>
      <c r="CU712" s="65"/>
      <c r="CV712" s="66"/>
      <c r="CW712" s="65"/>
      <c r="CX712" s="65"/>
      <c r="CY712" s="40"/>
      <c r="CZ712" s="40"/>
      <c r="DA712" s="40"/>
      <c r="DB712" s="40"/>
      <c r="DC712" s="40"/>
      <c r="DD712" s="40"/>
      <c r="DE712" s="40"/>
      <c r="DF712" s="40"/>
      <c r="DG712" s="40"/>
      <c r="DH712" s="40"/>
      <c r="DI712" s="40"/>
      <c r="DJ712" s="40"/>
      <c r="DK712" s="40"/>
      <c r="DL712" s="40"/>
      <c r="DM712" s="40"/>
      <c r="DN712" s="40"/>
      <c r="DO712" s="40"/>
      <c r="DP712" s="40"/>
      <c r="DQ712" s="40"/>
      <c r="DR712" s="40"/>
      <c r="DS712" s="40"/>
      <c r="DT712" s="40"/>
      <c r="DU712" s="40"/>
      <c r="DV712" s="40"/>
      <c r="DW712" s="85"/>
    </row>
    <row r="713" spans="4:127" ht="21" customHeight="1" x14ac:dyDescent="0.2">
      <c r="D713" s="40"/>
      <c r="E713" s="40"/>
      <c r="F713" s="40"/>
      <c r="G713" s="40"/>
      <c r="H713" s="138"/>
      <c r="I713" s="138"/>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U713" s="75"/>
      <c r="AX713" s="40"/>
      <c r="AY713" s="40"/>
      <c r="AZ713" s="40"/>
      <c r="BA713" s="40"/>
      <c r="BG713" s="40"/>
      <c r="BI713" s="40"/>
      <c r="BJ713" s="40"/>
      <c r="BK713" s="40"/>
      <c r="BL713" s="40"/>
      <c r="BM713" s="40"/>
      <c r="BN713" s="40"/>
      <c r="BO713" s="40"/>
      <c r="BR713" s="40"/>
      <c r="BS713" s="40"/>
      <c r="BT713" s="40"/>
      <c r="CC713" s="40"/>
      <c r="CE713" s="65"/>
      <c r="CF713" s="65"/>
      <c r="CG713" s="65"/>
      <c r="CH713" s="65"/>
      <c r="CI713" s="65"/>
      <c r="CJ713" s="66"/>
      <c r="CK713" s="66"/>
      <c r="CL713" s="66"/>
      <c r="CM713" s="65"/>
      <c r="CN713" s="65"/>
      <c r="CO713" s="65"/>
      <c r="CP713" s="65"/>
      <c r="CQ713" s="65"/>
      <c r="CR713" s="65"/>
      <c r="CS713" s="65"/>
      <c r="CT713" s="65"/>
      <c r="CU713" s="65"/>
      <c r="CV713" s="66"/>
      <c r="CW713" s="65"/>
      <c r="CX713" s="65"/>
      <c r="CY713" s="40"/>
      <c r="CZ713" s="40"/>
      <c r="DA713" s="40"/>
      <c r="DB713" s="40"/>
      <c r="DC713" s="40"/>
      <c r="DD713" s="40"/>
      <c r="DE713" s="40"/>
      <c r="DF713" s="40"/>
      <c r="DG713" s="40"/>
      <c r="DH713" s="40"/>
      <c r="DI713" s="40"/>
      <c r="DJ713" s="40"/>
      <c r="DK713" s="40"/>
      <c r="DL713" s="40"/>
      <c r="DM713" s="40"/>
      <c r="DN713" s="40"/>
      <c r="DO713" s="40"/>
      <c r="DP713" s="40"/>
      <c r="DQ713" s="40"/>
      <c r="DR713" s="40"/>
      <c r="DS713" s="40"/>
      <c r="DT713" s="40"/>
      <c r="DU713" s="40"/>
      <c r="DV713" s="40"/>
      <c r="DW713" s="85"/>
    </row>
    <row r="714" spans="4:127" ht="21" customHeight="1" x14ac:dyDescent="0.2">
      <c r="D714" s="40"/>
      <c r="E714" s="40"/>
      <c r="F714" s="40"/>
      <c r="G714" s="40"/>
      <c r="H714" s="138"/>
      <c r="I714" s="138"/>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U714" s="75"/>
      <c r="AX714" s="40"/>
      <c r="AY714" s="40"/>
      <c r="AZ714" s="40"/>
      <c r="BA714" s="40"/>
      <c r="BG714" s="40"/>
      <c r="BI714" s="40"/>
      <c r="BJ714" s="40"/>
      <c r="BK714" s="40"/>
      <c r="BL714" s="40"/>
      <c r="BM714" s="40"/>
      <c r="BN714" s="40"/>
      <c r="BO714" s="40"/>
      <c r="BR714" s="40"/>
      <c r="BS714" s="40"/>
      <c r="BT714" s="40"/>
      <c r="CC714" s="40"/>
      <c r="CE714" s="65"/>
      <c r="CF714" s="65"/>
      <c r="CG714" s="65"/>
      <c r="CH714" s="65"/>
      <c r="CI714" s="65"/>
      <c r="CJ714" s="66"/>
      <c r="CK714" s="66"/>
      <c r="CL714" s="66"/>
      <c r="CM714" s="65"/>
      <c r="CN714" s="65"/>
      <c r="CO714" s="65"/>
      <c r="CP714" s="65"/>
      <c r="CQ714" s="65"/>
      <c r="CR714" s="65"/>
      <c r="CS714" s="65"/>
      <c r="CT714" s="65"/>
      <c r="CU714" s="65"/>
      <c r="CV714" s="66"/>
      <c r="CW714" s="65"/>
      <c r="CX714" s="65"/>
      <c r="CY714" s="40"/>
      <c r="CZ714" s="40"/>
      <c r="DA714" s="40"/>
      <c r="DB714" s="40"/>
      <c r="DC714" s="40"/>
      <c r="DD714" s="40"/>
      <c r="DE714" s="40"/>
      <c r="DF714" s="40"/>
      <c r="DG714" s="40"/>
      <c r="DH714" s="40"/>
      <c r="DI714" s="40"/>
      <c r="DJ714" s="40"/>
      <c r="DK714" s="40"/>
      <c r="DL714" s="40"/>
      <c r="DM714" s="40"/>
      <c r="DN714" s="40"/>
      <c r="DO714" s="40"/>
      <c r="DP714" s="40"/>
      <c r="DQ714" s="40"/>
      <c r="DR714" s="40"/>
      <c r="DS714" s="40"/>
      <c r="DT714" s="40"/>
      <c r="DU714" s="40"/>
      <c r="DV714" s="40"/>
      <c r="DW714" s="85"/>
    </row>
    <row r="715" spans="4:127" ht="21" customHeight="1" x14ac:dyDescent="0.2">
      <c r="D715" s="40"/>
      <c r="E715" s="40"/>
      <c r="F715" s="40"/>
      <c r="G715" s="40"/>
      <c r="H715" s="138"/>
      <c r="I715" s="138"/>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U715" s="75"/>
      <c r="AX715" s="40"/>
      <c r="AY715" s="40"/>
      <c r="AZ715" s="40"/>
      <c r="BA715" s="40"/>
      <c r="BG715" s="40"/>
      <c r="BI715" s="40"/>
      <c r="BJ715" s="40"/>
      <c r="BK715" s="40"/>
      <c r="BL715" s="40"/>
      <c r="BM715" s="40"/>
      <c r="BN715" s="40"/>
      <c r="BO715" s="40"/>
      <c r="BR715" s="40"/>
      <c r="BS715" s="40"/>
      <c r="BT715" s="40"/>
      <c r="CC715" s="40"/>
      <c r="CE715" s="65"/>
      <c r="CF715" s="65"/>
      <c r="CG715" s="65"/>
      <c r="CH715" s="65"/>
      <c r="CI715" s="65"/>
      <c r="CJ715" s="66"/>
      <c r="CK715" s="66"/>
      <c r="CL715" s="66"/>
      <c r="CM715" s="65"/>
      <c r="CN715" s="65"/>
      <c r="CO715" s="65"/>
      <c r="CP715" s="65"/>
      <c r="CQ715" s="65"/>
      <c r="CR715" s="65"/>
      <c r="CS715" s="65"/>
      <c r="CT715" s="65"/>
      <c r="CU715" s="65"/>
      <c r="CV715" s="66"/>
      <c r="CW715" s="65"/>
      <c r="CX715" s="65"/>
      <c r="CY715" s="40"/>
      <c r="CZ715" s="40"/>
      <c r="DA715" s="40"/>
      <c r="DB715" s="40"/>
      <c r="DC715" s="40"/>
      <c r="DD715" s="40"/>
      <c r="DE715" s="40"/>
      <c r="DF715" s="40"/>
      <c r="DG715" s="40"/>
      <c r="DH715" s="40"/>
      <c r="DI715" s="40"/>
      <c r="DJ715" s="40"/>
      <c r="DK715" s="40"/>
      <c r="DL715" s="40"/>
      <c r="DM715" s="40"/>
      <c r="DN715" s="40"/>
      <c r="DO715" s="40"/>
      <c r="DP715" s="40"/>
      <c r="DQ715" s="40"/>
      <c r="DR715" s="40"/>
      <c r="DS715" s="40"/>
      <c r="DT715" s="40"/>
      <c r="DU715" s="40"/>
      <c r="DV715" s="40"/>
      <c r="DW715" s="85"/>
    </row>
    <row r="716" spans="4:127" ht="21" customHeight="1" x14ac:dyDescent="0.2">
      <c r="D716" s="40"/>
      <c r="E716" s="40"/>
      <c r="F716" s="40"/>
      <c r="G716" s="40"/>
      <c r="H716" s="138"/>
      <c r="I716" s="138"/>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U716" s="75"/>
      <c r="AX716" s="40"/>
      <c r="AY716" s="40"/>
      <c r="AZ716" s="40"/>
      <c r="BA716" s="40"/>
      <c r="BG716" s="40"/>
      <c r="BI716" s="40"/>
      <c r="BJ716" s="40"/>
      <c r="BK716" s="40"/>
      <c r="BL716" s="40"/>
      <c r="BM716" s="40"/>
      <c r="BN716" s="40"/>
      <c r="BO716" s="40"/>
      <c r="BR716" s="40"/>
      <c r="BS716" s="40"/>
      <c r="BT716" s="40"/>
      <c r="CC716" s="40"/>
      <c r="CE716" s="65"/>
      <c r="CF716" s="65"/>
      <c r="CG716" s="65"/>
      <c r="CH716" s="65"/>
      <c r="CI716" s="65"/>
      <c r="CJ716" s="66"/>
      <c r="CK716" s="66"/>
      <c r="CL716" s="66"/>
      <c r="CM716" s="65"/>
      <c r="CN716" s="65"/>
      <c r="CO716" s="65"/>
      <c r="CP716" s="65"/>
      <c r="CQ716" s="65"/>
      <c r="CR716" s="65"/>
      <c r="CS716" s="65"/>
      <c r="CT716" s="65"/>
      <c r="CU716" s="65"/>
      <c r="CV716" s="66"/>
      <c r="CW716" s="65"/>
      <c r="CX716" s="65"/>
      <c r="CY716" s="40"/>
      <c r="CZ716" s="40"/>
      <c r="DA716" s="40"/>
      <c r="DB716" s="40"/>
      <c r="DC716" s="40"/>
      <c r="DD716" s="40"/>
      <c r="DE716" s="40"/>
      <c r="DF716" s="40"/>
      <c r="DG716" s="40"/>
      <c r="DH716" s="40"/>
      <c r="DI716" s="40"/>
      <c r="DJ716" s="40"/>
      <c r="DK716" s="40"/>
      <c r="DL716" s="40"/>
      <c r="DM716" s="40"/>
      <c r="DN716" s="40"/>
      <c r="DO716" s="40"/>
      <c r="DP716" s="40"/>
      <c r="DQ716" s="40"/>
      <c r="DR716" s="40"/>
      <c r="DS716" s="40"/>
      <c r="DT716" s="40"/>
      <c r="DU716" s="40"/>
      <c r="DV716" s="40"/>
      <c r="DW716" s="85"/>
    </row>
    <row r="717" spans="4:127" ht="21" customHeight="1" x14ac:dyDescent="0.2">
      <c r="D717" s="40"/>
      <c r="E717" s="40"/>
      <c r="F717" s="40"/>
      <c r="G717" s="40"/>
      <c r="H717" s="138"/>
      <c r="I717" s="138"/>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U717" s="75"/>
      <c r="AX717" s="40"/>
      <c r="AY717" s="40"/>
      <c r="AZ717" s="40"/>
      <c r="BA717" s="40"/>
      <c r="BG717" s="40"/>
      <c r="BI717" s="40"/>
      <c r="BJ717" s="40"/>
      <c r="BK717" s="40"/>
      <c r="BL717" s="40"/>
      <c r="BM717" s="40"/>
      <c r="BN717" s="40"/>
      <c r="BO717" s="40"/>
      <c r="BR717" s="40"/>
      <c r="BS717" s="40"/>
      <c r="BT717" s="40"/>
      <c r="CC717" s="40"/>
      <c r="CE717" s="65"/>
      <c r="CF717" s="65"/>
      <c r="CG717" s="65"/>
      <c r="CH717" s="65"/>
      <c r="CI717" s="65"/>
      <c r="CJ717" s="66"/>
      <c r="CK717" s="66"/>
      <c r="CL717" s="66"/>
      <c r="CM717" s="65"/>
      <c r="CN717" s="65"/>
      <c r="CO717" s="65"/>
      <c r="CP717" s="65"/>
      <c r="CQ717" s="65"/>
      <c r="CR717" s="65"/>
      <c r="CS717" s="65"/>
      <c r="CT717" s="65"/>
      <c r="CU717" s="65"/>
      <c r="CV717" s="66"/>
      <c r="CW717" s="65"/>
      <c r="CX717" s="65"/>
      <c r="CY717" s="40"/>
      <c r="CZ717" s="40"/>
      <c r="DA717" s="40"/>
      <c r="DB717" s="40"/>
      <c r="DC717" s="40"/>
      <c r="DD717" s="40"/>
      <c r="DE717" s="40"/>
      <c r="DF717" s="40"/>
      <c r="DG717" s="40"/>
      <c r="DH717" s="40"/>
      <c r="DI717" s="40"/>
      <c r="DJ717" s="40"/>
      <c r="DK717" s="40"/>
      <c r="DL717" s="40"/>
      <c r="DM717" s="40"/>
      <c r="DN717" s="40"/>
      <c r="DO717" s="40"/>
      <c r="DP717" s="40"/>
      <c r="DQ717" s="40"/>
      <c r="DR717" s="40"/>
      <c r="DS717" s="40"/>
      <c r="DT717" s="40"/>
      <c r="DU717" s="40"/>
      <c r="DV717" s="40"/>
      <c r="DW717" s="85"/>
    </row>
    <row r="718" spans="4:127" ht="21" customHeight="1" x14ac:dyDescent="0.2">
      <c r="D718" s="40"/>
      <c r="E718" s="40"/>
      <c r="F718" s="40"/>
      <c r="G718" s="40"/>
      <c r="H718" s="138"/>
      <c r="I718" s="138"/>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U718" s="75"/>
      <c r="AX718" s="40"/>
      <c r="AY718" s="40"/>
      <c r="AZ718" s="40"/>
      <c r="BA718" s="40"/>
      <c r="BG718" s="40"/>
      <c r="BI718" s="40"/>
      <c r="BJ718" s="40"/>
      <c r="BK718" s="40"/>
      <c r="BL718" s="40"/>
      <c r="BM718" s="40"/>
      <c r="BN718" s="40"/>
      <c r="BO718" s="40"/>
      <c r="BR718" s="40"/>
      <c r="BS718" s="40"/>
      <c r="BT718" s="40"/>
      <c r="CC718" s="40"/>
      <c r="CE718" s="65"/>
      <c r="CF718" s="65"/>
      <c r="CG718" s="65"/>
      <c r="CH718" s="65"/>
      <c r="CI718" s="65"/>
      <c r="CJ718" s="66"/>
      <c r="CK718" s="66"/>
      <c r="CL718" s="66"/>
      <c r="CM718" s="65"/>
      <c r="CN718" s="65"/>
      <c r="CO718" s="65"/>
      <c r="CP718" s="65"/>
      <c r="CQ718" s="65"/>
      <c r="CR718" s="65"/>
      <c r="CS718" s="65"/>
      <c r="CT718" s="65"/>
      <c r="CU718" s="65"/>
      <c r="CV718" s="66"/>
      <c r="CW718" s="65"/>
      <c r="CX718" s="65"/>
      <c r="CY718" s="40"/>
      <c r="CZ718" s="40"/>
      <c r="DA718" s="40"/>
      <c r="DB718" s="40"/>
      <c r="DC718" s="40"/>
      <c r="DD718" s="40"/>
      <c r="DE718" s="40"/>
      <c r="DF718" s="40"/>
      <c r="DG718" s="40"/>
      <c r="DH718" s="40"/>
      <c r="DI718" s="40"/>
      <c r="DJ718" s="40"/>
      <c r="DK718" s="40"/>
      <c r="DL718" s="40"/>
      <c r="DM718" s="40"/>
      <c r="DN718" s="40"/>
      <c r="DO718" s="40"/>
      <c r="DP718" s="40"/>
      <c r="DQ718" s="40"/>
      <c r="DR718" s="40"/>
      <c r="DS718" s="40"/>
      <c r="DT718" s="40"/>
      <c r="DU718" s="40"/>
      <c r="DV718" s="40"/>
      <c r="DW718" s="85"/>
    </row>
    <row r="719" spans="4:127" ht="21" customHeight="1" x14ac:dyDescent="0.2">
      <c r="D719" s="40"/>
      <c r="E719" s="40"/>
      <c r="F719" s="40"/>
      <c r="G719" s="40"/>
      <c r="H719" s="138"/>
      <c r="I719" s="138"/>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U719" s="75"/>
      <c r="AX719" s="40"/>
      <c r="AY719" s="40"/>
      <c r="AZ719" s="40"/>
      <c r="BA719" s="40"/>
      <c r="BG719" s="40"/>
      <c r="BI719" s="40"/>
      <c r="BJ719" s="40"/>
      <c r="BK719" s="40"/>
      <c r="BL719" s="40"/>
      <c r="BM719" s="40"/>
      <c r="BN719" s="40"/>
      <c r="BO719" s="40"/>
      <c r="BR719" s="40"/>
      <c r="BS719" s="40"/>
      <c r="BT719" s="40"/>
      <c r="CC719" s="40"/>
      <c r="CE719" s="65"/>
      <c r="CF719" s="65"/>
      <c r="CG719" s="65"/>
      <c r="CH719" s="65"/>
      <c r="CI719" s="65"/>
      <c r="CJ719" s="66"/>
      <c r="CK719" s="66"/>
      <c r="CL719" s="66"/>
      <c r="CM719" s="65"/>
      <c r="CN719" s="65"/>
      <c r="CO719" s="65"/>
      <c r="CP719" s="65"/>
      <c r="CQ719" s="65"/>
      <c r="CR719" s="65"/>
      <c r="CS719" s="65"/>
      <c r="CT719" s="65"/>
      <c r="CU719" s="65"/>
      <c r="CV719" s="66"/>
      <c r="CW719" s="65"/>
      <c r="CX719" s="65"/>
      <c r="CY719" s="40"/>
      <c r="CZ719" s="40"/>
      <c r="DA719" s="40"/>
      <c r="DB719" s="40"/>
      <c r="DC719" s="40"/>
      <c r="DD719" s="40"/>
      <c r="DE719" s="40"/>
      <c r="DF719" s="40"/>
      <c r="DG719" s="40"/>
      <c r="DH719" s="40"/>
      <c r="DI719" s="40"/>
      <c r="DJ719" s="40"/>
      <c r="DK719" s="40"/>
      <c r="DL719" s="40"/>
      <c r="DM719" s="40"/>
      <c r="DN719" s="40"/>
      <c r="DO719" s="40"/>
      <c r="DP719" s="40"/>
      <c r="DQ719" s="40"/>
      <c r="DR719" s="40"/>
      <c r="DS719" s="40"/>
      <c r="DT719" s="40"/>
      <c r="DU719" s="40"/>
      <c r="DV719" s="40"/>
      <c r="DW719" s="85"/>
    </row>
    <row r="720" spans="4:127" ht="21" customHeight="1" x14ac:dyDescent="0.2">
      <c r="D720" s="40"/>
      <c r="E720" s="40"/>
      <c r="F720" s="40"/>
      <c r="G720" s="40"/>
      <c r="H720" s="138"/>
      <c r="I720" s="138"/>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U720" s="75"/>
      <c r="AX720" s="40"/>
      <c r="AY720" s="40"/>
      <c r="AZ720" s="40"/>
      <c r="BA720" s="40"/>
      <c r="BG720" s="40"/>
      <c r="BI720" s="40"/>
      <c r="BJ720" s="40"/>
      <c r="BK720" s="40"/>
      <c r="BL720" s="40"/>
      <c r="BM720" s="40"/>
      <c r="BN720" s="40"/>
      <c r="BO720" s="40"/>
      <c r="BR720" s="40"/>
      <c r="BS720" s="40"/>
      <c r="BT720" s="40"/>
      <c r="CC720" s="40"/>
      <c r="CE720" s="65"/>
      <c r="CF720" s="65"/>
      <c r="CG720" s="65"/>
      <c r="CH720" s="65"/>
      <c r="CI720" s="65"/>
      <c r="CJ720" s="66"/>
      <c r="CK720" s="66"/>
      <c r="CL720" s="66"/>
      <c r="CM720" s="65"/>
      <c r="CN720" s="65"/>
      <c r="CO720" s="65"/>
      <c r="CP720" s="65"/>
      <c r="CQ720" s="65"/>
      <c r="CR720" s="65"/>
      <c r="CS720" s="65"/>
      <c r="CT720" s="65"/>
      <c r="CU720" s="65"/>
      <c r="CV720" s="66"/>
      <c r="CW720" s="65"/>
      <c r="CX720" s="65"/>
      <c r="CY720" s="40"/>
      <c r="CZ720" s="40"/>
      <c r="DA720" s="40"/>
      <c r="DB720" s="40"/>
      <c r="DC720" s="40"/>
      <c r="DD720" s="40"/>
      <c r="DE720" s="40"/>
      <c r="DF720" s="40"/>
      <c r="DG720" s="40"/>
      <c r="DH720" s="40"/>
      <c r="DI720" s="40"/>
      <c r="DJ720" s="40"/>
      <c r="DK720" s="40"/>
      <c r="DL720" s="40"/>
      <c r="DM720" s="40"/>
      <c r="DN720" s="40"/>
      <c r="DO720" s="40"/>
      <c r="DP720" s="40"/>
      <c r="DQ720" s="40"/>
      <c r="DR720" s="40"/>
      <c r="DS720" s="40"/>
      <c r="DT720" s="40"/>
      <c r="DU720" s="40"/>
      <c r="DV720" s="40"/>
      <c r="DW720" s="85"/>
    </row>
    <row r="721" spans="4:127" ht="21" customHeight="1" x14ac:dyDescent="0.2">
      <c r="D721" s="40"/>
      <c r="E721" s="40"/>
      <c r="F721" s="40"/>
      <c r="G721" s="40"/>
      <c r="H721" s="138"/>
      <c r="I721" s="138"/>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U721" s="75"/>
      <c r="AX721" s="40"/>
      <c r="AY721" s="40"/>
      <c r="AZ721" s="40"/>
      <c r="BA721" s="40"/>
      <c r="BG721" s="40"/>
      <c r="BI721" s="40"/>
      <c r="BJ721" s="40"/>
      <c r="BK721" s="40"/>
      <c r="BL721" s="40"/>
      <c r="BM721" s="40"/>
      <c r="BN721" s="40"/>
      <c r="BO721" s="40"/>
      <c r="BR721" s="40"/>
      <c r="BS721" s="40"/>
      <c r="BT721" s="40"/>
      <c r="CC721" s="40"/>
      <c r="CE721" s="65"/>
      <c r="CF721" s="65"/>
      <c r="CG721" s="65"/>
      <c r="CH721" s="65"/>
      <c r="CI721" s="65"/>
      <c r="CJ721" s="66"/>
      <c r="CK721" s="66"/>
      <c r="CL721" s="66"/>
      <c r="CM721" s="65"/>
      <c r="CN721" s="65"/>
      <c r="CO721" s="65"/>
      <c r="CP721" s="65"/>
      <c r="CQ721" s="65"/>
      <c r="CR721" s="65"/>
      <c r="CS721" s="65"/>
      <c r="CT721" s="65"/>
      <c r="CU721" s="65"/>
      <c r="CV721" s="66"/>
      <c r="CW721" s="65"/>
      <c r="CX721" s="65"/>
      <c r="CY721" s="40"/>
      <c r="CZ721" s="40"/>
      <c r="DA721" s="40"/>
      <c r="DB721" s="40"/>
      <c r="DC721" s="40"/>
      <c r="DD721" s="40"/>
      <c r="DE721" s="40"/>
      <c r="DF721" s="40"/>
      <c r="DG721" s="40"/>
      <c r="DH721" s="40"/>
      <c r="DI721" s="40"/>
      <c r="DJ721" s="40"/>
      <c r="DK721" s="40"/>
      <c r="DL721" s="40"/>
      <c r="DM721" s="40"/>
      <c r="DN721" s="40"/>
      <c r="DO721" s="40"/>
      <c r="DP721" s="40"/>
      <c r="DQ721" s="40"/>
      <c r="DR721" s="40"/>
      <c r="DS721" s="40"/>
      <c r="DT721" s="40"/>
      <c r="DU721" s="40"/>
      <c r="DV721" s="40"/>
      <c r="DW721" s="85"/>
    </row>
    <row r="722" spans="4:127" ht="21" customHeight="1" x14ac:dyDescent="0.2">
      <c r="D722" s="40"/>
      <c r="E722" s="40"/>
      <c r="F722" s="40"/>
      <c r="G722" s="40"/>
      <c r="H722" s="138"/>
      <c r="I722" s="138"/>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U722" s="75"/>
      <c r="AX722" s="40"/>
      <c r="AY722" s="40"/>
      <c r="AZ722" s="40"/>
      <c r="BA722" s="40"/>
      <c r="BG722" s="40"/>
      <c r="BI722" s="40"/>
      <c r="BJ722" s="40"/>
      <c r="BK722" s="40"/>
      <c r="BL722" s="40"/>
      <c r="BM722" s="40"/>
      <c r="BN722" s="40"/>
      <c r="BO722" s="40"/>
      <c r="BR722" s="40"/>
      <c r="BS722" s="40"/>
      <c r="BT722" s="40"/>
      <c r="CC722" s="40"/>
      <c r="CE722" s="65"/>
      <c r="CF722" s="65"/>
      <c r="CG722" s="65"/>
      <c r="CH722" s="65"/>
      <c r="CI722" s="65"/>
      <c r="CJ722" s="66"/>
      <c r="CK722" s="66"/>
      <c r="CL722" s="66"/>
      <c r="CM722" s="65"/>
      <c r="CN722" s="65"/>
      <c r="CO722" s="65"/>
      <c r="CP722" s="65"/>
      <c r="CQ722" s="65"/>
      <c r="CR722" s="65"/>
      <c r="CS722" s="65"/>
      <c r="CT722" s="65"/>
      <c r="CU722" s="65"/>
      <c r="CV722" s="66"/>
      <c r="CW722" s="65"/>
      <c r="CX722" s="65"/>
      <c r="CY722" s="40"/>
      <c r="CZ722" s="40"/>
      <c r="DA722" s="40"/>
      <c r="DB722" s="40"/>
      <c r="DC722" s="40"/>
      <c r="DD722" s="40"/>
      <c r="DE722" s="40"/>
      <c r="DF722" s="40"/>
      <c r="DG722" s="40"/>
      <c r="DH722" s="40"/>
      <c r="DI722" s="40"/>
      <c r="DJ722" s="40"/>
      <c r="DK722" s="40"/>
      <c r="DL722" s="40"/>
      <c r="DM722" s="40"/>
      <c r="DN722" s="40"/>
      <c r="DO722" s="40"/>
      <c r="DP722" s="40"/>
      <c r="DQ722" s="40"/>
      <c r="DR722" s="40"/>
      <c r="DS722" s="40"/>
      <c r="DT722" s="40"/>
      <c r="DU722" s="40"/>
      <c r="DV722" s="40"/>
      <c r="DW722" s="85"/>
    </row>
    <row r="723" spans="4:127" ht="21" customHeight="1" x14ac:dyDescent="0.2">
      <c r="D723" s="40"/>
      <c r="E723" s="40"/>
      <c r="F723" s="40"/>
      <c r="G723" s="40"/>
      <c r="H723" s="138"/>
      <c r="I723" s="138"/>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U723" s="75"/>
      <c r="AX723" s="40"/>
      <c r="AY723" s="40"/>
      <c r="AZ723" s="40"/>
      <c r="BA723" s="40"/>
      <c r="BG723" s="40"/>
      <c r="BI723" s="40"/>
      <c r="BJ723" s="40"/>
      <c r="BK723" s="40"/>
      <c r="BL723" s="40"/>
      <c r="BM723" s="40"/>
      <c r="BN723" s="40"/>
      <c r="BO723" s="40"/>
      <c r="BR723" s="40"/>
      <c r="BS723" s="40"/>
      <c r="BT723" s="40"/>
      <c r="CC723" s="40"/>
      <c r="CE723" s="65"/>
      <c r="CF723" s="65"/>
      <c r="CG723" s="65"/>
      <c r="CH723" s="65"/>
      <c r="CI723" s="65"/>
      <c r="CJ723" s="66"/>
      <c r="CK723" s="66"/>
      <c r="CL723" s="66"/>
      <c r="CM723" s="65"/>
      <c r="CN723" s="65"/>
      <c r="CO723" s="65"/>
      <c r="CP723" s="65"/>
      <c r="CQ723" s="65"/>
      <c r="CR723" s="65"/>
      <c r="CS723" s="65"/>
      <c r="CT723" s="65"/>
      <c r="CU723" s="65"/>
      <c r="CV723" s="66"/>
      <c r="CW723" s="65"/>
      <c r="CX723" s="65"/>
      <c r="CY723" s="40"/>
      <c r="CZ723" s="40"/>
      <c r="DA723" s="40"/>
      <c r="DB723" s="40"/>
      <c r="DC723" s="40"/>
      <c r="DD723" s="40"/>
      <c r="DE723" s="40"/>
      <c r="DF723" s="40"/>
      <c r="DG723" s="40"/>
      <c r="DH723" s="40"/>
      <c r="DI723" s="40"/>
      <c r="DJ723" s="40"/>
      <c r="DK723" s="40"/>
      <c r="DL723" s="40"/>
      <c r="DM723" s="40"/>
      <c r="DN723" s="40"/>
      <c r="DO723" s="40"/>
      <c r="DP723" s="40"/>
      <c r="DQ723" s="40"/>
      <c r="DR723" s="40"/>
      <c r="DS723" s="40"/>
      <c r="DT723" s="40"/>
      <c r="DU723" s="40"/>
      <c r="DV723" s="40"/>
      <c r="DW723" s="85"/>
    </row>
    <row r="724" spans="4:127" ht="21" customHeight="1" x14ac:dyDescent="0.2">
      <c r="D724" s="40"/>
      <c r="E724" s="40"/>
      <c r="F724" s="40"/>
      <c r="G724" s="40"/>
      <c r="H724" s="138"/>
      <c r="I724" s="138"/>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U724" s="75"/>
      <c r="AX724" s="40"/>
      <c r="AY724" s="40"/>
      <c r="AZ724" s="40"/>
      <c r="BA724" s="40"/>
      <c r="BG724" s="40"/>
      <c r="BI724" s="40"/>
      <c r="BJ724" s="40"/>
      <c r="BK724" s="40"/>
      <c r="BL724" s="40"/>
      <c r="BM724" s="40"/>
      <c r="BN724" s="40"/>
      <c r="BO724" s="40"/>
      <c r="BR724" s="40"/>
      <c r="BS724" s="40"/>
      <c r="BT724" s="40"/>
      <c r="CC724" s="40"/>
      <c r="CE724" s="65"/>
      <c r="CF724" s="65"/>
      <c r="CG724" s="65"/>
      <c r="CH724" s="65"/>
      <c r="CI724" s="65"/>
      <c r="CJ724" s="66"/>
      <c r="CK724" s="66"/>
      <c r="CL724" s="66"/>
      <c r="CM724" s="65"/>
      <c r="CN724" s="65"/>
      <c r="CO724" s="65"/>
      <c r="CP724" s="65"/>
      <c r="CQ724" s="65"/>
      <c r="CR724" s="65"/>
      <c r="CS724" s="65"/>
      <c r="CT724" s="65"/>
      <c r="CU724" s="65"/>
      <c r="CV724" s="66"/>
      <c r="CW724" s="65"/>
      <c r="CX724" s="65"/>
      <c r="CY724" s="40"/>
      <c r="CZ724" s="40"/>
      <c r="DA724" s="40"/>
      <c r="DB724" s="40"/>
      <c r="DC724" s="40"/>
      <c r="DD724" s="40"/>
      <c r="DE724" s="40"/>
      <c r="DF724" s="40"/>
      <c r="DG724" s="40"/>
      <c r="DH724" s="40"/>
      <c r="DI724" s="40"/>
      <c r="DJ724" s="40"/>
      <c r="DK724" s="40"/>
      <c r="DL724" s="40"/>
      <c r="DM724" s="40"/>
      <c r="DN724" s="40"/>
      <c r="DO724" s="40"/>
      <c r="DP724" s="40"/>
      <c r="DQ724" s="40"/>
      <c r="DR724" s="40"/>
      <c r="DS724" s="40"/>
      <c r="DT724" s="40"/>
      <c r="DU724" s="40"/>
      <c r="DV724" s="40"/>
      <c r="DW724" s="85"/>
    </row>
    <row r="725" spans="4:127" ht="21" customHeight="1" x14ac:dyDescent="0.2">
      <c r="D725" s="40"/>
      <c r="E725" s="40"/>
      <c r="F725" s="40"/>
      <c r="G725" s="40"/>
      <c r="H725" s="138"/>
      <c r="I725" s="138"/>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U725" s="75"/>
      <c r="AX725" s="40"/>
      <c r="AY725" s="40"/>
      <c r="AZ725" s="40"/>
      <c r="BA725" s="40"/>
      <c r="BG725" s="40"/>
      <c r="BI725" s="40"/>
      <c r="BJ725" s="40"/>
      <c r="BK725" s="40"/>
      <c r="BL725" s="40"/>
      <c r="BM725" s="40"/>
      <c r="BN725" s="40"/>
      <c r="BO725" s="40"/>
      <c r="BR725" s="40"/>
      <c r="BS725" s="40"/>
      <c r="BT725" s="40"/>
      <c r="CC725" s="40"/>
      <c r="CE725" s="65"/>
      <c r="CF725" s="65"/>
      <c r="CG725" s="65"/>
      <c r="CH725" s="65"/>
      <c r="CI725" s="65"/>
      <c r="CJ725" s="66"/>
      <c r="CK725" s="66"/>
      <c r="CL725" s="66"/>
      <c r="CM725" s="65"/>
      <c r="CN725" s="65"/>
      <c r="CO725" s="65"/>
      <c r="CP725" s="65"/>
      <c r="CQ725" s="65"/>
      <c r="CR725" s="65"/>
      <c r="CS725" s="65"/>
      <c r="CT725" s="65"/>
      <c r="CU725" s="65"/>
      <c r="CV725" s="66"/>
      <c r="CW725" s="65"/>
      <c r="CX725" s="65"/>
      <c r="CY725" s="40"/>
      <c r="CZ725" s="40"/>
      <c r="DA725" s="40"/>
      <c r="DB725" s="40"/>
      <c r="DC725" s="40"/>
      <c r="DD725" s="40"/>
      <c r="DE725" s="40"/>
      <c r="DF725" s="40"/>
      <c r="DG725" s="40"/>
      <c r="DH725" s="40"/>
      <c r="DI725" s="40"/>
      <c r="DJ725" s="40"/>
      <c r="DK725" s="40"/>
      <c r="DL725" s="40"/>
      <c r="DM725" s="40"/>
      <c r="DN725" s="40"/>
      <c r="DO725" s="40"/>
      <c r="DP725" s="40"/>
      <c r="DQ725" s="40"/>
      <c r="DR725" s="40"/>
      <c r="DS725" s="40"/>
      <c r="DT725" s="40"/>
      <c r="DU725" s="40"/>
      <c r="DV725" s="40"/>
      <c r="DW725" s="85"/>
    </row>
    <row r="726" spans="4:127" ht="21" customHeight="1" x14ac:dyDescent="0.2">
      <c r="D726" s="40"/>
      <c r="E726" s="40"/>
      <c r="F726" s="40"/>
      <c r="G726" s="40"/>
      <c r="H726" s="138"/>
      <c r="I726" s="138"/>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U726" s="75"/>
      <c r="AX726" s="40"/>
      <c r="AY726" s="40"/>
      <c r="AZ726" s="40"/>
      <c r="BA726" s="40"/>
      <c r="BG726" s="40"/>
      <c r="BI726" s="40"/>
      <c r="BJ726" s="40"/>
      <c r="BK726" s="40"/>
      <c r="BL726" s="40"/>
      <c r="BM726" s="40"/>
      <c r="BN726" s="40"/>
      <c r="BO726" s="40"/>
      <c r="BR726" s="40"/>
      <c r="BS726" s="40"/>
      <c r="BT726" s="40"/>
      <c r="CC726" s="40"/>
      <c r="CE726" s="65"/>
      <c r="CF726" s="65"/>
      <c r="CG726" s="65"/>
      <c r="CH726" s="65"/>
      <c r="CI726" s="65"/>
      <c r="CJ726" s="66"/>
      <c r="CK726" s="66"/>
      <c r="CL726" s="66"/>
      <c r="CM726" s="65"/>
      <c r="CN726" s="65"/>
      <c r="CO726" s="65"/>
      <c r="CP726" s="65"/>
      <c r="CQ726" s="65"/>
      <c r="CR726" s="65"/>
      <c r="CS726" s="65"/>
      <c r="CT726" s="65"/>
      <c r="CU726" s="65"/>
      <c r="CV726" s="66"/>
      <c r="CW726" s="65"/>
      <c r="CX726" s="65"/>
      <c r="CY726" s="40"/>
      <c r="CZ726" s="40"/>
      <c r="DA726" s="40"/>
      <c r="DB726" s="40"/>
      <c r="DC726" s="40"/>
      <c r="DD726" s="40"/>
      <c r="DE726" s="40"/>
      <c r="DF726" s="40"/>
      <c r="DG726" s="40"/>
      <c r="DH726" s="40"/>
      <c r="DI726" s="40"/>
      <c r="DJ726" s="40"/>
      <c r="DK726" s="40"/>
      <c r="DL726" s="40"/>
      <c r="DM726" s="40"/>
      <c r="DN726" s="40"/>
      <c r="DO726" s="40"/>
      <c r="DP726" s="40"/>
      <c r="DQ726" s="40"/>
      <c r="DR726" s="40"/>
      <c r="DS726" s="40"/>
      <c r="DT726" s="40"/>
      <c r="DU726" s="40"/>
      <c r="DV726" s="40"/>
      <c r="DW726" s="85"/>
    </row>
    <row r="727" spans="4:127" ht="21" customHeight="1" x14ac:dyDescent="0.2">
      <c r="D727" s="40"/>
      <c r="E727" s="40"/>
      <c r="F727" s="40"/>
      <c r="G727" s="40"/>
      <c r="H727" s="138"/>
      <c r="I727" s="138"/>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U727" s="75"/>
      <c r="AX727" s="40"/>
      <c r="AY727" s="40"/>
      <c r="AZ727" s="40"/>
      <c r="BA727" s="40"/>
      <c r="BG727" s="40"/>
      <c r="BI727" s="40"/>
      <c r="BJ727" s="40"/>
      <c r="BK727" s="40"/>
      <c r="BL727" s="40"/>
      <c r="BM727" s="40"/>
      <c r="BN727" s="40"/>
      <c r="BO727" s="40"/>
      <c r="BR727" s="40"/>
      <c r="BS727" s="40"/>
      <c r="BT727" s="40"/>
      <c r="CC727" s="40"/>
      <c r="CE727" s="65"/>
      <c r="CF727" s="65"/>
      <c r="CG727" s="65"/>
      <c r="CH727" s="65"/>
      <c r="CI727" s="65"/>
      <c r="CJ727" s="66"/>
      <c r="CK727" s="66"/>
      <c r="CL727" s="66"/>
      <c r="CM727" s="65"/>
      <c r="CN727" s="65"/>
      <c r="CO727" s="65"/>
      <c r="CP727" s="65"/>
      <c r="CQ727" s="65"/>
      <c r="CR727" s="65"/>
      <c r="CS727" s="65"/>
      <c r="CT727" s="65"/>
      <c r="CU727" s="65"/>
      <c r="CV727" s="66"/>
      <c r="CW727" s="65"/>
      <c r="CX727" s="65"/>
      <c r="CY727" s="40"/>
      <c r="CZ727" s="40"/>
      <c r="DA727" s="40"/>
      <c r="DB727" s="40"/>
      <c r="DC727" s="40"/>
      <c r="DD727" s="40"/>
      <c r="DE727" s="40"/>
      <c r="DF727" s="40"/>
      <c r="DG727" s="40"/>
      <c r="DH727" s="40"/>
      <c r="DI727" s="40"/>
      <c r="DJ727" s="40"/>
      <c r="DK727" s="40"/>
      <c r="DL727" s="40"/>
      <c r="DM727" s="40"/>
      <c r="DN727" s="40"/>
      <c r="DO727" s="40"/>
      <c r="DP727" s="40"/>
      <c r="DQ727" s="40"/>
      <c r="DR727" s="40"/>
      <c r="DS727" s="40"/>
      <c r="DT727" s="40"/>
      <c r="DU727" s="40"/>
      <c r="DV727" s="40"/>
      <c r="DW727" s="85"/>
    </row>
    <row r="728" spans="4:127" ht="21" customHeight="1" x14ac:dyDescent="0.2">
      <c r="D728" s="40"/>
      <c r="E728" s="40"/>
      <c r="F728" s="40"/>
      <c r="G728" s="40"/>
      <c r="H728" s="138"/>
      <c r="I728" s="138"/>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U728" s="75"/>
      <c r="AX728" s="40"/>
      <c r="AY728" s="40"/>
      <c r="AZ728" s="40"/>
      <c r="BA728" s="40"/>
      <c r="BG728" s="40"/>
      <c r="BI728" s="40"/>
      <c r="BJ728" s="40"/>
      <c r="BK728" s="40"/>
      <c r="BL728" s="40"/>
      <c r="BM728" s="40"/>
      <c r="BN728" s="40"/>
      <c r="BO728" s="40"/>
      <c r="BR728" s="40"/>
      <c r="BS728" s="40"/>
      <c r="BT728" s="40"/>
      <c r="CC728" s="40"/>
      <c r="CE728" s="65"/>
      <c r="CF728" s="65"/>
      <c r="CG728" s="65"/>
      <c r="CH728" s="65"/>
      <c r="CI728" s="65"/>
      <c r="CJ728" s="66"/>
      <c r="CK728" s="66"/>
      <c r="CL728" s="66"/>
      <c r="CM728" s="65"/>
      <c r="CN728" s="65"/>
      <c r="CO728" s="65"/>
      <c r="CP728" s="65"/>
      <c r="CQ728" s="65"/>
      <c r="CR728" s="65"/>
      <c r="CS728" s="65"/>
      <c r="CT728" s="65"/>
      <c r="CU728" s="65"/>
      <c r="CV728" s="66"/>
      <c r="CW728" s="65"/>
      <c r="CX728" s="65"/>
      <c r="CY728" s="40"/>
      <c r="CZ728" s="40"/>
      <c r="DA728" s="40"/>
      <c r="DB728" s="40"/>
      <c r="DC728" s="40"/>
      <c r="DD728" s="40"/>
      <c r="DE728" s="40"/>
      <c r="DF728" s="40"/>
      <c r="DG728" s="40"/>
      <c r="DH728" s="40"/>
      <c r="DI728" s="40"/>
      <c r="DJ728" s="40"/>
      <c r="DK728" s="40"/>
      <c r="DL728" s="40"/>
      <c r="DM728" s="40"/>
      <c r="DN728" s="40"/>
      <c r="DO728" s="40"/>
      <c r="DP728" s="40"/>
      <c r="DQ728" s="40"/>
      <c r="DR728" s="40"/>
      <c r="DS728" s="40"/>
      <c r="DT728" s="40"/>
      <c r="DU728" s="40"/>
      <c r="DV728" s="40"/>
      <c r="DW728" s="85"/>
    </row>
    <row r="729" spans="4:127" ht="21" customHeight="1" x14ac:dyDescent="0.2">
      <c r="D729" s="40"/>
      <c r="E729" s="40"/>
      <c r="F729" s="40"/>
      <c r="G729" s="40"/>
      <c r="H729" s="138"/>
      <c r="I729" s="138"/>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U729" s="75"/>
      <c r="AX729" s="40"/>
      <c r="AY729" s="40"/>
      <c r="AZ729" s="40"/>
      <c r="BA729" s="40"/>
      <c r="BG729" s="40"/>
      <c r="BI729" s="40"/>
      <c r="BJ729" s="40"/>
      <c r="BK729" s="40"/>
      <c r="BL729" s="40"/>
      <c r="BM729" s="40"/>
      <c r="BN729" s="40"/>
      <c r="BO729" s="40"/>
      <c r="BR729" s="40"/>
      <c r="BS729" s="40"/>
      <c r="BT729" s="40"/>
      <c r="CC729" s="40"/>
      <c r="CE729" s="65"/>
      <c r="CF729" s="65"/>
      <c r="CG729" s="65"/>
      <c r="CH729" s="65"/>
      <c r="CI729" s="65"/>
      <c r="CJ729" s="66"/>
      <c r="CK729" s="66"/>
      <c r="CL729" s="66"/>
      <c r="CM729" s="65"/>
      <c r="CN729" s="65"/>
      <c r="CO729" s="65"/>
      <c r="CP729" s="65"/>
      <c r="CQ729" s="65"/>
      <c r="CR729" s="65"/>
      <c r="CS729" s="65"/>
      <c r="CT729" s="65"/>
      <c r="CU729" s="65"/>
      <c r="CV729" s="66"/>
      <c r="CW729" s="65"/>
      <c r="CX729" s="65"/>
      <c r="CY729" s="40"/>
      <c r="CZ729" s="40"/>
      <c r="DA729" s="40"/>
      <c r="DB729" s="40"/>
      <c r="DC729" s="40"/>
      <c r="DD729" s="40"/>
      <c r="DE729" s="40"/>
      <c r="DF729" s="40"/>
      <c r="DG729" s="40"/>
      <c r="DH729" s="40"/>
      <c r="DI729" s="40"/>
      <c r="DJ729" s="40"/>
      <c r="DK729" s="40"/>
      <c r="DL729" s="40"/>
      <c r="DM729" s="40"/>
      <c r="DN729" s="40"/>
      <c r="DO729" s="40"/>
      <c r="DP729" s="40"/>
      <c r="DQ729" s="40"/>
      <c r="DR729" s="40"/>
      <c r="DS729" s="40"/>
      <c r="DT729" s="40"/>
      <c r="DU729" s="40"/>
      <c r="DV729" s="40"/>
      <c r="DW729" s="85"/>
    </row>
    <row r="730" spans="4:127" ht="21" customHeight="1" x14ac:dyDescent="0.2">
      <c r="D730" s="40"/>
      <c r="E730" s="40"/>
      <c r="F730" s="40"/>
      <c r="G730" s="40"/>
      <c r="H730" s="138"/>
      <c r="I730" s="138"/>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U730" s="75"/>
      <c r="AX730" s="40"/>
      <c r="AY730" s="40"/>
      <c r="AZ730" s="40"/>
      <c r="BA730" s="40"/>
      <c r="BG730" s="40"/>
      <c r="BI730" s="40"/>
      <c r="BJ730" s="40"/>
      <c r="BK730" s="40"/>
      <c r="BL730" s="40"/>
      <c r="BM730" s="40"/>
      <c r="BN730" s="40"/>
      <c r="BO730" s="40"/>
      <c r="BR730" s="40"/>
      <c r="BS730" s="40"/>
      <c r="BT730" s="40"/>
      <c r="CC730" s="40"/>
      <c r="CE730" s="65"/>
      <c r="CF730" s="65"/>
      <c r="CG730" s="65"/>
      <c r="CH730" s="65"/>
      <c r="CI730" s="65"/>
      <c r="CJ730" s="66"/>
      <c r="CK730" s="66"/>
      <c r="CL730" s="66"/>
      <c r="CM730" s="65"/>
      <c r="CN730" s="65"/>
      <c r="CO730" s="65"/>
      <c r="CP730" s="65"/>
      <c r="CQ730" s="65"/>
      <c r="CR730" s="65"/>
      <c r="CS730" s="65"/>
      <c r="CT730" s="65"/>
      <c r="CU730" s="65"/>
      <c r="CV730" s="66"/>
      <c r="CW730" s="65"/>
      <c r="CX730" s="65"/>
      <c r="CY730" s="40"/>
      <c r="CZ730" s="40"/>
      <c r="DA730" s="40"/>
      <c r="DB730" s="40"/>
      <c r="DC730" s="40"/>
      <c r="DD730" s="40"/>
      <c r="DE730" s="40"/>
      <c r="DF730" s="40"/>
      <c r="DG730" s="40"/>
      <c r="DH730" s="40"/>
      <c r="DI730" s="40"/>
      <c r="DJ730" s="40"/>
      <c r="DK730" s="40"/>
      <c r="DL730" s="40"/>
      <c r="DM730" s="40"/>
      <c r="DN730" s="40"/>
      <c r="DO730" s="40"/>
      <c r="DP730" s="40"/>
      <c r="DQ730" s="40"/>
      <c r="DR730" s="40"/>
      <c r="DS730" s="40"/>
      <c r="DT730" s="40"/>
      <c r="DU730" s="40"/>
      <c r="DV730" s="40"/>
      <c r="DW730" s="85"/>
    </row>
    <row r="731" spans="4:127" ht="21" customHeight="1" x14ac:dyDescent="0.2">
      <c r="D731" s="40"/>
      <c r="E731" s="40"/>
      <c r="F731" s="40"/>
      <c r="G731" s="40"/>
      <c r="H731" s="138"/>
      <c r="I731" s="138"/>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U731" s="75"/>
      <c r="AX731" s="40"/>
      <c r="AY731" s="40"/>
      <c r="AZ731" s="40"/>
      <c r="BA731" s="40"/>
      <c r="BG731" s="40"/>
      <c r="BI731" s="40"/>
      <c r="BJ731" s="40"/>
      <c r="BK731" s="40"/>
      <c r="BL731" s="40"/>
      <c r="BM731" s="40"/>
      <c r="BN731" s="40"/>
      <c r="BO731" s="40"/>
      <c r="BR731" s="40"/>
      <c r="BS731" s="40"/>
      <c r="BT731" s="40"/>
      <c r="CC731" s="40"/>
      <c r="CE731" s="65"/>
      <c r="CF731" s="65"/>
      <c r="CG731" s="65"/>
      <c r="CH731" s="65"/>
      <c r="CI731" s="65"/>
      <c r="CJ731" s="66"/>
      <c r="CK731" s="66"/>
      <c r="CL731" s="66"/>
      <c r="CM731" s="65"/>
      <c r="CN731" s="65"/>
      <c r="CO731" s="65"/>
      <c r="CP731" s="65"/>
      <c r="CQ731" s="65"/>
      <c r="CR731" s="65"/>
      <c r="CS731" s="65"/>
      <c r="CT731" s="65"/>
      <c r="CU731" s="65"/>
      <c r="CV731" s="66"/>
      <c r="CW731" s="65"/>
      <c r="CX731" s="65"/>
      <c r="CY731" s="40"/>
      <c r="CZ731" s="40"/>
      <c r="DA731" s="40"/>
      <c r="DB731" s="40"/>
      <c r="DC731" s="40"/>
      <c r="DD731" s="40"/>
      <c r="DE731" s="40"/>
      <c r="DF731" s="40"/>
      <c r="DG731" s="40"/>
      <c r="DH731" s="40"/>
      <c r="DI731" s="40"/>
      <c r="DJ731" s="40"/>
      <c r="DK731" s="40"/>
      <c r="DL731" s="40"/>
      <c r="DM731" s="40"/>
      <c r="DN731" s="40"/>
      <c r="DO731" s="40"/>
      <c r="DP731" s="40"/>
      <c r="DQ731" s="40"/>
      <c r="DR731" s="40"/>
      <c r="DS731" s="40"/>
      <c r="DT731" s="40"/>
      <c r="DU731" s="40"/>
      <c r="DV731" s="40"/>
      <c r="DW731" s="85"/>
    </row>
    <row r="732" spans="4:127" ht="21" customHeight="1" x14ac:dyDescent="0.2">
      <c r="D732" s="40"/>
      <c r="E732" s="40"/>
      <c r="F732" s="40"/>
      <c r="G732" s="40"/>
      <c r="H732" s="138"/>
      <c r="I732" s="138"/>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U732" s="75"/>
      <c r="AX732" s="40"/>
      <c r="AY732" s="40"/>
      <c r="AZ732" s="40"/>
      <c r="BA732" s="40"/>
      <c r="BG732" s="40"/>
      <c r="BI732" s="40"/>
      <c r="BJ732" s="40"/>
      <c r="BK732" s="40"/>
      <c r="BL732" s="40"/>
      <c r="BM732" s="40"/>
      <c r="BN732" s="40"/>
      <c r="BO732" s="40"/>
      <c r="BR732" s="40"/>
      <c r="BS732" s="40"/>
      <c r="BT732" s="40"/>
      <c r="CC732" s="40"/>
      <c r="CE732" s="65"/>
      <c r="CF732" s="65"/>
      <c r="CG732" s="65"/>
      <c r="CH732" s="65"/>
      <c r="CI732" s="65"/>
      <c r="CJ732" s="66"/>
      <c r="CK732" s="66"/>
      <c r="CL732" s="66"/>
      <c r="CM732" s="65"/>
      <c r="CN732" s="65"/>
      <c r="CO732" s="65"/>
      <c r="CP732" s="65"/>
      <c r="CQ732" s="65"/>
      <c r="CR732" s="65"/>
      <c r="CS732" s="65"/>
      <c r="CT732" s="65"/>
      <c r="CU732" s="65"/>
      <c r="CV732" s="66"/>
      <c r="CW732" s="65"/>
      <c r="CX732" s="65"/>
      <c r="CY732" s="40"/>
      <c r="CZ732" s="40"/>
      <c r="DA732" s="40"/>
      <c r="DB732" s="40"/>
      <c r="DC732" s="40"/>
      <c r="DD732" s="40"/>
      <c r="DE732" s="40"/>
      <c r="DF732" s="40"/>
      <c r="DG732" s="40"/>
      <c r="DH732" s="40"/>
      <c r="DI732" s="40"/>
      <c r="DJ732" s="40"/>
      <c r="DK732" s="40"/>
      <c r="DL732" s="40"/>
      <c r="DM732" s="40"/>
      <c r="DN732" s="40"/>
      <c r="DO732" s="40"/>
      <c r="DP732" s="40"/>
      <c r="DQ732" s="40"/>
      <c r="DR732" s="40"/>
      <c r="DS732" s="40"/>
      <c r="DT732" s="40"/>
      <c r="DU732" s="40"/>
      <c r="DV732" s="40"/>
      <c r="DW732" s="85"/>
    </row>
    <row r="733" spans="4:127" ht="21" customHeight="1" x14ac:dyDescent="0.2">
      <c r="D733" s="40"/>
      <c r="E733" s="40"/>
      <c r="F733" s="40"/>
      <c r="G733" s="40"/>
      <c r="H733" s="138"/>
      <c r="I733" s="138"/>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U733" s="75"/>
      <c r="AX733" s="40"/>
      <c r="AY733" s="40"/>
      <c r="AZ733" s="40"/>
      <c r="BA733" s="40"/>
      <c r="BG733" s="40"/>
      <c r="BI733" s="40"/>
      <c r="BJ733" s="40"/>
      <c r="BK733" s="40"/>
      <c r="BL733" s="40"/>
      <c r="BM733" s="40"/>
      <c r="BN733" s="40"/>
      <c r="BO733" s="40"/>
      <c r="BR733" s="40"/>
      <c r="BS733" s="40"/>
      <c r="BT733" s="40"/>
      <c r="CC733" s="40"/>
      <c r="CE733" s="65"/>
      <c r="CF733" s="65"/>
      <c r="CG733" s="65"/>
      <c r="CH733" s="65"/>
      <c r="CI733" s="65"/>
      <c r="CJ733" s="66"/>
      <c r="CK733" s="66"/>
      <c r="CL733" s="66"/>
      <c r="CM733" s="65"/>
      <c r="CN733" s="65"/>
      <c r="CO733" s="65"/>
      <c r="CP733" s="65"/>
      <c r="CQ733" s="65"/>
      <c r="CR733" s="65"/>
      <c r="CS733" s="65"/>
      <c r="CT733" s="65"/>
      <c r="CU733" s="65"/>
      <c r="CV733" s="66"/>
      <c r="CW733" s="65"/>
      <c r="CX733" s="65"/>
      <c r="CY733" s="40"/>
      <c r="CZ733" s="40"/>
      <c r="DA733" s="40"/>
      <c r="DB733" s="40"/>
      <c r="DC733" s="40"/>
      <c r="DD733" s="40"/>
      <c r="DE733" s="40"/>
      <c r="DF733" s="40"/>
      <c r="DG733" s="40"/>
      <c r="DH733" s="40"/>
      <c r="DI733" s="40"/>
      <c r="DJ733" s="40"/>
      <c r="DK733" s="40"/>
      <c r="DL733" s="40"/>
      <c r="DM733" s="40"/>
      <c r="DN733" s="40"/>
      <c r="DO733" s="40"/>
      <c r="DP733" s="40"/>
      <c r="DQ733" s="40"/>
      <c r="DR733" s="40"/>
      <c r="DS733" s="40"/>
      <c r="DT733" s="40"/>
      <c r="DU733" s="40"/>
      <c r="DV733" s="40"/>
      <c r="DW733" s="85"/>
    </row>
    <row r="734" spans="4:127" ht="21" customHeight="1" x14ac:dyDescent="0.2">
      <c r="D734" s="40"/>
      <c r="E734" s="40"/>
      <c r="F734" s="40"/>
      <c r="G734" s="40"/>
      <c r="H734" s="138"/>
      <c r="I734" s="138"/>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U734" s="75"/>
      <c r="AX734" s="40"/>
      <c r="AY734" s="40"/>
      <c r="AZ734" s="40"/>
      <c r="BA734" s="40"/>
      <c r="BG734" s="40"/>
      <c r="BI734" s="40"/>
      <c r="BJ734" s="40"/>
      <c r="BK734" s="40"/>
      <c r="BL734" s="40"/>
      <c r="BM734" s="40"/>
      <c r="BN734" s="40"/>
      <c r="BO734" s="40"/>
      <c r="BR734" s="40"/>
      <c r="BS734" s="40"/>
      <c r="BT734" s="40"/>
      <c r="CC734" s="40"/>
      <c r="CE734" s="65"/>
      <c r="CF734" s="65"/>
      <c r="CG734" s="65"/>
      <c r="CH734" s="65"/>
      <c r="CI734" s="65"/>
      <c r="CJ734" s="66"/>
      <c r="CK734" s="66"/>
      <c r="CL734" s="66"/>
      <c r="CM734" s="65"/>
      <c r="CN734" s="65"/>
      <c r="CO734" s="65"/>
      <c r="CP734" s="65"/>
      <c r="CQ734" s="65"/>
      <c r="CR734" s="65"/>
      <c r="CS734" s="65"/>
      <c r="CT734" s="65"/>
      <c r="CU734" s="65"/>
      <c r="CV734" s="66"/>
      <c r="CW734" s="65"/>
      <c r="CX734" s="65"/>
      <c r="CY734" s="40"/>
      <c r="CZ734" s="40"/>
      <c r="DA734" s="40"/>
      <c r="DB734" s="40"/>
      <c r="DC734" s="40"/>
      <c r="DD734" s="40"/>
      <c r="DE734" s="40"/>
      <c r="DF734" s="40"/>
      <c r="DG734" s="40"/>
      <c r="DH734" s="40"/>
      <c r="DI734" s="40"/>
      <c r="DJ734" s="40"/>
      <c r="DK734" s="40"/>
      <c r="DL734" s="40"/>
      <c r="DM734" s="40"/>
      <c r="DN734" s="40"/>
      <c r="DO734" s="40"/>
      <c r="DP734" s="40"/>
      <c r="DQ734" s="40"/>
      <c r="DR734" s="40"/>
      <c r="DS734" s="40"/>
      <c r="DT734" s="40"/>
      <c r="DU734" s="40"/>
      <c r="DV734" s="40"/>
      <c r="DW734" s="85"/>
    </row>
    <row r="735" spans="4:127" ht="21" customHeight="1" x14ac:dyDescent="0.2">
      <c r="D735" s="40"/>
      <c r="E735" s="40"/>
      <c r="F735" s="40"/>
      <c r="G735" s="40"/>
      <c r="H735" s="138"/>
      <c r="I735" s="138"/>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U735" s="75"/>
      <c r="AX735" s="40"/>
      <c r="AY735" s="40"/>
      <c r="AZ735" s="40"/>
      <c r="BA735" s="40"/>
      <c r="BG735" s="40"/>
      <c r="BI735" s="40"/>
      <c r="BJ735" s="40"/>
      <c r="BK735" s="40"/>
      <c r="BL735" s="40"/>
      <c r="BM735" s="40"/>
      <c r="BN735" s="40"/>
      <c r="BO735" s="40"/>
      <c r="BR735" s="40"/>
      <c r="BS735" s="40"/>
      <c r="BT735" s="40"/>
      <c r="CC735" s="40"/>
      <c r="CE735" s="65"/>
      <c r="CF735" s="65"/>
      <c r="CG735" s="65"/>
      <c r="CH735" s="65"/>
      <c r="CI735" s="65"/>
      <c r="CJ735" s="66"/>
      <c r="CK735" s="66"/>
      <c r="CL735" s="66"/>
      <c r="CM735" s="65"/>
      <c r="CN735" s="65"/>
      <c r="CO735" s="65"/>
      <c r="CP735" s="65"/>
      <c r="CQ735" s="65"/>
      <c r="CR735" s="65"/>
      <c r="CS735" s="65"/>
      <c r="CT735" s="65"/>
      <c r="CU735" s="65"/>
      <c r="CV735" s="66"/>
      <c r="CW735" s="65"/>
      <c r="CX735" s="65"/>
      <c r="CY735" s="40"/>
      <c r="CZ735" s="40"/>
      <c r="DA735" s="40"/>
      <c r="DB735" s="40"/>
      <c r="DC735" s="40"/>
      <c r="DD735" s="40"/>
      <c r="DE735" s="40"/>
      <c r="DF735" s="40"/>
      <c r="DG735" s="40"/>
      <c r="DH735" s="40"/>
      <c r="DI735" s="40"/>
      <c r="DJ735" s="40"/>
      <c r="DK735" s="40"/>
      <c r="DL735" s="40"/>
      <c r="DM735" s="40"/>
      <c r="DN735" s="40"/>
      <c r="DO735" s="40"/>
      <c r="DP735" s="40"/>
      <c r="DQ735" s="40"/>
      <c r="DR735" s="40"/>
      <c r="DS735" s="40"/>
      <c r="DT735" s="40"/>
      <c r="DU735" s="40"/>
      <c r="DV735" s="40"/>
      <c r="DW735" s="85"/>
    </row>
    <row r="736" spans="4:127" ht="21" customHeight="1" x14ac:dyDescent="0.2">
      <c r="D736" s="40"/>
      <c r="E736" s="40"/>
      <c r="F736" s="40"/>
      <c r="G736" s="40"/>
      <c r="H736" s="138"/>
      <c r="I736" s="138"/>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U736" s="75"/>
      <c r="AX736" s="40"/>
      <c r="AY736" s="40"/>
      <c r="AZ736" s="40"/>
      <c r="BA736" s="40"/>
      <c r="BG736" s="40"/>
      <c r="BI736" s="40"/>
      <c r="BJ736" s="40"/>
      <c r="BK736" s="40"/>
      <c r="BL736" s="40"/>
      <c r="BM736" s="40"/>
      <c r="BN736" s="40"/>
      <c r="BO736" s="40"/>
      <c r="BR736" s="40"/>
      <c r="BS736" s="40"/>
      <c r="BT736" s="40"/>
      <c r="CC736" s="40"/>
      <c r="CE736" s="65"/>
      <c r="CF736" s="65"/>
      <c r="CG736" s="65"/>
      <c r="CH736" s="65"/>
      <c r="CI736" s="65"/>
      <c r="CJ736" s="66"/>
      <c r="CK736" s="66"/>
      <c r="CL736" s="66"/>
      <c r="CM736" s="65"/>
      <c r="CN736" s="65"/>
      <c r="CO736" s="65"/>
      <c r="CP736" s="65"/>
      <c r="CQ736" s="65"/>
      <c r="CR736" s="65"/>
      <c r="CS736" s="65"/>
      <c r="CT736" s="65"/>
      <c r="CU736" s="65"/>
      <c r="CV736" s="66"/>
      <c r="CW736" s="65"/>
      <c r="CX736" s="65"/>
      <c r="CY736" s="40"/>
      <c r="CZ736" s="40"/>
      <c r="DA736" s="40"/>
      <c r="DB736" s="40"/>
      <c r="DC736" s="40"/>
      <c r="DD736" s="40"/>
      <c r="DE736" s="40"/>
      <c r="DF736" s="40"/>
      <c r="DG736" s="40"/>
      <c r="DH736" s="40"/>
      <c r="DI736" s="40"/>
      <c r="DJ736" s="40"/>
      <c r="DK736" s="40"/>
      <c r="DL736" s="40"/>
      <c r="DM736" s="40"/>
      <c r="DN736" s="40"/>
      <c r="DO736" s="40"/>
      <c r="DP736" s="40"/>
      <c r="DQ736" s="40"/>
      <c r="DR736" s="40"/>
      <c r="DS736" s="40"/>
      <c r="DT736" s="40"/>
      <c r="DU736" s="40"/>
      <c r="DV736" s="40"/>
      <c r="DW736" s="85"/>
    </row>
    <row r="737" spans="4:127" ht="21" customHeight="1" x14ac:dyDescent="0.2">
      <c r="D737" s="40"/>
      <c r="E737" s="40"/>
      <c r="F737" s="40"/>
      <c r="G737" s="40"/>
      <c r="H737" s="138"/>
      <c r="I737" s="138"/>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U737" s="75"/>
      <c r="AX737" s="40"/>
      <c r="AY737" s="40"/>
      <c r="AZ737" s="40"/>
      <c r="BA737" s="40"/>
      <c r="BG737" s="40"/>
      <c r="BI737" s="40"/>
      <c r="BJ737" s="40"/>
      <c r="BK737" s="40"/>
      <c r="BL737" s="40"/>
      <c r="BM737" s="40"/>
      <c r="BN737" s="40"/>
      <c r="BO737" s="40"/>
      <c r="BR737" s="40"/>
      <c r="BS737" s="40"/>
      <c r="BT737" s="40"/>
      <c r="CC737" s="40"/>
      <c r="CE737" s="65"/>
      <c r="CF737" s="65"/>
      <c r="CG737" s="65"/>
      <c r="CH737" s="65"/>
      <c r="CI737" s="65"/>
      <c r="CJ737" s="66"/>
      <c r="CK737" s="66"/>
      <c r="CL737" s="66"/>
      <c r="CM737" s="65"/>
      <c r="CN737" s="65"/>
      <c r="CO737" s="65"/>
      <c r="CP737" s="65"/>
      <c r="CQ737" s="65"/>
      <c r="CR737" s="65"/>
      <c r="CS737" s="65"/>
      <c r="CT737" s="65"/>
      <c r="CU737" s="65"/>
      <c r="CV737" s="66"/>
      <c r="CW737" s="65"/>
      <c r="CX737" s="65"/>
      <c r="CY737" s="40"/>
      <c r="CZ737" s="40"/>
      <c r="DA737" s="40"/>
      <c r="DB737" s="40"/>
      <c r="DC737" s="40"/>
      <c r="DD737" s="40"/>
      <c r="DE737" s="40"/>
      <c r="DF737" s="40"/>
      <c r="DG737" s="40"/>
      <c r="DH737" s="40"/>
      <c r="DI737" s="40"/>
      <c r="DJ737" s="40"/>
      <c r="DK737" s="40"/>
      <c r="DL737" s="40"/>
      <c r="DM737" s="40"/>
      <c r="DN737" s="40"/>
      <c r="DO737" s="40"/>
      <c r="DP737" s="40"/>
      <c r="DQ737" s="40"/>
      <c r="DR737" s="40"/>
      <c r="DS737" s="40"/>
      <c r="DT737" s="40"/>
      <c r="DU737" s="40"/>
      <c r="DV737" s="40"/>
      <c r="DW737" s="85"/>
    </row>
    <row r="738" spans="4:127" ht="21" customHeight="1" x14ac:dyDescent="0.2">
      <c r="D738" s="40"/>
      <c r="E738" s="40"/>
      <c r="F738" s="40"/>
      <c r="G738" s="40"/>
      <c r="H738" s="138"/>
      <c r="I738" s="138"/>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U738" s="75"/>
      <c r="AX738" s="40"/>
      <c r="AY738" s="40"/>
      <c r="AZ738" s="40"/>
      <c r="BA738" s="40"/>
      <c r="BG738" s="40"/>
      <c r="BI738" s="40"/>
      <c r="BJ738" s="40"/>
      <c r="BK738" s="40"/>
      <c r="BL738" s="40"/>
      <c r="BM738" s="40"/>
      <c r="BN738" s="40"/>
      <c r="BO738" s="40"/>
      <c r="BR738" s="40"/>
      <c r="BS738" s="40"/>
      <c r="BT738" s="40"/>
      <c r="CC738" s="40"/>
      <c r="CE738" s="65"/>
      <c r="CF738" s="65"/>
      <c r="CG738" s="65"/>
      <c r="CH738" s="65"/>
      <c r="CI738" s="65"/>
      <c r="CJ738" s="66"/>
      <c r="CK738" s="66"/>
      <c r="CL738" s="66"/>
      <c r="CM738" s="65"/>
      <c r="CN738" s="65"/>
      <c r="CO738" s="65"/>
      <c r="CP738" s="65"/>
      <c r="CQ738" s="65"/>
      <c r="CR738" s="65"/>
      <c r="CS738" s="65"/>
      <c r="CT738" s="65"/>
      <c r="CU738" s="65"/>
      <c r="CV738" s="66"/>
      <c r="CW738" s="65"/>
      <c r="CX738" s="65"/>
      <c r="CY738" s="40"/>
      <c r="CZ738" s="40"/>
      <c r="DA738" s="40"/>
      <c r="DB738" s="40"/>
      <c r="DC738" s="40"/>
      <c r="DD738" s="40"/>
      <c r="DE738" s="40"/>
      <c r="DF738" s="40"/>
      <c r="DG738" s="40"/>
      <c r="DH738" s="40"/>
      <c r="DI738" s="40"/>
      <c r="DJ738" s="40"/>
      <c r="DK738" s="40"/>
      <c r="DL738" s="40"/>
      <c r="DM738" s="40"/>
      <c r="DN738" s="40"/>
      <c r="DO738" s="40"/>
      <c r="DP738" s="40"/>
      <c r="DQ738" s="40"/>
      <c r="DR738" s="40"/>
      <c r="DS738" s="40"/>
      <c r="DT738" s="40"/>
      <c r="DU738" s="40"/>
      <c r="DV738" s="40"/>
      <c r="DW738" s="85"/>
    </row>
    <row r="739" spans="4:127" ht="21" customHeight="1" x14ac:dyDescent="0.2">
      <c r="D739" s="40"/>
      <c r="E739" s="40"/>
      <c r="F739" s="40"/>
      <c r="G739" s="40"/>
      <c r="H739" s="138"/>
      <c r="I739" s="138"/>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U739" s="75"/>
      <c r="AX739" s="40"/>
      <c r="AY739" s="40"/>
      <c r="AZ739" s="40"/>
      <c r="BA739" s="40"/>
      <c r="BG739" s="40"/>
      <c r="BI739" s="40"/>
      <c r="BJ739" s="40"/>
      <c r="BK739" s="40"/>
      <c r="BL739" s="40"/>
      <c r="BM739" s="40"/>
      <c r="BN739" s="40"/>
      <c r="BO739" s="40"/>
      <c r="BR739" s="40"/>
      <c r="BS739" s="40"/>
      <c r="BT739" s="40"/>
      <c r="CC739" s="40"/>
      <c r="CE739" s="65"/>
      <c r="CF739" s="65"/>
      <c r="CG739" s="65"/>
      <c r="CH739" s="65"/>
      <c r="CI739" s="65"/>
      <c r="CJ739" s="66"/>
      <c r="CK739" s="66"/>
      <c r="CL739" s="66"/>
      <c r="CM739" s="65"/>
      <c r="CN739" s="65"/>
      <c r="CO739" s="65"/>
      <c r="CP739" s="65"/>
      <c r="CQ739" s="65"/>
      <c r="CR739" s="65"/>
      <c r="CS739" s="65"/>
      <c r="CT739" s="65"/>
      <c r="CU739" s="65"/>
      <c r="CV739" s="66"/>
      <c r="CW739" s="65"/>
      <c r="CX739" s="65"/>
      <c r="CY739" s="40"/>
      <c r="CZ739" s="40"/>
      <c r="DA739" s="40"/>
      <c r="DB739" s="40"/>
      <c r="DC739" s="40"/>
      <c r="DD739" s="40"/>
      <c r="DE739" s="40"/>
      <c r="DF739" s="40"/>
      <c r="DG739" s="40"/>
      <c r="DH739" s="40"/>
      <c r="DI739" s="40"/>
      <c r="DJ739" s="40"/>
      <c r="DK739" s="40"/>
      <c r="DL739" s="40"/>
      <c r="DM739" s="40"/>
      <c r="DN739" s="40"/>
      <c r="DO739" s="40"/>
      <c r="DP739" s="40"/>
      <c r="DQ739" s="40"/>
      <c r="DR739" s="40"/>
      <c r="DS739" s="40"/>
      <c r="DT739" s="40"/>
      <c r="DU739" s="40"/>
      <c r="DV739" s="40"/>
      <c r="DW739" s="85"/>
    </row>
    <row r="740" spans="4:127" ht="21" customHeight="1" x14ac:dyDescent="0.2">
      <c r="D740" s="40"/>
      <c r="E740" s="40"/>
      <c r="F740" s="40"/>
      <c r="G740" s="40"/>
      <c r="H740" s="138"/>
      <c r="I740" s="138"/>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U740" s="75"/>
      <c r="AX740" s="40"/>
      <c r="AY740" s="40"/>
      <c r="AZ740" s="40"/>
      <c r="BA740" s="40"/>
      <c r="BG740" s="40"/>
      <c r="BI740" s="40"/>
      <c r="BJ740" s="40"/>
      <c r="BK740" s="40"/>
      <c r="BL740" s="40"/>
      <c r="BM740" s="40"/>
      <c r="BN740" s="40"/>
      <c r="BO740" s="40"/>
      <c r="BR740" s="40"/>
      <c r="BS740" s="40"/>
      <c r="BT740" s="40"/>
      <c r="CC740" s="40"/>
      <c r="CE740" s="65"/>
      <c r="CF740" s="65"/>
      <c r="CG740" s="65"/>
      <c r="CH740" s="65"/>
      <c r="CI740" s="65"/>
      <c r="CJ740" s="66"/>
      <c r="CK740" s="66"/>
      <c r="CL740" s="66"/>
      <c r="CM740" s="65"/>
      <c r="CN740" s="65"/>
      <c r="CO740" s="65"/>
      <c r="CP740" s="65"/>
      <c r="CQ740" s="65"/>
      <c r="CR740" s="65"/>
      <c r="CS740" s="65"/>
      <c r="CT740" s="65"/>
      <c r="CU740" s="65"/>
      <c r="CV740" s="66"/>
      <c r="CW740" s="65"/>
      <c r="CX740" s="65"/>
      <c r="CY740" s="40"/>
      <c r="CZ740" s="40"/>
      <c r="DA740" s="40"/>
      <c r="DB740" s="40"/>
      <c r="DC740" s="40"/>
      <c r="DD740" s="40"/>
      <c r="DE740" s="40"/>
      <c r="DF740" s="40"/>
      <c r="DG740" s="40"/>
      <c r="DH740" s="40"/>
      <c r="DI740" s="40"/>
      <c r="DJ740" s="40"/>
      <c r="DK740" s="40"/>
      <c r="DL740" s="40"/>
      <c r="DM740" s="40"/>
      <c r="DN740" s="40"/>
      <c r="DO740" s="40"/>
      <c r="DP740" s="40"/>
      <c r="DQ740" s="40"/>
      <c r="DR740" s="40"/>
      <c r="DS740" s="40"/>
      <c r="DT740" s="40"/>
      <c r="DU740" s="40"/>
      <c r="DV740" s="40"/>
      <c r="DW740" s="85"/>
    </row>
    <row r="741" spans="4:127" ht="21" customHeight="1" x14ac:dyDescent="0.2">
      <c r="D741" s="40"/>
      <c r="E741" s="40"/>
      <c r="F741" s="40"/>
      <c r="G741" s="40"/>
      <c r="H741" s="138"/>
      <c r="I741" s="138"/>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U741" s="75"/>
      <c r="AX741" s="40"/>
      <c r="AY741" s="40"/>
      <c r="AZ741" s="40"/>
      <c r="BA741" s="40"/>
      <c r="BG741" s="40"/>
      <c r="BI741" s="40"/>
      <c r="BJ741" s="40"/>
      <c r="BK741" s="40"/>
      <c r="BL741" s="40"/>
      <c r="BM741" s="40"/>
      <c r="BN741" s="40"/>
      <c r="BO741" s="40"/>
      <c r="BR741" s="40"/>
      <c r="BS741" s="40"/>
      <c r="BT741" s="40"/>
      <c r="CC741" s="40"/>
      <c r="CE741" s="65"/>
      <c r="CF741" s="65"/>
      <c r="CG741" s="65"/>
      <c r="CH741" s="65"/>
      <c r="CI741" s="65"/>
      <c r="CJ741" s="66"/>
      <c r="CK741" s="66"/>
      <c r="CL741" s="66"/>
      <c r="CM741" s="65"/>
      <c r="CN741" s="65"/>
      <c r="CO741" s="65"/>
      <c r="CP741" s="65"/>
      <c r="CQ741" s="65"/>
      <c r="CR741" s="65"/>
      <c r="CS741" s="65"/>
      <c r="CT741" s="65"/>
      <c r="CU741" s="65"/>
      <c r="CV741" s="66"/>
      <c r="CW741" s="65"/>
      <c r="CX741" s="65"/>
      <c r="CY741" s="40"/>
      <c r="CZ741" s="40"/>
      <c r="DA741" s="40"/>
      <c r="DB741" s="40"/>
      <c r="DC741" s="40"/>
      <c r="DD741" s="40"/>
      <c r="DE741" s="40"/>
      <c r="DF741" s="40"/>
      <c r="DG741" s="40"/>
      <c r="DH741" s="40"/>
      <c r="DI741" s="40"/>
      <c r="DJ741" s="40"/>
      <c r="DK741" s="40"/>
      <c r="DL741" s="40"/>
      <c r="DM741" s="40"/>
      <c r="DN741" s="40"/>
      <c r="DO741" s="40"/>
      <c r="DP741" s="40"/>
      <c r="DQ741" s="40"/>
      <c r="DR741" s="40"/>
      <c r="DS741" s="40"/>
      <c r="DT741" s="40"/>
      <c r="DU741" s="40"/>
      <c r="DV741" s="40"/>
      <c r="DW741" s="85"/>
    </row>
    <row r="742" spans="4:127" ht="21" customHeight="1" x14ac:dyDescent="0.2">
      <c r="D742" s="40"/>
      <c r="E742" s="40"/>
      <c r="F742" s="40"/>
      <c r="G742" s="40"/>
      <c r="H742" s="138"/>
      <c r="I742" s="138"/>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U742" s="75"/>
      <c r="AX742" s="40"/>
      <c r="AY742" s="40"/>
      <c r="AZ742" s="40"/>
      <c r="BA742" s="40"/>
      <c r="BG742" s="40"/>
      <c r="BI742" s="40"/>
      <c r="BJ742" s="40"/>
      <c r="BK742" s="40"/>
      <c r="BL742" s="40"/>
      <c r="BM742" s="40"/>
      <c r="BN742" s="40"/>
      <c r="BO742" s="40"/>
      <c r="BR742" s="40"/>
      <c r="BS742" s="40"/>
      <c r="BT742" s="40"/>
      <c r="CC742" s="40"/>
      <c r="CE742" s="65"/>
      <c r="CF742" s="65"/>
      <c r="CG742" s="65"/>
      <c r="CH742" s="65"/>
      <c r="CI742" s="65"/>
      <c r="CJ742" s="66"/>
      <c r="CK742" s="66"/>
      <c r="CL742" s="66"/>
      <c r="CM742" s="65"/>
      <c r="CN742" s="65"/>
      <c r="CO742" s="65"/>
      <c r="CP742" s="65"/>
      <c r="CQ742" s="65"/>
      <c r="CR742" s="65"/>
      <c r="CS742" s="65"/>
      <c r="CT742" s="65"/>
      <c r="CU742" s="65"/>
      <c r="CV742" s="66"/>
      <c r="CW742" s="65"/>
      <c r="CX742" s="65"/>
      <c r="CY742" s="40"/>
      <c r="CZ742" s="40"/>
      <c r="DA742" s="40"/>
      <c r="DB742" s="40"/>
      <c r="DC742" s="40"/>
      <c r="DD742" s="40"/>
      <c r="DE742" s="40"/>
      <c r="DF742" s="40"/>
      <c r="DG742" s="40"/>
      <c r="DH742" s="40"/>
      <c r="DI742" s="40"/>
      <c r="DJ742" s="40"/>
      <c r="DK742" s="40"/>
      <c r="DL742" s="40"/>
      <c r="DM742" s="40"/>
      <c r="DN742" s="40"/>
      <c r="DO742" s="40"/>
      <c r="DP742" s="40"/>
      <c r="DQ742" s="40"/>
      <c r="DR742" s="40"/>
      <c r="DS742" s="40"/>
      <c r="DT742" s="40"/>
      <c r="DU742" s="40"/>
      <c r="DV742" s="40"/>
      <c r="DW742" s="85"/>
    </row>
    <row r="743" spans="4:127" ht="21" customHeight="1" x14ac:dyDescent="0.2">
      <c r="D743" s="40"/>
      <c r="E743" s="40"/>
      <c r="F743" s="40"/>
      <c r="G743" s="40"/>
      <c r="H743" s="138"/>
      <c r="I743" s="138"/>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U743" s="75"/>
      <c r="AX743" s="40"/>
      <c r="AY743" s="40"/>
      <c r="AZ743" s="40"/>
      <c r="BA743" s="40"/>
      <c r="BG743" s="40"/>
      <c r="BI743" s="40"/>
      <c r="BJ743" s="40"/>
      <c r="BK743" s="40"/>
      <c r="BL743" s="40"/>
      <c r="BM743" s="40"/>
      <c r="BN743" s="40"/>
      <c r="BO743" s="40"/>
      <c r="BR743" s="40"/>
      <c r="BS743" s="40"/>
      <c r="BT743" s="40"/>
      <c r="CC743" s="40"/>
      <c r="CE743" s="65"/>
      <c r="CF743" s="65"/>
      <c r="CG743" s="65"/>
      <c r="CH743" s="65"/>
      <c r="CI743" s="65"/>
      <c r="CJ743" s="66"/>
      <c r="CK743" s="66"/>
      <c r="CL743" s="66"/>
      <c r="CM743" s="65"/>
      <c r="CN743" s="65"/>
      <c r="CO743" s="65"/>
      <c r="CP743" s="65"/>
      <c r="CQ743" s="65"/>
      <c r="CR743" s="65"/>
      <c r="CS743" s="65"/>
      <c r="CT743" s="65"/>
      <c r="CU743" s="65"/>
      <c r="CV743" s="66"/>
      <c r="CW743" s="65"/>
      <c r="CX743" s="65"/>
      <c r="CY743" s="40"/>
      <c r="CZ743" s="40"/>
      <c r="DA743" s="40"/>
      <c r="DB743" s="40"/>
      <c r="DC743" s="40"/>
      <c r="DD743" s="40"/>
      <c r="DE743" s="40"/>
      <c r="DF743" s="40"/>
      <c r="DG743" s="40"/>
      <c r="DH743" s="40"/>
      <c r="DI743" s="40"/>
      <c r="DJ743" s="40"/>
      <c r="DK743" s="40"/>
      <c r="DL743" s="40"/>
      <c r="DM743" s="40"/>
      <c r="DN743" s="40"/>
      <c r="DO743" s="40"/>
      <c r="DP743" s="40"/>
      <c r="DQ743" s="40"/>
      <c r="DR743" s="40"/>
      <c r="DS743" s="40"/>
      <c r="DT743" s="40"/>
      <c r="DU743" s="40"/>
      <c r="DV743" s="40"/>
      <c r="DW743" s="85"/>
    </row>
    <row r="744" spans="4:127" ht="21" customHeight="1" x14ac:dyDescent="0.2">
      <c r="D744" s="40"/>
      <c r="E744" s="40"/>
      <c r="F744" s="40"/>
      <c r="G744" s="40"/>
      <c r="H744" s="138"/>
      <c r="I744" s="138"/>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U744" s="75"/>
      <c r="AX744" s="40"/>
      <c r="AY744" s="40"/>
      <c r="AZ744" s="40"/>
      <c r="BA744" s="40"/>
      <c r="BG744" s="40"/>
      <c r="BI744" s="40"/>
      <c r="BJ744" s="40"/>
      <c r="BK744" s="40"/>
      <c r="BL744" s="40"/>
      <c r="BM744" s="40"/>
      <c r="BN744" s="40"/>
      <c r="BO744" s="40"/>
      <c r="BR744" s="40"/>
      <c r="BS744" s="40"/>
      <c r="BT744" s="40"/>
      <c r="CC744" s="40"/>
      <c r="CE744" s="65"/>
      <c r="CF744" s="65"/>
      <c r="CG744" s="65"/>
      <c r="CH744" s="65"/>
      <c r="CI744" s="65"/>
      <c r="CJ744" s="66"/>
      <c r="CK744" s="66"/>
      <c r="CL744" s="66"/>
      <c r="CM744" s="65"/>
      <c r="CN744" s="65"/>
      <c r="CO744" s="65"/>
      <c r="CP744" s="65"/>
      <c r="CQ744" s="65"/>
      <c r="CR744" s="65"/>
      <c r="CS744" s="65"/>
      <c r="CT744" s="65"/>
      <c r="CU744" s="65"/>
      <c r="CV744" s="66"/>
      <c r="CW744" s="65"/>
      <c r="CX744" s="65"/>
      <c r="CY744" s="40"/>
      <c r="CZ744" s="40"/>
      <c r="DA744" s="40"/>
      <c r="DB744" s="40"/>
      <c r="DC744" s="40"/>
      <c r="DD744" s="40"/>
      <c r="DE744" s="40"/>
      <c r="DF744" s="40"/>
      <c r="DG744" s="40"/>
      <c r="DH744" s="40"/>
      <c r="DI744" s="40"/>
      <c r="DJ744" s="40"/>
      <c r="DK744" s="40"/>
      <c r="DL744" s="40"/>
      <c r="DM744" s="40"/>
      <c r="DN744" s="40"/>
      <c r="DO744" s="40"/>
      <c r="DP744" s="40"/>
      <c r="DQ744" s="40"/>
      <c r="DR744" s="40"/>
      <c r="DS744" s="40"/>
      <c r="DT744" s="40"/>
      <c r="DU744" s="40"/>
      <c r="DV744" s="40"/>
      <c r="DW744" s="85"/>
    </row>
    <row r="745" spans="4:127" ht="21" customHeight="1" x14ac:dyDescent="0.2">
      <c r="D745" s="40"/>
      <c r="E745" s="40"/>
      <c r="F745" s="40"/>
      <c r="G745" s="40"/>
      <c r="H745" s="138"/>
      <c r="I745" s="138"/>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U745" s="75"/>
      <c r="AX745" s="40"/>
      <c r="AY745" s="40"/>
      <c r="AZ745" s="40"/>
      <c r="BA745" s="40"/>
      <c r="BG745" s="40"/>
      <c r="BI745" s="40"/>
      <c r="BJ745" s="40"/>
      <c r="BK745" s="40"/>
      <c r="BL745" s="40"/>
      <c r="BM745" s="40"/>
      <c r="BN745" s="40"/>
      <c r="BO745" s="40"/>
      <c r="BR745" s="40"/>
      <c r="BS745" s="40"/>
      <c r="BT745" s="40"/>
      <c r="CC745" s="40"/>
      <c r="CE745" s="65"/>
      <c r="CF745" s="65"/>
      <c r="CG745" s="65"/>
      <c r="CH745" s="65"/>
      <c r="CI745" s="65"/>
      <c r="CJ745" s="66"/>
      <c r="CK745" s="66"/>
      <c r="CL745" s="66"/>
      <c r="CM745" s="65"/>
      <c r="CN745" s="65"/>
      <c r="CO745" s="65"/>
      <c r="CP745" s="65"/>
      <c r="CQ745" s="65"/>
      <c r="CR745" s="65"/>
      <c r="CS745" s="65"/>
      <c r="CT745" s="65"/>
      <c r="CU745" s="65"/>
      <c r="CV745" s="66"/>
      <c r="CW745" s="65"/>
      <c r="CX745" s="65"/>
      <c r="CY745" s="40"/>
      <c r="CZ745" s="40"/>
      <c r="DA745" s="40"/>
      <c r="DB745" s="40"/>
      <c r="DC745" s="40"/>
      <c r="DD745" s="40"/>
      <c r="DE745" s="40"/>
      <c r="DF745" s="40"/>
      <c r="DG745" s="40"/>
      <c r="DH745" s="40"/>
      <c r="DI745" s="40"/>
      <c r="DJ745" s="40"/>
      <c r="DK745" s="40"/>
      <c r="DL745" s="40"/>
      <c r="DM745" s="40"/>
      <c r="DN745" s="40"/>
      <c r="DO745" s="40"/>
      <c r="DP745" s="40"/>
      <c r="DQ745" s="40"/>
      <c r="DR745" s="40"/>
      <c r="DS745" s="40"/>
      <c r="DT745" s="40"/>
      <c r="DU745" s="40"/>
      <c r="DV745" s="40"/>
      <c r="DW745" s="85"/>
    </row>
    <row r="746" spans="4:127" ht="21" customHeight="1" x14ac:dyDescent="0.2">
      <c r="D746" s="40"/>
      <c r="E746" s="40"/>
      <c r="F746" s="40"/>
      <c r="G746" s="40"/>
      <c r="H746" s="138"/>
      <c r="I746" s="138"/>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U746" s="75"/>
      <c r="AX746" s="40"/>
      <c r="AY746" s="40"/>
      <c r="AZ746" s="40"/>
      <c r="BA746" s="40"/>
      <c r="BG746" s="40"/>
      <c r="BI746" s="40"/>
      <c r="BJ746" s="40"/>
      <c r="BK746" s="40"/>
      <c r="BL746" s="40"/>
      <c r="BM746" s="40"/>
      <c r="BN746" s="40"/>
      <c r="BO746" s="40"/>
      <c r="BR746" s="40"/>
      <c r="BS746" s="40"/>
      <c r="BT746" s="40"/>
      <c r="CC746" s="40"/>
      <c r="CE746" s="65"/>
      <c r="CF746" s="65"/>
      <c r="CG746" s="65"/>
      <c r="CH746" s="65"/>
      <c r="CI746" s="65"/>
      <c r="CJ746" s="66"/>
      <c r="CK746" s="66"/>
      <c r="CL746" s="66"/>
      <c r="CM746" s="65"/>
      <c r="CN746" s="65"/>
      <c r="CO746" s="65"/>
      <c r="CP746" s="65"/>
      <c r="CQ746" s="65"/>
      <c r="CR746" s="65"/>
      <c r="CS746" s="65"/>
      <c r="CT746" s="65"/>
      <c r="CU746" s="65"/>
      <c r="CV746" s="66"/>
      <c r="CW746" s="65"/>
      <c r="CX746" s="65"/>
      <c r="CY746" s="40"/>
      <c r="CZ746" s="40"/>
      <c r="DA746" s="40"/>
      <c r="DB746" s="40"/>
      <c r="DC746" s="40"/>
      <c r="DD746" s="40"/>
      <c r="DE746" s="40"/>
      <c r="DF746" s="40"/>
      <c r="DG746" s="40"/>
      <c r="DH746" s="40"/>
      <c r="DI746" s="40"/>
      <c r="DJ746" s="40"/>
      <c r="DK746" s="40"/>
      <c r="DL746" s="40"/>
      <c r="DM746" s="40"/>
      <c r="DN746" s="40"/>
      <c r="DO746" s="40"/>
      <c r="DP746" s="40"/>
      <c r="DQ746" s="40"/>
      <c r="DR746" s="40"/>
      <c r="DS746" s="40"/>
      <c r="DT746" s="40"/>
      <c r="DU746" s="40"/>
      <c r="DV746" s="40"/>
      <c r="DW746" s="85"/>
    </row>
    <row r="747" spans="4:127" ht="21" customHeight="1" x14ac:dyDescent="0.2">
      <c r="D747" s="40"/>
      <c r="E747" s="40"/>
      <c r="F747" s="40"/>
      <c r="G747" s="40"/>
      <c r="H747" s="138"/>
      <c r="I747" s="138"/>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U747" s="75"/>
      <c r="AX747" s="40"/>
      <c r="AY747" s="40"/>
      <c r="AZ747" s="40"/>
      <c r="BA747" s="40"/>
      <c r="BG747" s="40"/>
      <c r="BI747" s="40"/>
      <c r="BJ747" s="40"/>
      <c r="BK747" s="40"/>
      <c r="BL747" s="40"/>
      <c r="BM747" s="40"/>
      <c r="BN747" s="40"/>
      <c r="BO747" s="40"/>
      <c r="BR747" s="40"/>
      <c r="BS747" s="40"/>
      <c r="BT747" s="40"/>
      <c r="CC747" s="40"/>
      <c r="CE747" s="65"/>
      <c r="CF747" s="65"/>
      <c r="CG747" s="65"/>
      <c r="CH747" s="65"/>
      <c r="CI747" s="65"/>
      <c r="CJ747" s="66"/>
      <c r="CK747" s="66"/>
      <c r="CL747" s="66"/>
      <c r="CM747" s="65"/>
      <c r="CN747" s="65"/>
      <c r="CO747" s="65"/>
      <c r="CP747" s="65"/>
      <c r="CQ747" s="65"/>
      <c r="CR747" s="65"/>
      <c r="CS747" s="65"/>
      <c r="CT747" s="65"/>
      <c r="CU747" s="65"/>
      <c r="CV747" s="66"/>
      <c r="CW747" s="65"/>
      <c r="CX747" s="65"/>
      <c r="CY747" s="40"/>
      <c r="CZ747" s="40"/>
      <c r="DA747" s="40"/>
      <c r="DB747" s="40"/>
      <c r="DC747" s="40"/>
      <c r="DD747" s="40"/>
      <c r="DE747" s="40"/>
      <c r="DF747" s="40"/>
      <c r="DG747" s="40"/>
      <c r="DH747" s="40"/>
      <c r="DI747" s="40"/>
      <c r="DJ747" s="40"/>
      <c r="DK747" s="40"/>
      <c r="DL747" s="40"/>
      <c r="DM747" s="40"/>
      <c r="DN747" s="40"/>
      <c r="DO747" s="40"/>
      <c r="DP747" s="40"/>
      <c r="DQ747" s="40"/>
      <c r="DR747" s="40"/>
      <c r="DS747" s="40"/>
      <c r="DT747" s="40"/>
      <c r="DU747" s="40"/>
      <c r="DV747" s="40"/>
      <c r="DW747" s="85"/>
    </row>
    <row r="748" spans="4:127" ht="21" customHeight="1" x14ac:dyDescent="0.2">
      <c r="D748" s="40"/>
      <c r="E748" s="40"/>
      <c r="F748" s="40"/>
      <c r="G748" s="40"/>
      <c r="H748" s="138"/>
      <c r="I748" s="138"/>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U748" s="75"/>
      <c r="AX748" s="40"/>
      <c r="AY748" s="40"/>
      <c r="AZ748" s="40"/>
      <c r="BA748" s="40"/>
      <c r="BG748" s="40"/>
      <c r="BI748" s="40"/>
      <c r="BJ748" s="40"/>
      <c r="BK748" s="40"/>
      <c r="BL748" s="40"/>
      <c r="BM748" s="40"/>
      <c r="BN748" s="40"/>
      <c r="BO748" s="40"/>
      <c r="BR748" s="40"/>
      <c r="BS748" s="40"/>
      <c r="BT748" s="40"/>
      <c r="CC748" s="40"/>
      <c r="CE748" s="65"/>
      <c r="CF748" s="65"/>
      <c r="CG748" s="65"/>
      <c r="CH748" s="65"/>
      <c r="CI748" s="65"/>
      <c r="CJ748" s="66"/>
      <c r="CK748" s="66"/>
      <c r="CL748" s="66"/>
      <c r="CM748" s="65"/>
      <c r="CN748" s="65"/>
      <c r="CO748" s="65"/>
      <c r="CP748" s="65"/>
      <c r="CQ748" s="65"/>
      <c r="CR748" s="65"/>
      <c r="CS748" s="65"/>
      <c r="CT748" s="65"/>
      <c r="CU748" s="65"/>
      <c r="CV748" s="66"/>
      <c r="CW748" s="65"/>
      <c r="CX748" s="65"/>
      <c r="CY748" s="40"/>
      <c r="CZ748" s="40"/>
      <c r="DA748" s="40"/>
      <c r="DB748" s="40"/>
      <c r="DC748" s="40"/>
      <c r="DD748" s="40"/>
      <c r="DE748" s="40"/>
      <c r="DF748" s="40"/>
      <c r="DG748" s="40"/>
      <c r="DH748" s="40"/>
      <c r="DI748" s="40"/>
      <c r="DJ748" s="40"/>
      <c r="DK748" s="40"/>
      <c r="DL748" s="40"/>
      <c r="DM748" s="40"/>
      <c r="DN748" s="40"/>
      <c r="DO748" s="40"/>
      <c r="DP748" s="40"/>
      <c r="DQ748" s="40"/>
      <c r="DR748" s="40"/>
      <c r="DS748" s="40"/>
      <c r="DT748" s="40"/>
      <c r="DU748" s="40"/>
      <c r="DV748" s="40"/>
      <c r="DW748" s="85"/>
    </row>
    <row r="749" spans="4:127" ht="21" customHeight="1" x14ac:dyDescent="0.2">
      <c r="D749" s="40"/>
      <c r="E749" s="40"/>
      <c r="F749" s="40"/>
      <c r="G749" s="40"/>
      <c r="H749" s="138"/>
      <c r="I749" s="138"/>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U749" s="75"/>
      <c r="AX749" s="40"/>
      <c r="AY749" s="40"/>
      <c r="AZ749" s="40"/>
      <c r="BA749" s="40"/>
      <c r="BG749" s="40"/>
      <c r="BI749" s="40"/>
      <c r="BJ749" s="40"/>
      <c r="BK749" s="40"/>
      <c r="BL749" s="40"/>
      <c r="BM749" s="40"/>
      <c r="BN749" s="40"/>
      <c r="BO749" s="40"/>
      <c r="BR749" s="40"/>
      <c r="BS749" s="40"/>
      <c r="BT749" s="40"/>
      <c r="CC749" s="40"/>
      <c r="CE749" s="65"/>
      <c r="CF749" s="65"/>
      <c r="CG749" s="65"/>
      <c r="CH749" s="65"/>
      <c r="CI749" s="65"/>
      <c r="CJ749" s="66"/>
      <c r="CK749" s="66"/>
      <c r="CL749" s="66"/>
      <c r="CM749" s="65"/>
      <c r="CN749" s="65"/>
      <c r="CO749" s="65"/>
      <c r="CP749" s="65"/>
      <c r="CQ749" s="65"/>
      <c r="CR749" s="65"/>
      <c r="CS749" s="65"/>
      <c r="CT749" s="65"/>
      <c r="CU749" s="65"/>
      <c r="CV749" s="66"/>
      <c r="CW749" s="65"/>
      <c r="CX749" s="65"/>
      <c r="CY749" s="40"/>
      <c r="CZ749" s="40"/>
      <c r="DA749" s="40"/>
      <c r="DB749" s="40"/>
      <c r="DC749" s="40"/>
      <c r="DD749" s="40"/>
      <c r="DE749" s="40"/>
      <c r="DF749" s="40"/>
      <c r="DG749" s="40"/>
      <c r="DH749" s="40"/>
      <c r="DI749" s="40"/>
      <c r="DJ749" s="40"/>
      <c r="DK749" s="40"/>
      <c r="DL749" s="40"/>
      <c r="DM749" s="40"/>
      <c r="DN749" s="40"/>
      <c r="DO749" s="40"/>
      <c r="DP749" s="40"/>
      <c r="DQ749" s="40"/>
      <c r="DR749" s="40"/>
      <c r="DS749" s="40"/>
      <c r="DT749" s="40"/>
      <c r="DU749" s="40"/>
      <c r="DV749" s="40"/>
      <c r="DW749" s="85"/>
    </row>
    <row r="750" spans="4:127" ht="21" customHeight="1" x14ac:dyDescent="0.2">
      <c r="D750" s="40"/>
      <c r="E750" s="40"/>
      <c r="F750" s="40"/>
      <c r="G750" s="40"/>
      <c r="H750" s="138"/>
      <c r="I750" s="138"/>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U750" s="75"/>
      <c r="AX750" s="40"/>
      <c r="AY750" s="40"/>
      <c r="AZ750" s="40"/>
      <c r="BA750" s="40"/>
      <c r="BG750" s="40"/>
      <c r="BI750" s="40"/>
      <c r="BJ750" s="40"/>
      <c r="BK750" s="40"/>
      <c r="BL750" s="40"/>
      <c r="BM750" s="40"/>
      <c r="BN750" s="40"/>
      <c r="BO750" s="40"/>
      <c r="BR750" s="40"/>
      <c r="BS750" s="40"/>
      <c r="BT750" s="40"/>
      <c r="CC750" s="40"/>
      <c r="CE750" s="65"/>
      <c r="CF750" s="65"/>
      <c r="CG750" s="65"/>
      <c r="CH750" s="65"/>
      <c r="CI750" s="65"/>
      <c r="CJ750" s="66"/>
      <c r="CK750" s="66"/>
      <c r="CL750" s="66"/>
      <c r="CM750" s="65"/>
      <c r="CN750" s="65"/>
      <c r="CO750" s="65"/>
      <c r="CP750" s="65"/>
      <c r="CQ750" s="65"/>
      <c r="CR750" s="65"/>
      <c r="CS750" s="65"/>
      <c r="CT750" s="65"/>
      <c r="CU750" s="65"/>
      <c r="CV750" s="66"/>
      <c r="CW750" s="65"/>
      <c r="CX750" s="65"/>
      <c r="CY750" s="40"/>
      <c r="CZ750" s="40"/>
      <c r="DA750" s="40"/>
      <c r="DB750" s="40"/>
      <c r="DC750" s="40"/>
      <c r="DD750" s="40"/>
      <c r="DE750" s="40"/>
      <c r="DF750" s="40"/>
      <c r="DG750" s="40"/>
      <c r="DH750" s="40"/>
      <c r="DI750" s="40"/>
      <c r="DJ750" s="40"/>
      <c r="DK750" s="40"/>
      <c r="DL750" s="40"/>
      <c r="DM750" s="40"/>
      <c r="DN750" s="40"/>
      <c r="DO750" s="40"/>
      <c r="DP750" s="40"/>
      <c r="DQ750" s="40"/>
      <c r="DR750" s="40"/>
      <c r="DS750" s="40"/>
      <c r="DT750" s="40"/>
      <c r="DU750" s="40"/>
      <c r="DV750" s="40"/>
      <c r="DW750" s="85"/>
    </row>
    <row r="751" spans="4:127" ht="21" customHeight="1" x14ac:dyDescent="0.2">
      <c r="D751" s="40"/>
      <c r="E751" s="40"/>
      <c r="F751" s="40"/>
      <c r="G751" s="40"/>
      <c r="H751" s="138"/>
      <c r="I751" s="138"/>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c r="AP751" s="40"/>
      <c r="AQ751" s="40"/>
      <c r="AR751" s="40"/>
      <c r="AS751" s="40"/>
      <c r="AU751" s="75"/>
      <c r="AX751" s="40"/>
      <c r="AY751" s="40"/>
      <c r="AZ751" s="40"/>
      <c r="BA751" s="40"/>
      <c r="BG751" s="40"/>
      <c r="BI751" s="40"/>
      <c r="BJ751" s="40"/>
      <c r="BK751" s="40"/>
      <c r="BL751" s="40"/>
      <c r="BM751" s="40"/>
      <c r="BN751" s="40"/>
      <c r="BO751" s="40"/>
      <c r="BR751" s="40"/>
      <c r="BS751" s="40"/>
      <c r="BT751" s="40"/>
      <c r="CC751" s="40"/>
      <c r="CE751" s="65"/>
      <c r="CF751" s="65"/>
      <c r="CG751" s="65"/>
      <c r="CH751" s="65"/>
      <c r="CI751" s="65"/>
      <c r="CJ751" s="66"/>
      <c r="CK751" s="66"/>
      <c r="CL751" s="66"/>
      <c r="CM751" s="65"/>
      <c r="CN751" s="65"/>
      <c r="CO751" s="65"/>
      <c r="CP751" s="65"/>
      <c r="CQ751" s="65"/>
      <c r="CR751" s="65"/>
      <c r="CS751" s="65"/>
      <c r="CT751" s="65"/>
      <c r="CU751" s="65"/>
      <c r="CV751" s="66"/>
      <c r="CW751" s="65"/>
      <c r="CX751" s="65"/>
      <c r="CY751" s="40"/>
      <c r="CZ751" s="40"/>
      <c r="DA751" s="40"/>
      <c r="DB751" s="40"/>
      <c r="DC751" s="40"/>
      <c r="DD751" s="40"/>
      <c r="DE751" s="40"/>
      <c r="DF751" s="40"/>
      <c r="DG751" s="40"/>
      <c r="DH751" s="40"/>
      <c r="DI751" s="40"/>
      <c r="DJ751" s="40"/>
      <c r="DK751" s="40"/>
      <c r="DL751" s="40"/>
      <c r="DM751" s="40"/>
      <c r="DN751" s="40"/>
      <c r="DO751" s="40"/>
      <c r="DP751" s="40"/>
      <c r="DQ751" s="40"/>
      <c r="DR751" s="40"/>
      <c r="DS751" s="40"/>
      <c r="DT751" s="40"/>
      <c r="DU751" s="40"/>
      <c r="DV751" s="40"/>
      <c r="DW751" s="85"/>
    </row>
    <row r="752" spans="4:127" ht="21" customHeight="1" x14ac:dyDescent="0.2">
      <c r="D752" s="40"/>
      <c r="E752" s="40"/>
      <c r="F752" s="40"/>
      <c r="G752" s="40"/>
      <c r="H752" s="138"/>
      <c r="I752" s="138"/>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U752" s="75"/>
      <c r="AX752" s="40"/>
      <c r="AY752" s="40"/>
      <c r="AZ752" s="40"/>
      <c r="BA752" s="40"/>
      <c r="BG752" s="40"/>
      <c r="BI752" s="40"/>
      <c r="BJ752" s="40"/>
      <c r="BK752" s="40"/>
      <c r="BL752" s="40"/>
      <c r="BM752" s="40"/>
      <c r="BN752" s="40"/>
      <c r="BO752" s="40"/>
      <c r="BR752" s="40"/>
      <c r="BS752" s="40"/>
      <c r="BT752" s="40"/>
      <c r="CC752" s="40"/>
      <c r="CE752" s="65"/>
      <c r="CF752" s="65"/>
      <c r="CG752" s="65"/>
      <c r="CH752" s="65"/>
      <c r="CI752" s="65"/>
      <c r="CJ752" s="66"/>
      <c r="CK752" s="66"/>
      <c r="CL752" s="66"/>
      <c r="CM752" s="65"/>
      <c r="CN752" s="65"/>
      <c r="CO752" s="65"/>
      <c r="CP752" s="65"/>
      <c r="CQ752" s="65"/>
      <c r="CR752" s="65"/>
      <c r="CS752" s="65"/>
      <c r="CT752" s="65"/>
      <c r="CU752" s="65"/>
      <c r="CV752" s="66"/>
      <c r="CW752" s="65"/>
      <c r="CX752" s="65"/>
      <c r="CY752" s="40"/>
      <c r="CZ752" s="40"/>
      <c r="DA752" s="40"/>
      <c r="DB752" s="40"/>
      <c r="DC752" s="40"/>
      <c r="DD752" s="40"/>
      <c r="DE752" s="40"/>
      <c r="DF752" s="40"/>
      <c r="DG752" s="40"/>
      <c r="DH752" s="40"/>
      <c r="DI752" s="40"/>
      <c r="DJ752" s="40"/>
      <c r="DK752" s="40"/>
      <c r="DL752" s="40"/>
      <c r="DM752" s="40"/>
      <c r="DN752" s="40"/>
      <c r="DO752" s="40"/>
      <c r="DP752" s="40"/>
      <c r="DQ752" s="40"/>
      <c r="DR752" s="40"/>
      <c r="DS752" s="40"/>
      <c r="DT752" s="40"/>
      <c r="DU752" s="40"/>
      <c r="DV752" s="40"/>
      <c r="DW752" s="85"/>
    </row>
    <row r="753" spans="4:127" ht="21" customHeight="1" x14ac:dyDescent="0.2">
      <c r="D753" s="40"/>
      <c r="E753" s="40"/>
      <c r="F753" s="40"/>
      <c r="G753" s="40"/>
      <c r="H753" s="138"/>
      <c r="I753" s="138"/>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U753" s="75"/>
      <c r="AX753" s="40"/>
      <c r="AY753" s="40"/>
      <c r="AZ753" s="40"/>
      <c r="BA753" s="40"/>
      <c r="BG753" s="40"/>
      <c r="BI753" s="40"/>
      <c r="BJ753" s="40"/>
      <c r="BK753" s="40"/>
      <c r="BL753" s="40"/>
      <c r="BM753" s="40"/>
      <c r="BN753" s="40"/>
      <c r="BO753" s="40"/>
      <c r="BR753" s="40"/>
      <c r="BS753" s="40"/>
      <c r="BT753" s="40"/>
      <c r="CC753" s="40"/>
      <c r="CE753" s="65"/>
      <c r="CF753" s="65"/>
      <c r="CG753" s="65"/>
      <c r="CH753" s="65"/>
      <c r="CI753" s="65"/>
      <c r="CJ753" s="66"/>
      <c r="CK753" s="66"/>
      <c r="CL753" s="66"/>
      <c r="CM753" s="65"/>
      <c r="CN753" s="65"/>
      <c r="CO753" s="65"/>
      <c r="CP753" s="65"/>
      <c r="CQ753" s="65"/>
      <c r="CR753" s="65"/>
      <c r="CS753" s="65"/>
      <c r="CT753" s="65"/>
      <c r="CU753" s="65"/>
      <c r="CV753" s="66"/>
      <c r="CW753" s="65"/>
      <c r="CX753" s="65"/>
      <c r="CY753" s="40"/>
      <c r="CZ753" s="40"/>
      <c r="DA753" s="40"/>
      <c r="DB753" s="40"/>
      <c r="DC753" s="40"/>
      <c r="DD753" s="40"/>
      <c r="DE753" s="40"/>
      <c r="DF753" s="40"/>
      <c r="DG753" s="40"/>
      <c r="DH753" s="40"/>
      <c r="DI753" s="40"/>
      <c r="DJ753" s="40"/>
      <c r="DK753" s="40"/>
      <c r="DL753" s="40"/>
      <c r="DM753" s="40"/>
      <c r="DN753" s="40"/>
      <c r="DO753" s="40"/>
      <c r="DP753" s="40"/>
      <c r="DQ753" s="40"/>
      <c r="DR753" s="40"/>
      <c r="DS753" s="40"/>
      <c r="DT753" s="40"/>
      <c r="DU753" s="40"/>
      <c r="DV753" s="40"/>
      <c r="DW753" s="85"/>
    </row>
    <row r="754" spans="4:127" ht="21" customHeight="1" x14ac:dyDescent="0.2">
      <c r="D754" s="40"/>
      <c r="E754" s="40"/>
      <c r="F754" s="40"/>
      <c r="G754" s="40"/>
      <c r="H754" s="138"/>
      <c r="I754" s="138"/>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U754" s="75"/>
      <c r="AX754" s="40"/>
      <c r="AY754" s="40"/>
      <c r="AZ754" s="40"/>
      <c r="BA754" s="40"/>
      <c r="BG754" s="40"/>
      <c r="BI754" s="40"/>
      <c r="BJ754" s="40"/>
      <c r="BK754" s="40"/>
      <c r="BL754" s="40"/>
      <c r="BM754" s="40"/>
      <c r="BN754" s="40"/>
      <c r="BO754" s="40"/>
      <c r="BR754" s="40"/>
      <c r="BS754" s="40"/>
      <c r="BT754" s="40"/>
      <c r="CC754" s="40"/>
      <c r="CE754" s="65"/>
      <c r="CF754" s="65"/>
      <c r="CG754" s="65"/>
      <c r="CH754" s="65"/>
      <c r="CI754" s="65"/>
      <c r="CJ754" s="66"/>
      <c r="CK754" s="66"/>
      <c r="CL754" s="66"/>
      <c r="CM754" s="65"/>
      <c r="CN754" s="65"/>
      <c r="CO754" s="65"/>
      <c r="CP754" s="65"/>
      <c r="CQ754" s="65"/>
      <c r="CR754" s="65"/>
      <c r="CS754" s="65"/>
      <c r="CT754" s="65"/>
      <c r="CU754" s="65"/>
      <c r="CV754" s="66"/>
      <c r="CW754" s="65"/>
      <c r="CX754" s="65"/>
      <c r="CY754" s="40"/>
      <c r="CZ754" s="40"/>
      <c r="DA754" s="40"/>
      <c r="DB754" s="40"/>
      <c r="DC754" s="40"/>
      <c r="DD754" s="40"/>
      <c r="DE754" s="40"/>
      <c r="DF754" s="40"/>
      <c r="DG754" s="40"/>
      <c r="DH754" s="40"/>
      <c r="DI754" s="40"/>
      <c r="DJ754" s="40"/>
      <c r="DK754" s="40"/>
      <c r="DL754" s="40"/>
      <c r="DM754" s="40"/>
      <c r="DN754" s="40"/>
      <c r="DO754" s="40"/>
      <c r="DP754" s="40"/>
      <c r="DQ754" s="40"/>
      <c r="DR754" s="40"/>
      <c r="DS754" s="40"/>
      <c r="DT754" s="40"/>
      <c r="DU754" s="40"/>
      <c r="DV754" s="40"/>
      <c r="DW754" s="85"/>
    </row>
    <row r="755" spans="4:127" ht="21" customHeight="1" x14ac:dyDescent="0.2">
      <c r="D755" s="40"/>
      <c r="E755" s="40"/>
      <c r="F755" s="40"/>
      <c r="G755" s="40"/>
      <c r="H755" s="138"/>
      <c r="I755" s="138"/>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U755" s="75"/>
      <c r="AX755" s="40"/>
      <c r="AY755" s="40"/>
      <c r="AZ755" s="40"/>
      <c r="BA755" s="40"/>
      <c r="BG755" s="40"/>
      <c r="BI755" s="40"/>
      <c r="BJ755" s="40"/>
      <c r="BK755" s="40"/>
      <c r="BL755" s="40"/>
      <c r="BM755" s="40"/>
      <c r="BN755" s="40"/>
      <c r="BO755" s="40"/>
      <c r="BR755" s="40"/>
      <c r="BS755" s="40"/>
      <c r="BT755" s="40"/>
      <c r="CC755" s="40"/>
      <c r="CE755" s="65"/>
      <c r="CF755" s="65"/>
      <c r="CG755" s="65"/>
      <c r="CH755" s="65"/>
      <c r="CI755" s="65"/>
      <c r="CJ755" s="66"/>
      <c r="CK755" s="66"/>
      <c r="CL755" s="66"/>
      <c r="CM755" s="65"/>
      <c r="CN755" s="65"/>
      <c r="CO755" s="65"/>
      <c r="CP755" s="65"/>
      <c r="CQ755" s="65"/>
      <c r="CR755" s="65"/>
      <c r="CS755" s="65"/>
      <c r="CT755" s="65"/>
      <c r="CU755" s="65"/>
      <c r="CV755" s="66"/>
      <c r="CW755" s="65"/>
      <c r="CX755" s="65"/>
      <c r="CY755" s="40"/>
      <c r="CZ755" s="40"/>
      <c r="DA755" s="40"/>
      <c r="DB755" s="40"/>
      <c r="DC755" s="40"/>
      <c r="DD755" s="40"/>
      <c r="DE755" s="40"/>
      <c r="DF755" s="40"/>
      <c r="DG755" s="40"/>
      <c r="DH755" s="40"/>
      <c r="DI755" s="40"/>
      <c r="DJ755" s="40"/>
      <c r="DK755" s="40"/>
      <c r="DL755" s="40"/>
      <c r="DM755" s="40"/>
      <c r="DN755" s="40"/>
      <c r="DO755" s="40"/>
      <c r="DP755" s="40"/>
      <c r="DQ755" s="40"/>
      <c r="DR755" s="40"/>
      <c r="DS755" s="40"/>
      <c r="DT755" s="40"/>
      <c r="DU755" s="40"/>
      <c r="DV755" s="40"/>
      <c r="DW755" s="85"/>
    </row>
    <row r="756" spans="4:127" ht="21" customHeight="1" x14ac:dyDescent="0.2">
      <c r="D756" s="40"/>
      <c r="E756" s="40"/>
      <c r="F756" s="40"/>
      <c r="G756" s="40"/>
      <c r="H756" s="138"/>
      <c r="I756" s="138"/>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U756" s="75"/>
      <c r="AX756" s="40"/>
      <c r="AY756" s="40"/>
      <c r="AZ756" s="40"/>
      <c r="BA756" s="40"/>
      <c r="BG756" s="40"/>
      <c r="BI756" s="40"/>
      <c r="BJ756" s="40"/>
      <c r="BK756" s="40"/>
      <c r="BL756" s="40"/>
      <c r="BM756" s="40"/>
      <c r="BN756" s="40"/>
      <c r="BO756" s="40"/>
      <c r="BR756" s="40"/>
      <c r="BS756" s="40"/>
      <c r="BT756" s="40"/>
      <c r="CC756" s="40"/>
      <c r="CE756" s="65"/>
      <c r="CF756" s="65"/>
      <c r="CG756" s="65"/>
      <c r="CH756" s="65"/>
      <c r="CI756" s="65"/>
      <c r="CJ756" s="66"/>
      <c r="CK756" s="66"/>
      <c r="CL756" s="66"/>
      <c r="CM756" s="65"/>
      <c r="CN756" s="65"/>
      <c r="CO756" s="65"/>
      <c r="CP756" s="65"/>
      <c r="CQ756" s="65"/>
      <c r="CR756" s="65"/>
      <c r="CS756" s="65"/>
      <c r="CT756" s="65"/>
      <c r="CU756" s="65"/>
      <c r="CV756" s="66"/>
      <c r="CW756" s="65"/>
      <c r="CX756" s="65"/>
      <c r="CY756" s="40"/>
      <c r="CZ756" s="40"/>
      <c r="DA756" s="40"/>
      <c r="DB756" s="40"/>
      <c r="DC756" s="40"/>
      <c r="DD756" s="40"/>
      <c r="DE756" s="40"/>
      <c r="DF756" s="40"/>
      <c r="DG756" s="40"/>
      <c r="DH756" s="40"/>
      <c r="DI756" s="40"/>
      <c r="DJ756" s="40"/>
      <c r="DK756" s="40"/>
      <c r="DL756" s="40"/>
      <c r="DM756" s="40"/>
      <c r="DN756" s="40"/>
      <c r="DO756" s="40"/>
      <c r="DP756" s="40"/>
      <c r="DQ756" s="40"/>
      <c r="DR756" s="40"/>
      <c r="DS756" s="40"/>
      <c r="DT756" s="40"/>
      <c r="DU756" s="40"/>
      <c r="DV756" s="40"/>
      <c r="DW756" s="85"/>
    </row>
    <row r="757" spans="4:127" ht="21" customHeight="1" x14ac:dyDescent="0.2">
      <c r="D757" s="40"/>
      <c r="E757" s="40"/>
      <c r="F757" s="40"/>
      <c r="G757" s="40"/>
      <c r="H757" s="138"/>
      <c r="I757" s="138"/>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U757" s="75"/>
      <c r="AX757" s="40"/>
      <c r="AY757" s="40"/>
      <c r="AZ757" s="40"/>
      <c r="BA757" s="40"/>
      <c r="BG757" s="40"/>
      <c r="BI757" s="40"/>
      <c r="BJ757" s="40"/>
      <c r="BK757" s="40"/>
      <c r="BL757" s="40"/>
      <c r="BM757" s="40"/>
      <c r="BN757" s="40"/>
      <c r="BO757" s="40"/>
      <c r="BR757" s="40"/>
      <c r="BS757" s="40"/>
      <c r="BT757" s="40"/>
      <c r="CC757" s="40"/>
      <c r="CE757" s="65"/>
      <c r="CF757" s="65"/>
      <c r="CG757" s="65"/>
      <c r="CH757" s="65"/>
      <c r="CI757" s="65"/>
      <c r="CJ757" s="66"/>
      <c r="CK757" s="66"/>
      <c r="CL757" s="66"/>
      <c r="CM757" s="65"/>
      <c r="CN757" s="65"/>
      <c r="CO757" s="65"/>
      <c r="CP757" s="65"/>
      <c r="CQ757" s="65"/>
      <c r="CR757" s="65"/>
      <c r="CS757" s="65"/>
      <c r="CT757" s="65"/>
      <c r="CU757" s="65"/>
      <c r="CV757" s="66"/>
      <c r="CW757" s="65"/>
      <c r="CX757" s="65"/>
      <c r="CY757" s="40"/>
      <c r="CZ757" s="40"/>
      <c r="DA757" s="40"/>
      <c r="DB757" s="40"/>
      <c r="DC757" s="40"/>
      <c r="DD757" s="40"/>
      <c r="DE757" s="40"/>
      <c r="DF757" s="40"/>
      <c r="DG757" s="40"/>
      <c r="DH757" s="40"/>
      <c r="DI757" s="40"/>
      <c r="DJ757" s="40"/>
      <c r="DK757" s="40"/>
      <c r="DL757" s="40"/>
      <c r="DM757" s="40"/>
      <c r="DN757" s="40"/>
      <c r="DO757" s="40"/>
      <c r="DP757" s="40"/>
      <c r="DQ757" s="40"/>
      <c r="DR757" s="40"/>
      <c r="DS757" s="40"/>
      <c r="DT757" s="40"/>
      <c r="DU757" s="40"/>
      <c r="DV757" s="40"/>
      <c r="DW757" s="85"/>
    </row>
    <row r="758" spans="4:127" ht="21" customHeight="1" x14ac:dyDescent="0.2">
      <c r="D758" s="40"/>
      <c r="E758" s="40"/>
      <c r="F758" s="40"/>
      <c r="G758" s="40"/>
      <c r="H758" s="138"/>
      <c r="I758" s="138"/>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U758" s="75"/>
      <c r="AX758" s="40"/>
      <c r="AY758" s="40"/>
      <c r="AZ758" s="40"/>
      <c r="BA758" s="40"/>
      <c r="BG758" s="40"/>
      <c r="BI758" s="40"/>
      <c r="BJ758" s="40"/>
      <c r="BK758" s="40"/>
      <c r="BL758" s="40"/>
      <c r="BM758" s="40"/>
      <c r="BN758" s="40"/>
      <c r="BO758" s="40"/>
      <c r="BR758" s="40"/>
      <c r="BS758" s="40"/>
      <c r="BT758" s="40"/>
      <c r="CC758" s="40"/>
      <c r="CE758" s="65"/>
      <c r="CF758" s="65"/>
      <c r="CG758" s="65"/>
      <c r="CH758" s="65"/>
      <c r="CI758" s="65"/>
      <c r="CJ758" s="66"/>
      <c r="CK758" s="66"/>
      <c r="CL758" s="66"/>
      <c r="CM758" s="65"/>
      <c r="CN758" s="65"/>
      <c r="CO758" s="65"/>
      <c r="CP758" s="65"/>
      <c r="CQ758" s="65"/>
      <c r="CR758" s="65"/>
      <c r="CS758" s="65"/>
      <c r="CT758" s="65"/>
      <c r="CU758" s="65"/>
      <c r="CV758" s="66"/>
      <c r="CW758" s="65"/>
      <c r="CX758" s="65"/>
      <c r="CY758" s="40"/>
      <c r="CZ758" s="40"/>
      <c r="DA758" s="40"/>
      <c r="DB758" s="40"/>
      <c r="DC758" s="40"/>
      <c r="DD758" s="40"/>
      <c r="DE758" s="40"/>
      <c r="DF758" s="40"/>
      <c r="DG758" s="40"/>
      <c r="DH758" s="40"/>
      <c r="DI758" s="40"/>
      <c r="DJ758" s="40"/>
      <c r="DK758" s="40"/>
      <c r="DL758" s="40"/>
      <c r="DM758" s="40"/>
      <c r="DN758" s="40"/>
      <c r="DO758" s="40"/>
      <c r="DP758" s="40"/>
      <c r="DQ758" s="40"/>
      <c r="DR758" s="40"/>
      <c r="DS758" s="40"/>
      <c r="DT758" s="40"/>
      <c r="DU758" s="40"/>
      <c r="DV758" s="40"/>
      <c r="DW758" s="85"/>
    </row>
    <row r="759" spans="4:127" ht="21" customHeight="1" x14ac:dyDescent="0.2">
      <c r="D759" s="40"/>
      <c r="E759" s="40"/>
      <c r="F759" s="40"/>
      <c r="G759" s="40"/>
      <c r="H759" s="138"/>
      <c r="I759" s="138"/>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U759" s="75"/>
      <c r="AX759" s="40"/>
      <c r="AY759" s="40"/>
      <c r="AZ759" s="40"/>
      <c r="BA759" s="40"/>
      <c r="BG759" s="40"/>
      <c r="BI759" s="40"/>
      <c r="BJ759" s="40"/>
      <c r="BK759" s="40"/>
      <c r="BL759" s="40"/>
      <c r="BM759" s="40"/>
      <c r="BN759" s="40"/>
      <c r="BO759" s="40"/>
      <c r="BR759" s="40"/>
      <c r="BS759" s="40"/>
      <c r="BT759" s="40"/>
      <c r="CC759" s="40"/>
      <c r="CE759" s="65"/>
      <c r="CF759" s="65"/>
      <c r="CG759" s="65"/>
      <c r="CH759" s="65"/>
      <c r="CI759" s="65"/>
      <c r="CJ759" s="66"/>
      <c r="CK759" s="66"/>
      <c r="CL759" s="66"/>
      <c r="CM759" s="65"/>
      <c r="CN759" s="65"/>
      <c r="CO759" s="65"/>
      <c r="CP759" s="65"/>
      <c r="CQ759" s="65"/>
      <c r="CR759" s="65"/>
      <c r="CS759" s="65"/>
      <c r="CT759" s="65"/>
      <c r="CU759" s="65"/>
      <c r="CV759" s="66"/>
      <c r="CW759" s="65"/>
      <c r="CX759" s="65"/>
      <c r="CY759" s="40"/>
      <c r="CZ759" s="40"/>
      <c r="DA759" s="40"/>
      <c r="DB759" s="40"/>
      <c r="DC759" s="40"/>
      <c r="DD759" s="40"/>
      <c r="DE759" s="40"/>
      <c r="DF759" s="40"/>
      <c r="DG759" s="40"/>
      <c r="DH759" s="40"/>
      <c r="DI759" s="40"/>
      <c r="DJ759" s="40"/>
      <c r="DK759" s="40"/>
      <c r="DL759" s="40"/>
      <c r="DM759" s="40"/>
      <c r="DN759" s="40"/>
      <c r="DO759" s="40"/>
      <c r="DP759" s="40"/>
      <c r="DQ759" s="40"/>
      <c r="DR759" s="40"/>
      <c r="DS759" s="40"/>
      <c r="DT759" s="40"/>
      <c r="DU759" s="40"/>
      <c r="DV759" s="40"/>
      <c r="DW759" s="85"/>
    </row>
    <row r="760" spans="4:127" ht="21" customHeight="1" x14ac:dyDescent="0.2">
      <c r="D760" s="40"/>
      <c r="E760" s="40"/>
      <c r="F760" s="40"/>
      <c r="G760" s="40"/>
      <c r="H760" s="138"/>
      <c r="I760" s="138"/>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U760" s="75"/>
      <c r="AX760" s="40"/>
      <c r="AY760" s="40"/>
      <c r="AZ760" s="40"/>
      <c r="BA760" s="40"/>
      <c r="BG760" s="40"/>
      <c r="BI760" s="40"/>
      <c r="BJ760" s="40"/>
      <c r="BK760" s="40"/>
      <c r="BL760" s="40"/>
      <c r="BM760" s="40"/>
      <c r="BN760" s="40"/>
      <c r="BO760" s="40"/>
      <c r="BR760" s="40"/>
      <c r="BS760" s="40"/>
      <c r="BT760" s="40"/>
      <c r="CC760" s="40"/>
      <c r="CE760" s="65"/>
      <c r="CF760" s="65"/>
      <c r="CG760" s="65"/>
      <c r="CH760" s="65"/>
      <c r="CI760" s="65"/>
      <c r="CJ760" s="66"/>
      <c r="CK760" s="66"/>
      <c r="CL760" s="66"/>
      <c r="CM760" s="65"/>
      <c r="CN760" s="65"/>
      <c r="CO760" s="65"/>
      <c r="CP760" s="65"/>
      <c r="CQ760" s="65"/>
      <c r="CR760" s="65"/>
      <c r="CS760" s="65"/>
      <c r="CT760" s="65"/>
      <c r="CU760" s="65"/>
      <c r="CV760" s="66"/>
      <c r="CW760" s="65"/>
      <c r="CX760" s="65"/>
      <c r="CY760" s="40"/>
      <c r="CZ760" s="40"/>
      <c r="DA760" s="40"/>
      <c r="DB760" s="40"/>
      <c r="DC760" s="40"/>
      <c r="DD760" s="40"/>
      <c r="DE760" s="40"/>
      <c r="DF760" s="40"/>
      <c r="DG760" s="40"/>
      <c r="DH760" s="40"/>
      <c r="DI760" s="40"/>
      <c r="DJ760" s="40"/>
      <c r="DK760" s="40"/>
      <c r="DL760" s="40"/>
      <c r="DM760" s="40"/>
      <c r="DN760" s="40"/>
      <c r="DO760" s="40"/>
      <c r="DP760" s="40"/>
      <c r="DQ760" s="40"/>
      <c r="DR760" s="40"/>
      <c r="DS760" s="40"/>
      <c r="DT760" s="40"/>
      <c r="DU760" s="40"/>
      <c r="DV760" s="40"/>
      <c r="DW760" s="85"/>
    </row>
    <row r="761" spans="4:127" ht="21" customHeight="1" x14ac:dyDescent="0.2">
      <c r="D761" s="40"/>
      <c r="E761" s="40"/>
      <c r="F761" s="40"/>
      <c r="G761" s="40"/>
      <c r="H761" s="138"/>
      <c r="I761" s="138"/>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U761" s="75"/>
      <c r="AX761" s="40"/>
      <c r="AY761" s="40"/>
      <c r="AZ761" s="40"/>
      <c r="BA761" s="40"/>
      <c r="BG761" s="40"/>
      <c r="BI761" s="40"/>
      <c r="BJ761" s="40"/>
      <c r="BK761" s="40"/>
      <c r="BL761" s="40"/>
      <c r="BM761" s="40"/>
      <c r="BN761" s="40"/>
      <c r="BO761" s="40"/>
      <c r="BR761" s="40"/>
      <c r="BS761" s="40"/>
      <c r="BT761" s="40"/>
      <c r="CC761" s="40"/>
      <c r="CE761" s="65"/>
      <c r="CF761" s="65"/>
      <c r="CG761" s="65"/>
      <c r="CH761" s="65"/>
      <c r="CI761" s="65"/>
      <c r="CJ761" s="66"/>
      <c r="CK761" s="66"/>
      <c r="CL761" s="66"/>
      <c r="CM761" s="65"/>
      <c r="CN761" s="65"/>
      <c r="CO761" s="65"/>
      <c r="CP761" s="65"/>
      <c r="CQ761" s="65"/>
      <c r="CR761" s="65"/>
      <c r="CS761" s="65"/>
      <c r="CT761" s="65"/>
      <c r="CU761" s="65"/>
      <c r="CV761" s="66"/>
      <c r="CW761" s="65"/>
      <c r="CX761" s="65"/>
      <c r="CY761" s="40"/>
      <c r="CZ761" s="40"/>
      <c r="DA761" s="40"/>
      <c r="DB761" s="40"/>
      <c r="DC761" s="40"/>
      <c r="DD761" s="40"/>
      <c r="DE761" s="40"/>
      <c r="DF761" s="40"/>
      <c r="DG761" s="40"/>
      <c r="DH761" s="40"/>
      <c r="DI761" s="40"/>
      <c r="DJ761" s="40"/>
      <c r="DK761" s="40"/>
      <c r="DL761" s="40"/>
      <c r="DM761" s="40"/>
      <c r="DN761" s="40"/>
      <c r="DO761" s="40"/>
      <c r="DP761" s="40"/>
      <c r="DQ761" s="40"/>
      <c r="DR761" s="40"/>
      <c r="DS761" s="40"/>
      <c r="DT761" s="40"/>
      <c r="DU761" s="40"/>
      <c r="DV761" s="40"/>
      <c r="DW761" s="85"/>
    </row>
    <row r="762" spans="4:127" ht="21" customHeight="1" x14ac:dyDescent="0.2">
      <c r="D762" s="40"/>
      <c r="E762" s="40"/>
      <c r="F762" s="40"/>
      <c r="G762" s="40"/>
      <c r="H762" s="138"/>
      <c r="I762" s="138"/>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U762" s="75"/>
      <c r="AX762" s="40"/>
      <c r="AY762" s="40"/>
      <c r="AZ762" s="40"/>
      <c r="BA762" s="40"/>
      <c r="BG762" s="40"/>
      <c r="BI762" s="40"/>
      <c r="BJ762" s="40"/>
      <c r="BK762" s="40"/>
      <c r="BL762" s="40"/>
      <c r="BM762" s="40"/>
      <c r="BN762" s="40"/>
      <c r="BO762" s="40"/>
      <c r="BR762" s="40"/>
      <c r="BS762" s="40"/>
      <c r="BT762" s="40"/>
      <c r="CC762" s="40"/>
      <c r="CE762" s="65"/>
      <c r="CF762" s="65"/>
      <c r="CG762" s="65"/>
      <c r="CH762" s="65"/>
      <c r="CI762" s="65"/>
      <c r="CJ762" s="66"/>
      <c r="CK762" s="66"/>
      <c r="CL762" s="66"/>
      <c r="CM762" s="65"/>
      <c r="CN762" s="65"/>
      <c r="CO762" s="65"/>
      <c r="CP762" s="65"/>
      <c r="CQ762" s="65"/>
      <c r="CR762" s="65"/>
      <c r="CS762" s="65"/>
      <c r="CT762" s="65"/>
      <c r="CU762" s="65"/>
      <c r="CV762" s="66"/>
      <c r="CW762" s="65"/>
      <c r="CX762" s="65"/>
      <c r="CY762" s="40"/>
      <c r="CZ762" s="40"/>
      <c r="DA762" s="40"/>
      <c r="DB762" s="40"/>
      <c r="DC762" s="40"/>
      <c r="DD762" s="40"/>
      <c r="DE762" s="40"/>
      <c r="DF762" s="40"/>
      <c r="DG762" s="40"/>
      <c r="DH762" s="40"/>
      <c r="DI762" s="40"/>
      <c r="DJ762" s="40"/>
      <c r="DK762" s="40"/>
      <c r="DL762" s="40"/>
      <c r="DM762" s="40"/>
      <c r="DN762" s="40"/>
      <c r="DO762" s="40"/>
      <c r="DP762" s="40"/>
      <c r="DQ762" s="40"/>
      <c r="DR762" s="40"/>
      <c r="DS762" s="40"/>
      <c r="DT762" s="40"/>
      <c r="DU762" s="40"/>
      <c r="DV762" s="40"/>
      <c r="DW762" s="85"/>
    </row>
    <row r="763" spans="4:127" ht="21" customHeight="1" x14ac:dyDescent="0.2">
      <c r="D763" s="40"/>
      <c r="E763" s="40"/>
      <c r="F763" s="40"/>
      <c r="G763" s="40"/>
      <c r="H763" s="138"/>
      <c r="I763" s="138"/>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U763" s="75"/>
      <c r="AX763" s="40"/>
      <c r="AY763" s="40"/>
      <c r="AZ763" s="40"/>
      <c r="BA763" s="40"/>
      <c r="BG763" s="40"/>
      <c r="BI763" s="40"/>
      <c r="BJ763" s="40"/>
      <c r="BK763" s="40"/>
      <c r="BL763" s="40"/>
      <c r="BM763" s="40"/>
      <c r="BN763" s="40"/>
      <c r="BO763" s="40"/>
      <c r="BR763" s="40"/>
      <c r="BS763" s="40"/>
      <c r="BT763" s="40"/>
      <c r="CC763" s="40"/>
      <c r="CE763" s="65"/>
      <c r="CF763" s="65"/>
      <c r="CG763" s="65"/>
      <c r="CH763" s="65"/>
      <c r="CI763" s="65"/>
      <c r="CJ763" s="66"/>
      <c r="CK763" s="66"/>
      <c r="CL763" s="66"/>
      <c r="CM763" s="65"/>
      <c r="CN763" s="65"/>
      <c r="CO763" s="65"/>
      <c r="CP763" s="65"/>
      <c r="CQ763" s="65"/>
      <c r="CR763" s="65"/>
      <c r="CS763" s="65"/>
      <c r="CT763" s="65"/>
      <c r="CU763" s="65"/>
      <c r="CV763" s="66"/>
      <c r="CW763" s="65"/>
      <c r="CX763" s="65"/>
      <c r="CY763" s="40"/>
      <c r="CZ763" s="40"/>
      <c r="DA763" s="40"/>
      <c r="DB763" s="40"/>
      <c r="DC763" s="40"/>
      <c r="DD763" s="40"/>
      <c r="DE763" s="40"/>
      <c r="DF763" s="40"/>
      <c r="DG763" s="40"/>
      <c r="DH763" s="40"/>
      <c r="DI763" s="40"/>
      <c r="DJ763" s="40"/>
      <c r="DK763" s="40"/>
      <c r="DL763" s="40"/>
      <c r="DM763" s="40"/>
      <c r="DN763" s="40"/>
      <c r="DO763" s="40"/>
      <c r="DP763" s="40"/>
      <c r="DQ763" s="40"/>
      <c r="DR763" s="40"/>
      <c r="DS763" s="40"/>
      <c r="DT763" s="40"/>
      <c r="DU763" s="40"/>
      <c r="DV763" s="40"/>
      <c r="DW763" s="85"/>
    </row>
    <row r="764" spans="4:127" ht="21" customHeight="1" x14ac:dyDescent="0.2">
      <c r="D764" s="40"/>
      <c r="E764" s="40"/>
      <c r="F764" s="40"/>
      <c r="G764" s="40"/>
      <c r="H764" s="138"/>
      <c r="I764" s="138"/>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U764" s="75"/>
      <c r="AX764" s="40"/>
      <c r="AY764" s="40"/>
      <c r="AZ764" s="40"/>
      <c r="BA764" s="40"/>
      <c r="BG764" s="40"/>
      <c r="BI764" s="40"/>
      <c r="BJ764" s="40"/>
      <c r="BK764" s="40"/>
      <c r="BL764" s="40"/>
      <c r="BM764" s="40"/>
      <c r="BN764" s="40"/>
      <c r="BO764" s="40"/>
      <c r="BR764" s="40"/>
      <c r="BS764" s="40"/>
      <c r="BT764" s="40"/>
      <c r="CC764" s="40"/>
      <c r="CE764" s="65"/>
      <c r="CF764" s="65"/>
      <c r="CG764" s="65"/>
      <c r="CH764" s="65"/>
      <c r="CI764" s="65"/>
      <c r="CJ764" s="66"/>
      <c r="CK764" s="66"/>
      <c r="CL764" s="66"/>
      <c r="CM764" s="65"/>
      <c r="CN764" s="65"/>
      <c r="CO764" s="65"/>
      <c r="CP764" s="65"/>
      <c r="CQ764" s="65"/>
      <c r="CR764" s="65"/>
      <c r="CS764" s="65"/>
      <c r="CT764" s="65"/>
      <c r="CU764" s="65"/>
      <c r="CV764" s="66"/>
      <c r="CW764" s="65"/>
      <c r="CX764" s="65"/>
      <c r="CY764" s="40"/>
      <c r="CZ764" s="40"/>
      <c r="DA764" s="40"/>
      <c r="DB764" s="40"/>
      <c r="DC764" s="40"/>
      <c r="DD764" s="40"/>
      <c r="DE764" s="40"/>
      <c r="DF764" s="40"/>
      <c r="DG764" s="40"/>
      <c r="DH764" s="40"/>
      <c r="DI764" s="40"/>
      <c r="DJ764" s="40"/>
      <c r="DK764" s="40"/>
      <c r="DL764" s="40"/>
      <c r="DM764" s="40"/>
      <c r="DN764" s="40"/>
      <c r="DO764" s="40"/>
      <c r="DP764" s="40"/>
      <c r="DQ764" s="40"/>
      <c r="DR764" s="40"/>
      <c r="DS764" s="40"/>
      <c r="DT764" s="40"/>
      <c r="DU764" s="40"/>
      <c r="DV764" s="40"/>
      <c r="DW764" s="85"/>
    </row>
    <row r="765" spans="4:127" ht="21" customHeight="1" x14ac:dyDescent="0.2">
      <c r="D765" s="40"/>
      <c r="E765" s="40"/>
      <c r="F765" s="40"/>
      <c r="G765" s="40"/>
      <c r="H765" s="138"/>
      <c r="I765" s="138"/>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U765" s="75"/>
      <c r="AX765" s="40"/>
      <c r="AY765" s="40"/>
      <c r="AZ765" s="40"/>
      <c r="BA765" s="40"/>
      <c r="BG765" s="40"/>
      <c r="BI765" s="40"/>
      <c r="BJ765" s="40"/>
      <c r="BK765" s="40"/>
      <c r="BL765" s="40"/>
      <c r="BM765" s="40"/>
      <c r="BN765" s="40"/>
      <c r="BO765" s="40"/>
      <c r="BR765" s="40"/>
      <c r="BS765" s="40"/>
      <c r="BT765" s="40"/>
      <c r="CC765" s="40"/>
      <c r="CE765" s="65"/>
      <c r="CF765" s="65"/>
      <c r="CG765" s="65"/>
      <c r="CH765" s="65"/>
      <c r="CI765" s="65"/>
      <c r="CJ765" s="66"/>
      <c r="CK765" s="66"/>
      <c r="CL765" s="66"/>
      <c r="CM765" s="65"/>
      <c r="CN765" s="65"/>
      <c r="CO765" s="65"/>
      <c r="CP765" s="65"/>
      <c r="CQ765" s="65"/>
      <c r="CR765" s="65"/>
      <c r="CS765" s="65"/>
      <c r="CT765" s="65"/>
      <c r="CU765" s="65"/>
      <c r="CV765" s="66"/>
      <c r="CW765" s="65"/>
      <c r="CX765" s="65"/>
      <c r="CY765" s="40"/>
      <c r="CZ765" s="40"/>
      <c r="DA765" s="40"/>
      <c r="DB765" s="40"/>
      <c r="DC765" s="40"/>
      <c r="DD765" s="40"/>
      <c r="DE765" s="40"/>
      <c r="DF765" s="40"/>
      <c r="DG765" s="40"/>
      <c r="DH765" s="40"/>
      <c r="DI765" s="40"/>
      <c r="DJ765" s="40"/>
      <c r="DK765" s="40"/>
      <c r="DL765" s="40"/>
      <c r="DM765" s="40"/>
      <c r="DN765" s="40"/>
      <c r="DO765" s="40"/>
      <c r="DP765" s="40"/>
      <c r="DQ765" s="40"/>
      <c r="DR765" s="40"/>
      <c r="DS765" s="40"/>
      <c r="DT765" s="40"/>
      <c r="DU765" s="40"/>
      <c r="DV765" s="40"/>
      <c r="DW765" s="85"/>
    </row>
    <row r="766" spans="4:127" ht="21" customHeight="1" x14ac:dyDescent="0.2">
      <c r="D766" s="40"/>
      <c r="E766" s="40"/>
      <c r="F766" s="40"/>
      <c r="G766" s="40"/>
      <c r="H766" s="138"/>
      <c r="I766" s="138"/>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U766" s="75"/>
      <c r="AX766" s="40"/>
      <c r="AY766" s="40"/>
      <c r="AZ766" s="40"/>
      <c r="BA766" s="40"/>
      <c r="BG766" s="40"/>
      <c r="BI766" s="40"/>
      <c r="BJ766" s="40"/>
      <c r="BK766" s="40"/>
      <c r="BL766" s="40"/>
      <c r="BM766" s="40"/>
      <c r="BN766" s="40"/>
      <c r="BO766" s="40"/>
      <c r="BR766" s="40"/>
      <c r="BS766" s="40"/>
      <c r="BT766" s="40"/>
      <c r="CC766" s="40"/>
      <c r="CE766" s="65"/>
      <c r="CF766" s="65"/>
      <c r="CG766" s="65"/>
      <c r="CH766" s="65"/>
      <c r="CI766" s="65"/>
      <c r="CJ766" s="66"/>
      <c r="CK766" s="66"/>
      <c r="CL766" s="66"/>
      <c r="CM766" s="65"/>
      <c r="CN766" s="65"/>
      <c r="CO766" s="65"/>
      <c r="CP766" s="65"/>
      <c r="CQ766" s="65"/>
      <c r="CR766" s="65"/>
      <c r="CS766" s="65"/>
      <c r="CT766" s="65"/>
      <c r="CU766" s="65"/>
      <c r="CV766" s="66"/>
      <c r="CW766" s="65"/>
      <c r="CX766" s="65"/>
      <c r="CY766" s="40"/>
      <c r="CZ766" s="40"/>
      <c r="DA766" s="40"/>
      <c r="DB766" s="40"/>
      <c r="DC766" s="40"/>
      <c r="DD766" s="40"/>
      <c r="DE766" s="40"/>
      <c r="DF766" s="40"/>
      <c r="DG766" s="40"/>
      <c r="DH766" s="40"/>
      <c r="DI766" s="40"/>
      <c r="DJ766" s="40"/>
      <c r="DK766" s="40"/>
      <c r="DL766" s="40"/>
      <c r="DM766" s="40"/>
      <c r="DN766" s="40"/>
      <c r="DO766" s="40"/>
      <c r="DP766" s="40"/>
      <c r="DQ766" s="40"/>
      <c r="DR766" s="40"/>
      <c r="DS766" s="40"/>
      <c r="DT766" s="40"/>
      <c r="DU766" s="40"/>
      <c r="DV766" s="40"/>
      <c r="DW766" s="85"/>
    </row>
    <row r="767" spans="4:127" ht="21" customHeight="1" x14ac:dyDescent="0.2">
      <c r="D767" s="40"/>
      <c r="E767" s="40"/>
      <c r="F767" s="40"/>
      <c r="G767" s="40"/>
      <c r="H767" s="138"/>
      <c r="I767" s="138"/>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U767" s="75"/>
      <c r="AX767" s="40"/>
      <c r="AY767" s="40"/>
      <c r="AZ767" s="40"/>
      <c r="BA767" s="40"/>
      <c r="BG767" s="40"/>
      <c r="BI767" s="40"/>
      <c r="BJ767" s="40"/>
      <c r="BK767" s="40"/>
      <c r="BL767" s="40"/>
      <c r="BM767" s="40"/>
      <c r="BN767" s="40"/>
      <c r="BO767" s="40"/>
      <c r="BR767" s="40"/>
      <c r="BS767" s="40"/>
      <c r="BT767" s="40"/>
      <c r="CC767" s="40"/>
      <c r="CE767" s="65"/>
      <c r="CF767" s="65"/>
      <c r="CG767" s="65"/>
      <c r="CH767" s="65"/>
      <c r="CI767" s="65"/>
      <c r="CJ767" s="66"/>
      <c r="CK767" s="66"/>
      <c r="CL767" s="66"/>
      <c r="CM767" s="65"/>
      <c r="CN767" s="65"/>
      <c r="CO767" s="65"/>
      <c r="CP767" s="65"/>
      <c r="CQ767" s="65"/>
      <c r="CR767" s="65"/>
      <c r="CS767" s="65"/>
      <c r="CT767" s="65"/>
      <c r="CU767" s="65"/>
      <c r="CV767" s="66"/>
      <c r="CW767" s="65"/>
      <c r="CX767" s="65"/>
      <c r="CY767" s="40"/>
      <c r="CZ767" s="40"/>
      <c r="DA767" s="40"/>
      <c r="DB767" s="40"/>
      <c r="DC767" s="40"/>
      <c r="DD767" s="40"/>
      <c r="DE767" s="40"/>
      <c r="DF767" s="40"/>
      <c r="DG767" s="40"/>
      <c r="DH767" s="40"/>
      <c r="DI767" s="40"/>
      <c r="DJ767" s="40"/>
      <c r="DK767" s="40"/>
      <c r="DL767" s="40"/>
      <c r="DM767" s="40"/>
      <c r="DN767" s="40"/>
      <c r="DO767" s="40"/>
      <c r="DP767" s="40"/>
      <c r="DQ767" s="40"/>
      <c r="DR767" s="40"/>
      <c r="DS767" s="40"/>
      <c r="DT767" s="40"/>
      <c r="DU767" s="40"/>
      <c r="DV767" s="40"/>
      <c r="DW767" s="85"/>
    </row>
    <row r="768" spans="4:127" ht="21" customHeight="1" x14ac:dyDescent="0.2">
      <c r="D768" s="40"/>
      <c r="E768" s="40"/>
      <c r="F768" s="40"/>
      <c r="G768" s="40"/>
      <c r="H768" s="138"/>
      <c r="I768" s="138"/>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U768" s="75"/>
      <c r="AX768" s="40"/>
      <c r="AY768" s="40"/>
      <c r="AZ768" s="40"/>
      <c r="BA768" s="40"/>
      <c r="BG768" s="40"/>
      <c r="BI768" s="40"/>
      <c r="BJ768" s="40"/>
      <c r="BK768" s="40"/>
      <c r="BL768" s="40"/>
      <c r="BM768" s="40"/>
      <c r="BN768" s="40"/>
      <c r="BO768" s="40"/>
      <c r="BR768" s="40"/>
      <c r="BS768" s="40"/>
      <c r="BT768" s="40"/>
      <c r="CC768" s="40"/>
      <c r="CE768" s="65"/>
      <c r="CF768" s="65"/>
      <c r="CG768" s="65"/>
      <c r="CH768" s="65"/>
      <c r="CI768" s="65"/>
      <c r="CJ768" s="66"/>
      <c r="CK768" s="66"/>
      <c r="CL768" s="66"/>
      <c r="CM768" s="65"/>
      <c r="CN768" s="65"/>
      <c r="CO768" s="65"/>
      <c r="CP768" s="65"/>
      <c r="CQ768" s="65"/>
      <c r="CR768" s="65"/>
      <c r="CS768" s="65"/>
      <c r="CT768" s="65"/>
      <c r="CU768" s="65"/>
      <c r="CV768" s="66"/>
      <c r="CW768" s="65"/>
      <c r="CX768" s="65"/>
      <c r="CY768" s="40"/>
      <c r="CZ768" s="40"/>
      <c r="DA768" s="40"/>
      <c r="DB768" s="40"/>
      <c r="DC768" s="40"/>
      <c r="DD768" s="40"/>
      <c r="DE768" s="40"/>
      <c r="DF768" s="40"/>
      <c r="DG768" s="40"/>
      <c r="DH768" s="40"/>
      <c r="DI768" s="40"/>
      <c r="DJ768" s="40"/>
      <c r="DK768" s="40"/>
      <c r="DL768" s="40"/>
      <c r="DM768" s="40"/>
      <c r="DN768" s="40"/>
      <c r="DO768" s="40"/>
      <c r="DP768" s="40"/>
      <c r="DQ768" s="40"/>
      <c r="DR768" s="40"/>
      <c r="DS768" s="40"/>
      <c r="DT768" s="40"/>
      <c r="DU768" s="40"/>
      <c r="DV768" s="40"/>
      <c r="DW768" s="85"/>
    </row>
    <row r="769" spans="4:127" ht="21" customHeight="1" x14ac:dyDescent="0.2">
      <c r="D769" s="40"/>
      <c r="E769" s="40"/>
      <c r="F769" s="40"/>
      <c r="G769" s="40"/>
      <c r="H769" s="138"/>
      <c r="I769" s="138"/>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U769" s="75"/>
      <c r="AX769" s="40"/>
      <c r="AY769" s="40"/>
      <c r="AZ769" s="40"/>
      <c r="BA769" s="40"/>
      <c r="BG769" s="40"/>
      <c r="BI769" s="40"/>
      <c r="BJ769" s="40"/>
      <c r="BK769" s="40"/>
      <c r="BL769" s="40"/>
      <c r="BM769" s="40"/>
      <c r="BN769" s="40"/>
      <c r="BO769" s="40"/>
      <c r="BR769" s="40"/>
      <c r="BS769" s="40"/>
      <c r="BT769" s="40"/>
      <c r="CC769" s="40"/>
      <c r="CE769" s="65"/>
      <c r="CF769" s="65"/>
      <c r="CG769" s="65"/>
      <c r="CH769" s="65"/>
      <c r="CI769" s="65"/>
      <c r="CJ769" s="66"/>
      <c r="CK769" s="66"/>
      <c r="CL769" s="66"/>
      <c r="CM769" s="65"/>
      <c r="CN769" s="65"/>
      <c r="CO769" s="65"/>
      <c r="CP769" s="65"/>
      <c r="CQ769" s="65"/>
      <c r="CR769" s="65"/>
      <c r="CS769" s="65"/>
      <c r="CT769" s="65"/>
      <c r="CU769" s="65"/>
      <c r="CV769" s="66"/>
      <c r="CW769" s="65"/>
      <c r="CX769" s="65"/>
      <c r="CY769" s="40"/>
      <c r="CZ769" s="40"/>
      <c r="DA769" s="40"/>
      <c r="DB769" s="40"/>
      <c r="DC769" s="40"/>
      <c r="DD769" s="40"/>
      <c r="DE769" s="40"/>
      <c r="DF769" s="40"/>
      <c r="DG769" s="40"/>
      <c r="DH769" s="40"/>
      <c r="DI769" s="40"/>
      <c r="DJ769" s="40"/>
      <c r="DK769" s="40"/>
      <c r="DL769" s="40"/>
      <c r="DM769" s="40"/>
      <c r="DN769" s="40"/>
      <c r="DO769" s="40"/>
      <c r="DP769" s="40"/>
      <c r="DQ769" s="40"/>
      <c r="DR769" s="40"/>
      <c r="DS769" s="40"/>
      <c r="DT769" s="40"/>
      <c r="DU769" s="40"/>
      <c r="DV769" s="40"/>
      <c r="DW769" s="85"/>
    </row>
    <row r="770" spans="4:127" ht="21" customHeight="1" x14ac:dyDescent="0.2">
      <c r="D770" s="40"/>
      <c r="E770" s="40"/>
      <c r="F770" s="40"/>
      <c r="G770" s="40"/>
      <c r="H770" s="138"/>
      <c r="I770" s="138"/>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U770" s="75"/>
      <c r="AX770" s="40"/>
      <c r="AY770" s="40"/>
      <c r="AZ770" s="40"/>
      <c r="BA770" s="40"/>
      <c r="BG770" s="40"/>
      <c r="BI770" s="40"/>
      <c r="BJ770" s="40"/>
      <c r="BK770" s="40"/>
      <c r="BL770" s="40"/>
      <c r="BM770" s="40"/>
      <c r="BN770" s="40"/>
      <c r="BO770" s="40"/>
      <c r="BR770" s="40"/>
      <c r="BS770" s="40"/>
      <c r="BT770" s="40"/>
      <c r="CC770" s="40"/>
      <c r="CE770" s="65"/>
      <c r="CF770" s="65"/>
      <c r="CG770" s="65"/>
      <c r="CH770" s="65"/>
      <c r="CI770" s="65"/>
      <c r="CJ770" s="66"/>
      <c r="CK770" s="66"/>
      <c r="CL770" s="66"/>
      <c r="CM770" s="65"/>
      <c r="CN770" s="65"/>
      <c r="CO770" s="65"/>
      <c r="CP770" s="65"/>
      <c r="CQ770" s="65"/>
      <c r="CR770" s="65"/>
      <c r="CS770" s="65"/>
      <c r="CT770" s="65"/>
      <c r="CU770" s="65"/>
      <c r="CV770" s="66"/>
      <c r="CW770" s="65"/>
      <c r="CX770" s="65"/>
      <c r="CY770" s="40"/>
      <c r="CZ770" s="40"/>
      <c r="DA770" s="40"/>
      <c r="DB770" s="40"/>
      <c r="DC770" s="40"/>
      <c r="DD770" s="40"/>
      <c r="DE770" s="40"/>
      <c r="DF770" s="40"/>
      <c r="DG770" s="40"/>
      <c r="DH770" s="40"/>
      <c r="DI770" s="40"/>
      <c r="DJ770" s="40"/>
      <c r="DK770" s="40"/>
      <c r="DL770" s="40"/>
      <c r="DM770" s="40"/>
      <c r="DN770" s="40"/>
      <c r="DO770" s="40"/>
      <c r="DP770" s="40"/>
      <c r="DQ770" s="40"/>
      <c r="DR770" s="40"/>
      <c r="DS770" s="40"/>
      <c r="DT770" s="40"/>
      <c r="DU770" s="40"/>
      <c r="DV770" s="40"/>
      <c r="DW770" s="85"/>
    </row>
    <row r="771" spans="4:127" ht="21" customHeight="1" x14ac:dyDescent="0.2">
      <c r="D771" s="40"/>
      <c r="E771" s="40"/>
      <c r="F771" s="40"/>
      <c r="G771" s="40"/>
      <c r="H771" s="138"/>
      <c r="I771" s="138"/>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U771" s="75"/>
      <c r="AX771" s="40"/>
      <c r="AY771" s="40"/>
      <c r="AZ771" s="40"/>
      <c r="BA771" s="40"/>
      <c r="BG771" s="40"/>
      <c r="BI771" s="40"/>
      <c r="BJ771" s="40"/>
      <c r="BK771" s="40"/>
      <c r="BL771" s="40"/>
      <c r="BM771" s="40"/>
      <c r="BN771" s="40"/>
      <c r="BO771" s="40"/>
      <c r="BR771" s="40"/>
      <c r="BS771" s="40"/>
      <c r="BT771" s="40"/>
      <c r="CC771" s="40"/>
      <c r="CE771" s="65"/>
      <c r="CF771" s="65"/>
      <c r="CG771" s="65"/>
      <c r="CH771" s="65"/>
      <c r="CI771" s="65"/>
      <c r="CJ771" s="66"/>
      <c r="CK771" s="66"/>
      <c r="CL771" s="66"/>
      <c r="CM771" s="65"/>
      <c r="CN771" s="65"/>
      <c r="CO771" s="65"/>
      <c r="CP771" s="65"/>
      <c r="CQ771" s="65"/>
      <c r="CR771" s="65"/>
      <c r="CS771" s="65"/>
      <c r="CT771" s="65"/>
      <c r="CU771" s="65"/>
      <c r="CV771" s="66"/>
      <c r="CW771" s="65"/>
      <c r="CX771" s="65"/>
      <c r="CY771" s="40"/>
      <c r="CZ771" s="40"/>
      <c r="DA771" s="40"/>
      <c r="DB771" s="40"/>
      <c r="DC771" s="40"/>
      <c r="DD771" s="40"/>
      <c r="DE771" s="40"/>
      <c r="DF771" s="40"/>
      <c r="DG771" s="40"/>
      <c r="DH771" s="40"/>
      <c r="DI771" s="40"/>
      <c r="DJ771" s="40"/>
      <c r="DK771" s="40"/>
      <c r="DL771" s="40"/>
      <c r="DM771" s="40"/>
      <c r="DN771" s="40"/>
      <c r="DO771" s="40"/>
      <c r="DP771" s="40"/>
      <c r="DQ771" s="40"/>
      <c r="DR771" s="40"/>
      <c r="DS771" s="40"/>
      <c r="DT771" s="40"/>
      <c r="DU771" s="40"/>
      <c r="DV771" s="40"/>
      <c r="DW771" s="85"/>
    </row>
    <row r="772" spans="4:127" ht="21" customHeight="1" x14ac:dyDescent="0.2">
      <c r="D772" s="40"/>
      <c r="E772" s="40"/>
      <c r="F772" s="40"/>
      <c r="G772" s="40"/>
      <c r="H772" s="138"/>
      <c r="I772" s="138"/>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U772" s="75"/>
      <c r="AX772" s="40"/>
      <c r="AY772" s="40"/>
      <c r="AZ772" s="40"/>
      <c r="BA772" s="40"/>
      <c r="BG772" s="40"/>
      <c r="BI772" s="40"/>
      <c r="BJ772" s="40"/>
      <c r="BK772" s="40"/>
      <c r="BL772" s="40"/>
      <c r="BM772" s="40"/>
      <c r="BN772" s="40"/>
      <c r="BO772" s="40"/>
      <c r="BR772" s="40"/>
      <c r="BS772" s="40"/>
      <c r="BT772" s="40"/>
      <c r="CC772" s="40"/>
      <c r="CE772" s="65"/>
      <c r="CF772" s="65"/>
      <c r="CG772" s="65"/>
      <c r="CH772" s="65"/>
      <c r="CI772" s="65"/>
      <c r="CJ772" s="66"/>
      <c r="CK772" s="66"/>
      <c r="CL772" s="66"/>
      <c r="CM772" s="65"/>
      <c r="CN772" s="65"/>
      <c r="CO772" s="65"/>
      <c r="CP772" s="65"/>
      <c r="CQ772" s="65"/>
      <c r="CR772" s="65"/>
      <c r="CS772" s="65"/>
      <c r="CT772" s="65"/>
      <c r="CU772" s="65"/>
      <c r="CV772" s="66"/>
      <c r="CW772" s="65"/>
      <c r="CX772" s="65"/>
      <c r="CY772" s="40"/>
      <c r="CZ772" s="40"/>
      <c r="DA772" s="40"/>
      <c r="DB772" s="40"/>
      <c r="DC772" s="40"/>
      <c r="DD772" s="40"/>
      <c r="DE772" s="40"/>
      <c r="DF772" s="40"/>
      <c r="DG772" s="40"/>
      <c r="DH772" s="40"/>
      <c r="DI772" s="40"/>
      <c r="DJ772" s="40"/>
      <c r="DK772" s="40"/>
      <c r="DL772" s="40"/>
      <c r="DM772" s="40"/>
      <c r="DN772" s="40"/>
      <c r="DO772" s="40"/>
      <c r="DP772" s="40"/>
      <c r="DQ772" s="40"/>
      <c r="DR772" s="40"/>
      <c r="DS772" s="40"/>
      <c r="DT772" s="40"/>
      <c r="DU772" s="40"/>
      <c r="DV772" s="40"/>
      <c r="DW772" s="85"/>
    </row>
    <row r="773" spans="4:127" ht="21" customHeight="1" x14ac:dyDescent="0.2">
      <c r="D773" s="40"/>
      <c r="E773" s="40"/>
      <c r="F773" s="40"/>
      <c r="G773" s="40"/>
      <c r="H773" s="138"/>
      <c r="I773" s="138"/>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U773" s="75"/>
      <c r="AX773" s="40"/>
      <c r="AY773" s="40"/>
      <c r="AZ773" s="40"/>
      <c r="BA773" s="40"/>
      <c r="BG773" s="40"/>
      <c r="BI773" s="40"/>
      <c r="BJ773" s="40"/>
      <c r="BK773" s="40"/>
      <c r="BL773" s="40"/>
      <c r="BM773" s="40"/>
      <c r="BN773" s="40"/>
      <c r="BO773" s="40"/>
      <c r="BR773" s="40"/>
      <c r="BS773" s="40"/>
      <c r="BT773" s="40"/>
      <c r="CC773" s="40"/>
      <c r="CE773" s="65"/>
      <c r="CF773" s="65"/>
      <c r="CG773" s="65"/>
      <c r="CH773" s="65"/>
      <c r="CI773" s="65"/>
      <c r="CJ773" s="66"/>
      <c r="CK773" s="66"/>
      <c r="CL773" s="66"/>
      <c r="CM773" s="65"/>
      <c r="CN773" s="65"/>
      <c r="CO773" s="65"/>
      <c r="CP773" s="65"/>
      <c r="CQ773" s="65"/>
      <c r="CR773" s="65"/>
      <c r="CS773" s="65"/>
      <c r="CT773" s="65"/>
      <c r="CU773" s="65"/>
      <c r="CV773" s="66"/>
      <c r="CW773" s="65"/>
      <c r="CX773" s="65"/>
      <c r="CY773" s="40"/>
      <c r="CZ773" s="40"/>
      <c r="DA773" s="40"/>
      <c r="DB773" s="40"/>
      <c r="DC773" s="40"/>
      <c r="DD773" s="40"/>
      <c r="DE773" s="40"/>
      <c r="DF773" s="40"/>
      <c r="DG773" s="40"/>
      <c r="DH773" s="40"/>
      <c r="DI773" s="40"/>
      <c r="DJ773" s="40"/>
      <c r="DK773" s="40"/>
      <c r="DL773" s="40"/>
      <c r="DM773" s="40"/>
      <c r="DN773" s="40"/>
      <c r="DO773" s="40"/>
      <c r="DP773" s="40"/>
      <c r="DQ773" s="40"/>
      <c r="DR773" s="40"/>
      <c r="DS773" s="40"/>
      <c r="DT773" s="40"/>
      <c r="DU773" s="40"/>
      <c r="DV773" s="40"/>
      <c r="DW773" s="85"/>
    </row>
    <row r="774" spans="4:127" ht="21" customHeight="1" x14ac:dyDescent="0.2">
      <c r="D774" s="40"/>
      <c r="E774" s="40"/>
      <c r="F774" s="40"/>
      <c r="G774" s="40"/>
      <c r="H774" s="138"/>
      <c r="I774" s="138"/>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U774" s="75"/>
      <c r="AX774" s="40"/>
      <c r="AY774" s="40"/>
      <c r="AZ774" s="40"/>
      <c r="BA774" s="40"/>
      <c r="BG774" s="40"/>
      <c r="BI774" s="40"/>
      <c r="BJ774" s="40"/>
      <c r="BK774" s="40"/>
      <c r="BL774" s="40"/>
      <c r="BM774" s="40"/>
      <c r="BN774" s="40"/>
      <c r="BO774" s="40"/>
      <c r="BR774" s="40"/>
      <c r="BS774" s="40"/>
      <c r="BT774" s="40"/>
      <c r="CC774" s="40"/>
      <c r="CE774" s="65"/>
      <c r="CF774" s="65"/>
      <c r="CG774" s="65"/>
      <c r="CH774" s="65"/>
      <c r="CI774" s="65"/>
      <c r="CJ774" s="66"/>
      <c r="CK774" s="66"/>
      <c r="CL774" s="66"/>
      <c r="CM774" s="65"/>
      <c r="CN774" s="65"/>
      <c r="CO774" s="65"/>
      <c r="CP774" s="65"/>
      <c r="CQ774" s="65"/>
      <c r="CR774" s="65"/>
      <c r="CS774" s="65"/>
      <c r="CT774" s="65"/>
      <c r="CU774" s="65"/>
      <c r="CV774" s="66"/>
      <c r="CW774" s="65"/>
      <c r="CX774" s="65"/>
      <c r="CY774" s="40"/>
      <c r="CZ774" s="40"/>
      <c r="DA774" s="40"/>
      <c r="DB774" s="40"/>
      <c r="DC774" s="40"/>
      <c r="DD774" s="40"/>
      <c r="DE774" s="40"/>
      <c r="DF774" s="40"/>
      <c r="DG774" s="40"/>
      <c r="DH774" s="40"/>
      <c r="DI774" s="40"/>
      <c r="DJ774" s="40"/>
      <c r="DK774" s="40"/>
      <c r="DL774" s="40"/>
      <c r="DM774" s="40"/>
      <c r="DN774" s="40"/>
      <c r="DO774" s="40"/>
      <c r="DP774" s="40"/>
      <c r="DQ774" s="40"/>
      <c r="DR774" s="40"/>
      <c r="DS774" s="40"/>
      <c r="DT774" s="40"/>
      <c r="DU774" s="40"/>
      <c r="DV774" s="40"/>
      <c r="DW774" s="85"/>
    </row>
    <row r="775" spans="4:127" ht="21" customHeight="1" x14ac:dyDescent="0.2">
      <c r="D775" s="40"/>
      <c r="E775" s="40"/>
      <c r="F775" s="40"/>
      <c r="G775" s="40"/>
      <c r="H775" s="138"/>
      <c r="I775" s="138"/>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U775" s="75"/>
      <c r="AX775" s="40"/>
      <c r="AY775" s="40"/>
      <c r="AZ775" s="40"/>
      <c r="BA775" s="40"/>
      <c r="BG775" s="40"/>
      <c r="BI775" s="40"/>
      <c r="BJ775" s="40"/>
      <c r="BK775" s="40"/>
      <c r="BL775" s="40"/>
      <c r="BM775" s="40"/>
      <c r="BN775" s="40"/>
      <c r="BO775" s="40"/>
      <c r="BR775" s="40"/>
      <c r="BS775" s="40"/>
      <c r="BT775" s="40"/>
      <c r="CC775" s="40"/>
      <c r="CE775" s="65"/>
      <c r="CF775" s="65"/>
      <c r="CG775" s="65"/>
      <c r="CH775" s="65"/>
      <c r="CI775" s="65"/>
      <c r="CJ775" s="66"/>
      <c r="CK775" s="66"/>
      <c r="CL775" s="66"/>
      <c r="CM775" s="65"/>
      <c r="CN775" s="65"/>
      <c r="CO775" s="65"/>
      <c r="CP775" s="65"/>
      <c r="CQ775" s="65"/>
      <c r="CR775" s="65"/>
      <c r="CS775" s="65"/>
      <c r="CT775" s="65"/>
      <c r="CU775" s="65"/>
      <c r="CV775" s="66"/>
      <c r="CW775" s="65"/>
      <c r="CX775" s="65"/>
      <c r="CY775" s="40"/>
      <c r="CZ775" s="40"/>
      <c r="DA775" s="40"/>
      <c r="DB775" s="40"/>
      <c r="DC775" s="40"/>
      <c r="DD775" s="40"/>
      <c r="DE775" s="40"/>
      <c r="DF775" s="40"/>
      <c r="DG775" s="40"/>
      <c r="DH775" s="40"/>
      <c r="DI775" s="40"/>
      <c r="DJ775" s="40"/>
      <c r="DK775" s="40"/>
      <c r="DL775" s="40"/>
      <c r="DM775" s="40"/>
      <c r="DN775" s="40"/>
      <c r="DO775" s="40"/>
      <c r="DP775" s="40"/>
      <c r="DQ775" s="40"/>
      <c r="DR775" s="40"/>
      <c r="DS775" s="40"/>
      <c r="DT775" s="40"/>
      <c r="DU775" s="40"/>
      <c r="DV775" s="40"/>
      <c r="DW775" s="85"/>
    </row>
    <row r="776" spans="4:127" ht="21" customHeight="1" x14ac:dyDescent="0.2">
      <c r="D776" s="40"/>
      <c r="E776" s="40"/>
      <c r="F776" s="40"/>
      <c r="G776" s="40"/>
      <c r="H776" s="138"/>
      <c r="I776" s="138"/>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U776" s="75"/>
      <c r="AX776" s="40"/>
      <c r="AY776" s="40"/>
      <c r="AZ776" s="40"/>
      <c r="BA776" s="40"/>
      <c r="BG776" s="40"/>
      <c r="BI776" s="40"/>
      <c r="BJ776" s="40"/>
      <c r="BK776" s="40"/>
      <c r="BL776" s="40"/>
      <c r="BM776" s="40"/>
      <c r="BN776" s="40"/>
      <c r="BO776" s="40"/>
      <c r="BR776" s="40"/>
      <c r="BS776" s="40"/>
      <c r="BT776" s="40"/>
      <c r="CC776" s="40"/>
      <c r="CE776" s="65"/>
      <c r="CF776" s="65"/>
      <c r="CG776" s="65"/>
      <c r="CH776" s="65"/>
      <c r="CI776" s="65"/>
      <c r="CJ776" s="66"/>
      <c r="CK776" s="66"/>
      <c r="CL776" s="66"/>
      <c r="CM776" s="65"/>
      <c r="CN776" s="65"/>
      <c r="CO776" s="65"/>
      <c r="CP776" s="65"/>
      <c r="CQ776" s="65"/>
      <c r="CR776" s="65"/>
      <c r="CS776" s="65"/>
      <c r="CT776" s="65"/>
      <c r="CU776" s="65"/>
      <c r="CV776" s="66"/>
      <c r="CW776" s="65"/>
      <c r="CX776" s="65"/>
      <c r="CY776" s="40"/>
      <c r="CZ776" s="40"/>
      <c r="DA776" s="40"/>
      <c r="DB776" s="40"/>
      <c r="DC776" s="40"/>
      <c r="DD776" s="40"/>
      <c r="DE776" s="40"/>
      <c r="DF776" s="40"/>
      <c r="DG776" s="40"/>
      <c r="DH776" s="40"/>
      <c r="DI776" s="40"/>
      <c r="DJ776" s="40"/>
      <c r="DK776" s="40"/>
      <c r="DL776" s="40"/>
      <c r="DM776" s="40"/>
      <c r="DN776" s="40"/>
      <c r="DO776" s="40"/>
      <c r="DP776" s="40"/>
      <c r="DQ776" s="40"/>
      <c r="DR776" s="40"/>
      <c r="DS776" s="40"/>
      <c r="DT776" s="40"/>
      <c r="DU776" s="40"/>
      <c r="DV776" s="40"/>
      <c r="DW776" s="85"/>
    </row>
    <row r="777" spans="4:127" ht="21" customHeight="1" x14ac:dyDescent="0.2">
      <c r="D777" s="40"/>
      <c r="E777" s="40"/>
      <c r="F777" s="40"/>
      <c r="G777" s="40"/>
      <c r="H777" s="138"/>
      <c r="I777" s="138"/>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U777" s="75"/>
      <c r="AX777" s="40"/>
      <c r="AY777" s="40"/>
      <c r="AZ777" s="40"/>
      <c r="BA777" s="40"/>
      <c r="BG777" s="40"/>
      <c r="BI777" s="40"/>
      <c r="BJ777" s="40"/>
      <c r="BK777" s="40"/>
      <c r="BL777" s="40"/>
      <c r="BM777" s="40"/>
      <c r="BN777" s="40"/>
      <c r="BO777" s="40"/>
      <c r="BR777" s="40"/>
      <c r="BS777" s="40"/>
      <c r="BT777" s="40"/>
      <c r="CC777" s="40"/>
      <c r="CE777" s="65"/>
      <c r="CF777" s="65"/>
      <c r="CG777" s="65"/>
      <c r="CH777" s="65"/>
      <c r="CI777" s="65"/>
      <c r="CJ777" s="66"/>
      <c r="CK777" s="66"/>
      <c r="CL777" s="66"/>
      <c r="CM777" s="65"/>
      <c r="CN777" s="65"/>
      <c r="CO777" s="65"/>
      <c r="CP777" s="65"/>
      <c r="CQ777" s="65"/>
      <c r="CR777" s="65"/>
      <c r="CS777" s="65"/>
      <c r="CT777" s="65"/>
      <c r="CU777" s="65"/>
      <c r="CV777" s="66"/>
      <c r="CW777" s="65"/>
      <c r="CX777" s="65"/>
      <c r="CY777" s="40"/>
      <c r="CZ777" s="40"/>
      <c r="DA777" s="40"/>
      <c r="DB777" s="40"/>
      <c r="DC777" s="40"/>
      <c r="DD777" s="40"/>
      <c r="DE777" s="40"/>
      <c r="DF777" s="40"/>
      <c r="DG777" s="40"/>
      <c r="DH777" s="40"/>
      <c r="DI777" s="40"/>
      <c r="DJ777" s="40"/>
      <c r="DK777" s="40"/>
      <c r="DL777" s="40"/>
      <c r="DM777" s="40"/>
      <c r="DN777" s="40"/>
      <c r="DO777" s="40"/>
      <c r="DP777" s="40"/>
      <c r="DQ777" s="40"/>
      <c r="DR777" s="40"/>
      <c r="DS777" s="40"/>
      <c r="DT777" s="40"/>
      <c r="DU777" s="40"/>
      <c r="DV777" s="40"/>
      <c r="DW777" s="85"/>
    </row>
    <row r="778" spans="4:127" ht="21" customHeight="1" x14ac:dyDescent="0.2">
      <c r="D778" s="40"/>
      <c r="E778" s="40"/>
      <c r="F778" s="40"/>
      <c r="G778" s="40"/>
      <c r="H778" s="138"/>
      <c r="I778" s="138"/>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U778" s="75"/>
      <c r="AX778" s="40"/>
      <c r="AY778" s="40"/>
      <c r="AZ778" s="40"/>
      <c r="BA778" s="40"/>
      <c r="BG778" s="40"/>
      <c r="BI778" s="40"/>
      <c r="BJ778" s="40"/>
      <c r="BK778" s="40"/>
      <c r="BL778" s="40"/>
      <c r="BM778" s="40"/>
      <c r="BN778" s="40"/>
      <c r="BO778" s="40"/>
      <c r="BR778" s="40"/>
      <c r="BS778" s="40"/>
      <c r="BT778" s="40"/>
      <c r="CC778" s="40"/>
      <c r="CE778" s="65"/>
      <c r="CF778" s="65"/>
      <c r="CG778" s="65"/>
      <c r="CH778" s="65"/>
      <c r="CI778" s="65"/>
      <c r="CJ778" s="66"/>
      <c r="CK778" s="66"/>
      <c r="CL778" s="66"/>
      <c r="CM778" s="65"/>
      <c r="CN778" s="65"/>
      <c r="CO778" s="65"/>
      <c r="CP778" s="65"/>
      <c r="CQ778" s="65"/>
      <c r="CR778" s="65"/>
      <c r="CS778" s="65"/>
      <c r="CT778" s="65"/>
      <c r="CU778" s="65"/>
      <c r="CV778" s="66"/>
      <c r="CW778" s="65"/>
      <c r="CX778" s="65"/>
      <c r="CY778" s="40"/>
      <c r="CZ778" s="40"/>
      <c r="DA778" s="40"/>
      <c r="DB778" s="40"/>
      <c r="DC778" s="40"/>
      <c r="DD778" s="40"/>
      <c r="DE778" s="40"/>
      <c r="DF778" s="40"/>
      <c r="DG778" s="40"/>
      <c r="DH778" s="40"/>
      <c r="DI778" s="40"/>
      <c r="DJ778" s="40"/>
      <c r="DK778" s="40"/>
      <c r="DL778" s="40"/>
      <c r="DM778" s="40"/>
      <c r="DN778" s="40"/>
      <c r="DO778" s="40"/>
      <c r="DP778" s="40"/>
      <c r="DQ778" s="40"/>
      <c r="DR778" s="40"/>
      <c r="DS778" s="40"/>
      <c r="DT778" s="40"/>
      <c r="DU778" s="40"/>
      <c r="DV778" s="40"/>
      <c r="DW778" s="85"/>
    </row>
    <row r="779" spans="4:127" ht="21" customHeight="1" x14ac:dyDescent="0.2">
      <c r="D779" s="40"/>
      <c r="E779" s="40"/>
      <c r="F779" s="40"/>
      <c r="G779" s="40"/>
      <c r="H779" s="138"/>
      <c r="I779" s="138"/>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U779" s="75"/>
      <c r="AX779" s="40"/>
      <c r="AY779" s="40"/>
      <c r="AZ779" s="40"/>
      <c r="BA779" s="40"/>
      <c r="BG779" s="40"/>
      <c r="BI779" s="40"/>
      <c r="BJ779" s="40"/>
      <c r="BK779" s="40"/>
      <c r="BL779" s="40"/>
      <c r="BM779" s="40"/>
      <c r="BN779" s="40"/>
      <c r="BO779" s="40"/>
      <c r="BR779" s="40"/>
      <c r="BS779" s="40"/>
      <c r="BT779" s="40"/>
      <c r="CC779" s="40"/>
      <c r="CE779" s="65"/>
      <c r="CF779" s="65"/>
      <c r="CG779" s="65"/>
      <c r="CH779" s="65"/>
      <c r="CI779" s="65"/>
      <c r="CJ779" s="66"/>
      <c r="CK779" s="66"/>
      <c r="CL779" s="66"/>
      <c r="CM779" s="65"/>
      <c r="CN779" s="65"/>
      <c r="CO779" s="65"/>
      <c r="CP779" s="65"/>
      <c r="CQ779" s="65"/>
      <c r="CR779" s="65"/>
      <c r="CS779" s="65"/>
      <c r="CT779" s="65"/>
      <c r="CU779" s="65"/>
      <c r="CV779" s="66"/>
      <c r="CW779" s="65"/>
      <c r="CX779" s="65"/>
      <c r="CY779" s="40"/>
      <c r="CZ779" s="40"/>
      <c r="DA779" s="40"/>
      <c r="DB779" s="40"/>
      <c r="DC779" s="40"/>
      <c r="DD779" s="40"/>
      <c r="DE779" s="40"/>
      <c r="DF779" s="40"/>
      <c r="DG779" s="40"/>
      <c r="DH779" s="40"/>
      <c r="DI779" s="40"/>
      <c r="DJ779" s="40"/>
      <c r="DK779" s="40"/>
      <c r="DL779" s="40"/>
      <c r="DM779" s="40"/>
      <c r="DN779" s="40"/>
      <c r="DO779" s="40"/>
      <c r="DP779" s="40"/>
      <c r="DQ779" s="40"/>
      <c r="DR779" s="40"/>
      <c r="DS779" s="40"/>
      <c r="DT779" s="40"/>
      <c r="DU779" s="40"/>
      <c r="DV779" s="40"/>
      <c r="DW779" s="85"/>
    </row>
    <row r="780" spans="4:127" ht="21" customHeight="1" x14ac:dyDescent="0.2">
      <c r="D780" s="40"/>
      <c r="E780" s="40"/>
      <c r="F780" s="40"/>
      <c r="G780" s="40"/>
      <c r="H780" s="138"/>
      <c r="I780" s="138"/>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U780" s="75"/>
      <c r="AX780" s="40"/>
      <c r="AY780" s="40"/>
      <c r="AZ780" s="40"/>
      <c r="BA780" s="40"/>
      <c r="BG780" s="40"/>
      <c r="BI780" s="40"/>
      <c r="BJ780" s="40"/>
      <c r="BK780" s="40"/>
      <c r="BL780" s="40"/>
      <c r="BM780" s="40"/>
      <c r="BN780" s="40"/>
      <c r="BO780" s="40"/>
      <c r="BR780" s="40"/>
      <c r="BS780" s="40"/>
      <c r="BT780" s="40"/>
      <c r="CC780" s="40"/>
      <c r="CE780" s="65"/>
      <c r="CF780" s="65"/>
      <c r="CG780" s="65"/>
      <c r="CH780" s="65"/>
      <c r="CI780" s="65"/>
      <c r="CJ780" s="66"/>
      <c r="CK780" s="66"/>
      <c r="CL780" s="66"/>
      <c r="CM780" s="65"/>
      <c r="CN780" s="65"/>
      <c r="CO780" s="65"/>
      <c r="CP780" s="65"/>
      <c r="CQ780" s="65"/>
      <c r="CR780" s="65"/>
      <c r="CS780" s="65"/>
      <c r="CT780" s="65"/>
      <c r="CU780" s="65"/>
      <c r="CV780" s="66"/>
      <c r="CW780" s="65"/>
      <c r="CX780" s="65"/>
      <c r="CY780" s="40"/>
      <c r="CZ780" s="40"/>
      <c r="DA780" s="40"/>
      <c r="DB780" s="40"/>
      <c r="DC780" s="40"/>
      <c r="DD780" s="40"/>
      <c r="DE780" s="40"/>
      <c r="DF780" s="40"/>
      <c r="DG780" s="40"/>
      <c r="DH780" s="40"/>
      <c r="DI780" s="40"/>
      <c r="DJ780" s="40"/>
      <c r="DK780" s="40"/>
      <c r="DL780" s="40"/>
      <c r="DM780" s="40"/>
      <c r="DN780" s="40"/>
      <c r="DO780" s="40"/>
      <c r="DP780" s="40"/>
      <c r="DQ780" s="40"/>
      <c r="DR780" s="40"/>
      <c r="DS780" s="40"/>
      <c r="DT780" s="40"/>
      <c r="DU780" s="40"/>
      <c r="DV780" s="40"/>
      <c r="DW780" s="85"/>
    </row>
    <row r="781" spans="4:127" ht="21" customHeight="1" x14ac:dyDescent="0.2">
      <c r="D781" s="40"/>
      <c r="E781" s="40"/>
      <c r="F781" s="40"/>
      <c r="G781" s="40"/>
      <c r="H781" s="138"/>
      <c r="I781" s="138"/>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U781" s="75"/>
      <c r="AX781" s="40"/>
      <c r="AY781" s="40"/>
      <c r="AZ781" s="40"/>
      <c r="BA781" s="40"/>
      <c r="BG781" s="40"/>
      <c r="BI781" s="40"/>
      <c r="BJ781" s="40"/>
      <c r="BK781" s="40"/>
      <c r="BL781" s="40"/>
      <c r="BM781" s="40"/>
      <c r="BN781" s="40"/>
      <c r="BO781" s="40"/>
      <c r="BR781" s="40"/>
      <c r="BS781" s="40"/>
      <c r="BT781" s="40"/>
      <c r="CC781" s="40"/>
      <c r="CE781" s="65"/>
      <c r="CF781" s="65"/>
      <c r="CG781" s="65"/>
      <c r="CH781" s="65"/>
      <c r="CI781" s="65"/>
      <c r="CJ781" s="66"/>
      <c r="CK781" s="66"/>
      <c r="CL781" s="66"/>
      <c r="CM781" s="65"/>
      <c r="CN781" s="65"/>
      <c r="CO781" s="65"/>
      <c r="CP781" s="65"/>
      <c r="CQ781" s="65"/>
      <c r="CR781" s="65"/>
      <c r="CS781" s="65"/>
      <c r="CT781" s="65"/>
      <c r="CU781" s="65"/>
      <c r="CV781" s="66"/>
      <c r="CW781" s="65"/>
      <c r="CX781" s="65"/>
      <c r="CY781" s="40"/>
      <c r="CZ781" s="40"/>
      <c r="DA781" s="40"/>
      <c r="DB781" s="40"/>
      <c r="DC781" s="40"/>
      <c r="DD781" s="40"/>
      <c r="DE781" s="40"/>
      <c r="DF781" s="40"/>
      <c r="DG781" s="40"/>
      <c r="DH781" s="40"/>
      <c r="DI781" s="40"/>
      <c r="DJ781" s="40"/>
      <c r="DK781" s="40"/>
      <c r="DL781" s="40"/>
      <c r="DM781" s="40"/>
      <c r="DN781" s="40"/>
      <c r="DO781" s="40"/>
      <c r="DP781" s="40"/>
      <c r="DQ781" s="40"/>
      <c r="DR781" s="40"/>
      <c r="DS781" s="40"/>
      <c r="DT781" s="40"/>
      <c r="DU781" s="40"/>
      <c r="DV781" s="40"/>
      <c r="DW781" s="85"/>
    </row>
    <row r="782" spans="4:127" ht="21" customHeight="1" x14ac:dyDescent="0.2">
      <c r="D782" s="40"/>
      <c r="E782" s="40"/>
      <c r="F782" s="40"/>
      <c r="G782" s="40"/>
      <c r="H782" s="138"/>
      <c r="I782" s="138"/>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U782" s="75"/>
      <c r="AX782" s="40"/>
      <c r="AY782" s="40"/>
      <c r="AZ782" s="40"/>
      <c r="BA782" s="40"/>
      <c r="BG782" s="40"/>
      <c r="BI782" s="40"/>
      <c r="BJ782" s="40"/>
      <c r="BK782" s="40"/>
      <c r="BL782" s="40"/>
      <c r="BM782" s="40"/>
      <c r="BN782" s="40"/>
      <c r="BO782" s="40"/>
      <c r="BR782" s="40"/>
      <c r="BS782" s="40"/>
      <c r="BT782" s="40"/>
      <c r="CC782" s="40"/>
      <c r="CE782" s="65"/>
      <c r="CF782" s="65"/>
      <c r="CG782" s="65"/>
      <c r="CH782" s="65"/>
      <c r="CI782" s="65"/>
      <c r="CJ782" s="66"/>
      <c r="CK782" s="66"/>
      <c r="CL782" s="66"/>
      <c r="CM782" s="65"/>
      <c r="CN782" s="65"/>
      <c r="CO782" s="65"/>
      <c r="CP782" s="65"/>
      <c r="CQ782" s="65"/>
      <c r="CR782" s="65"/>
      <c r="CS782" s="65"/>
      <c r="CT782" s="65"/>
      <c r="CU782" s="65"/>
      <c r="CV782" s="66"/>
      <c r="CW782" s="65"/>
      <c r="CX782" s="65"/>
      <c r="CY782" s="40"/>
      <c r="CZ782" s="40"/>
      <c r="DA782" s="40"/>
      <c r="DB782" s="40"/>
      <c r="DC782" s="40"/>
      <c r="DD782" s="40"/>
      <c r="DE782" s="40"/>
      <c r="DF782" s="40"/>
      <c r="DG782" s="40"/>
      <c r="DH782" s="40"/>
      <c r="DI782" s="40"/>
      <c r="DJ782" s="40"/>
      <c r="DK782" s="40"/>
      <c r="DL782" s="40"/>
      <c r="DM782" s="40"/>
      <c r="DN782" s="40"/>
      <c r="DO782" s="40"/>
      <c r="DP782" s="40"/>
      <c r="DQ782" s="40"/>
      <c r="DR782" s="40"/>
      <c r="DS782" s="40"/>
      <c r="DT782" s="40"/>
      <c r="DU782" s="40"/>
      <c r="DV782" s="40"/>
      <c r="DW782" s="85"/>
    </row>
    <row r="783" spans="4:127" ht="21" customHeight="1" x14ac:dyDescent="0.2">
      <c r="D783" s="40"/>
      <c r="E783" s="40"/>
      <c r="F783" s="40"/>
      <c r="G783" s="40"/>
      <c r="H783" s="138"/>
      <c r="I783" s="138"/>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U783" s="75"/>
      <c r="AX783" s="40"/>
      <c r="AY783" s="40"/>
      <c r="AZ783" s="40"/>
      <c r="BA783" s="40"/>
      <c r="BG783" s="40"/>
      <c r="BI783" s="40"/>
      <c r="BJ783" s="40"/>
      <c r="BK783" s="40"/>
      <c r="BL783" s="40"/>
      <c r="BM783" s="40"/>
      <c r="BN783" s="40"/>
      <c r="BO783" s="40"/>
      <c r="BR783" s="40"/>
      <c r="BS783" s="40"/>
      <c r="BT783" s="40"/>
      <c r="CC783" s="40"/>
      <c r="CE783" s="65"/>
      <c r="CF783" s="65"/>
      <c r="CG783" s="65"/>
      <c r="CH783" s="65"/>
      <c r="CI783" s="65"/>
      <c r="CJ783" s="66"/>
      <c r="CK783" s="66"/>
      <c r="CL783" s="66"/>
      <c r="CM783" s="65"/>
      <c r="CN783" s="65"/>
      <c r="CO783" s="65"/>
      <c r="CP783" s="65"/>
      <c r="CQ783" s="65"/>
      <c r="CR783" s="65"/>
      <c r="CS783" s="65"/>
      <c r="CT783" s="65"/>
      <c r="CU783" s="65"/>
      <c r="CV783" s="66"/>
      <c r="CW783" s="65"/>
      <c r="CX783" s="65"/>
      <c r="CY783" s="40"/>
      <c r="CZ783" s="40"/>
      <c r="DA783" s="40"/>
      <c r="DB783" s="40"/>
      <c r="DC783" s="40"/>
      <c r="DD783" s="40"/>
      <c r="DE783" s="40"/>
      <c r="DF783" s="40"/>
      <c r="DG783" s="40"/>
      <c r="DH783" s="40"/>
      <c r="DI783" s="40"/>
      <c r="DJ783" s="40"/>
      <c r="DK783" s="40"/>
      <c r="DL783" s="40"/>
      <c r="DM783" s="40"/>
      <c r="DN783" s="40"/>
      <c r="DO783" s="40"/>
      <c r="DP783" s="40"/>
      <c r="DQ783" s="40"/>
      <c r="DR783" s="40"/>
      <c r="DS783" s="40"/>
      <c r="DT783" s="40"/>
      <c r="DU783" s="40"/>
      <c r="DV783" s="40"/>
      <c r="DW783" s="85"/>
    </row>
    <row r="784" spans="4:127" ht="21" customHeight="1" x14ac:dyDescent="0.2">
      <c r="D784" s="40"/>
      <c r="E784" s="40"/>
      <c r="F784" s="40"/>
      <c r="G784" s="40"/>
      <c r="H784" s="138"/>
      <c r="I784" s="138"/>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U784" s="75"/>
      <c r="AX784" s="40"/>
      <c r="AY784" s="40"/>
      <c r="AZ784" s="40"/>
      <c r="BA784" s="40"/>
      <c r="BG784" s="40"/>
      <c r="BI784" s="40"/>
      <c r="BJ784" s="40"/>
      <c r="BK784" s="40"/>
      <c r="BL784" s="40"/>
      <c r="BM784" s="40"/>
      <c r="BN784" s="40"/>
      <c r="BO784" s="40"/>
      <c r="BR784" s="40"/>
      <c r="BS784" s="40"/>
      <c r="BT784" s="40"/>
      <c r="CC784" s="40"/>
      <c r="CE784" s="65"/>
      <c r="CF784" s="65"/>
      <c r="CG784" s="65"/>
      <c r="CH784" s="65"/>
      <c r="CI784" s="65"/>
      <c r="CJ784" s="66"/>
      <c r="CK784" s="66"/>
      <c r="CL784" s="66"/>
      <c r="CM784" s="65"/>
      <c r="CN784" s="65"/>
      <c r="CO784" s="65"/>
      <c r="CP784" s="65"/>
      <c r="CQ784" s="65"/>
      <c r="CR784" s="65"/>
      <c r="CS784" s="65"/>
      <c r="CT784" s="65"/>
      <c r="CU784" s="65"/>
      <c r="CV784" s="66"/>
      <c r="CW784" s="65"/>
      <c r="CX784" s="65"/>
      <c r="CY784" s="40"/>
      <c r="CZ784" s="40"/>
      <c r="DA784" s="40"/>
      <c r="DB784" s="40"/>
      <c r="DC784" s="40"/>
      <c r="DD784" s="40"/>
      <c r="DE784" s="40"/>
      <c r="DF784" s="40"/>
      <c r="DG784" s="40"/>
      <c r="DH784" s="40"/>
      <c r="DI784" s="40"/>
      <c r="DJ784" s="40"/>
      <c r="DK784" s="40"/>
      <c r="DL784" s="40"/>
      <c r="DM784" s="40"/>
      <c r="DN784" s="40"/>
      <c r="DO784" s="40"/>
      <c r="DP784" s="40"/>
      <c r="DQ784" s="40"/>
      <c r="DR784" s="40"/>
      <c r="DS784" s="40"/>
      <c r="DT784" s="40"/>
      <c r="DU784" s="40"/>
      <c r="DV784" s="40"/>
      <c r="DW784" s="85"/>
    </row>
    <row r="785" spans="4:127" ht="21" customHeight="1" x14ac:dyDescent="0.2">
      <c r="D785" s="40"/>
      <c r="E785" s="40"/>
      <c r="F785" s="40"/>
      <c r="G785" s="40"/>
      <c r="H785" s="138"/>
      <c r="I785" s="138"/>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U785" s="75"/>
      <c r="AX785" s="40"/>
      <c r="AY785" s="40"/>
      <c r="AZ785" s="40"/>
      <c r="BA785" s="40"/>
      <c r="BG785" s="40"/>
      <c r="BI785" s="40"/>
      <c r="BJ785" s="40"/>
      <c r="BK785" s="40"/>
      <c r="BL785" s="40"/>
      <c r="BM785" s="40"/>
      <c r="BN785" s="40"/>
      <c r="BO785" s="40"/>
      <c r="BR785" s="40"/>
      <c r="BS785" s="40"/>
      <c r="BT785" s="40"/>
      <c r="CC785" s="40"/>
      <c r="CE785" s="65"/>
      <c r="CF785" s="65"/>
      <c r="CG785" s="65"/>
      <c r="CH785" s="65"/>
      <c r="CI785" s="65"/>
      <c r="CJ785" s="66"/>
      <c r="CK785" s="66"/>
      <c r="CL785" s="66"/>
      <c r="CM785" s="65"/>
      <c r="CN785" s="65"/>
      <c r="CO785" s="65"/>
      <c r="CP785" s="65"/>
      <c r="CQ785" s="65"/>
      <c r="CR785" s="65"/>
      <c r="CS785" s="65"/>
      <c r="CT785" s="65"/>
      <c r="CU785" s="65"/>
      <c r="CV785" s="66"/>
      <c r="CW785" s="65"/>
      <c r="CX785" s="65"/>
      <c r="CY785" s="40"/>
      <c r="CZ785" s="40"/>
      <c r="DA785" s="40"/>
      <c r="DB785" s="40"/>
      <c r="DC785" s="40"/>
      <c r="DD785" s="40"/>
      <c r="DE785" s="40"/>
      <c r="DF785" s="40"/>
      <c r="DG785" s="40"/>
      <c r="DH785" s="40"/>
      <c r="DI785" s="40"/>
      <c r="DJ785" s="40"/>
      <c r="DK785" s="40"/>
      <c r="DL785" s="40"/>
      <c r="DM785" s="40"/>
      <c r="DN785" s="40"/>
      <c r="DO785" s="40"/>
      <c r="DP785" s="40"/>
      <c r="DQ785" s="40"/>
      <c r="DR785" s="40"/>
      <c r="DS785" s="40"/>
      <c r="DT785" s="40"/>
      <c r="DU785" s="40"/>
      <c r="DV785" s="40"/>
      <c r="DW785" s="85"/>
    </row>
    <row r="786" spans="4:127" ht="21" customHeight="1" x14ac:dyDescent="0.2">
      <c r="D786" s="40"/>
      <c r="E786" s="40"/>
      <c r="F786" s="40"/>
      <c r="G786" s="40"/>
      <c r="H786" s="138"/>
      <c r="I786" s="138"/>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U786" s="75"/>
      <c r="AX786" s="40"/>
      <c r="AY786" s="40"/>
      <c r="AZ786" s="40"/>
      <c r="BA786" s="40"/>
      <c r="BG786" s="40"/>
      <c r="BI786" s="40"/>
      <c r="BJ786" s="40"/>
      <c r="BK786" s="40"/>
      <c r="BL786" s="40"/>
      <c r="BM786" s="40"/>
      <c r="BN786" s="40"/>
      <c r="BO786" s="40"/>
      <c r="BR786" s="40"/>
      <c r="BS786" s="40"/>
      <c r="BT786" s="40"/>
      <c r="CC786" s="40"/>
      <c r="CE786" s="65"/>
      <c r="CF786" s="65"/>
      <c r="CG786" s="65"/>
      <c r="CH786" s="65"/>
      <c r="CI786" s="65"/>
      <c r="CJ786" s="66"/>
      <c r="CK786" s="66"/>
      <c r="CL786" s="66"/>
      <c r="CM786" s="65"/>
      <c r="CN786" s="65"/>
      <c r="CO786" s="65"/>
      <c r="CP786" s="65"/>
      <c r="CQ786" s="65"/>
      <c r="CR786" s="65"/>
      <c r="CS786" s="65"/>
      <c r="CT786" s="65"/>
      <c r="CU786" s="65"/>
      <c r="CV786" s="66"/>
      <c r="CW786" s="65"/>
      <c r="CX786" s="65"/>
      <c r="CY786" s="40"/>
      <c r="CZ786" s="40"/>
      <c r="DA786" s="40"/>
      <c r="DB786" s="40"/>
      <c r="DC786" s="40"/>
      <c r="DD786" s="40"/>
      <c r="DE786" s="40"/>
      <c r="DF786" s="40"/>
      <c r="DG786" s="40"/>
      <c r="DH786" s="40"/>
      <c r="DI786" s="40"/>
      <c r="DJ786" s="40"/>
      <c r="DK786" s="40"/>
      <c r="DL786" s="40"/>
      <c r="DM786" s="40"/>
      <c r="DN786" s="40"/>
      <c r="DO786" s="40"/>
      <c r="DP786" s="40"/>
      <c r="DQ786" s="40"/>
      <c r="DR786" s="40"/>
      <c r="DS786" s="40"/>
      <c r="DT786" s="40"/>
      <c r="DU786" s="40"/>
      <c r="DV786" s="40"/>
      <c r="DW786" s="85"/>
    </row>
    <row r="787" spans="4:127" ht="21" customHeight="1" x14ac:dyDescent="0.2">
      <c r="D787" s="40"/>
      <c r="E787" s="40"/>
      <c r="F787" s="40"/>
      <c r="G787" s="40"/>
      <c r="H787" s="138"/>
      <c r="I787" s="138"/>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U787" s="75"/>
      <c r="AX787" s="40"/>
      <c r="AY787" s="40"/>
      <c r="AZ787" s="40"/>
      <c r="BA787" s="40"/>
      <c r="BG787" s="40"/>
      <c r="BI787" s="40"/>
      <c r="BJ787" s="40"/>
      <c r="BK787" s="40"/>
      <c r="BL787" s="40"/>
      <c r="BM787" s="40"/>
      <c r="BN787" s="40"/>
      <c r="BO787" s="40"/>
      <c r="BR787" s="40"/>
      <c r="BS787" s="40"/>
      <c r="BT787" s="40"/>
      <c r="CC787" s="40"/>
      <c r="CE787" s="65"/>
      <c r="CF787" s="65"/>
      <c r="CG787" s="65"/>
      <c r="CH787" s="65"/>
      <c r="CI787" s="65"/>
      <c r="CJ787" s="66"/>
      <c r="CK787" s="66"/>
      <c r="CL787" s="66"/>
      <c r="CM787" s="65"/>
      <c r="CN787" s="65"/>
      <c r="CO787" s="65"/>
      <c r="CP787" s="65"/>
      <c r="CQ787" s="65"/>
      <c r="CR787" s="65"/>
      <c r="CS787" s="65"/>
      <c r="CT787" s="65"/>
      <c r="CU787" s="65"/>
      <c r="CV787" s="66"/>
      <c r="CW787" s="65"/>
      <c r="CX787" s="65"/>
      <c r="CY787" s="40"/>
      <c r="CZ787" s="40"/>
      <c r="DA787" s="40"/>
      <c r="DB787" s="40"/>
      <c r="DC787" s="40"/>
      <c r="DD787" s="40"/>
      <c r="DE787" s="40"/>
      <c r="DF787" s="40"/>
      <c r="DG787" s="40"/>
      <c r="DH787" s="40"/>
      <c r="DI787" s="40"/>
      <c r="DJ787" s="40"/>
      <c r="DK787" s="40"/>
      <c r="DL787" s="40"/>
      <c r="DM787" s="40"/>
      <c r="DN787" s="40"/>
      <c r="DO787" s="40"/>
      <c r="DP787" s="40"/>
      <c r="DQ787" s="40"/>
      <c r="DR787" s="40"/>
      <c r="DS787" s="40"/>
      <c r="DT787" s="40"/>
      <c r="DU787" s="40"/>
      <c r="DV787" s="40"/>
      <c r="DW787" s="85"/>
    </row>
    <row r="788" spans="4:127" ht="21" customHeight="1" x14ac:dyDescent="0.2">
      <c r="D788" s="40"/>
      <c r="E788" s="40"/>
      <c r="F788" s="40"/>
      <c r="G788" s="40"/>
      <c r="H788" s="138"/>
      <c r="I788" s="138"/>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U788" s="75"/>
      <c r="AX788" s="40"/>
      <c r="AY788" s="40"/>
      <c r="AZ788" s="40"/>
      <c r="BA788" s="40"/>
      <c r="BG788" s="40"/>
      <c r="BI788" s="40"/>
      <c r="BJ788" s="40"/>
      <c r="BK788" s="40"/>
      <c r="BL788" s="40"/>
      <c r="BM788" s="40"/>
      <c r="BN788" s="40"/>
      <c r="BO788" s="40"/>
      <c r="BR788" s="40"/>
      <c r="BS788" s="40"/>
      <c r="BT788" s="40"/>
      <c r="CC788" s="40"/>
      <c r="CE788" s="65"/>
      <c r="CF788" s="65"/>
      <c r="CG788" s="65"/>
      <c r="CH788" s="65"/>
      <c r="CI788" s="65"/>
      <c r="CJ788" s="66"/>
      <c r="CK788" s="66"/>
      <c r="CL788" s="66"/>
      <c r="CM788" s="65"/>
      <c r="CN788" s="65"/>
      <c r="CO788" s="65"/>
      <c r="CP788" s="65"/>
      <c r="CQ788" s="65"/>
      <c r="CR788" s="65"/>
      <c r="CS788" s="65"/>
      <c r="CT788" s="65"/>
      <c r="CU788" s="65"/>
      <c r="CV788" s="66"/>
      <c r="CW788" s="65"/>
      <c r="CX788" s="65"/>
      <c r="CY788" s="40"/>
      <c r="CZ788" s="40"/>
      <c r="DA788" s="40"/>
      <c r="DB788" s="40"/>
      <c r="DC788" s="40"/>
      <c r="DD788" s="40"/>
      <c r="DE788" s="40"/>
      <c r="DF788" s="40"/>
      <c r="DG788" s="40"/>
      <c r="DH788" s="40"/>
      <c r="DI788" s="40"/>
      <c r="DJ788" s="40"/>
      <c r="DK788" s="40"/>
      <c r="DL788" s="40"/>
      <c r="DM788" s="40"/>
      <c r="DN788" s="40"/>
      <c r="DO788" s="40"/>
      <c r="DP788" s="40"/>
      <c r="DQ788" s="40"/>
      <c r="DR788" s="40"/>
      <c r="DS788" s="40"/>
      <c r="DT788" s="40"/>
      <c r="DU788" s="40"/>
      <c r="DV788" s="40"/>
      <c r="DW788" s="85"/>
    </row>
    <row r="789" spans="4:127" ht="21" customHeight="1" x14ac:dyDescent="0.2">
      <c r="D789" s="40"/>
      <c r="E789" s="40"/>
      <c r="F789" s="40"/>
      <c r="G789" s="40"/>
      <c r="H789" s="138"/>
      <c r="I789" s="138"/>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U789" s="75"/>
      <c r="AX789" s="40"/>
      <c r="AY789" s="40"/>
      <c r="AZ789" s="40"/>
      <c r="BA789" s="40"/>
      <c r="BG789" s="40"/>
      <c r="BI789" s="40"/>
      <c r="BJ789" s="40"/>
      <c r="BK789" s="40"/>
      <c r="BL789" s="40"/>
      <c r="BM789" s="40"/>
      <c r="BN789" s="40"/>
      <c r="BO789" s="40"/>
      <c r="BR789" s="40"/>
      <c r="BS789" s="40"/>
      <c r="BT789" s="40"/>
      <c r="CC789" s="40"/>
      <c r="CE789" s="65"/>
      <c r="CF789" s="65"/>
      <c r="CG789" s="65"/>
      <c r="CH789" s="65"/>
      <c r="CI789" s="65"/>
      <c r="CJ789" s="66"/>
      <c r="CK789" s="66"/>
      <c r="CL789" s="66"/>
      <c r="CM789" s="65"/>
      <c r="CN789" s="65"/>
      <c r="CO789" s="65"/>
      <c r="CP789" s="65"/>
      <c r="CQ789" s="65"/>
      <c r="CR789" s="65"/>
      <c r="CS789" s="65"/>
      <c r="CT789" s="65"/>
      <c r="CU789" s="65"/>
      <c r="CV789" s="66"/>
      <c r="CW789" s="65"/>
      <c r="CX789" s="65"/>
      <c r="CY789" s="40"/>
      <c r="CZ789" s="40"/>
      <c r="DA789" s="40"/>
      <c r="DB789" s="40"/>
      <c r="DC789" s="40"/>
      <c r="DD789" s="40"/>
      <c r="DE789" s="40"/>
      <c r="DF789" s="40"/>
      <c r="DG789" s="40"/>
      <c r="DH789" s="40"/>
      <c r="DI789" s="40"/>
      <c r="DJ789" s="40"/>
      <c r="DK789" s="40"/>
      <c r="DL789" s="40"/>
      <c r="DM789" s="40"/>
      <c r="DN789" s="40"/>
      <c r="DO789" s="40"/>
      <c r="DP789" s="40"/>
      <c r="DQ789" s="40"/>
      <c r="DR789" s="40"/>
      <c r="DS789" s="40"/>
      <c r="DT789" s="40"/>
      <c r="DU789" s="40"/>
      <c r="DV789" s="40"/>
      <c r="DW789" s="85"/>
    </row>
    <row r="790" spans="4:127" ht="21" customHeight="1" x14ac:dyDescent="0.2">
      <c r="D790" s="40"/>
      <c r="E790" s="40"/>
      <c r="F790" s="40"/>
      <c r="G790" s="40"/>
      <c r="H790" s="138"/>
      <c r="I790" s="138"/>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U790" s="75"/>
      <c r="AX790" s="40"/>
      <c r="AY790" s="40"/>
      <c r="AZ790" s="40"/>
      <c r="BA790" s="40"/>
      <c r="BG790" s="40"/>
      <c r="BI790" s="40"/>
      <c r="BJ790" s="40"/>
      <c r="BK790" s="40"/>
      <c r="BL790" s="40"/>
      <c r="BM790" s="40"/>
      <c r="BN790" s="40"/>
      <c r="BO790" s="40"/>
      <c r="BR790" s="40"/>
      <c r="BS790" s="40"/>
      <c r="BT790" s="40"/>
      <c r="CC790" s="40"/>
      <c r="CE790" s="65"/>
      <c r="CF790" s="65"/>
      <c r="CG790" s="65"/>
      <c r="CH790" s="65"/>
      <c r="CI790" s="65"/>
      <c r="CJ790" s="66"/>
      <c r="CK790" s="66"/>
      <c r="CL790" s="66"/>
      <c r="CM790" s="65"/>
      <c r="CN790" s="65"/>
      <c r="CO790" s="65"/>
      <c r="CP790" s="65"/>
      <c r="CQ790" s="65"/>
      <c r="CR790" s="65"/>
      <c r="CS790" s="65"/>
      <c r="CT790" s="65"/>
      <c r="CU790" s="65"/>
      <c r="CV790" s="66"/>
      <c r="CW790" s="65"/>
      <c r="CX790" s="65"/>
      <c r="CY790" s="40"/>
      <c r="CZ790" s="40"/>
      <c r="DA790" s="40"/>
      <c r="DB790" s="40"/>
      <c r="DC790" s="40"/>
      <c r="DD790" s="40"/>
      <c r="DE790" s="40"/>
      <c r="DF790" s="40"/>
      <c r="DG790" s="40"/>
      <c r="DH790" s="40"/>
      <c r="DI790" s="40"/>
      <c r="DJ790" s="40"/>
      <c r="DK790" s="40"/>
      <c r="DL790" s="40"/>
      <c r="DM790" s="40"/>
      <c r="DN790" s="40"/>
      <c r="DO790" s="40"/>
      <c r="DP790" s="40"/>
      <c r="DQ790" s="40"/>
      <c r="DR790" s="40"/>
      <c r="DS790" s="40"/>
      <c r="DT790" s="40"/>
      <c r="DU790" s="40"/>
      <c r="DV790" s="40"/>
      <c r="DW790" s="85"/>
    </row>
    <row r="791" spans="4:127" ht="21" customHeight="1" x14ac:dyDescent="0.2">
      <c r="D791" s="40"/>
      <c r="E791" s="40"/>
      <c r="F791" s="40"/>
      <c r="G791" s="40"/>
      <c r="H791" s="138"/>
      <c r="I791" s="138"/>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U791" s="75"/>
      <c r="AX791" s="40"/>
      <c r="AY791" s="40"/>
      <c r="AZ791" s="40"/>
      <c r="BA791" s="40"/>
      <c r="BG791" s="40"/>
      <c r="BI791" s="40"/>
      <c r="BJ791" s="40"/>
      <c r="BK791" s="40"/>
      <c r="BL791" s="40"/>
      <c r="BM791" s="40"/>
      <c r="BN791" s="40"/>
      <c r="BO791" s="40"/>
      <c r="BR791" s="40"/>
      <c r="BS791" s="40"/>
      <c r="BT791" s="40"/>
      <c r="CC791" s="40"/>
      <c r="CE791" s="65"/>
      <c r="CF791" s="65"/>
      <c r="CG791" s="65"/>
      <c r="CH791" s="65"/>
      <c r="CI791" s="65"/>
      <c r="CJ791" s="66"/>
      <c r="CK791" s="66"/>
      <c r="CL791" s="66"/>
      <c r="CM791" s="65"/>
      <c r="CN791" s="65"/>
      <c r="CO791" s="65"/>
      <c r="CP791" s="65"/>
      <c r="CQ791" s="65"/>
      <c r="CR791" s="65"/>
      <c r="CS791" s="65"/>
      <c r="CT791" s="65"/>
      <c r="CU791" s="65"/>
      <c r="CV791" s="66"/>
      <c r="CW791" s="65"/>
      <c r="CX791" s="65"/>
      <c r="CY791" s="40"/>
      <c r="CZ791" s="40"/>
      <c r="DA791" s="40"/>
      <c r="DB791" s="40"/>
      <c r="DC791" s="40"/>
      <c r="DD791" s="40"/>
      <c r="DE791" s="40"/>
      <c r="DF791" s="40"/>
      <c r="DG791" s="40"/>
      <c r="DH791" s="40"/>
      <c r="DI791" s="40"/>
      <c r="DJ791" s="40"/>
      <c r="DK791" s="40"/>
      <c r="DL791" s="40"/>
      <c r="DM791" s="40"/>
      <c r="DN791" s="40"/>
      <c r="DO791" s="40"/>
      <c r="DP791" s="40"/>
      <c r="DQ791" s="40"/>
      <c r="DR791" s="40"/>
      <c r="DS791" s="40"/>
      <c r="DT791" s="40"/>
      <c r="DU791" s="40"/>
      <c r="DV791" s="40"/>
      <c r="DW791" s="85"/>
    </row>
    <row r="792" spans="4:127" ht="21" customHeight="1" x14ac:dyDescent="0.2">
      <c r="D792" s="40"/>
      <c r="E792" s="40"/>
      <c r="F792" s="40"/>
      <c r="G792" s="40"/>
      <c r="H792" s="138"/>
      <c r="I792" s="138"/>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U792" s="75"/>
      <c r="AX792" s="40"/>
      <c r="AY792" s="40"/>
      <c r="AZ792" s="40"/>
      <c r="BA792" s="40"/>
      <c r="BG792" s="40"/>
      <c r="BI792" s="40"/>
      <c r="BJ792" s="40"/>
      <c r="BK792" s="40"/>
      <c r="BL792" s="40"/>
      <c r="BM792" s="40"/>
      <c r="BN792" s="40"/>
      <c r="BO792" s="40"/>
      <c r="BR792" s="40"/>
      <c r="BS792" s="40"/>
      <c r="BT792" s="40"/>
      <c r="CC792" s="40"/>
      <c r="CE792" s="65"/>
      <c r="CF792" s="65"/>
      <c r="CG792" s="65"/>
      <c r="CH792" s="65"/>
      <c r="CI792" s="65"/>
      <c r="CJ792" s="66"/>
      <c r="CK792" s="66"/>
      <c r="CL792" s="66"/>
      <c r="CM792" s="65"/>
      <c r="CN792" s="65"/>
      <c r="CO792" s="65"/>
      <c r="CP792" s="65"/>
      <c r="CQ792" s="65"/>
      <c r="CR792" s="65"/>
      <c r="CS792" s="65"/>
      <c r="CT792" s="65"/>
      <c r="CU792" s="65"/>
      <c r="CV792" s="66"/>
      <c r="CW792" s="65"/>
      <c r="CX792" s="65"/>
      <c r="CY792" s="40"/>
      <c r="CZ792" s="40"/>
      <c r="DA792" s="40"/>
      <c r="DB792" s="40"/>
      <c r="DC792" s="40"/>
      <c r="DD792" s="40"/>
      <c r="DE792" s="40"/>
      <c r="DF792" s="40"/>
      <c r="DG792" s="40"/>
      <c r="DH792" s="40"/>
      <c r="DI792" s="40"/>
      <c r="DJ792" s="40"/>
      <c r="DK792" s="40"/>
      <c r="DL792" s="40"/>
      <c r="DM792" s="40"/>
      <c r="DN792" s="40"/>
      <c r="DO792" s="40"/>
      <c r="DP792" s="40"/>
      <c r="DQ792" s="40"/>
      <c r="DR792" s="40"/>
      <c r="DS792" s="40"/>
      <c r="DT792" s="40"/>
      <c r="DU792" s="40"/>
      <c r="DV792" s="40"/>
      <c r="DW792" s="85"/>
    </row>
    <row r="793" spans="4:127" ht="21" customHeight="1" x14ac:dyDescent="0.2">
      <c r="D793" s="40"/>
      <c r="E793" s="40"/>
      <c r="F793" s="40"/>
      <c r="G793" s="40"/>
      <c r="H793" s="138"/>
      <c r="I793" s="138"/>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U793" s="75"/>
      <c r="AX793" s="40"/>
      <c r="AY793" s="40"/>
      <c r="AZ793" s="40"/>
      <c r="BA793" s="40"/>
      <c r="BG793" s="40"/>
      <c r="BI793" s="40"/>
      <c r="BJ793" s="40"/>
      <c r="BK793" s="40"/>
      <c r="BL793" s="40"/>
      <c r="BM793" s="40"/>
      <c r="BN793" s="40"/>
      <c r="BO793" s="40"/>
      <c r="BR793" s="40"/>
      <c r="BS793" s="40"/>
      <c r="BT793" s="40"/>
      <c r="CC793" s="40"/>
      <c r="CE793" s="65"/>
      <c r="CF793" s="65"/>
      <c r="CG793" s="65"/>
      <c r="CH793" s="65"/>
      <c r="CI793" s="65"/>
      <c r="CJ793" s="66"/>
      <c r="CK793" s="66"/>
      <c r="CL793" s="66"/>
      <c r="CM793" s="65"/>
      <c r="CN793" s="65"/>
      <c r="CO793" s="65"/>
      <c r="CP793" s="65"/>
      <c r="CQ793" s="65"/>
      <c r="CR793" s="65"/>
      <c r="CS793" s="65"/>
      <c r="CT793" s="65"/>
      <c r="CU793" s="65"/>
      <c r="CV793" s="66"/>
      <c r="CW793" s="65"/>
      <c r="CX793" s="65"/>
      <c r="CY793" s="40"/>
      <c r="CZ793" s="40"/>
      <c r="DA793" s="40"/>
      <c r="DB793" s="40"/>
      <c r="DC793" s="40"/>
      <c r="DD793" s="40"/>
      <c r="DE793" s="40"/>
      <c r="DF793" s="40"/>
      <c r="DG793" s="40"/>
      <c r="DH793" s="40"/>
      <c r="DI793" s="40"/>
      <c r="DJ793" s="40"/>
      <c r="DK793" s="40"/>
      <c r="DL793" s="40"/>
      <c r="DM793" s="40"/>
      <c r="DN793" s="40"/>
      <c r="DO793" s="40"/>
      <c r="DP793" s="40"/>
      <c r="DQ793" s="40"/>
      <c r="DR793" s="40"/>
      <c r="DS793" s="40"/>
      <c r="DT793" s="40"/>
      <c r="DU793" s="40"/>
      <c r="DV793" s="40"/>
      <c r="DW793" s="85"/>
    </row>
    <row r="794" spans="4:127" ht="21" customHeight="1" x14ac:dyDescent="0.2">
      <c r="D794" s="40"/>
      <c r="E794" s="40"/>
      <c r="F794" s="40"/>
      <c r="G794" s="40"/>
      <c r="H794" s="138"/>
      <c r="I794" s="138"/>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U794" s="75"/>
      <c r="AX794" s="40"/>
      <c r="AY794" s="40"/>
      <c r="AZ794" s="40"/>
      <c r="BA794" s="40"/>
      <c r="BG794" s="40"/>
      <c r="BI794" s="40"/>
      <c r="BJ794" s="40"/>
      <c r="BK794" s="40"/>
      <c r="BL794" s="40"/>
      <c r="BM794" s="40"/>
      <c r="BN794" s="40"/>
      <c r="BO794" s="40"/>
      <c r="BR794" s="40"/>
      <c r="BS794" s="40"/>
      <c r="BT794" s="40"/>
      <c r="CC794" s="40"/>
      <c r="CE794" s="65"/>
      <c r="CF794" s="65"/>
      <c r="CG794" s="65"/>
      <c r="CH794" s="65"/>
      <c r="CI794" s="65"/>
      <c r="CJ794" s="66"/>
      <c r="CK794" s="66"/>
      <c r="CL794" s="66"/>
      <c r="CM794" s="65"/>
      <c r="CN794" s="65"/>
      <c r="CO794" s="65"/>
      <c r="CP794" s="65"/>
      <c r="CQ794" s="65"/>
      <c r="CR794" s="65"/>
      <c r="CS794" s="65"/>
      <c r="CT794" s="65"/>
      <c r="CU794" s="65"/>
      <c r="CV794" s="66"/>
      <c r="CW794" s="65"/>
      <c r="CX794" s="65"/>
      <c r="CY794" s="40"/>
      <c r="CZ794" s="40"/>
      <c r="DA794" s="40"/>
      <c r="DB794" s="40"/>
      <c r="DC794" s="40"/>
      <c r="DD794" s="40"/>
      <c r="DE794" s="40"/>
      <c r="DF794" s="40"/>
      <c r="DG794" s="40"/>
      <c r="DH794" s="40"/>
      <c r="DI794" s="40"/>
      <c r="DJ794" s="40"/>
      <c r="DK794" s="40"/>
      <c r="DL794" s="40"/>
      <c r="DM794" s="40"/>
      <c r="DN794" s="40"/>
      <c r="DO794" s="40"/>
      <c r="DP794" s="40"/>
      <c r="DQ794" s="40"/>
      <c r="DR794" s="40"/>
      <c r="DS794" s="40"/>
      <c r="DT794" s="40"/>
      <c r="DU794" s="40"/>
      <c r="DV794" s="40"/>
      <c r="DW794" s="85"/>
    </row>
    <row r="795" spans="4:127" ht="21" customHeight="1" x14ac:dyDescent="0.2">
      <c r="D795" s="40"/>
      <c r="E795" s="40"/>
      <c r="F795" s="40"/>
      <c r="G795" s="40"/>
      <c r="H795" s="138"/>
      <c r="I795" s="138"/>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U795" s="75"/>
      <c r="AX795" s="40"/>
      <c r="AY795" s="40"/>
      <c r="AZ795" s="40"/>
      <c r="BA795" s="40"/>
      <c r="BG795" s="40"/>
      <c r="BI795" s="40"/>
      <c r="BJ795" s="40"/>
      <c r="BK795" s="40"/>
      <c r="BL795" s="40"/>
      <c r="BM795" s="40"/>
      <c r="BN795" s="40"/>
      <c r="BO795" s="40"/>
      <c r="BR795" s="40"/>
      <c r="BS795" s="40"/>
      <c r="BT795" s="40"/>
      <c r="CC795" s="40"/>
      <c r="CE795" s="65"/>
      <c r="CF795" s="65"/>
      <c r="CG795" s="65"/>
      <c r="CH795" s="65"/>
      <c r="CI795" s="65"/>
      <c r="CJ795" s="66"/>
      <c r="CK795" s="66"/>
      <c r="CL795" s="66"/>
      <c r="CM795" s="65"/>
      <c r="CN795" s="65"/>
      <c r="CO795" s="65"/>
      <c r="CP795" s="65"/>
      <c r="CQ795" s="65"/>
      <c r="CR795" s="65"/>
      <c r="CS795" s="65"/>
      <c r="CT795" s="65"/>
      <c r="CU795" s="65"/>
      <c r="CV795" s="66"/>
      <c r="CW795" s="65"/>
      <c r="CX795" s="65"/>
      <c r="CY795" s="40"/>
      <c r="CZ795" s="40"/>
      <c r="DA795" s="40"/>
      <c r="DB795" s="40"/>
      <c r="DC795" s="40"/>
      <c r="DD795" s="40"/>
      <c r="DE795" s="40"/>
      <c r="DF795" s="40"/>
      <c r="DG795" s="40"/>
      <c r="DH795" s="40"/>
      <c r="DI795" s="40"/>
      <c r="DJ795" s="40"/>
      <c r="DK795" s="40"/>
      <c r="DL795" s="40"/>
      <c r="DM795" s="40"/>
      <c r="DN795" s="40"/>
      <c r="DO795" s="40"/>
      <c r="DP795" s="40"/>
      <c r="DQ795" s="40"/>
      <c r="DR795" s="40"/>
      <c r="DS795" s="40"/>
      <c r="DT795" s="40"/>
      <c r="DU795" s="40"/>
      <c r="DV795" s="40"/>
      <c r="DW795" s="85"/>
    </row>
    <row r="796" spans="4:127" ht="21" customHeight="1" x14ac:dyDescent="0.2">
      <c r="D796" s="40"/>
      <c r="E796" s="40"/>
      <c r="F796" s="40"/>
      <c r="G796" s="40"/>
      <c r="H796" s="138"/>
      <c r="I796" s="138"/>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U796" s="75"/>
      <c r="AX796" s="40"/>
      <c r="AY796" s="40"/>
      <c r="AZ796" s="40"/>
      <c r="BA796" s="40"/>
      <c r="BG796" s="40"/>
      <c r="BI796" s="40"/>
      <c r="BJ796" s="40"/>
      <c r="BK796" s="40"/>
      <c r="BL796" s="40"/>
      <c r="BM796" s="40"/>
      <c r="BN796" s="40"/>
      <c r="BO796" s="40"/>
      <c r="BR796" s="40"/>
      <c r="BS796" s="40"/>
      <c r="BT796" s="40"/>
      <c r="CC796" s="40"/>
      <c r="CE796" s="65"/>
      <c r="CF796" s="65"/>
      <c r="CG796" s="65"/>
      <c r="CH796" s="65"/>
      <c r="CI796" s="65"/>
      <c r="CJ796" s="66"/>
      <c r="CK796" s="66"/>
      <c r="CL796" s="66"/>
      <c r="CM796" s="65"/>
      <c r="CN796" s="65"/>
      <c r="CO796" s="65"/>
      <c r="CP796" s="65"/>
      <c r="CQ796" s="65"/>
      <c r="CR796" s="65"/>
      <c r="CS796" s="65"/>
      <c r="CT796" s="65"/>
      <c r="CU796" s="65"/>
      <c r="CV796" s="66"/>
      <c r="CW796" s="65"/>
      <c r="CX796" s="65"/>
      <c r="CY796" s="40"/>
      <c r="CZ796" s="40"/>
      <c r="DA796" s="40"/>
      <c r="DB796" s="40"/>
      <c r="DC796" s="40"/>
      <c r="DD796" s="40"/>
      <c r="DE796" s="40"/>
      <c r="DF796" s="40"/>
      <c r="DG796" s="40"/>
      <c r="DH796" s="40"/>
      <c r="DI796" s="40"/>
      <c r="DJ796" s="40"/>
      <c r="DK796" s="40"/>
      <c r="DL796" s="40"/>
      <c r="DM796" s="40"/>
      <c r="DN796" s="40"/>
      <c r="DO796" s="40"/>
      <c r="DP796" s="40"/>
      <c r="DQ796" s="40"/>
      <c r="DR796" s="40"/>
      <c r="DS796" s="40"/>
      <c r="DT796" s="40"/>
      <c r="DU796" s="40"/>
      <c r="DV796" s="40"/>
      <c r="DW796" s="85"/>
    </row>
    <row r="797" spans="4:127" ht="21" customHeight="1" x14ac:dyDescent="0.2">
      <c r="D797" s="40"/>
      <c r="E797" s="40"/>
      <c r="F797" s="40"/>
      <c r="G797" s="40"/>
      <c r="H797" s="138"/>
      <c r="I797" s="138"/>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U797" s="75"/>
      <c r="AX797" s="40"/>
      <c r="AY797" s="40"/>
      <c r="AZ797" s="40"/>
      <c r="BA797" s="40"/>
      <c r="BG797" s="40"/>
      <c r="BI797" s="40"/>
      <c r="BJ797" s="40"/>
      <c r="BK797" s="40"/>
      <c r="BL797" s="40"/>
      <c r="BM797" s="40"/>
      <c r="BN797" s="40"/>
      <c r="BO797" s="40"/>
      <c r="BR797" s="40"/>
      <c r="BS797" s="40"/>
      <c r="BT797" s="40"/>
      <c r="CC797" s="40"/>
      <c r="CE797" s="65"/>
      <c r="CF797" s="65"/>
      <c r="CG797" s="65"/>
      <c r="CH797" s="65"/>
      <c r="CI797" s="65"/>
      <c r="CJ797" s="66"/>
      <c r="CK797" s="66"/>
      <c r="CL797" s="66"/>
      <c r="CM797" s="65"/>
      <c r="CN797" s="65"/>
      <c r="CO797" s="65"/>
      <c r="CP797" s="65"/>
      <c r="CQ797" s="65"/>
      <c r="CR797" s="65"/>
      <c r="CS797" s="65"/>
      <c r="CT797" s="65"/>
      <c r="CU797" s="65"/>
      <c r="CV797" s="66"/>
      <c r="CW797" s="65"/>
      <c r="CX797" s="65"/>
      <c r="CY797" s="40"/>
      <c r="CZ797" s="40"/>
      <c r="DA797" s="40"/>
      <c r="DB797" s="40"/>
      <c r="DC797" s="40"/>
      <c r="DD797" s="40"/>
      <c r="DE797" s="40"/>
      <c r="DF797" s="40"/>
      <c r="DG797" s="40"/>
      <c r="DH797" s="40"/>
      <c r="DI797" s="40"/>
      <c r="DJ797" s="40"/>
      <c r="DK797" s="40"/>
      <c r="DL797" s="40"/>
      <c r="DM797" s="40"/>
      <c r="DN797" s="40"/>
      <c r="DO797" s="40"/>
      <c r="DP797" s="40"/>
      <c r="DQ797" s="40"/>
      <c r="DR797" s="40"/>
      <c r="DS797" s="40"/>
      <c r="DT797" s="40"/>
      <c r="DU797" s="40"/>
      <c r="DV797" s="40"/>
      <c r="DW797" s="85"/>
    </row>
    <row r="798" spans="4:127" ht="21" customHeight="1" x14ac:dyDescent="0.2">
      <c r="D798" s="40"/>
      <c r="E798" s="40"/>
      <c r="F798" s="40"/>
      <c r="G798" s="40"/>
      <c r="H798" s="138"/>
      <c r="I798" s="138"/>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U798" s="75"/>
      <c r="AX798" s="40"/>
      <c r="AY798" s="40"/>
      <c r="AZ798" s="40"/>
      <c r="BA798" s="40"/>
      <c r="BG798" s="40"/>
      <c r="BI798" s="40"/>
      <c r="BJ798" s="40"/>
      <c r="BK798" s="40"/>
      <c r="BL798" s="40"/>
      <c r="BM798" s="40"/>
      <c r="BN798" s="40"/>
      <c r="BO798" s="40"/>
      <c r="BR798" s="40"/>
      <c r="BS798" s="40"/>
      <c r="BT798" s="40"/>
      <c r="CC798" s="40"/>
      <c r="CE798" s="65"/>
      <c r="CF798" s="65"/>
      <c r="CG798" s="65"/>
      <c r="CH798" s="65"/>
      <c r="CI798" s="65"/>
      <c r="CJ798" s="66"/>
      <c r="CK798" s="66"/>
      <c r="CL798" s="66"/>
      <c r="CM798" s="65"/>
      <c r="CN798" s="65"/>
      <c r="CO798" s="65"/>
      <c r="CP798" s="65"/>
      <c r="CQ798" s="65"/>
      <c r="CR798" s="65"/>
      <c r="CS798" s="65"/>
      <c r="CT798" s="65"/>
      <c r="CU798" s="65"/>
      <c r="CV798" s="66"/>
      <c r="CW798" s="65"/>
      <c r="CX798" s="65"/>
      <c r="CY798" s="40"/>
      <c r="CZ798" s="40"/>
      <c r="DA798" s="40"/>
      <c r="DB798" s="40"/>
      <c r="DC798" s="40"/>
      <c r="DD798" s="40"/>
      <c r="DE798" s="40"/>
      <c r="DF798" s="40"/>
      <c r="DG798" s="40"/>
      <c r="DH798" s="40"/>
      <c r="DI798" s="40"/>
      <c r="DJ798" s="40"/>
      <c r="DK798" s="40"/>
      <c r="DL798" s="40"/>
      <c r="DM798" s="40"/>
      <c r="DN798" s="40"/>
      <c r="DO798" s="40"/>
      <c r="DP798" s="40"/>
      <c r="DQ798" s="40"/>
      <c r="DR798" s="40"/>
      <c r="DS798" s="40"/>
      <c r="DT798" s="40"/>
      <c r="DU798" s="40"/>
      <c r="DV798" s="40"/>
      <c r="DW798" s="85"/>
    </row>
    <row r="799" spans="4:127" ht="21" customHeight="1" x14ac:dyDescent="0.2">
      <c r="D799" s="40"/>
      <c r="E799" s="40"/>
      <c r="F799" s="40"/>
      <c r="G799" s="40"/>
      <c r="H799" s="138"/>
      <c r="I799" s="138"/>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U799" s="75"/>
      <c r="AX799" s="40"/>
      <c r="AY799" s="40"/>
      <c r="AZ799" s="40"/>
      <c r="BA799" s="40"/>
      <c r="BG799" s="40"/>
      <c r="BI799" s="40"/>
      <c r="BJ799" s="40"/>
      <c r="BK799" s="40"/>
      <c r="BL799" s="40"/>
      <c r="BM799" s="40"/>
      <c r="BN799" s="40"/>
      <c r="BO799" s="40"/>
      <c r="BR799" s="40"/>
      <c r="BS799" s="40"/>
      <c r="BT799" s="40"/>
      <c r="CC799" s="40"/>
      <c r="CE799" s="65"/>
      <c r="CF799" s="65"/>
      <c r="CG799" s="65"/>
      <c r="CH799" s="65"/>
      <c r="CI799" s="65"/>
      <c r="CJ799" s="66"/>
      <c r="CK799" s="66"/>
      <c r="CL799" s="66"/>
      <c r="CM799" s="65"/>
      <c r="CN799" s="65"/>
      <c r="CO799" s="65"/>
      <c r="CP799" s="65"/>
      <c r="CQ799" s="65"/>
      <c r="CR799" s="65"/>
      <c r="CS799" s="65"/>
      <c r="CT799" s="65"/>
      <c r="CU799" s="65"/>
      <c r="CV799" s="66"/>
      <c r="CW799" s="65"/>
      <c r="CX799" s="65"/>
      <c r="CY799" s="40"/>
      <c r="CZ799" s="40"/>
      <c r="DA799" s="40"/>
      <c r="DB799" s="40"/>
      <c r="DC799" s="40"/>
      <c r="DD799" s="40"/>
      <c r="DE799" s="40"/>
      <c r="DF799" s="40"/>
      <c r="DG799" s="40"/>
      <c r="DH799" s="40"/>
      <c r="DI799" s="40"/>
      <c r="DJ799" s="40"/>
      <c r="DK799" s="40"/>
      <c r="DL799" s="40"/>
      <c r="DM799" s="40"/>
      <c r="DN799" s="40"/>
      <c r="DO799" s="40"/>
      <c r="DP799" s="40"/>
      <c r="DQ799" s="40"/>
      <c r="DR799" s="40"/>
      <c r="DS799" s="40"/>
      <c r="DT799" s="40"/>
      <c r="DU799" s="40"/>
      <c r="DV799" s="40"/>
      <c r="DW799" s="85"/>
    </row>
    <row r="800" spans="4:127" ht="21" customHeight="1" x14ac:dyDescent="0.2">
      <c r="D800" s="40"/>
      <c r="E800" s="40"/>
      <c r="F800" s="40"/>
      <c r="G800" s="40"/>
      <c r="H800" s="138"/>
      <c r="I800" s="138"/>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U800" s="75"/>
      <c r="AX800" s="40"/>
      <c r="AY800" s="40"/>
      <c r="AZ800" s="40"/>
      <c r="BA800" s="40"/>
      <c r="BG800" s="40"/>
      <c r="BI800" s="40"/>
      <c r="BJ800" s="40"/>
      <c r="BK800" s="40"/>
      <c r="BL800" s="40"/>
      <c r="BM800" s="40"/>
      <c r="BN800" s="40"/>
      <c r="BO800" s="40"/>
      <c r="BR800" s="40"/>
      <c r="BS800" s="40"/>
      <c r="BT800" s="40"/>
      <c r="CC800" s="40"/>
      <c r="CE800" s="65"/>
      <c r="CF800" s="65"/>
      <c r="CG800" s="65"/>
      <c r="CH800" s="65"/>
      <c r="CI800" s="65"/>
      <c r="CJ800" s="66"/>
      <c r="CK800" s="66"/>
      <c r="CL800" s="66"/>
      <c r="CM800" s="65"/>
      <c r="CN800" s="65"/>
      <c r="CO800" s="65"/>
      <c r="CP800" s="65"/>
      <c r="CQ800" s="65"/>
      <c r="CR800" s="65"/>
      <c r="CS800" s="65"/>
      <c r="CT800" s="65"/>
      <c r="CU800" s="65"/>
      <c r="CV800" s="66"/>
      <c r="CW800" s="65"/>
      <c r="CX800" s="65"/>
      <c r="CY800" s="40"/>
      <c r="CZ800" s="40"/>
      <c r="DA800" s="40"/>
      <c r="DB800" s="40"/>
      <c r="DC800" s="40"/>
      <c r="DD800" s="40"/>
      <c r="DE800" s="40"/>
      <c r="DF800" s="40"/>
      <c r="DG800" s="40"/>
      <c r="DH800" s="40"/>
      <c r="DI800" s="40"/>
      <c r="DJ800" s="40"/>
      <c r="DK800" s="40"/>
      <c r="DL800" s="40"/>
      <c r="DM800" s="40"/>
      <c r="DN800" s="40"/>
      <c r="DO800" s="40"/>
      <c r="DP800" s="40"/>
      <c r="DQ800" s="40"/>
      <c r="DR800" s="40"/>
      <c r="DS800" s="40"/>
      <c r="DT800" s="40"/>
      <c r="DU800" s="40"/>
      <c r="DV800" s="40"/>
      <c r="DW800" s="85"/>
    </row>
    <row r="801" spans="4:127" ht="21" customHeight="1" x14ac:dyDescent="0.2">
      <c r="D801" s="40"/>
      <c r="E801" s="40"/>
      <c r="F801" s="40"/>
      <c r="G801" s="40"/>
      <c r="H801" s="138"/>
      <c r="I801" s="138"/>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U801" s="75"/>
      <c r="AX801" s="40"/>
      <c r="AY801" s="40"/>
      <c r="AZ801" s="40"/>
      <c r="BA801" s="40"/>
      <c r="BG801" s="40"/>
      <c r="BI801" s="40"/>
      <c r="BJ801" s="40"/>
      <c r="BK801" s="40"/>
      <c r="BL801" s="40"/>
      <c r="BM801" s="40"/>
      <c r="BN801" s="40"/>
      <c r="BO801" s="40"/>
      <c r="BR801" s="40"/>
      <c r="BS801" s="40"/>
      <c r="BT801" s="40"/>
      <c r="CC801" s="40"/>
      <c r="CE801" s="65"/>
      <c r="CF801" s="65"/>
      <c r="CG801" s="65"/>
      <c r="CH801" s="65"/>
      <c r="CI801" s="65"/>
      <c r="CJ801" s="66"/>
      <c r="CK801" s="66"/>
      <c r="CL801" s="66"/>
      <c r="CM801" s="65"/>
      <c r="CN801" s="65"/>
      <c r="CO801" s="65"/>
      <c r="CP801" s="65"/>
      <c r="CQ801" s="65"/>
      <c r="CR801" s="65"/>
      <c r="CS801" s="65"/>
      <c r="CT801" s="65"/>
      <c r="CU801" s="65"/>
      <c r="CV801" s="66"/>
      <c r="CW801" s="65"/>
      <c r="CX801" s="65"/>
      <c r="CY801" s="40"/>
      <c r="CZ801" s="40"/>
      <c r="DA801" s="40"/>
      <c r="DB801" s="40"/>
      <c r="DC801" s="40"/>
      <c r="DD801" s="40"/>
      <c r="DE801" s="40"/>
      <c r="DF801" s="40"/>
      <c r="DG801" s="40"/>
      <c r="DH801" s="40"/>
      <c r="DI801" s="40"/>
      <c r="DJ801" s="40"/>
      <c r="DK801" s="40"/>
      <c r="DL801" s="40"/>
      <c r="DM801" s="40"/>
      <c r="DN801" s="40"/>
      <c r="DO801" s="40"/>
      <c r="DP801" s="40"/>
      <c r="DQ801" s="40"/>
      <c r="DR801" s="40"/>
      <c r="DS801" s="40"/>
      <c r="DT801" s="40"/>
      <c r="DU801" s="40"/>
      <c r="DV801" s="40"/>
      <c r="DW801" s="85"/>
    </row>
    <row r="802" spans="4:127" ht="21" customHeight="1" x14ac:dyDescent="0.2">
      <c r="D802" s="40"/>
      <c r="E802" s="40"/>
      <c r="F802" s="40"/>
      <c r="G802" s="40"/>
      <c r="H802" s="138"/>
      <c r="I802" s="138"/>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U802" s="75"/>
      <c r="AX802" s="40"/>
      <c r="AY802" s="40"/>
      <c r="AZ802" s="40"/>
      <c r="BA802" s="40"/>
      <c r="BG802" s="40"/>
      <c r="BI802" s="40"/>
      <c r="BJ802" s="40"/>
      <c r="BK802" s="40"/>
      <c r="BL802" s="40"/>
      <c r="BM802" s="40"/>
      <c r="BN802" s="40"/>
      <c r="BO802" s="40"/>
      <c r="BR802" s="40"/>
      <c r="BS802" s="40"/>
      <c r="BT802" s="40"/>
      <c r="CC802" s="40"/>
      <c r="CE802" s="65"/>
      <c r="CF802" s="65"/>
      <c r="CG802" s="65"/>
      <c r="CH802" s="65"/>
      <c r="CI802" s="65"/>
      <c r="CJ802" s="66"/>
      <c r="CK802" s="66"/>
      <c r="CL802" s="66"/>
      <c r="CM802" s="65"/>
      <c r="CN802" s="65"/>
      <c r="CO802" s="65"/>
      <c r="CP802" s="65"/>
      <c r="CQ802" s="65"/>
      <c r="CR802" s="65"/>
      <c r="CS802" s="65"/>
      <c r="CT802" s="65"/>
      <c r="CU802" s="65"/>
      <c r="CV802" s="66"/>
      <c r="CW802" s="65"/>
      <c r="CX802" s="65"/>
      <c r="CY802" s="40"/>
      <c r="CZ802" s="40"/>
      <c r="DA802" s="40"/>
      <c r="DB802" s="40"/>
      <c r="DC802" s="40"/>
      <c r="DD802" s="40"/>
      <c r="DE802" s="40"/>
      <c r="DF802" s="40"/>
      <c r="DG802" s="40"/>
      <c r="DH802" s="40"/>
      <c r="DI802" s="40"/>
      <c r="DJ802" s="40"/>
      <c r="DK802" s="40"/>
      <c r="DL802" s="40"/>
      <c r="DM802" s="40"/>
      <c r="DN802" s="40"/>
      <c r="DO802" s="40"/>
      <c r="DP802" s="40"/>
      <c r="DQ802" s="40"/>
      <c r="DR802" s="40"/>
      <c r="DS802" s="40"/>
      <c r="DT802" s="40"/>
      <c r="DU802" s="40"/>
      <c r="DV802" s="40"/>
      <c r="DW802" s="85"/>
    </row>
    <row r="803" spans="4:127" ht="21" customHeight="1" x14ac:dyDescent="0.2">
      <c r="D803" s="40"/>
      <c r="E803" s="40"/>
      <c r="F803" s="40"/>
      <c r="G803" s="40"/>
      <c r="H803" s="138"/>
      <c r="I803" s="138"/>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U803" s="75"/>
      <c r="AX803" s="40"/>
      <c r="AY803" s="40"/>
      <c r="AZ803" s="40"/>
      <c r="BA803" s="40"/>
      <c r="BG803" s="40"/>
      <c r="BI803" s="40"/>
      <c r="BJ803" s="40"/>
      <c r="BK803" s="40"/>
      <c r="BL803" s="40"/>
      <c r="BM803" s="40"/>
      <c r="BN803" s="40"/>
      <c r="BO803" s="40"/>
      <c r="BR803" s="40"/>
      <c r="BS803" s="40"/>
      <c r="BT803" s="40"/>
      <c r="CC803" s="40"/>
      <c r="CE803" s="65"/>
      <c r="CF803" s="65"/>
      <c r="CG803" s="65"/>
      <c r="CH803" s="65"/>
      <c r="CI803" s="65"/>
      <c r="CJ803" s="66"/>
      <c r="CK803" s="66"/>
      <c r="CL803" s="66"/>
      <c r="CM803" s="65"/>
      <c r="CN803" s="65"/>
      <c r="CO803" s="65"/>
      <c r="CP803" s="65"/>
      <c r="CQ803" s="65"/>
      <c r="CR803" s="65"/>
      <c r="CS803" s="65"/>
      <c r="CT803" s="65"/>
      <c r="CU803" s="65"/>
      <c r="CV803" s="66"/>
      <c r="CW803" s="65"/>
      <c r="CX803" s="65"/>
      <c r="CY803" s="40"/>
      <c r="CZ803" s="40"/>
      <c r="DA803" s="40"/>
      <c r="DB803" s="40"/>
      <c r="DC803" s="40"/>
      <c r="DD803" s="40"/>
      <c r="DE803" s="40"/>
      <c r="DF803" s="40"/>
      <c r="DG803" s="40"/>
      <c r="DH803" s="40"/>
      <c r="DI803" s="40"/>
      <c r="DJ803" s="40"/>
      <c r="DK803" s="40"/>
      <c r="DL803" s="40"/>
      <c r="DM803" s="40"/>
      <c r="DN803" s="40"/>
      <c r="DO803" s="40"/>
      <c r="DP803" s="40"/>
      <c r="DQ803" s="40"/>
      <c r="DR803" s="40"/>
      <c r="DS803" s="40"/>
      <c r="DT803" s="40"/>
      <c r="DU803" s="40"/>
      <c r="DV803" s="40"/>
      <c r="DW803" s="85"/>
    </row>
    <row r="804" spans="4:127" ht="21" customHeight="1" x14ac:dyDescent="0.2">
      <c r="D804" s="40"/>
      <c r="E804" s="40"/>
      <c r="F804" s="40"/>
      <c r="G804" s="40"/>
      <c r="H804" s="138"/>
      <c r="I804" s="138"/>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U804" s="75"/>
      <c r="AX804" s="40"/>
      <c r="AY804" s="40"/>
      <c r="AZ804" s="40"/>
      <c r="BA804" s="40"/>
      <c r="BG804" s="40"/>
      <c r="BI804" s="40"/>
      <c r="BJ804" s="40"/>
      <c r="BK804" s="40"/>
      <c r="BL804" s="40"/>
      <c r="BM804" s="40"/>
      <c r="BN804" s="40"/>
      <c r="BO804" s="40"/>
      <c r="BR804" s="40"/>
      <c r="BS804" s="40"/>
      <c r="BT804" s="40"/>
      <c r="CC804" s="40"/>
      <c r="CE804" s="65"/>
      <c r="CF804" s="65"/>
      <c r="CG804" s="65"/>
      <c r="CH804" s="65"/>
      <c r="CI804" s="65"/>
      <c r="CJ804" s="66"/>
      <c r="CK804" s="66"/>
      <c r="CL804" s="66"/>
      <c r="CM804" s="65"/>
      <c r="CN804" s="65"/>
      <c r="CO804" s="65"/>
      <c r="CP804" s="65"/>
      <c r="CQ804" s="65"/>
      <c r="CR804" s="65"/>
      <c r="CS804" s="65"/>
      <c r="CT804" s="65"/>
      <c r="CU804" s="65"/>
      <c r="CV804" s="66"/>
      <c r="CW804" s="65"/>
      <c r="CX804" s="65"/>
      <c r="CY804" s="40"/>
      <c r="CZ804" s="40"/>
      <c r="DA804" s="40"/>
      <c r="DB804" s="40"/>
      <c r="DC804" s="40"/>
      <c r="DD804" s="40"/>
      <c r="DE804" s="40"/>
      <c r="DF804" s="40"/>
      <c r="DG804" s="40"/>
      <c r="DH804" s="40"/>
      <c r="DI804" s="40"/>
      <c r="DJ804" s="40"/>
      <c r="DK804" s="40"/>
      <c r="DL804" s="40"/>
      <c r="DM804" s="40"/>
      <c r="DN804" s="40"/>
      <c r="DO804" s="40"/>
      <c r="DP804" s="40"/>
      <c r="DQ804" s="40"/>
      <c r="DR804" s="40"/>
      <c r="DS804" s="40"/>
      <c r="DT804" s="40"/>
      <c r="DU804" s="40"/>
      <c r="DV804" s="40"/>
      <c r="DW804" s="85"/>
    </row>
    <row r="805" spans="4:127" ht="21" customHeight="1" x14ac:dyDescent="0.2">
      <c r="D805" s="40"/>
      <c r="E805" s="40"/>
      <c r="F805" s="40"/>
      <c r="G805" s="40"/>
      <c r="H805" s="138"/>
      <c r="I805" s="138"/>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U805" s="75"/>
      <c r="AX805" s="40"/>
      <c r="AY805" s="40"/>
      <c r="AZ805" s="40"/>
      <c r="BA805" s="40"/>
      <c r="BG805" s="40"/>
      <c r="BI805" s="40"/>
      <c r="BJ805" s="40"/>
      <c r="BK805" s="40"/>
      <c r="BL805" s="40"/>
      <c r="BM805" s="40"/>
      <c r="BN805" s="40"/>
      <c r="BO805" s="40"/>
      <c r="BR805" s="40"/>
      <c r="BS805" s="40"/>
      <c r="BT805" s="40"/>
      <c r="CC805" s="40"/>
      <c r="CE805" s="65"/>
      <c r="CF805" s="65"/>
      <c r="CG805" s="65"/>
      <c r="CH805" s="65"/>
      <c r="CI805" s="65"/>
      <c r="CJ805" s="66"/>
      <c r="CK805" s="66"/>
      <c r="CL805" s="66"/>
      <c r="CM805" s="65"/>
      <c r="CN805" s="65"/>
      <c r="CO805" s="65"/>
      <c r="CP805" s="65"/>
      <c r="CQ805" s="65"/>
      <c r="CR805" s="65"/>
      <c r="CS805" s="65"/>
      <c r="CT805" s="65"/>
      <c r="CU805" s="65"/>
      <c r="CV805" s="66"/>
      <c r="CW805" s="65"/>
      <c r="CX805" s="65"/>
      <c r="CY805" s="40"/>
      <c r="CZ805" s="40"/>
      <c r="DA805" s="40"/>
      <c r="DB805" s="40"/>
      <c r="DC805" s="40"/>
      <c r="DD805" s="40"/>
      <c r="DE805" s="40"/>
      <c r="DF805" s="40"/>
      <c r="DG805" s="40"/>
      <c r="DH805" s="40"/>
      <c r="DI805" s="40"/>
      <c r="DJ805" s="40"/>
      <c r="DK805" s="40"/>
      <c r="DL805" s="40"/>
      <c r="DM805" s="40"/>
      <c r="DN805" s="40"/>
      <c r="DO805" s="40"/>
      <c r="DP805" s="40"/>
      <c r="DQ805" s="40"/>
      <c r="DR805" s="40"/>
      <c r="DS805" s="40"/>
      <c r="DT805" s="40"/>
      <c r="DU805" s="40"/>
      <c r="DV805" s="40"/>
      <c r="DW805" s="85"/>
    </row>
    <row r="806" spans="4:127" ht="21" customHeight="1" x14ac:dyDescent="0.2">
      <c r="D806" s="40"/>
      <c r="E806" s="40"/>
      <c r="F806" s="40"/>
      <c r="G806" s="40"/>
      <c r="H806" s="138"/>
      <c r="I806" s="138"/>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U806" s="75"/>
      <c r="AX806" s="40"/>
      <c r="AY806" s="40"/>
      <c r="AZ806" s="40"/>
      <c r="BA806" s="40"/>
      <c r="BG806" s="40"/>
      <c r="BI806" s="40"/>
      <c r="BJ806" s="40"/>
      <c r="BK806" s="40"/>
      <c r="BL806" s="40"/>
      <c r="BM806" s="40"/>
      <c r="BN806" s="40"/>
      <c r="BO806" s="40"/>
      <c r="BR806" s="40"/>
      <c r="BS806" s="40"/>
      <c r="BT806" s="40"/>
      <c r="CC806" s="40"/>
      <c r="CE806" s="65"/>
      <c r="CF806" s="65"/>
      <c r="CG806" s="65"/>
      <c r="CH806" s="65"/>
      <c r="CI806" s="65"/>
      <c r="CJ806" s="66"/>
      <c r="CK806" s="66"/>
      <c r="CL806" s="66"/>
      <c r="CM806" s="65"/>
      <c r="CN806" s="65"/>
      <c r="CO806" s="65"/>
      <c r="CP806" s="65"/>
      <c r="CQ806" s="65"/>
      <c r="CR806" s="65"/>
      <c r="CS806" s="65"/>
      <c r="CT806" s="65"/>
      <c r="CU806" s="65"/>
      <c r="CV806" s="66"/>
      <c r="CW806" s="65"/>
      <c r="CX806" s="65"/>
      <c r="CY806" s="40"/>
      <c r="CZ806" s="40"/>
      <c r="DA806" s="40"/>
      <c r="DB806" s="40"/>
      <c r="DC806" s="40"/>
      <c r="DD806" s="40"/>
      <c r="DE806" s="40"/>
      <c r="DF806" s="40"/>
      <c r="DG806" s="40"/>
      <c r="DH806" s="40"/>
      <c r="DI806" s="40"/>
      <c r="DJ806" s="40"/>
      <c r="DK806" s="40"/>
      <c r="DL806" s="40"/>
      <c r="DM806" s="40"/>
      <c r="DN806" s="40"/>
      <c r="DO806" s="40"/>
      <c r="DP806" s="40"/>
      <c r="DQ806" s="40"/>
      <c r="DR806" s="40"/>
      <c r="DS806" s="40"/>
      <c r="DT806" s="40"/>
      <c r="DU806" s="40"/>
      <c r="DV806" s="40"/>
      <c r="DW806" s="85"/>
    </row>
    <row r="807" spans="4:127" ht="21" customHeight="1" x14ac:dyDescent="0.2">
      <c r="D807" s="40"/>
      <c r="E807" s="40"/>
      <c r="F807" s="40"/>
      <c r="G807" s="40"/>
      <c r="H807" s="138"/>
      <c r="I807" s="138"/>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U807" s="75"/>
      <c r="AX807" s="40"/>
      <c r="AY807" s="40"/>
      <c r="AZ807" s="40"/>
      <c r="BA807" s="40"/>
      <c r="BG807" s="40"/>
      <c r="BI807" s="40"/>
      <c r="BJ807" s="40"/>
      <c r="BK807" s="40"/>
      <c r="BL807" s="40"/>
      <c r="BM807" s="40"/>
      <c r="BN807" s="40"/>
      <c r="BO807" s="40"/>
      <c r="BR807" s="40"/>
      <c r="BS807" s="40"/>
      <c r="BT807" s="40"/>
      <c r="CC807" s="40"/>
      <c r="CE807" s="65"/>
      <c r="CF807" s="65"/>
      <c r="CG807" s="65"/>
      <c r="CH807" s="65"/>
      <c r="CI807" s="65"/>
      <c r="CJ807" s="66"/>
      <c r="CK807" s="66"/>
      <c r="CL807" s="66"/>
      <c r="CM807" s="65"/>
      <c r="CN807" s="65"/>
      <c r="CO807" s="65"/>
      <c r="CP807" s="65"/>
      <c r="CQ807" s="65"/>
      <c r="CR807" s="65"/>
      <c r="CS807" s="65"/>
      <c r="CT807" s="65"/>
      <c r="CU807" s="65"/>
      <c r="CV807" s="66"/>
      <c r="CW807" s="65"/>
      <c r="CX807" s="65"/>
      <c r="CY807" s="40"/>
      <c r="CZ807" s="40"/>
      <c r="DA807" s="40"/>
      <c r="DB807" s="40"/>
      <c r="DC807" s="40"/>
      <c r="DD807" s="40"/>
      <c r="DE807" s="40"/>
      <c r="DF807" s="40"/>
      <c r="DG807" s="40"/>
      <c r="DH807" s="40"/>
      <c r="DI807" s="40"/>
      <c r="DJ807" s="40"/>
      <c r="DK807" s="40"/>
      <c r="DL807" s="40"/>
      <c r="DM807" s="40"/>
      <c r="DN807" s="40"/>
      <c r="DO807" s="40"/>
      <c r="DP807" s="40"/>
      <c r="DQ807" s="40"/>
      <c r="DR807" s="40"/>
      <c r="DS807" s="40"/>
      <c r="DT807" s="40"/>
      <c r="DU807" s="40"/>
      <c r="DV807" s="40"/>
      <c r="DW807" s="85"/>
    </row>
    <row r="808" spans="4:127" ht="21" customHeight="1" x14ac:dyDescent="0.2">
      <c r="D808" s="40"/>
      <c r="E808" s="40"/>
      <c r="F808" s="40"/>
      <c r="G808" s="40"/>
      <c r="H808" s="138"/>
      <c r="I808" s="138"/>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U808" s="75"/>
      <c r="AX808" s="40"/>
      <c r="AY808" s="40"/>
      <c r="AZ808" s="40"/>
      <c r="BA808" s="40"/>
      <c r="BG808" s="40"/>
      <c r="BI808" s="40"/>
      <c r="BJ808" s="40"/>
      <c r="BK808" s="40"/>
      <c r="BL808" s="40"/>
      <c r="BM808" s="40"/>
      <c r="BN808" s="40"/>
      <c r="BO808" s="40"/>
      <c r="BR808" s="40"/>
      <c r="BS808" s="40"/>
      <c r="BT808" s="40"/>
      <c r="CC808" s="40"/>
      <c r="CE808" s="65"/>
      <c r="CF808" s="65"/>
      <c r="CG808" s="65"/>
      <c r="CH808" s="65"/>
      <c r="CI808" s="65"/>
      <c r="CJ808" s="66"/>
      <c r="CK808" s="66"/>
      <c r="CL808" s="66"/>
      <c r="CM808" s="65"/>
      <c r="CN808" s="65"/>
      <c r="CO808" s="65"/>
      <c r="CP808" s="65"/>
      <c r="CQ808" s="65"/>
      <c r="CR808" s="65"/>
      <c r="CS808" s="65"/>
      <c r="CT808" s="65"/>
      <c r="CU808" s="65"/>
      <c r="CV808" s="66"/>
      <c r="CW808" s="65"/>
      <c r="CX808" s="65"/>
      <c r="CY808" s="40"/>
      <c r="CZ808" s="40"/>
      <c r="DA808" s="40"/>
      <c r="DB808" s="40"/>
      <c r="DC808" s="40"/>
      <c r="DD808" s="40"/>
      <c r="DE808" s="40"/>
      <c r="DF808" s="40"/>
      <c r="DG808" s="40"/>
      <c r="DH808" s="40"/>
      <c r="DI808" s="40"/>
      <c r="DJ808" s="40"/>
      <c r="DK808" s="40"/>
      <c r="DL808" s="40"/>
      <c r="DM808" s="40"/>
      <c r="DN808" s="40"/>
      <c r="DO808" s="40"/>
      <c r="DP808" s="40"/>
      <c r="DQ808" s="40"/>
      <c r="DR808" s="40"/>
      <c r="DS808" s="40"/>
      <c r="DT808" s="40"/>
      <c r="DU808" s="40"/>
      <c r="DV808" s="40"/>
      <c r="DW808" s="85"/>
    </row>
    <row r="809" spans="4:127" ht="21" customHeight="1" x14ac:dyDescent="0.2">
      <c r="D809" s="40"/>
      <c r="E809" s="40"/>
      <c r="F809" s="40"/>
      <c r="G809" s="40"/>
      <c r="H809" s="138"/>
      <c r="I809" s="138"/>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U809" s="75"/>
      <c r="AX809" s="40"/>
      <c r="AY809" s="40"/>
      <c r="AZ809" s="40"/>
      <c r="BA809" s="40"/>
      <c r="BG809" s="40"/>
      <c r="BI809" s="40"/>
      <c r="BJ809" s="40"/>
      <c r="BK809" s="40"/>
      <c r="BL809" s="40"/>
      <c r="BM809" s="40"/>
      <c r="BN809" s="40"/>
      <c r="BO809" s="40"/>
      <c r="BR809" s="40"/>
      <c r="BS809" s="40"/>
      <c r="BT809" s="40"/>
      <c r="CC809" s="40"/>
      <c r="CE809" s="65"/>
      <c r="CF809" s="65"/>
      <c r="CG809" s="65"/>
      <c r="CH809" s="65"/>
      <c r="CI809" s="65"/>
      <c r="CJ809" s="66"/>
      <c r="CK809" s="66"/>
      <c r="CL809" s="66"/>
      <c r="CM809" s="65"/>
      <c r="CN809" s="65"/>
      <c r="CO809" s="65"/>
      <c r="CP809" s="65"/>
      <c r="CQ809" s="65"/>
      <c r="CR809" s="65"/>
      <c r="CS809" s="65"/>
      <c r="CT809" s="65"/>
      <c r="CU809" s="65"/>
      <c r="CV809" s="66"/>
      <c r="CW809" s="65"/>
      <c r="CX809" s="65"/>
      <c r="CY809" s="40"/>
      <c r="CZ809" s="40"/>
      <c r="DA809" s="40"/>
      <c r="DB809" s="40"/>
      <c r="DC809" s="40"/>
      <c r="DD809" s="40"/>
      <c r="DE809" s="40"/>
      <c r="DF809" s="40"/>
      <c r="DG809" s="40"/>
      <c r="DH809" s="40"/>
      <c r="DI809" s="40"/>
      <c r="DJ809" s="40"/>
      <c r="DK809" s="40"/>
      <c r="DL809" s="40"/>
      <c r="DM809" s="40"/>
      <c r="DN809" s="40"/>
      <c r="DO809" s="40"/>
      <c r="DP809" s="40"/>
      <c r="DQ809" s="40"/>
      <c r="DR809" s="40"/>
      <c r="DS809" s="40"/>
      <c r="DT809" s="40"/>
      <c r="DU809" s="40"/>
      <c r="DV809" s="40"/>
      <c r="DW809" s="85"/>
    </row>
    <row r="810" spans="4:127" ht="21" customHeight="1" x14ac:dyDescent="0.2">
      <c r="D810" s="40"/>
      <c r="E810" s="40"/>
      <c r="F810" s="40"/>
      <c r="G810" s="40"/>
      <c r="H810" s="138"/>
      <c r="I810" s="138"/>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U810" s="75"/>
      <c r="AX810" s="40"/>
      <c r="AY810" s="40"/>
      <c r="AZ810" s="40"/>
      <c r="BA810" s="40"/>
      <c r="BG810" s="40"/>
      <c r="BI810" s="40"/>
      <c r="BJ810" s="40"/>
      <c r="BK810" s="40"/>
      <c r="BL810" s="40"/>
      <c r="BM810" s="40"/>
      <c r="BN810" s="40"/>
      <c r="BO810" s="40"/>
      <c r="BR810" s="40"/>
      <c r="BS810" s="40"/>
      <c r="BT810" s="40"/>
      <c r="CC810" s="40"/>
      <c r="CE810" s="65"/>
      <c r="CF810" s="65"/>
      <c r="CG810" s="65"/>
      <c r="CH810" s="65"/>
      <c r="CI810" s="65"/>
      <c r="CJ810" s="66"/>
      <c r="CK810" s="66"/>
      <c r="CL810" s="66"/>
      <c r="CM810" s="65"/>
      <c r="CN810" s="65"/>
      <c r="CO810" s="65"/>
      <c r="CP810" s="65"/>
      <c r="CQ810" s="65"/>
      <c r="CR810" s="65"/>
      <c r="CS810" s="65"/>
      <c r="CT810" s="65"/>
      <c r="CU810" s="65"/>
      <c r="CV810" s="66"/>
      <c r="CW810" s="65"/>
      <c r="CX810" s="65"/>
      <c r="CY810" s="40"/>
      <c r="CZ810" s="40"/>
      <c r="DA810" s="40"/>
      <c r="DB810" s="40"/>
      <c r="DC810" s="40"/>
      <c r="DD810" s="40"/>
      <c r="DE810" s="40"/>
      <c r="DF810" s="40"/>
      <c r="DG810" s="40"/>
      <c r="DH810" s="40"/>
      <c r="DI810" s="40"/>
      <c r="DJ810" s="40"/>
      <c r="DK810" s="40"/>
      <c r="DL810" s="40"/>
      <c r="DM810" s="40"/>
      <c r="DN810" s="40"/>
      <c r="DO810" s="40"/>
      <c r="DP810" s="40"/>
      <c r="DQ810" s="40"/>
      <c r="DR810" s="40"/>
      <c r="DS810" s="40"/>
      <c r="DT810" s="40"/>
      <c r="DU810" s="40"/>
      <c r="DV810" s="40"/>
      <c r="DW810" s="85"/>
    </row>
    <row r="811" spans="4:127" ht="21" customHeight="1" x14ac:dyDescent="0.2">
      <c r="D811" s="40"/>
      <c r="E811" s="40"/>
      <c r="F811" s="40"/>
      <c r="G811" s="40"/>
      <c r="H811" s="138"/>
      <c r="I811" s="138"/>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U811" s="75"/>
      <c r="AX811" s="40"/>
      <c r="AY811" s="40"/>
      <c r="AZ811" s="40"/>
      <c r="BA811" s="40"/>
      <c r="BG811" s="40"/>
      <c r="BI811" s="40"/>
      <c r="BJ811" s="40"/>
      <c r="BK811" s="40"/>
      <c r="BL811" s="40"/>
      <c r="BM811" s="40"/>
      <c r="BN811" s="40"/>
      <c r="BO811" s="40"/>
      <c r="BR811" s="40"/>
      <c r="BS811" s="40"/>
      <c r="BT811" s="40"/>
      <c r="CC811" s="40"/>
      <c r="CE811" s="65"/>
      <c r="CF811" s="65"/>
      <c r="CG811" s="65"/>
      <c r="CH811" s="65"/>
      <c r="CI811" s="65"/>
      <c r="CJ811" s="66"/>
      <c r="CK811" s="66"/>
      <c r="CL811" s="66"/>
      <c r="CM811" s="65"/>
      <c r="CN811" s="65"/>
      <c r="CO811" s="65"/>
      <c r="CP811" s="65"/>
      <c r="CQ811" s="65"/>
      <c r="CR811" s="65"/>
      <c r="CS811" s="65"/>
      <c r="CT811" s="65"/>
      <c r="CU811" s="65"/>
      <c r="CV811" s="66"/>
      <c r="CW811" s="65"/>
      <c r="CX811" s="65"/>
      <c r="CY811" s="40"/>
      <c r="CZ811" s="40"/>
      <c r="DA811" s="40"/>
      <c r="DB811" s="40"/>
      <c r="DC811" s="40"/>
      <c r="DD811" s="40"/>
      <c r="DE811" s="40"/>
      <c r="DF811" s="40"/>
      <c r="DG811" s="40"/>
      <c r="DH811" s="40"/>
      <c r="DI811" s="40"/>
      <c r="DJ811" s="40"/>
      <c r="DK811" s="40"/>
      <c r="DL811" s="40"/>
      <c r="DM811" s="40"/>
      <c r="DN811" s="40"/>
      <c r="DO811" s="40"/>
      <c r="DP811" s="40"/>
      <c r="DQ811" s="40"/>
      <c r="DR811" s="40"/>
      <c r="DS811" s="40"/>
      <c r="DT811" s="40"/>
      <c r="DU811" s="40"/>
      <c r="DV811" s="40"/>
      <c r="DW811" s="85"/>
    </row>
    <row r="812" spans="4:127" ht="21" customHeight="1" x14ac:dyDescent="0.2">
      <c r="D812" s="40"/>
      <c r="E812" s="40"/>
      <c r="F812" s="40"/>
      <c r="G812" s="40"/>
      <c r="H812" s="138"/>
      <c r="I812" s="138"/>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U812" s="75"/>
      <c r="AX812" s="40"/>
      <c r="AY812" s="40"/>
      <c r="AZ812" s="40"/>
      <c r="BA812" s="40"/>
      <c r="BG812" s="40"/>
      <c r="BI812" s="40"/>
      <c r="BJ812" s="40"/>
      <c r="BK812" s="40"/>
      <c r="BL812" s="40"/>
      <c r="BM812" s="40"/>
      <c r="BN812" s="40"/>
      <c r="BO812" s="40"/>
      <c r="BR812" s="40"/>
      <c r="BS812" s="40"/>
      <c r="BT812" s="40"/>
      <c r="CC812" s="40"/>
      <c r="CE812" s="65"/>
      <c r="CF812" s="65"/>
      <c r="CG812" s="65"/>
      <c r="CH812" s="65"/>
      <c r="CI812" s="65"/>
      <c r="CJ812" s="66"/>
      <c r="CK812" s="66"/>
      <c r="CL812" s="66"/>
      <c r="CM812" s="65"/>
      <c r="CN812" s="65"/>
      <c r="CO812" s="65"/>
      <c r="CP812" s="65"/>
      <c r="CQ812" s="65"/>
      <c r="CR812" s="65"/>
      <c r="CS812" s="65"/>
      <c r="CT812" s="65"/>
      <c r="CU812" s="65"/>
      <c r="CV812" s="66"/>
      <c r="CW812" s="65"/>
      <c r="CX812" s="65"/>
      <c r="CY812" s="40"/>
      <c r="CZ812" s="40"/>
      <c r="DA812" s="40"/>
      <c r="DB812" s="40"/>
      <c r="DC812" s="40"/>
      <c r="DD812" s="40"/>
      <c r="DE812" s="40"/>
      <c r="DF812" s="40"/>
      <c r="DG812" s="40"/>
      <c r="DH812" s="40"/>
      <c r="DI812" s="40"/>
      <c r="DJ812" s="40"/>
      <c r="DK812" s="40"/>
      <c r="DL812" s="40"/>
      <c r="DM812" s="40"/>
      <c r="DN812" s="40"/>
      <c r="DO812" s="40"/>
      <c r="DP812" s="40"/>
      <c r="DQ812" s="40"/>
      <c r="DR812" s="40"/>
      <c r="DS812" s="40"/>
      <c r="DT812" s="40"/>
      <c r="DU812" s="40"/>
      <c r="DV812" s="40"/>
      <c r="DW812" s="85"/>
    </row>
    <row r="813" spans="4:127" ht="21" customHeight="1" x14ac:dyDescent="0.2">
      <c r="D813" s="40"/>
      <c r="E813" s="40"/>
      <c r="F813" s="40"/>
      <c r="G813" s="40"/>
      <c r="H813" s="138"/>
      <c r="I813" s="138"/>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U813" s="75"/>
      <c r="AX813" s="40"/>
      <c r="AY813" s="40"/>
      <c r="AZ813" s="40"/>
      <c r="BA813" s="40"/>
      <c r="BG813" s="40"/>
      <c r="BI813" s="40"/>
      <c r="BJ813" s="40"/>
      <c r="BK813" s="40"/>
      <c r="BL813" s="40"/>
      <c r="BM813" s="40"/>
      <c r="BN813" s="40"/>
      <c r="BO813" s="40"/>
      <c r="BR813" s="40"/>
      <c r="BS813" s="40"/>
      <c r="BT813" s="40"/>
      <c r="CC813" s="40"/>
      <c r="CE813" s="65"/>
      <c r="CF813" s="65"/>
      <c r="CG813" s="65"/>
      <c r="CH813" s="65"/>
      <c r="CI813" s="65"/>
      <c r="CJ813" s="66"/>
      <c r="CK813" s="66"/>
      <c r="CL813" s="66"/>
      <c r="CM813" s="65"/>
      <c r="CN813" s="65"/>
      <c r="CO813" s="65"/>
      <c r="CP813" s="65"/>
      <c r="CQ813" s="65"/>
      <c r="CR813" s="65"/>
      <c r="CS813" s="65"/>
      <c r="CT813" s="65"/>
      <c r="CU813" s="65"/>
      <c r="CV813" s="66"/>
      <c r="CW813" s="65"/>
      <c r="CX813" s="65"/>
      <c r="CY813" s="40"/>
      <c r="CZ813" s="40"/>
      <c r="DA813" s="40"/>
      <c r="DB813" s="40"/>
      <c r="DC813" s="40"/>
      <c r="DD813" s="40"/>
      <c r="DE813" s="40"/>
      <c r="DF813" s="40"/>
      <c r="DG813" s="40"/>
      <c r="DH813" s="40"/>
      <c r="DI813" s="40"/>
      <c r="DJ813" s="40"/>
      <c r="DK813" s="40"/>
      <c r="DL813" s="40"/>
      <c r="DM813" s="40"/>
      <c r="DN813" s="40"/>
      <c r="DO813" s="40"/>
      <c r="DP813" s="40"/>
      <c r="DQ813" s="40"/>
      <c r="DR813" s="40"/>
      <c r="DS813" s="40"/>
      <c r="DT813" s="40"/>
      <c r="DU813" s="40"/>
      <c r="DV813" s="40"/>
      <c r="DW813" s="85"/>
    </row>
    <row r="814" spans="4:127" ht="21" customHeight="1" x14ac:dyDescent="0.2">
      <c r="D814" s="40"/>
      <c r="E814" s="40"/>
      <c r="F814" s="40"/>
      <c r="G814" s="40"/>
      <c r="H814" s="138"/>
      <c r="I814" s="138"/>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U814" s="75"/>
      <c r="AX814" s="40"/>
      <c r="AY814" s="40"/>
      <c r="AZ814" s="40"/>
      <c r="BA814" s="40"/>
      <c r="BG814" s="40"/>
      <c r="BI814" s="40"/>
      <c r="BJ814" s="40"/>
      <c r="BK814" s="40"/>
      <c r="BL814" s="40"/>
      <c r="BM814" s="40"/>
      <c r="BN814" s="40"/>
      <c r="BO814" s="40"/>
      <c r="BR814" s="40"/>
      <c r="BS814" s="40"/>
      <c r="BT814" s="40"/>
      <c r="CC814" s="40"/>
      <c r="CE814" s="65"/>
      <c r="CF814" s="65"/>
      <c r="CG814" s="65"/>
      <c r="CH814" s="65"/>
      <c r="CI814" s="65"/>
      <c r="CJ814" s="66"/>
      <c r="CK814" s="66"/>
      <c r="CL814" s="66"/>
      <c r="CM814" s="65"/>
      <c r="CN814" s="65"/>
      <c r="CO814" s="65"/>
      <c r="CP814" s="65"/>
      <c r="CQ814" s="65"/>
      <c r="CR814" s="65"/>
      <c r="CS814" s="65"/>
      <c r="CT814" s="65"/>
      <c r="CU814" s="65"/>
      <c r="CV814" s="66"/>
      <c r="CW814" s="65"/>
      <c r="CX814" s="65"/>
      <c r="CY814" s="40"/>
      <c r="CZ814" s="40"/>
      <c r="DA814" s="40"/>
      <c r="DB814" s="40"/>
      <c r="DC814" s="40"/>
      <c r="DD814" s="40"/>
      <c r="DE814" s="40"/>
      <c r="DF814" s="40"/>
      <c r="DG814" s="40"/>
      <c r="DH814" s="40"/>
      <c r="DI814" s="40"/>
      <c r="DJ814" s="40"/>
      <c r="DK814" s="40"/>
      <c r="DL814" s="40"/>
      <c r="DM814" s="40"/>
      <c r="DN814" s="40"/>
      <c r="DO814" s="40"/>
      <c r="DP814" s="40"/>
      <c r="DQ814" s="40"/>
      <c r="DR814" s="40"/>
      <c r="DS814" s="40"/>
      <c r="DT814" s="40"/>
      <c r="DU814" s="40"/>
      <c r="DV814" s="40"/>
      <c r="DW814" s="85"/>
    </row>
    <row r="815" spans="4:127" ht="21" customHeight="1" x14ac:dyDescent="0.2">
      <c r="D815" s="40"/>
      <c r="E815" s="40"/>
      <c r="F815" s="40"/>
      <c r="G815" s="40"/>
      <c r="H815" s="138"/>
      <c r="I815" s="138"/>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U815" s="75"/>
      <c r="AX815" s="40"/>
      <c r="AY815" s="40"/>
      <c r="AZ815" s="40"/>
      <c r="BA815" s="40"/>
      <c r="BG815" s="40"/>
      <c r="BI815" s="40"/>
      <c r="BJ815" s="40"/>
      <c r="BK815" s="40"/>
      <c r="BL815" s="40"/>
      <c r="BM815" s="40"/>
      <c r="BN815" s="40"/>
      <c r="BO815" s="40"/>
      <c r="BR815" s="40"/>
      <c r="BS815" s="40"/>
      <c r="BT815" s="40"/>
      <c r="CC815" s="40"/>
      <c r="CE815" s="65"/>
      <c r="CF815" s="65"/>
      <c r="CG815" s="65"/>
      <c r="CH815" s="65"/>
      <c r="CI815" s="65"/>
      <c r="CJ815" s="66"/>
      <c r="CK815" s="66"/>
      <c r="CL815" s="66"/>
      <c r="CM815" s="65"/>
      <c r="CN815" s="65"/>
      <c r="CO815" s="65"/>
      <c r="CP815" s="65"/>
      <c r="CQ815" s="65"/>
      <c r="CR815" s="65"/>
      <c r="CS815" s="65"/>
      <c r="CT815" s="65"/>
      <c r="CU815" s="65"/>
      <c r="CV815" s="66"/>
      <c r="CW815" s="65"/>
      <c r="CX815" s="65"/>
      <c r="CY815" s="40"/>
      <c r="CZ815" s="40"/>
      <c r="DA815" s="40"/>
      <c r="DB815" s="40"/>
      <c r="DC815" s="40"/>
      <c r="DD815" s="40"/>
      <c r="DE815" s="40"/>
      <c r="DF815" s="40"/>
      <c r="DG815" s="40"/>
      <c r="DH815" s="40"/>
      <c r="DI815" s="40"/>
      <c r="DJ815" s="40"/>
      <c r="DK815" s="40"/>
      <c r="DL815" s="40"/>
      <c r="DM815" s="40"/>
      <c r="DN815" s="40"/>
      <c r="DO815" s="40"/>
      <c r="DP815" s="40"/>
      <c r="DQ815" s="40"/>
      <c r="DR815" s="40"/>
      <c r="DS815" s="40"/>
      <c r="DT815" s="40"/>
      <c r="DU815" s="40"/>
      <c r="DV815" s="40"/>
      <c r="DW815" s="85"/>
    </row>
    <row r="816" spans="4:127" ht="21" customHeight="1" x14ac:dyDescent="0.2">
      <c r="D816" s="40"/>
      <c r="E816" s="40"/>
      <c r="F816" s="40"/>
      <c r="G816" s="40"/>
      <c r="H816" s="138"/>
      <c r="I816" s="138"/>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U816" s="75"/>
      <c r="AX816" s="40"/>
      <c r="AY816" s="40"/>
      <c r="AZ816" s="40"/>
      <c r="BA816" s="40"/>
      <c r="BG816" s="40"/>
      <c r="BI816" s="40"/>
      <c r="BJ816" s="40"/>
      <c r="BK816" s="40"/>
      <c r="BL816" s="40"/>
      <c r="BM816" s="40"/>
      <c r="BN816" s="40"/>
      <c r="BO816" s="40"/>
      <c r="BR816" s="40"/>
      <c r="BS816" s="40"/>
      <c r="BT816" s="40"/>
      <c r="CC816" s="40"/>
      <c r="CE816" s="65"/>
      <c r="CF816" s="65"/>
      <c r="CG816" s="65"/>
      <c r="CH816" s="65"/>
      <c r="CI816" s="65"/>
      <c r="CJ816" s="66"/>
      <c r="CK816" s="66"/>
      <c r="CL816" s="66"/>
      <c r="CM816" s="65"/>
      <c r="CN816" s="65"/>
      <c r="CO816" s="65"/>
      <c r="CP816" s="65"/>
      <c r="CQ816" s="65"/>
      <c r="CR816" s="65"/>
      <c r="CS816" s="65"/>
      <c r="CT816" s="65"/>
      <c r="CU816" s="65"/>
      <c r="CV816" s="66"/>
      <c r="CW816" s="65"/>
      <c r="CX816" s="65"/>
      <c r="CY816" s="40"/>
      <c r="CZ816" s="40"/>
      <c r="DA816" s="40"/>
      <c r="DB816" s="40"/>
      <c r="DC816" s="40"/>
      <c r="DD816" s="40"/>
      <c r="DE816" s="40"/>
      <c r="DF816" s="40"/>
      <c r="DG816" s="40"/>
      <c r="DH816" s="40"/>
      <c r="DI816" s="40"/>
      <c r="DJ816" s="40"/>
      <c r="DK816" s="40"/>
      <c r="DL816" s="40"/>
      <c r="DM816" s="40"/>
      <c r="DN816" s="40"/>
      <c r="DO816" s="40"/>
      <c r="DP816" s="40"/>
      <c r="DQ816" s="40"/>
      <c r="DR816" s="40"/>
      <c r="DS816" s="40"/>
      <c r="DT816" s="40"/>
      <c r="DU816" s="40"/>
      <c r="DV816" s="40"/>
      <c r="DW816" s="85"/>
    </row>
    <row r="817" spans="4:127" ht="21" customHeight="1" x14ac:dyDescent="0.2">
      <c r="D817" s="40"/>
      <c r="E817" s="40"/>
      <c r="F817" s="40"/>
      <c r="G817" s="40"/>
      <c r="H817" s="138"/>
      <c r="I817" s="138"/>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U817" s="75"/>
      <c r="AX817" s="40"/>
      <c r="AY817" s="40"/>
      <c r="AZ817" s="40"/>
      <c r="BA817" s="40"/>
      <c r="BG817" s="40"/>
      <c r="BI817" s="40"/>
      <c r="BJ817" s="40"/>
      <c r="BK817" s="40"/>
      <c r="BL817" s="40"/>
      <c r="BM817" s="40"/>
      <c r="BN817" s="40"/>
      <c r="BO817" s="40"/>
      <c r="BR817" s="40"/>
      <c r="BS817" s="40"/>
      <c r="BT817" s="40"/>
      <c r="CC817" s="40"/>
      <c r="CE817" s="65"/>
      <c r="CF817" s="65"/>
      <c r="CG817" s="65"/>
      <c r="CH817" s="65"/>
      <c r="CI817" s="65"/>
      <c r="CJ817" s="66"/>
      <c r="CK817" s="66"/>
      <c r="CL817" s="66"/>
      <c r="CM817" s="65"/>
      <c r="CN817" s="65"/>
      <c r="CO817" s="65"/>
      <c r="CP817" s="65"/>
      <c r="CQ817" s="65"/>
      <c r="CR817" s="65"/>
      <c r="CS817" s="65"/>
      <c r="CT817" s="65"/>
      <c r="CU817" s="65"/>
      <c r="CV817" s="66"/>
      <c r="CW817" s="65"/>
      <c r="CX817" s="65"/>
      <c r="CY817" s="40"/>
      <c r="CZ817" s="40"/>
      <c r="DA817" s="40"/>
      <c r="DB817" s="40"/>
      <c r="DC817" s="40"/>
      <c r="DD817" s="40"/>
      <c r="DE817" s="40"/>
      <c r="DF817" s="40"/>
      <c r="DG817" s="40"/>
      <c r="DH817" s="40"/>
      <c r="DI817" s="40"/>
      <c r="DJ817" s="40"/>
      <c r="DK817" s="40"/>
      <c r="DL817" s="40"/>
      <c r="DM817" s="40"/>
      <c r="DN817" s="40"/>
      <c r="DO817" s="40"/>
      <c r="DP817" s="40"/>
      <c r="DQ817" s="40"/>
      <c r="DR817" s="40"/>
      <c r="DS817" s="40"/>
      <c r="DT817" s="40"/>
      <c r="DU817" s="40"/>
      <c r="DV817" s="40"/>
      <c r="DW817" s="85"/>
    </row>
    <row r="818" spans="4:127" ht="21" customHeight="1" x14ac:dyDescent="0.2">
      <c r="D818" s="40"/>
      <c r="E818" s="40"/>
      <c r="F818" s="40"/>
      <c r="G818" s="40"/>
      <c r="H818" s="138"/>
      <c r="I818" s="138"/>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U818" s="75"/>
      <c r="AX818" s="40"/>
      <c r="AY818" s="40"/>
      <c r="AZ818" s="40"/>
      <c r="BA818" s="40"/>
      <c r="BG818" s="40"/>
      <c r="BI818" s="40"/>
      <c r="BJ818" s="40"/>
      <c r="BK818" s="40"/>
      <c r="BL818" s="40"/>
      <c r="BM818" s="40"/>
      <c r="BN818" s="40"/>
      <c r="BO818" s="40"/>
      <c r="BR818" s="40"/>
      <c r="BS818" s="40"/>
      <c r="BT818" s="40"/>
      <c r="CC818" s="40"/>
      <c r="CE818" s="65"/>
      <c r="CF818" s="65"/>
      <c r="CG818" s="65"/>
      <c r="CH818" s="65"/>
      <c r="CI818" s="65"/>
      <c r="CJ818" s="66"/>
      <c r="CK818" s="66"/>
      <c r="CL818" s="66"/>
      <c r="CM818" s="65"/>
      <c r="CN818" s="65"/>
      <c r="CO818" s="65"/>
      <c r="CP818" s="65"/>
      <c r="CQ818" s="65"/>
      <c r="CR818" s="65"/>
      <c r="CS818" s="65"/>
      <c r="CT818" s="65"/>
      <c r="CU818" s="65"/>
      <c r="CV818" s="66"/>
      <c r="CW818" s="65"/>
      <c r="CX818" s="65"/>
      <c r="CY818" s="40"/>
      <c r="CZ818" s="40"/>
      <c r="DA818" s="40"/>
      <c r="DB818" s="40"/>
      <c r="DC818" s="40"/>
      <c r="DD818" s="40"/>
      <c r="DE818" s="40"/>
      <c r="DF818" s="40"/>
      <c r="DG818" s="40"/>
      <c r="DH818" s="40"/>
      <c r="DI818" s="40"/>
      <c r="DJ818" s="40"/>
      <c r="DK818" s="40"/>
      <c r="DL818" s="40"/>
      <c r="DM818" s="40"/>
      <c r="DN818" s="40"/>
      <c r="DO818" s="40"/>
      <c r="DP818" s="40"/>
      <c r="DQ818" s="40"/>
      <c r="DR818" s="40"/>
      <c r="DS818" s="40"/>
      <c r="DT818" s="40"/>
      <c r="DU818" s="40"/>
      <c r="DV818" s="40"/>
      <c r="DW818" s="85"/>
    </row>
    <row r="819" spans="4:127" ht="21" customHeight="1" x14ac:dyDescent="0.2">
      <c r="D819" s="40"/>
      <c r="E819" s="40"/>
      <c r="F819" s="40"/>
      <c r="G819" s="40"/>
      <c r="H819" s="138"/>
      <c r="I819" s="138"/>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U819" s="75"/>
      <c r="AX819" s="40"/>
      <c r="AY819" s="40"/>
      <c r="AZ819" s="40"/>
      <c r="BA819" s="40"/>
      <c r="BG819" s="40"/>
      <c r="BI819" s="40"/>
      <c r="BJ819" s="40"/>
      <c r="BK819" s="40"/>
      <c r="BL819" s="40"/>
      <c r="BM819" s="40"/>
      <c r="BN819" s="40"/>
      <c r="BO819" s="40"/>
      <c r="BR819" s="40"/>
      <c r="BS819" s="40"/>
      <c r="BT819" s="40"/>
      <c r="CC819" s="40"/>
      <c r="CE819" s="65"/>
      <c r="CF819" s="65"/>
      <c r="CG819" s="65"/>
      <c r="CH819" s="65"/>
      <c r="CI819" s="65"/>
      <c r="CJ819" s="66"/>
      <c r="CK819" s="66"/>
      <c r="CL819" s="66"/>
      <c r="CM819" s="65"/>
      <c r="CN819" s="65"/>
      <c r="CO819" s="65"/>
      <c r="CP819" s="65"/>
      <c r="CQ819" s="65"/>
      <c r="CR819" s="65"/>
      <c r="CS819" s="65"/>
      <c r="CT819" s="65"/>
      <c r="CU819" s="65"/>
      <c r="CV819" s="66"/>
      <c r="CW819" s="65"/>
      <c r="CX819" s="65"/>
      <c r="CY819" s="40"/>
      <c r="CZ819" s="40"/>
      <c r="DA819" s="40"/>
      <c r="DB819" s="40"/>
      <c r="DC819" s="40"/>
      <c r="DD819" s="40"/>
      <c r="DE819" s="40"/>
      <c r="DF819" s="40"/>
      <c r="DG819" s="40"/>
      <c r="DH819" s="40"/>
      <c r="DI819" s="40"/>
      <c r="DJ819" s="40"/>
      <c r="DK819" s="40"/>
      <c r="DL819" s="40"/>
      <c r="DM819" s="40"/>
      <c r="DN819" s="40"/>
      <c r="DO819" s="40"/>
      <c r="DP819" s="40"/>
      <c r="DQ819" s="40"/>
      <c r="DR819" s="40"/>
      <c r="DS819" s="40"/>
      <c r="DT819" s="40"/>
      <c r="DU819" s="40"/>
      <c r="DV819" s="40"/>
      <c r="DW819" s="85"/>
    </row>
    <row r="820" spans="4:127" ht="21" customHeight="1" x14ac:dyDescent="0.2">
      <c r="D820" s="40"/>
      <c r="E820" s="40"/>
      <c r="F820" s="40"/>
      <c r="G820" s="40"/>
      <c r="H820" s="138"/>
      <c r="I820" s="138"/>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U820" s="75"/>
      <c r="AX820" s="40"/>
      <c r="AY820" s="40"/>
      <c r="AZ820" s="40"/>
      <c r="BA820" s="40"/>
      <c r="BG820" s="40"/>
      <c r="BI820" s="40"/>
      <c r="BJ820" s="40"/>
      <c r="BK820" s="40"/>
      <c r="BL820" s="40"/>
      <c r="BM820" s="40"/>
      <c r="BN820" s="40"/>
      <c r="BO820" s="40"/>
      <c r="BR820" s="40"/>
      <c r="BS820" s="40"/>
      <c r="BT820" s="40"/>
      <c r="CC820" s="40"/>
      <c r="CE820" s="65"/>
      <c r="CF820" s="65"/>
      <c r="CG820" s="65"/>
      <c r="CH820" s="65"/>
      <c r="CI820" s="65"/>
      <c r="CJ820" s="66"/>
      <c r="CK820" s="66"/>
      <c r="CL820" s="66"/>
      <c r="CM820" s="65"/>
      <c r="CN820" s="65"/>
      <c r="CO820" s="65"/>
      <c r="CP820" s="65"/>
      <c r="CQ820" s="65"/>
      <c r="CR820" s="65"/>
      <c r="CS820" s="65"/>
      <c r="CT820" s="65"/>
      <c r="CU820" s="65"/>
      <c r="CV820" s="66"/>
      <c r="CW820" s="65"/>
      <c r="CX820" s="65"/>
      <c r="CY820" s="40"/>
      <c r="CZ820" s="40"/>
      <c r="DA820" s="40"/>
      <c r="DB820" s="40"/>
      <c r="DC820" s="40"/>
      <c r="DD820" s="40"/>
      <c r="DE820" s="40"/>
      <c r="DF820" s="40"/>
      <c r="DG820" s="40"/>
      <c r="DH820" s="40"/>
      <c r="DI820" s="40"/>
      <c r="DJ820" s="40"/>
      <c r="DK820" s="40"/>
      <c r="DL820" s="40"/>
      <c r="DM820" s="40"/>
      <c r="DN820" s="40"/>
      <c r="DO820" s="40"/>
      <c r="DP820" s="40"/>
      <c r="DQ820" s="40"/>
      <c r="DR820" s="40"/>
      <c r="DS820" s="40"/>
      <c r="DT820" s="40"/>
      <c r="DU820" s="40"/>
      <c r="DV820" s="40"/>
      <c r="DW820" s="85"/>
    </row>
    <row r="821" spans="4:127" ht="21" customHeight="1" x14ac:dyDescent="0.2">
      <c r="D821" s="40"/>
      <c r="E821" s="40"/>
      <c r="F821" s="40"/>
      <c r="G821" s="40"/>
      <c r="H821" s="138"/>
      <c r="I821" s="138"/>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U821" s="75"/>
      <c r="AX821" s="40"/>
      <c r="AY821" s="40"/>
      <c r="AZ821" s="40"/>
      <c r="BA821" s="40"/>
      <c r="BG821" s="40"/>
      <c r="BI821" s="40"/>
      <c r="BJ821" s="40"/>
      <c r="BK821" s="40"/>
      <c r="BL821" s="40"/>
      <c r="BM821" s="40"/>
      <c r="BN821" s="40"/>
      <c r="BO821" s="40"/>
      <c r="BR821" s="40"/>
      <c r="BS821" s="40"/>
      <c r="BT821" s="40"/>
      <c r="CC821" s="40"/>
      <c r="CE821" s="65"/>
      <c r="CF821" s="65"/>
      <c r="CG821" s="65"/>
      <c r="CH821" s="65"/>
      <c r="CI821" s="65"/>
      <c r="CJ821" s="66"/>
      <c r="CK821" s="66"/>
      <c r="CL821" s="66"/>
      <c r="CM821" s="65"/>
      <c r="CN821" s="65"/>
      <c r="CO821" s="65"/>
      <c r="CP821" s="65"/>
      <c r="CQ821" s="65"/>
      <c r="CR821" s="65"/>
      <c r="CS821" s="65"/>
      <c r="CT821" s="65"/>
      <c r="CU821" s="65"/>
      <c r="CV821" s="66"/>
      <c r="CW821" s="65"/>
      <c r="CX821" s="65"/>
      <c r="CY821" s="40"/>
      <c r="CZ821" s="40"/>
      <c r="DA821" s="40"/>
      <c r="DB821" s="40"/>
      <c r="DC821" s="40"/>
      <c r="DD821" s="40"/>
      <c r="DE821" s="40"/>
      <c r="DF821" s="40"/>
      <c r="DG821" s="40"/>
      <c r="DH821" s="40"/>
      <c r="DI821" s="40"/>
      <c r="DJ821" s="40"/>
      <c r="DK821" s="40"/>
      <c r="DL821" s="40"/>
      <c r="DM821" s="40"/>
      <c r="DN821" s="40"/>
      <c r="DO821" s="40"/>
      <c r="DP821" s="40"/>
      <c r="DQ821" s="40"/>
      <c r="DR821" s="40"/>
      <c r="DS821" s="40"/>
      <c r="DT821" s="40"/>
      <c r="DU821" s="40"/>
      <c r="DV821" s="40"/>
      <c r="DW821" s="85"/>
    </row>
    <row r="822" spans="4:127" ht="21" customHeight="1" x14ac:dyDescent="0.2">
      <c r="D822" s="40"/>
      <c r="E822" s="40"/>
      <c r="F822" s="40"/>
      <c r="G822" s="40"/>
      <c r="H822" s="138"/>
      <c r="I822" s="138"/>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U822" s="75"/>
      <c r="AX822" s="40"/>
      <c r="AY822" s="40"/>
      <c r="AZ822" s="40"/>
      <c r="BA822" s="40"/>
      <c r="BG822" s="40"/>
      <c r="BI822" s="40"/>
      <c r="BJ822" s="40"/>
      <c r="BK822" s="40"/>
      <c r="BL822" s="40"/>
      <c r="BM822" s="40"/>
      <c r="BN822" s="40"/>
      <c r="BO822" s="40"/>
      <c r="BR822" s="40"/>
      <c r="BS822" s="40"/>
      <c r="BT822" s="40"/>
      <c r="CC822" s="40"/>
      <c r="CE822" s="65"/>
      <c r="CF822" s="65"/>
      <c r="CG822" s="65"/>
      <c r="CH822" s="65"/>
      <c r="CI822" s="65"/>
      <c r="CJ822" s="66"/>
      <c r="CK822" s="66"/>
      <c r="CL822" s="66"/>
      <c r="CM822" s="65"/>
      <c r="CN822" s="65"/>
      <c r="CO822" s="65"/>
      <c r="CP822" s="65"/>
      <c r="CQ822" s="65"/>
      <c r="CR822" s="65"/>
      <c r="CS822" s="65"/>
      <c r="CT822" s="65"/>
      <c r="CU822" s="65"/>
      <c r="CV822" s="66"/>
      <c r="CW822" s="65"/>
      <c r="CX822" s="65"/>
      <c r="CY822" s="40"/>
      <c r="CZ822" s="40"/>
      <c r="DA822" s="40"/>
      <c r="DB822" s="40"/>
      <c r="DC822" s="40"/>
      <c r="DD822" s="40"/>
      <c r="DE822" s="40"/>
      <c r="DF822" s="40"/>
      <c r="DG822" s="40"/>
      <c r="DH822" s="40"/>
      <c r="DI822" s="40"/>
      <c r="DJ822" s="40"/>
      <c r="DK822" s="40"/>
      <c r="DL822" s="40"/>
      <c r="DM822" s="40"/>
      <c r="DN822" s="40"/>
      <c r="DO822" s="40"/>
      <c r="DP822" s="40"/>
      <c r="DQ822" s="40"/>
      <c r="DR822" s="40"/>
      <c r="DS822" s="40"/>
      <c r="DT822" s="40"/>
      <c r="DU822" s="40"/>
      <c r="DV822" s="40"/>
      <c r="DW822" s="85"/>
    </row>
    <row r="823" spans="4:127" ht="21" customHeight="1" x14ac:dyDescent="0.2">
      <c r="D823" s="40"/>
      <c r="E823" s="40"/>
      <c r="F823" s="40"/>
      <c r="G823" s="40"/>
      <c r="H823" s="138"/>
      <c r="I823" s="138"/>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U823" s="75"/>
      <c r="AX823" s="40"/>
      <c r="AY823" s="40"/>
      <c r="AZ823" s="40"/>
      <c r="BA823" s="40"/>
      <c r="BG823" s="40"/>
      <c r="BI823" s="40"/>
      <c r="BJ823" s="40"/>
      <c r="BK823" s="40"/>
      <c r="BL823" s="40"/>
      <c r="BM823" s="40"/>
      <c r="BN823" s="40"/>
      <c r="BO823" s="40"/>
      <c r="BR823" s="40"/>
      <c r="BS823" s="40"/>
      <c r="BT823" s="40"/>
      <c r="CC823" s="40"/>
      <c r="CE823" s="65"/>
      <c r="CF823" s="65"/>
      <c r="CG823" s="65"/>
      <c r="CH823" s="65"/>
      <c r="CI823" s="65"/>
      <c r="CJ823" s="66"/>
      <c r="CK823" s="66"/>
      <c r="CL823" s="66"/>
      <c r="CM823" s="65"/>
      <c r="CN823" s="65"/>
      <c r="CO823" s="65"/>
      <c r="CP823" s="65"/>
      <c r="CQ823" s="65"/>
      <c r="CR823" s="65"/>
      <c r="CS823" s="65"/>
      <c r="CT823" s="65"/>
      <c r="CU823" s="65"/>
      <c r="CV823" s="66"/>
      <c r="CW823" s="65"/>
      <c r="CX823" s="65"/>
      <c r="CY823" s="40"/>
      <c r="CZ823" s="40"/>
      <c r="DA823" s="40"/>
      <c r="DB823" s="40"/>
      <c r="DC823" s="40"/>
      <c r="DD823" s="40"/>
      <c r="DE823" s="40"/>
      <c r="DF823" s="40"/>
      <c r="DG823" s="40"/>
      <c r="DH823" s="40"/>
      <c r="DI823" s="40"/>
      <c r="DJ823" s="40"/>
      <c r="DK823" s="40"/>
      <c r="DL823" s="40"/>
      <c r="DM823" s="40"/>
      <c r="DN823" s="40"/>
      <c r="DO823" s="40"/>
      <c r="DP823" s="40"/>
      <c r="DQ823" s="40"/>
      <c r="DR823" s="40"/>
      <c r="DS823" s="40"/>
      <c r="DT823" s="40"/>
      <c r="DU823" s="40"/>
      <c r="DV823" s="40"/>
      <c r="DW823" s="85"/>
    </row>
    <row r="824" spans="4:127" ht="21" customHeight="1" x14ac:dyDescent="0.2">
      <c r="D824" s="40"/>
      <c r="E824" s="40"/>
      <c r="F824" s="40"/>
      <c r="G824" s="40"/>
      <c r="H824" s="138"/>
      <c r="I824" s="138"/>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U824" s="75"/>
      <c r="AX824" s="40"/>
      <c r="AY824" s="40"/>
      <c r="AZ824" s="40"/>
      <c r="BA824" s="40"/>
      <c r="BG824" s="40"/>
      <c r="BI824" s="40"/>
      <c r="BJ824" s="40"/>
      <c r="BK824" s="40"/>
      <c r="BL824" s="40"/>
      <c r="BM824" s="40"/>
      <c r="BN824" s="40"/>
      <c r="BO824" s="40"/>
      <c r="BR824" s="40"/>
      <c r="BS824" s="40"/>
      <c r="BT824" s="40"/>
      <c r="CC824" s="40"/>
      <c r="CE824" s="65"/>
      <c r="CF824" s="65"/>
      <c r="CG824" s="65"/>
      <c r="CH824" s="65"/>
      <c r="CI824" s="65"/>
      <c r="CJ824" s="66"/>
      <c r="CK824" s="66"/>
      <c r="CL824" s="66"/>
      <c r="CM824" s="65"/>
      <c r="CN824" s="65"/>
      <c r="CO824" s="65"/>
      <c r="CP824" s="65"/>
      <c r="CQ824" s="65"/>
      <c r="CR824" s="65"/>
      <c r="CS824" s="65"/>
      <c r="CT824" s="65"/>
      <c r="CU824" s="65"/>
      <c r="CV824" s="66"/>
      <c r="CW824" s="65"/>
      <c r="CX824" s="65"/>
      <c r="CY824" s="40"/>
      <c r="CZ824" s="40"/>
      <c r="DA824" s="40"/>
      <c r="DB824" s="40"/>
      <c r="DC824" s="40"/>
      <c r="DD824" s="40"/>
      <c r="DE824" s="40"/>
      <c r="DF824" s="40"/>
      <c r="DG824" s="40"/>
      <c r="DH824" s="40"/>
      <c r="DI824" s="40"/>
      <c r="DJ824" s="40"/>
      <c r="DK824" s="40"/>
      <c r="DL824" s="40"/>
      <c r="DM824" s="40"/>
      <c r="DN824" s="40"/>
      <c r="DO824" s="40"/>
      <c r="DP824" s="40"/>
      <c r="DQ824" s="40"/>
      <c r="DR824" s="40"/>
      <c r="DS824" s="40"/>
      <c r="DT824" s="40"/>
      <c r="DU824" s="40"/>
      <c r="DV824" s="40"/>
      <c r="DW824" s="85"/>
    </row>
    <row r="825" spans="4:127" ht="21" customHeight="1" x14ac:dyDescent="0.2">
      <c r="D825" s="40"/>
      <c r="E825" s="40"/>
      <c r="F825" s="40"/>
      <c r="G825" s="40"/>
      <c r="H825" s="138"/>
      <c r="I825" s="138"/>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U825" s="75"/>
      <c r="AX825" s="40"/>
      <c r="AY825" s="40"/>
      <c r="AZ825" s="40"/>
      <c r="BA825" s="40"/>
      <c r="BG825" s="40"/>
      <c r="BI825" s="40"/>
      <c r="BJ825" s="40"/>
      <c r="BK825" s="40"/>
      <c r="BL825" s="40"/>
      <c r="BM825" s="40"/>
      <c r="BN825" s="40"/>
      <c r="BO825" s="40"/>
      <c r="BR825" s="40"/>
      <c r="BS825" s="40"/>
      <c r="BT825" s="40"/>
      <c r="CC825" s="40"/>
      <c r="CE825" s="65"/>
      <c r="CF825" s="65"/>
      <c r="CG825" s="65"/>
      <c r="CH825" s="65"/>
      <c r="CI825" s="65"/>
      <c r="CJ825" s="66"/>
      <c r="CK825" s="66"/>
      <c r="CL825" s="66"/>
      <c r="CM825" s="65"/>
      <c r="CN825" s="65"/>
      <c r="CO825" s="65"/>
      <c r="CP825" s="65"/>
      <c r="CQ825" s="65"/>
      <c r="CR825" s="65"/>
      <c r="CS825" s="65"/>
      <c r="CT825" s="65"/>
      <c r="CU825" s="65"/>
      <c r="CV825" s="66"/>
      <c r="CW825" s="65"/>
      <c r="CX825" s="65"/>
      <c r="CY825" s="40"/>
      <c r="CZ825" s="40"/>
      <c r="DA825" s="40"/>
      <c r="DB825" s="40"/>
      <c r="DC825" s="40"/>
      <c r="DD825" s="40"/>
      <c r="DE825" s="40"/>
      <c r="DF825" s="40"/>
      <c r="DG825" s="40"/>
      <c r="DH825" s="40"/>
      <c r="DI825" s="40"/>
      <c r="DJ825" s="40"/>
      <c r="DK825" s="40"/>
      <c r="DL825" s="40"/>
      <c r="DM825" s="40"/>
      <c r="DN825" s="40"/>
      <c r="DO825" s="40"/>
      <c r="DP825" s="40"/>
      <c r="DQ825" s="40"/>
      <c r="DR825" s="40"/>
      <c r="DS825" s="40"/>
      <c r="DT825" s="40"/>
      <c r="DU825" s="40"/>
      <c r="DV825" s="40"/>
      <c r="DW825" s="85"/>
    </row>
    <row r="826" spans="4:127" ht="21" customHeight="1" x14ac:dyDescent="0.2">
      <c r="D826" s="40"/>
      <c r="E826" s="40"/>
      <c r="F826" s="40"/>
      <c r="G826" s="40"/>
      <c r="H826" s="138"/>
      <c r="I826" s="138"/>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U826" s="75"/>
      <c r="AX826" s="40"/>
      <c r="AY826" s="40"/>
      <c r="AZ826" s="40"/>
      <c r="BA826" s="40"/>
      <c r="BG826" s="40"/>
      <c r="BI826" s="40"/>
      <c r="BJ826" s="40"/>
      <c r="BK826" s="40"/>
      <c r="BL826" s="40"/>
      <c r="BM826" s="40"/>
      <c r="BN826" s="40"/>
      <c r="BO826" s="40"/>
      <c r="BR826" s="40"/>
      <c r="BS826" s="40"/>
      <c r="BT826" s="40"/>
      <c r="CC826" s="40"/>
      <c r="CE826" s="65"/>
      <c r="CF826" s="65"/>
      <c r="CG826" s="65"/>
      <c r="CH826" s="65"/>
      <c r="CI826" s="65"/>
      <c r="CJ826" s="66"/>
      <c r="CK826" s="66"/>
      <c r="CL826" s="66"/>
      <c r="CM826" s="65"/>
      <c r="CN826" s="65"/>
      <c r="CO826" s="65"/>
      <c r="CP826" s="65"/>
      <c r="CQ826" s="65"/>
      <c r="CR826" s="65"/>
      <c r="CS826" s="65"/>
      <c r="CT826" s="65"/>
      <c r="CU826" s="65"/>
      <c r="CV826" s="66"/>
      <c r="CW826" s="65"/>
      <c r="CX826" s="65"/>
      <c r="CY826" s="40"/>
      <c r="CZ826" s="40"/>
      <c r="DA826" s="40"/>
      <c r="DB826" s="40"/>
      <c r="DC826" s="40"/>
      <c r="DD826" s="40"/>
      <c r="DE826" s="40"/>
      <c r="DF826" s="40"/>
      <c r="DG826" s="40"/>
      <c r="DH826" s="40"/>
      <c r="DI826" s="40"/>
      <c r="DJ826" s="40"/>
      <c r="DK826" s="40"/>
      <c r="DL826" s="40"/>
      <c r="DM826" s="40"/>
      <c r="DN826" s="40"/>
      <c r="DO826" s="40"/>
      <c r="DP826" s="40"/>
      <c r="DQ826" s="40"/>
      <c r="DR826" s="40"/>
      <c r="DS826" s="40"/>
      <c r="DT826" s="40"/>
      <c r="DU826" s="40"/>
      <c r="DV826" s="40"/>
      <c r="DW826" s="85"/>
    </row>
    <row r="827" spans="4:127" ht="21" customHeight="1" x14ac:dyDescent="0.2">
      <c r="D827" s="40"/>
      <c r="E827" s="40"/>
      <c r="F827" s="40"/>
      <c r="G827" s="40"/>
      <c r="H827" s="138"/>
      <c r="I827" s="138"/>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U827" s="75"/>
      <c r="AX827" s="40"/>
      <c r="AY827" s="40"/>
      <c r="AZ827" s="40"/>
      <c r="BA827" s="40"/>
      <c r="BG827" s="40"/>
      <c r="BI827" s="40"/>
      <c r="BJ827" s="40"/>
      <c r="BK827" s="40"/>
      <c r="BL827" s="40"/>
      <c r="BM827" s="40"/>
      <c r="BN827" s="40"/>
      <c r="BO827" s="40"/>
      <c r="BR827" s="40"/>
      <c r="BS827" s="40"/>
      <c r="BT827" s="40"/>
      <c r="CC827" s="40"/>
      <c r="CE827" s="65"/>
      <c r="CF827" s="65"/>
      <c r="CG827" s="65"/>
      <c r="CH827" s="65"/>
      <c r="CI827" s="65"/>
      <c r="CJ827" s="66"/>
      <c r="CK827" s="66"/>
      <c r="CL827" s="66"/>
      <c r="CM827" s="65"/>
      <c r="CN827" s="65"/>
      <c r="CO827" s="65"/>
      <c r="CP827" s="65"/>
      <c r="CQ827" s="65"/>
      <c r="CR827" s="65"/>
      <c r="CS827" s="65"/>
      <c r="CT827" s="65"/>
      <c r="CU827" s="65"/>
      <c r="CV827" s="66"/>
      <c r="CW827" s="65"/>
      <c r="CX827" s="65"/>
      <c r="CY827" s="40"/>
      <c r="CZ827" s="40"/>
      <c r="DA827" s="40"/>
      <c r="DB827" s="40"/>
      <c r="DC827" s="40"/>
      <c r="DD827" s="40"/>
      <c r="DE827" s="40"/>
      <c r="DF827" s="40"/>
      <c r="DG827" s="40"/>
      <c r="DH827" s="40"/>
      <c r="DI827" s="40"/>
      <c r="DJ827" s="40"/>
      <c r="DK827" s="40"/>
      <c r="DL827" s="40"/>
      <c r="DM827" s="40"/>
      <c r="DN827" s="40"/>
      <c r="DO827" s="40"/>
      <c r="DP827" s="40"/>
      <c r="DQ827" s="40"/>
      <c r="DR827" s="40"/>
      <c r="DS827" s="40"/>
      <c r="DT827" s="40"/>
      <c r="DU827" s="40"/>
      <c r="DV827" s="40"/>
      <c r="DW827" s="85"/>
    </row>
    <row r="828" spans="4:127" ht="21" customHeight="1" x14ac:dyDescent="0.2">
      <c r="D828" s="40"/>
      <c r="E828" s="40"/>
      <c r="F828" s="40"/>
      <c r="G828" s="40"/>
      <c r="H828" s="138"/>
      <c r="I828" s="138"/>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U828" s="75"/>
      <c r="AX828" s="40"/>
      <c r="AY828" s="40"/>
      <c r="AZ828" s="40"/>
      <c r="BA828" s="40"/>
      <c r="BG828" s="40"/>
      <c r="BI828" s="40"/>
      <c r="BJ828" s="40"/>
      <c r="BK828" s="40"/>
      <c r="BL828" s="40"/>
      <c r="BM828" s="40"/>
      <c r="BN828" s="40"/>
      <c r="BO828" s="40"/>
      <c r="BR828" s="40"/>
      <c r="BS828" s="40"/>
      <c r="BT828" s="40"/>
      <c r="CC828" s="40"/>
      <c r="CE828" s="65"/>
      <c r="CF828" s="65"/>
      <c r="CG828" s="65"/>
      <c r="CH828" s="65"/>
      <c r="CI828" s="65"/>
      <c r="CJ828" s="66"/>
      <c r="CK828" s="66"/>
      <c r="CL828" s="66"/>
      <c r="CM828" s="65"/>
      <c r="CN828" s="65"/>
      <c r="CO828" s="65"/>
      <c r="CP828" s="65"/>
      <c r="CQ828" s="65"/>
      <c r="CR828" s="65"/>
      <c r="CS828" s="65"/>
      <c r="CT828" s="65"/>
      <c r="CU828" s="65"/>
      <c r="CV828" s="66"/>
      <c r="CW828" s="65"/>
      <c r="CX828" s="65"/>
      <c r="CY828" s="40"/>
      <c r="CZ828" s="40"/>
      <c r="DA828" s="40"/>
      <c r="DB828" s="40"/>
      <c r="DC828" s="40"/>
      <c r="DD828" s="40"/>
      <c r="DE828" s="40"/>
      <c r="DF828" s="40"/>
      <c r="DG828" s="40"/>
      <c r="DH828" s="40"/>
      <c r="DI828" s="40"/>
      <c r="DJ828" s="40"/>
      <c r="DK828" s="40"/>
      <c r="DL828" s="40"/>
      <c r="DM828" s="40"/>
      <c r="DN828" s="40"/>
      <c r="DO828" s="40"/>
      <c r="DP828" s="40"/>
      <c r="DQ828" s="40"/>
      <c r="DR828" s="40"/>
      <c r="DS828" s="40"/>
      <c r="DT828" s="40"/>
      <c r="DU828" s="40"/>
      <c r="DV828" s="40"/>
      <c r="DW828" s="85"/>
    </row>
    <row r="829" spans="4:127" ht="21" customHeight="1" x14ac:dyDescent="0.2">
      <c r="D829" s="40"/>
      <c r="E829" s="40"/>
      <c r="F829" s="40"/>
      <c r="G829" s="40"/>
      <c r="H829" s="138"/>
      <c r="I829" s="138"/>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U829" s="75"/>
      <c r="AX829" s="40"/>
      <c r="AY829" s="40"/>
      <c r="AZ829" s="40"/>
      <c r="BA829" s="40"/>
      <c r="BG829" s="40"/>
      <c r="BI829" s="40"/>
      <c r="BJ829" s="40"/>
      <c r="BK829" s="40"/>
      <c r="BL829" s="40"/>
      <c r="BM829" s="40"/>
      <c r="BN829" s="40"/>
      <c r="BO829" s="40"/>
      <c r="BR829" s="40"/>
      <c r="BS829" s="40"/>
      <c r="BT829" s="40"/>
      <c r="CC829" s="40"/>
      <c r="CE829" s="65"/>
      <c r="CF829" s="65"/>
      <c r="CG829" s="65"/>
      <c r="CH829" s="65"/>
      <c r="CI829" s="65"/>
      <c r="CJ829" s="66"/>
      <c r="CK829" s="66"/>
      <c r="CL829" s="66"/>
      <c r="CM829" s="65"/>
      <c r="CN829" s="65"/>
      <c r="CO829" s="65"/>
      <c r="CP829" s="65"/>
      <c r="CQ829" s="65"/>
      <c r="CR829" s="65"/>
      <c r="CS829" s="65"/>
      <c r="CT829" s="65"/>
      <c r="CU829" s="65"/>
      <c r="CV829" s="66"/>
      <c r="CW829" s="65"/>
      <c r="CX829" s="65"/>
      <c r="CY829" s="40"/>
      <c r="CZ829" s="40"/>
      <c r="DA829" s="40"/>
      <c r="DB829" s="40"/>
      <c r="DC829" s="40"/>
      <c r="DD829" s="40"/>
      <c r="DE829" s="40"/>
      <c r="DF829" s="40"/>
      <c r="DG829" s="40"/>
      <c r="DH829" s="40"/>
      <c r="DI829" s="40"/>
      <c r="DJ829" s="40"/>
      <c r="DK829" s="40"/>
      <c r="DL829" s="40"/>
      <c r="DM829" s="40"/>
      <c r="DN829" s="40"/>
      <c r="DO829" s="40"/>
      <c r="DP829" s="40"/>
      <c r="DQ829" s="40"/>
      <c r="DR829" s="40"/>
      <c r="DS829" s="40"/>
      <c r="DT829" s="40"/>
      <c r="DU829" s="40"/>
      <c r="DV829" s="40"/>
      <c r="DW829" s="85"/>
    </row>
    <row r="830" spans="4:127" ht="21" customHeight="1" x14ac:dyDescent="0.2">
      <c r="D830" s="40"/>
      <c r="E830" s="40"/>
      <c r="F830" s="40"/>
      <c r="G830" s="40"/>
      <c r="H830" s="138"/>
      <c r="I830" s="138"/>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U830" s="75"/>
      <c r="AX830" s="40"/>
      <c r="AY830" s="40"/>
      <c r="AZ830" s="40"/>
      <c r="BA830" s="40"/>
      <c r="BG830" s="40"/>
      <c r="BI830" s="40"/>
      <c r="BJ830" s="40"/>
      <c r="BK830" s="40"/>
      <c r="BL830" s="40"/>
      <c r="BM830" s="40"/>
      <c r="BN830" s="40"/>
      <c r="BO830" s="40"/>
      <c r="BR830" s="40"/>
      <c r="BS830" s="40"/>
      <c r="BT830" s="40"/>
      <c r="CC830" s="40"/>
      <c r="CE830" s="65"/>
      <c r="CF830" s="65"/>
      <c r="CG830" s="65"/>
      <c r="CH830" s="65"/>
      <c r="CI830" s="65"/>
      <c r="CJ830" s="66"/>
      <c r="CK830" s="66"/>
      <c r="CL830" s="66"/>
      <c r="CM830" s="65"/>
      <c r="CN830" s="65"/>
      <c r="CO830" s="65"/>
      <c r="CP830" s="65"/>
      <c r="CQ830" s="65"/>
      <c r="CR830" s="65"/>
      <c r="CS830" s="65"/>
      <c r="CT830" s="65"/>
      <c r="CU830" s="65"/>
      <c r="CV830" s="66"/>
      <c r="CW830" s="65"/>
      <c r="CX830" s="65"/>
      <c r="CY830" s="40"/>
      <c r="CZ830" s="40"/>
      <c r="DA830" s="40"/>
      <c r="DB830" s="40"/>
      <c r="DC830" s="40"/>
      <c r="DD830" s="40"/>
      <c r="DE830" s="40"/>
      <c r="DF830" s="40"/>
      <c r="DG830" s="40"/>
      <c r="DH830" s="40"/>
      <c r="DI830" s="40"/>
      <c r="DJ830" s="40"/>
      <c r="DK830" s="40"/>
      <c r="DL830" s="40"/>
      <c r="DM830" s="40"/>
      <c r="DN830" s="40"/>
      <c r="DO830" s="40"/>
      <c r="DP830" s="40"/>
      <c r="DQ830" s="40"/>
      <c r="DR830" s="40"/>
      <c r="DS830" s="40"/>
      <c r="DT830" s="40"/>
      <c r="DU830" s="40"/>
      <c r="DV830" s="40"/>
      <c r="DW830" s="85"/>
    </row>
    <row r="831" spans="4:127" ht="21" customHeight="1" x14ac:dyDescent="0.2">
      <c r="D831" s="40"/>
      <c r="E831" s="40"/>
      <c r="F831" s="40"/>
      <c r="G831" s="40"/>
      <c r="H831" s="138"/>
      <c r="I831" s="138"/>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U831" s="75"/>
      <c r="AX831" s="40"/>
      <c r="AY831" s="40"/>
      <c r="AZ831" s="40"/>
      <c r="BA831" s="40"/>
      <c r="BG831" s="40"/>
      <c r="BI831" s="40"/>
      <c r="BJ831" s="40"/>
      <c r="BK831" s="40"/>
      <c r="BL831" s="40"/>
      <c r="BM831" s="40"/>
      <c r="BN831" s="40"/>
      <c r="BO831" s="40"/>
      <c r="BR831" s="40"/>
      <c r="BS831" s="40"/>
      <c r="BT831" s="40"/>
      <c r="CC831" s="40"/>
      <c r="CE831" s="65"/>
      <c r="CF831" s="65"/>
      <c r="CG831" s="65"/>
      <c r="CH831" s="65"/>
      <c r="CI831" s="65"/>
      <c r="CJ831" s="66"/>
      <c r="CK831" s="66"/>
      <c r="CL831" s="66"/>
      <c r="CM831" s="65"/>
      <c r="CN831" s="65"/>
      <c r="CO831" s="65"/>
      <c r="CP831" s="65"/>
      <c r="CQ831" s="65"/>
      <c r="CR831" s="65"/>
      <c r="CS831" s="65"/>
      <c r="CT831" s="65"/>
      <c r="CU831" s="65"/>
      <c r="CV831" s="66"/>
      <c r="CW831" s="65"/>
      <c r="CX831" s="65"/>
      <c r="CY831" s="40"/>
      <c r="CZ831" s="40"/>
      <c r="DA831" s="40"/>
      <c r="DB831" s="40"/>
      <c r="DC831" s="40"/>
      <c r="DD831" s="40"/>
      <c r="DE831" s="40"/>
      <c r="DF831" s="40"/>
      <c r="DG831" s="40"/>
      <c r="DH831" s="40"/>
      <c r="DI831" s="40"/>
      <c r="DJ831" s="40"/>
      <c r="DK831" s="40"/>
      <c r="DL831" s="40"/>
      <c r="DM831" s="40"/>
      <c r="DN831" s="40"/>
      <c r="DO831" s="40"/>
      <c r="DP831" s="40"/>
      <c r="DQ831" s="40"/>
      <c r="DR831" s="40"/>
      <c r="DS831" s="40"/>
      <c r="DT831" s="40"/>
      <c r="DU831" s="40"/>
      <c r="DV831" s="40"/>
      <c r="DW831" s="85"/>
    </row>
    <row r="832" spans="4:127" ht="21" customHeight="1" x14ac:dyDescent="0.2">
      <c r="D832" s="40"/>
      <c r="E832" s="40"/>
      <c r="F832" s="40"/>
      <c r="G832" s="40"/>
      <c r="H832" s="138"/>
      <c r="I832" s="138"/>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U832" s="75"/>
      <c r="AX832" s="40"/>
      <c r="AY832" s="40"/>
      <c r="AZ832" s="40"/>
      <c r="BA832" s="40"/>
      <c r="BG832" s="40"/>
      <c r="BI832" s="40"/>
      <c r="BJ832" s="40"/>
      <c r="BK832" s="40"/>
      <c r="BL832" s="40"/>
      <c r="BM832" s="40"/>
      <c r="BN832" s="40"/>
      <c r="BO832" s="40"/>
      <c r="BR832" s="40"/>
      <c r="BS832" s="40"/>
      <c r="BT832" s="40"/>
      <c r="CC832" s="40"/>
      <c r="CE832" s="65"/>
      <c r="CF832" s="65"/>
      <c r="CG832" s="65"/>
      <c r="CH832" s="65"/>
      <c r="CI832" s="65"/>
      <c r="CJ832" s="66"/>
      <c r="CK832" s="66"/>
      <c r="CL832" s="66"/>
      <c r="CM832" s="65"/>
      <c r="CN832" s="65"/>
      <c r="CO832" s="65"/>
      <c r="CP832" s="65"/>
      <c r="CQ832" s="65"/>
      <c r="CR832" s="65"/>
      <c r="CS832" s="65"/>
      <c r="CT832" s="65"/>
      <c r="CU832" s="65"/>
      <c r="CV832" s="66"/>
      <c r="CW832" s="65"/>
      <c r="CX832" s="65"/>
      <c r="CY832" s="40"/>
      <c r="CZ832" s="40"/>
      <c r="DA832" s="40"/>
      <c r="DB832" s="40"/>
      <c r="DC832" s="40"/>
      <c r="DD832" s="40"/>
      <c r="DE832" s="40"/>
      <c r="DF832" s="40"/>
      <c r="DG832" s="40"/>
      <c r="DH832" s="40"/>
      <c r="DI832" s="40"/>
      <c r="DJ832" s="40"/>
      <c r="DK832" s="40"/>
      <c r="DL832" s="40"/>
      <c r="DM832" s="40"/>
      <c r="DN832" s="40"/>
      <c r="DO832" s="40"/>
      <c r="DP832" s="40"/>
      <c r="DQ832" s="40"/>
      <c r="DR832" s="40"/>
      <c r="DS832" s="40"/>
      <c r="DT832" s="40"/>
      <c r="DU832" s="40"/>
      <c r="DV832" s="40"/>
      <c r="DW832" s="85"/>
    </row>
    <row r="833" spans="4:127" ht="21" customHeight="1" x14ac:dyDescent="0.2">
      <c r="D833" s="40"/>
      <c r="E833" s="40"/>
      <c r="F833" s="40"/>
      <c r="G833" s="40"/>
      <c r="H833" s="138"/>
      <c r="I833" s="138"/>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U833" s="75"/>
      <c r="AX833" s="40"/>
      <c r="AY833" s="40"/>
      <c r="AZ833" s="40"/>
      <c r="BA833" s="40"/>
      <c r="BG833" s="40"/>
      <c r="BI833" s="40"/>
      <c r="BJ833" s="40"/>
      <c r="BK833" s="40"/>
      <c r="BL833" s="40"/>
      <c r="BM833" s="40"/>
      <c r="BN833" s="40"/>
      <c r="BO833" s="40"/>
      <c r="BR833" s="40"/>
      <c r="BS833" s="40"/>
      <c r="BT833" s="40"/>
      <c r="CC833" s="40"/>
      <c r="CE833" s="65"/>
      <c r="CF833" s="65"/>
      <c r="CG833" s="65"/>
      <c r="CH833" s="65"/>
      <c r="CI833" s="65"/>
      <c r="CJ833" s="66"/>
      <c r="CK833" s="66"/>
      <c r="CL833" s="66"/>
      <c r="CM833" s="65"/>
      <c r="CN833" s="65"/>
      <c r="CO833" s="65"/>
      <c r="CP833" s="65"/>
      <c r="CQ833" s="65"/>
      <c r="CR833" s="65"/>
      <c r="CS833" s="65"/>
      <c r="CT833" s="65"/>
      <c r="CU833" s="65"/>
      <c r="CV833" s="66"/>
      <c r="CW833" s="65"/>
      <c r="CX833" s="65"/>
      <c r="CY833" s="40"/>
      <c r="CZ833" s="40"/>
      <c r="DA833" s="40"/>
      <c r="DB833" s="40"/>
      <c r="DC833" s="40"/>
      <c r="DD833" s="40"/>
      <c r="DE833" s="40"/>
      <c r="DF833" s="40"/>
      <c r="DG833" s="40"/>
      <c r="DH833" s="40"/>
      <c r="DI833" s="40"/>
      <c r="DJ833" s="40"/>
      <c r="DK833" s="40"/>
      <c r="DL833" s="40"/>
      <c r="DM833" s="40"/>
      <c r="DN833" s="40"/>
      <c r="DO833" s="40"/>
      <c r="DP833" s="40"/>
      <c r="DQ833" s="40"/>
      <c r="DR833" s="40"/>
      <c r="DS833" s="40"/>
      <c r="DT833" s="40"/>
      <c r="DU833" s="40"/>
      <c r="DV833" s="40"/>
      <c r="DW833" s="85"/>
    </row>
    <row r="834" spans="4:127" ht="21" customHeight="1" x14ac:dyDescent="0.2">
      <c r="D834" s="40"/>
      <c r="E834" s="40"/>
      <c r="F834" s="40"/>
      <c r="G834" s="40"/>
      <c r="H834" s="138"/>
      <c r="I834" s="138"/>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U834" s="75"/>
      <c r="AX834" s="40"/>
      <c r="AY834" s="40"/>
      <c r="AZ834" s="40"/>
      <c r="BA834" s="40"/>
      <c r="BG834" s="40"/>
      <c r="BI834" s="40"/>
      <c r="BJ834" s="40"/>
      <c r="BK834" s="40"/>
      <c r="BL834" s="40"/>
      <c r="BM834" s="40"/>
      <c r="BN834" s="40"/>
      <c r="BO834" s="40"/>
      <c r="BR834" s="40"/>
      <c r="BS834" s="40"/>
      <c r="BT834" s="40"/>
      <c r="CC834" s="40"/>
      <c r="CE834" s="65"/>
      <c r="CF834" s="65"/>
      <c r="CG834" s="65"/>
      <c r="CH834" s="65"/>
      <c r="CI834" s="65"/>
      <c r="CJ834" s="66"/>
      <c r="CK834" s="66"/>
      <c r="CL834" s="66"/>
      <c r="CM834" s="65"/>
      <c r="CN834" s="65"/>
      <c r="CO834" s="65"/>
      <c r="CP834" s="65"/>
      <c r="CQ834" s="65"/>
      <c r="CR834" s="65"/>
      <c r="CS834" s="65"/>
      <c r="CT834" s="65"/>
      <c r="CU834" s="65"/>
      <c r="CV834" s="66"/>
      <c r="CW834" s="65"/>
      <c r="CX834" s="65"/>
      <c r="CY834" s="40"/>
      <c r="CZ834" s="40"/>
      <c r="DA834" s="40"/>
      <c r="DB834" s="40"/>
      <c r="DC834" s="40"/>
      <c r="DD834" s="40"/>
      <c r="DE834" s="40"/>
      <c r="DF834" s="40"/>
      <c r="DG834" s="40"/>
      <c r="DH834" s="40"/>
      <c r="DI834" s="40"/>
      <c r="DJ834" s="40"/>
      <c r="DK834" s="40"/>
      <c r="DL834" s="40"/>
      <c r="DM834" s="40"/>
      <c r="DN834" s="40"/>
      <c r="DO834" s="40"/>
      <c r="DP834" s="40"/>
      <c r="DQ834" s="40"/>
      <c r="DR834" s="40"/>
      <c r="DS834" s="40"/>
      <c r="DT834" s="40"/>
      <c r="DU834" s="40"/>
      <c r="DV834" s="40"/>
      <c r="DW834" s="85"/>
    </row>
    <row r="835" spans="4:127" ht="21" customHeight="1" x14ac:dyDescent="0.2">
      <c r="D835" s="40"/>
      <c r="E835" s="40"/>
      <c r="F835" s="40"/>
      <c r="G835" s="40"/>
      <c r="H835" s="138"/>
      <c r="I835" s="138"/>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U835" s="75"/>
      <c r="AX835" s="40"/>
      <c r="AY835" s="40"/>
      <c r="AZ835" s="40"/>
      <c r="BA835" s="40"/>
      <c r="BG835" s="40"/>
      <c r="BI835" s="40"/>
      <c r="BJ835" s="40"/>
      <c r="BK835" s="40"/>
      <c r="BL835" s="40"/>
      <c r="BM835" s="40"/>
      <c r="BN835" s="40"/>
      <c r="BO835" s="40"/>
      <c r="BR835" s="40"/>
      <c r="BS835" s="40"/>
      <c r="BT835" s="40"/>
      <c r="CC835" s="40"/>
      <c r="CE835" s="65"/>
      <c r="CF835" s="65"/>
      <c r="CG835" s="65"/>
      <c r="CH835" s="65"/>
      <c r="CI835" s="65"/>
      <c r="CJ835" s="66"/>
      <c r="CK835" s="66"/>
      <c r="CL835" s="66"/>
      <c r="CM835" s="65"/>
      <c r="CN835" s="65"/>
      <c r="CO835" s="65"/>
      <c r="CP835" s="65"/>
      <c r="CQ835" s="65"/>
      <c r="CR835" s="65"/>
      <c r="CS835" s="65"/>
      <c r="CT835" s="65"/>
      <c r="CU835" s="65"/>
      <c r="CV835" s="66"/>
      <c r="CW835" s="65"/>
      <c r="CX835" s="65"/>
      <c r="CY835" s="40"/>
      <c r="CZ835" s="40"/>
      <c r="DA835" s="40"/>
      <c r="DB835" s="40"/>
      <c r="DC835" s="40"/>
      <c r="DD835" s="40"/>
      <c r="DE835" s="40"/>
      <c r="DF835" s="40"/>
      <c r="DG835" s="40"/>
      <c r="DH835" s="40"/>
      <c r="DI835" s="40"/>
      <c r="DJ835" s="40"/>
      <c r="DK835" s="40"/>
      <c r="DL835" s="40"/>
      <c r="DM835" s="40"/>
      <c r="DN835" s="40"/>
      <c r="DO835" s="40"/>
      <c r="DP835" s="40"/>
      <c r="DQ835" s="40"/>
      <c r="DR835" s="40"/>
      <c r="DS835" s="40"/>
      <c r="DT835" s="40"/>
      <c r="DU835" s="40"/>
      <c r="DV835" s="40"/>
      <c r="DW835" s="85"/>
    </row>
    <row r="836" spans="4:127" ht="21" customHeight="1" x14ac:dyDescent="0.2">
      <c r="D836" s="40"/>
      <c r="E836" s="40"/>
      <c r="F836" s="40"/>
      <c r="G836" s="40"/>
      <c r="H836" s="138"/>
      <c r="I836" s="138"/>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U836" s="75"/>
      <c r="AX836" s="40"/>
      <c r="AY836" s="40"/>
      <c r="AZ836" s="40"/>
      <c r="BA836" s="40"/>
      <c r="BG836" s="40"/>
      <c r="BI836" s="40"/>
      <c r="BJ836" s="40"/>
      <c r="BK836" s="40"/>
      <c r="BL836" s="40"/>
      <c r="BM836" s="40"/>
      <c r="BN836" s="40"/>
      <c r="BO836" s="40"/>
      <c r="BR836" s="40"/>
      <c r="BS836" s="40"/>
      <c r="BT836" s="40"/>
      <c r="CC836" s="40"/>
      <c r="CE836" s="65"/>
      <c r="CF836" s="65"/>
      <c r="CG836" s="65"/>
      <c r="CH836" s="65"/>
      <c r="CI836" s="65"/>
      <c r="CJ836" s="66"/>
      <c r="CK836" s="66"/>
      <c r="CL836" s="66"/>
      <c r="CM836" s="65"/>
      <c r="CN836" s="65"/>
      <c r="CO836" s="65"/>
      <c r="CP836" s="65"/>
      <c r="CQ836" s="65"/>
      <c r="CR836" s="65"/>
      <c r="CS836" s="65"/>
      <c r="CT836" s="65"/>
      <c r="CU836" s="65"/>
      <c r="CV836" s="66"/>
      <c r="CW836" s="65"/>
      <c r="CX836" s="65"/>
      <c r="CY836" s="40"/>
      <c r="CZ836" s="40"/>
      <c r="DA836" s="40"/>
      <c r="DB836" s="40"/>
      <c r="DC836" s="40"/>
      <c r="DD836" s="40"/>
      <c r="DE836" s="40"/>
      <c r="DF836" s="40"/>
      <c r="DG836" s="40"/>
      <c r="DH836" s="40"/>
      <c r="DI836" s="40"/>
      <c r="DJ836" s="40"/>
      <c r="DK836" s="40"/>
      <c r="DL836" s="40"/>
      <c r="DM836" s="40"/>
      <c r="DN836" s="40"/>
      <c r="DO836" s="40"/>
      <c r="DP836" s="40"/>
      <c r="DQ836" s="40"/>
      <c r="DR836" s="40"/>
      <c r="DS836" s="40"/>
      <c r="DT836" s="40"/>
      <c r="DU836" s="40"/>
      <c r="DV836" s="40"/>
      <c r="DW836" s="85"/>
    </row>
    <row r="837" spans="4:127" ht="21" customHeight="1" x14ac:dyDescent="0.2">
      <c r="D837" s="40"/>
      <c r="E837" s="40"/>
      <c r="F837" s="40"/>
      <c r="G837" s="40"/>
      <c r="H837" s="138"/>
      <c r="I837" s="138"/>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U837" s="75"/>
      <c r="AX837" s="40"/>
      <c r="AY837" s="40"/>
      <c r="AZ837" s="40"/>
      <c r="BA837" s="40"/>
      <c r="BG837" s="40"/>
      <c r="BI837" s="40"/>
      <c r="BJ837" s="40"/>
      <c r="BK837" s="40"/>
      <c r="BL837" s="40"/>
      <c r="BM837" s="40"/>
      <c r="BN837" s="40"/>
      <c r="BO837" s="40"/>
      <c r="BR837" s="40"/>
      <c r="BS837" s="40"/>
      <c r="BT837" s="40"/>
      <c r="CC837" s="40"/>
      <c r="CE837" s="65"/>
      <c r="CF837" s="65"/>
      <c r="CG837" s="65"/>
      <c r="CH837" s="65"/>
      <c r="CI837" s="65"/>
      <c r="CJ837" s="66"/>
      <c r="CK837" s="66"/>
      <c r="CL837" s="66"/>
      <c r="CM837" s="65"/>
      <c r="CN837" s="65"/>
      <c r="CO837" s="65"/>
      <c r="CP837" s="65"/>
      <c r="CQ837" s="65"/>
      <c r="CR837" s="65"/>
      <c r="CS837" s="65"/>
      <c r="CT837" s="65"/>
      <c r="CU837" s="65"/>
      <c r="CV837" s="66"/>
      <c r="CW837" s="65"/>
      <c r="CX837" s="65"/>
      <c r="CY837" s="40"/>
      <c r="CZ837" s="40"/>
      <c r="DA837" s="40"/>
      <c r="DB837" s="40"/>
      <c r="DC837" s="40"/>
      <c r="DD837" s="40"/>
      <c r="DE837" s="40"/>
      <c r="DF837" s="40"/>
      <c r="DG837" s="40"/>
      <c r="DH837" s="40"/>
      <c r="DI837" s="40"/>
      <c r="DJ837" s="40"/>
      <c r="DK837" s="40"/>
      <c r="DL837" s="40"/>
      <c r="DM837" s="40"/>
      <c r="DN837" s="40"/>
      <c r="DO837" s="40"/>
      <c r="DP837" s="40"/>
      <c r="DQ837" s="40"/>
      <c r="DR837" s="40"/>
      <c r="DS837" s="40"/>
      <c r="DT837" s="40"/>
      <c r="DU837" s="40"/>
      <c r="DV837" s="40"/>
      <c r="DW837" s="85"/>
    </row>
    <row r="838" spans="4:127" ht="21" customHeight="1" x14ac:dyDescent="0.2">
      <c r="D838" s="40"/>
      <c r="E838" s="40"/>
      <c r="F838" s="40"/>
      <c r="G838" s="40"/>
      <c r="H838" s="138"/>
      <c r="I838" s="138"/>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U838" s="75"/>
      <c r="AX838" s="40"/>
      <c r="AY838" s="40"/>
      <c r="AZ838" s="40"/>
      <c r="BA838" s="40"/>
      <c r="BG838" s="40"/>
      <c r="BI838" s="40"/>
      <c r="BJ838" s="40"/>
      <c r="BK838" s="40"/>
      <c r="BL838" s="40"/>
      <c r="BM838" s="40"/>
      <c r="BN838" s="40"/>
      <c r="BO838" s="40"/>
      <c r="BR838" s="40"/>
      <c r="BS838" s="40"/>
      <c r="BT838" s="40"/>
      <c r="CC838" s="40"/>
      <c r="CE838" s="65"/>
      <c r="CF838" s="65"/>
      <c r="CG838" s="65"/>
      <c r="CH838" s="65"/>
      <c r="CI838" s="65"/>
      <c r="CJ838" s="66"/>
      <c r="CK838" s="66"/>
      <c r="CL838" s="66"/>
      <c r="CM838" s="65"/>
      <c r="CN838" s="65"/>
      <c r="CO838" s="65"/>
      <c r="CP838" s="65"/>
      <c r="CQ838" s="65"/>
      <c r="CR838" s="65"/>
      <c r="CS838" s="65"/>
      <c r="CT838" s="65"/>
      <c r="CU838" s="65"/>
      <c r="CV838" s="66"/>
      <c r="CW838" s="65"/>
      <c r="CX838" s="65"/>
      <c r="CY838" s="40"/>
      <c r="CZ838" s="40"/>
      <c r="DA838" s="40"/>
      <c r="DB838" s="40"/>
      <c r="DC838" s="40"/>
      <c r="DD838" s="40"/>
      <c r="DE838" s="40"/>
      <c r="DF838" s="40"/>
      <c r="DG838" s="40"/>
      <c r="DH838" s="40"/>
      <c r="DI838" s="40"/>
      <c r="DJ838" s="40"/>
      <c r="DK838" s="40"/>
      <c r="DL838" s="40"/>
      <c r="DM838" s="40"/>
      <c r="DN838" s="40"/>
      <c r="DO838" s="40"/>
      <c r="DP838" s="40"/>
      <c r="DQ838" s="40"/>
      <c r="DR838" s="40"/>
      <c r="DS838" s="40"/>
      <c r="DT838" s="40"/>
      <c r="DU838" s="40"/>
      <c r="DV838" s="40"/>
      <c r="DW838" s="85"/>
    </row>
    <row r="839" spans="4:127" ht="21" customHeight="1" x14ac:dyDescent="0.2">
      <c r="D839" s="40"/>
      <c r="E839" s="40"/>
      <c r="F839" s="40"/>
      <c r="G839" s="40"/>
      <c r="H839" s="138"/>
      <c r="I839" s="138"/>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U839" s="75"/>
      <c r="AX839" s="40"/>
      <c r="AY839" s="40"/>
      <c r="AZ839" s="40"/>
      <c r="BA839" s="40"/>
      <c r="BG839" s="40"/>
      <c r="BI839" s="40"/>
      <c r="BJ839" s="40"/>
      <c r="BK839" s="40"/>
      <c r="BL839" s="40"/>
      <c r="BM839" s="40"/>
      <c r="BN839" s="40"/>
      <c r="BO839" s="40"/>
      <c r="BR839" s="40"/>
      <c r="BS839" s="40"/>
      <c r="BT839" s="40"/>
      <c r="CC839" s="40"/>
      <c r="CE839" s="65"/>
      <c r="CF839" s="65"/>
      <c r="CG839" s="65"/>
      <c r="CH839" s="65"/>
      <c r="CI839" s="65"/>
      <c r="CJ839" s="66"/>
      <c r="CK839" s="66"/>
      <c r="CL839" s="66"/>
      <c r="CM839" s="65"/>
      <c r="CN839" s="65"/>
      <c r="CO839" s="65"/>
      <c r="CP839" s="65"/>
      <c r="CQ839" s="65"/>
      <c r="CR839" s="65"/>
      <c r="CS839" s="65"/>
      <c r="CT839" s="65"/>
      <c r="CU839" s="65"/>
      <c r="CV839" s="66"/>
      <c r="CW839" s="65"/>
      <c r="CX839" s="65"/>
      <c r="CY839" s="40"/>
      <c r="CZ839" s="40"/>
      <c r="DA839" s="40"/>
      <c r="DB839" s="40"/>
      <c r="DC839" s="40"/>
      <c r="DD839" s="40"/>
      <c r="DE839" s="40"/>
      <c r="DF839" s="40"/>
      <c r="DG839" s="40"/>
      <c r="DH839" s="40"/>
      <c r="DI839" s="40"/>
      <c r="DJ839" s="40"/>
      <c r="DK839" s="40"/>
      <c r="DL839" s="40"/>
      <c r="DM839" s="40"/>
      <c r="DN839" s="40"/>
      <c r="DO839" s="40"/>
      <c r="DP839" s="40"/>
      <c r="DQ839" s="40"/>
      <c r="DR839" s="40"/>
      <c r="DS839" s="40"/>
      <c r="DT839" s="40"/>
      <c r="DU839" s="40"/>
      <c r="DV839" s="40"/>
      <c r="DW839" s="85"/>
    </row>
    <row r="840" spans="4:127" ht="21" customHeight="1" x14ac:dyDescent="0.2">
      <c r="D840" s="40"/>
      <c r="E840" s="40"/>
      <c r="F840" s="40"/>
      <c r="G840" s="40"/>
      <c r="H840" s="138"/>
      <c r="I840" s="138"/>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U840" s="75"/>
      <c r="AX840" s="40"/>
      <c r="AY840" s="40"/>
      <c r="AZ840" s="40"/>
      <c r="BA840" s="40"/>
      <c r="BG840" s="40"/>
      <c r="BI840" s="40"/>
      <c r="BJ840" s="40"/>
      <c r="BK840" s="40"/>
      <c r="BL840" s="40"/>
      <c r="BM840" s="40"/>
      <c r="BN840" s="40"/>
      <c r="BO840" s="40"/>
      <c r="BR840" s="40"/>
      <c r="BS840" s="40"/>
      <c r="BT840" s="40"/>
      <c r="CC840" s="40"/>
      <c r="CE840" s="65"/>
      <c r="CF840" s="65"/>
      <c r="CG840" s="65"/>
      <c r="CH840" s="65"/>
      <c r="CI840" s="65"/>
      <c r="CJ840" s="66"/>
      <c r="CK840" s="66"/>
      <c r="CL840" s="66"/>
      <c r="CM840" s="65"/>
      <c r="CN840" s="65"/>
      <c r="CO840" s="65"/>
      <c r="CP840" s="65"/>
      <c r="CQ840" s="65"/>
      <c r="CR840" s="65"/>
      <c r="CS840" s="65"/>
      <c r="CT840" s="65"/>
      <c r="CU840" s="65"/>
      <c r="CV840" s="66"/>
      <c r="CW840" s="65"/>
      <c r="CX840" s="65"/>
      <c r="CY840" s="40"/>
      <c r="CZ840" s="40"/>
      <c r="DA840" s="40"/>
      <c r="DB840" s="40"/>
      <c r="DC840" s="40"/>
      <c r="DD840" s="40"/>
      <c r="DE840" s="40"/>
      <c r="DF840" s="40"/>
      <c r="DG840" s="40"/>
      <c r="DH840" s="40"/>
      <c r="DI840" s="40"/>
      <c r="DJ840" s="40"/>
      <c r="DK840" s="40"/>
      <c r="DL840" s="40"/>
      <c r="DM840" s="40"/>
      <c r="DN840" s="40"/>
      <c r="DO840" s="40"/>
      <c r="DP840" s="40"/>
      <c r="DQ840" s="40"/>
      <c r="DR840" s="40"/>
      <c r="DS840" s="40"/>
      <c r="DT840" s="40"/>
      <c r="DU840" s="40"/>
      <c r="DV840" s="40"/>
      <c r="DW840" s="85"/>
    </row>
    <row r="841" spans="4:127" ht="21" customHeight="1" x14ac:dyDescent="0.2">
      <c r="D841" s="40"/>
      <c r="E841" s="40"/>
      <c r="F841" s="40"/>
      <c r="G841" s="40"/>
      <c r="H841" s="138"/>
      <c r="I841" s="138"/>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U841" s="75"/>
      <c r="AX841" s="40"/>
      <c r="AY841" s="40"/>
      <c r="AZ841" s="40"/>
      <c r="BA841" s="40"/>
      <c r="BG841" s="40"/>
      <c r="BI841" s="40"/>
      <c r="BJ841" s="40"/>
      <c r="BK841" s="40"/>
      <c r="BL841" s="40"/>
      <c r="BM841" s="40"/>
      <c r="BN841" s="40"/>
      <c r="BO841" s="40"/>
      <c r="BR841" s="40"/>
      <c r="BS841" s="40"/>
      <c r="BT841" s="40"/>
      <c r="CC841" s="40"/>
      <c r="CE841" s="65"/>
      <c r="CF841" s="65"/>
      <c r="CG841" s="65"/>
      <c r="CH841" s="65"/>
      <c r="CI841" s="65"/>
      <c r="CJ841" s="66"/>
      <c r="CK841" s="66"/>
      <c r="CL841" s="66"/>
      <c r="CM841" s="65"/>
      <c r="CN841" s="65"/>
      <c r="CO841" s="65"/>
      <c r="CP841" s="65"/>
      <c r="CQ841" s="65"/>
      <c r="CR841" s="65"/>
      <c r="CS841" s="65"/>
      <c r="CT841" s="65"/>
      <c r="CU841" s="65"/>
      <c r="CV841" s="66"/>
      <c r="CW841" s="65"/>
      <c r="CX841" s="65"/>
      <c r="CY841" s="40"/>
      <c r="CZ841" s="40"/>
      <c r="DA841" s="40"/>
      <c r="DB841" s="40"/>
      <c r="DC841" s="40"/>
      <c r="DD841" s="40"/>
      <c r="DE841" s="40"/>
      <c r="DF841" s="40"/>
      <c r="DG841" s="40"/>
      <c r="DH841" s="40"/>
      <c r="DI841" s="40"/>
      <c r="DJ841" s="40"/>
      <c r="DK841" s="40"/>
      <c r="DL841" s="40"/>
      <c r="DM841" s="40"/>
      <c r="DN841" s="40"/>
      <c r="DO841" s="40"/>
      <c r="DP841" s="40"/>
      <c r="DQ841" s="40"/>
      <c r="DR841" s="40"/>
      <c r="DS841" s="40"/>
      <c r="DT841" s="40"/>
      <c r="DU841" s="40"/>
      <c r="DV841" s="40"/>
      <c r="DW841" s="85"/>
    </row>
    <row r="842" spans="4:127" ht="21" customHeight="1" x14ac:dyDescent="0.2">
      <c r="D842" s="40"/>
      <c r="E842" s="40"/>
      <c r="F842" s="40"/>
      <c r="G842" s="40"/>
      <c r="H842" s="138"/>
      <c r="I842" s="138"/>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U842" s="75"/>
      <c r="AX842" s="40"/>
      <c r="AY842" s="40"/>
      <c r="AZ842" s="40"/>
      <c r="BA842" s="40"/>
      <c r="BG842" s="40"/>
      <c r="BI842" s="40"/>
      <c r="BJ842" s="40"/>
      <c r="BK842" s="40"/>
      <c r="BL842" s="40"/>
      <c r="BM842" s="40"/>
      <c r="BN842" s="40"/>
      <c r="BO842" s="40"/>
      <c r="BR842" s="40"/>
      <c r="BS842" s="40"/>
      <c r="BT842" s="40"/>
      <c r="CC842" s="40"/>
      <c r="CE842" s="65"/>
      <c r="CF842" s="65"/>
      <c r="CG842" s="65"/>
      <c r="CH842" s="65"/>
      <c r="CI842" s="65"/>
      <c r="CJ842" s="66"/>
      <c r="CK842" s="66"/>
      <c r="CL842" s="66"/>
      <c r="CM842" s="65"/>
      <c r="CN842" s="65"/>
      <c r="CO842" s="65"/>
      <c r="CP842" s="65"/>
      <c r="CQ842" s="65"/>
      <c r="CR842" s="65"/>
      <c r="CS842" s="65"/>
      <c r="CT842" s="65"/>
      <c r="CU842" s="65"/>
      <c r="CV842" s="66"/>
      <c r="CW842" s="65"/>
      <c r="CX842" s="65"/>
      <c r="CY842" s="40"/>
      <c r="CZ842" s="40"/>
      <c r="DA842" s="40"/>
      <c r="DB842" s="40"/>
      <c r="DC842" s="40"/>
      <c r="DD842" s="40"/>
      <c r="DE842" s="40"/>
      <c r="DF842" s="40"/>
      <c r="DG842" s="40"/>
      <c r="DH842" s="40"/>
      <c r="DI842" s="40"/>
      <c r="DJ842" s="40"/>
      <c r="DK842" s="40"/>
      <c r="DL842" s="40"/>
      <c r="DM842" s="40"/>
      <c r="DN842" s="40"/>
      <c r="DO842" s="40"/>
      <c r="DP842" s="40"/>
      <c r="DQ842" s="40"/>
      <c r="DR842" s="40"/>
      <c r="DS842" s="40"/>
      <c r="DT842" s="40"/>
      <c r="DU842" s="40"/>
      <c r="DV842" s="40"/>
      <c r="DW842" s="85"/>
    </row>
    <row r="843" spans="4:127" ht="21" customHeight="1" x14ac:dyDescent="0.2">
      <c r="D843" s="40"/>
      <c r="E843" s="40"/>
      <c r="F843" s="40"/>
      <c r="G843" s="40"/>
      <c r="H843" s="138"/>
      <c r="I843" s="138"/>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U843" s="75"/>
      <c r="AX843" s="40"/>
      <c r="AY843" s="40"/>
      <c r="AZ843" s="40"/>
      <c r="BA843" s="40"/>
      <c r="BG843" s="40"/>
      <c r="BI843" s="40"/>
      <c r="BJ843" s="40"/>
      <c r="BK843" s="40"/>
      <c r="BL843" s="40"/>
      <c r="BM843" s="40"/>
      <c r="BN843" s="40"/>
      <c r="BO843" s="40"/>
      <c r="BR843" s="40"/>
      <c r="BS843" s="40"/>
      <c r="BT843" s="40"/>
      <c r="CC843" s="40"/>
      <c r="CE843" s="65"/>
      <c r="CF843" s="65"/>
      <c r="CG843" s="65"/>
      <c r="CH843" s="65"/>
      <c r="CI843" s="65"/>
      <c r="CJ843" s="66"/>
      <c r="CK843" s="66"/>
      <c r="CL843" s="66"/>
      <c r="CM843" s="65"/>
      <c r="CN843" s="65"/>
      <c r="CO843" s="65"/>
      <c r="CP843" s="65"/>
      <c r="CQ843" s="65"/>
      <c r="CR843" s="65"/>
      <c r="CS843" s="65"/>
      <c r="CT843" s="65"/>
      <c r="CU843" s="65"/>
      <c r="CV843" s="66"/>
      <c r="CW843" s="65"/>
      <c r="CX843" s="65"/>
      <c r="CY843" s="40"/>
      <c r="CZ843" s="40"/>
      <c r="DA843" s="40"/>
      <c r="DB843" s="40"/>
      <c r="DC843" s="40"/>
      <c r="DD843" s="40"/>
      <c r="DE843" s="40"/>
      <c r="DF843" s="40"/>
      <c r="DG843" s="40"/>
      <c r="DH843" s="40"/>
      <c r="DI843" s="40"/>
      <c r="DJ843" s="40"/>
      <c r="DK843" s="40"/>
      <c r="DL843" s="40"/>
      <c r="DM843" s="40"/>
      <c r="DN843" s="40"/>
      <c r="DO843" s="40"/>
      <c r="DP843" s="40"/>
      <c r="DQ843" s="40"/>
      <c r="DR843" s="40"/>
      <c r="DS843" s="40"/>
      <c r="DT843" s="40"/>
      <c r="DU843" s="40"/>
      <c r="DV843" s="40"/>
      <c r="DW843" s="85"/>
    </row>
    <row r="844" spans="4:127" ht="21" customHeight="1" x14ac:dyDescent="0.2">
      <c r="D844" s="40"/>
      <c r="E844" s="40"/>
      <c r="F844" s="40"/>
      <c r="G844" s="40"/>
      <c r="H844" s="138"/>
      <c r="I844" s="138"/>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U844" s="75"/>
      <c r="AX844" s="40"/>
      <c r="AY844" s="40"/>
      <c r="AZ844" s="40"/>
      <c r="BA844" s="40"/>
      <c r="BG844" s="40"/>
      <c r="BI844" s="40"/>
      <c r="BJ844" s="40"/>
      <c r="BK844" s="40"/>
      <c r="BL844" s="40"/>
      <c r="BM844" s="40"/>
      <c r="BN844" s="40"/>
      <c r="BO844" s="40"/>
      <c r="BR844" s="40"/>
      <c r="BS844" s="40"/>
      <c r="BT844" s="40"/>
      <c r="CC844" s="40"/>
      <c r="CE844" s="65"/>
      <c r="CF844" s="65"/>
      <c r="CG844" s="65"/>
      <c r="CH844" s="65"/>
      <c r="CI844" s="65"/>
      <c r="CJ844" s="66"/>
      <c r="CK844" s="66"/>
      <c r="CL844" s="66"/>
      <c r="CM844" s="65"/>
      <c r="CN844" s="65"/>
      <c r="CO844" s="65"/>
      <c r="CP844" s="65"/>
      <c r="CQ844" s="65"/>
      <c r="CR844" s="65"/>
      <c r="CS844" s="65"/>
      <c r="CT844" s="65"/>
      <c r="CU844" s="65"/>
      <c r="CV844" s="66"/>
      <c r="CW844" s="65"/>
      <c r="CX844" s="65"/>
      <c r="CY844" s="40"/>
      <c r="CZ844" s="40"/>
      <c r="DA844" s="40"/>
      <c r="DB844" s="40"/>
      <c r="DC844" s="40"/>
      <c r="DD844" s="40"/>
      <c r="DE844" s="40"/>
      <c r="DF844" s="40"/>
      <c r="DG844" s="40"/>
      <c r="DH844" s="40"/>
      <c r="DI844" s="40"/>
      <c r="DJ844" s="40"/>
      <c r="DK844" s="40"/>
      <c r="DL844" s="40"/>
      <c r="DM844" s="40"/>
      <c r="DN844" s="40"/>
      <c r="DO844" s="40"/>
      <c r="DP844" s="40"/>
      <c r="DQ844" s="40"/>
      <c r="DR844" s="40"/>
      <c r="DS844" s="40"/>
      <c r="DT844" s="40"/>
      <c r="DU844" s="40"/>
      <c r="DV844" s="40"/>
      <c r="DW844" s="85"/>
    </row>
    <row r="845" spans="4:127" ht="21" customHeight="1" x14ac:dyDescent="0.2">
      <c r="D845" s="40"/>
      <c r="E845" s="40"/>
      <c r="F845" s="40"/>
      <c r="G845" s="40"/>
      <c r="H845" s="138"/>
      <c r="I845" s="138"/>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U845" s="75"/>
      <c r="AX845" s="40"/>
      <c r="AY845" s="40"/>
      <c r="AZ845" s="40"/>
      <c r="BA845" s="40"/>
      <c r="BG845" s="40"/>
      <c r="BI845" s="40"/>
      <c r="BJ845" s="40"/>
      <c r="BK845" s="40"/>
      <c r="BL845" s="40"/>
      <c r="BM845" s="40"/>
      <c r="BN845" s="40"/>
      <c r="BO845" s="40"/>
      <c r="BR845" s="40"/>
      <c r="BS845" s="40"/>
      <c r="BT845" s="40"/>
      <c r="CC845" s="40"/>
      <c r="CE845" s="65"/>
      <c r="CF845" s="65"/>
      <c r="CG845" s="65"/>
      <c r="CH845" s="65"/>
      <c r="CI845" s="65"/>
      <c r="CJ845" s="66"/>
      <c r="CK845" s="66"/>
      <c r="CL845" s="66"/>
      <c r="CM845" s="65"/>
      <c r="CN845" s="65"/>
      <c r="CO845" s="65"/>
      <c r="CP845" s="65"/>
      <c r="CQ845" s="65"/>
      <c r="CR845" s="65"/>
      <c r="CS845" s="65"/>
      <c r="CT845" s="65"/>
      <c r="CU845" s="65"/>
      <c r="CV845" s="66"/>
      <c r="CW845" s="65"/>
      <c r="CX845" s="65"/>
      <c r="CY845" s="40"/>
      <c r="CZ845" s="40"/>
      <c r="DA845" s="40"/>
      <c r="DB845" s="40"/>
      <c r="DC845" s="40"/>
      <c r="DD845" s="40"/>
      <c r="DE845" s="40"/>
      <c r="DF845" s="40"/>
      <c r="DG845" s="40"/>
      <c r="DH845" s="40"/>
      <c r="DI845" s="40"/>
      <c r="DJ845" s="40"/>
      <c r="DK845" s="40"/>
      <c r="DL845" s="40"/>
      <c r="DM845" s="40"/>
      <c r="DN845" s="40"/>
      <c r="DO845" s="40"/>
      <c r="DP845" s="40"/>
      <c r="DQ845" s="40"/>
      <c r="DR845" s="40"/>
      <c r="DS845" s="40"/>
      <c r="DT845" s="40"/>
      <c r="DU845" s="40"/>
      <c r="DV845" s="40"/>
      <c r="DW845" s="85"/>
    </row>
    <row r="846" spans="4:127" ht="21" customHeight="1" x14ac:dyDescent="0.2">
      <c r="D846" s="40"/>
      <c r="E846" s="40"/>
      <c r="F846" s="40"/>
      <c r="G846" s="40"/>
      <c r="H846" s="138"/>
      <c r="I846" s="138"/>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U846" s="75"/>
      <c r="AX846" s="40"/>
      <c r="AY846" s="40"/>
      <c r="AZ846" s="40"/>
      <c r="BA846" s="40"/>
      <c r="BG846" s="40"/>
      <c r="BI846" s="40"/>
      <c r="BJ846" s="40"/>
      <c r="BK846" s="40"/>
      <c r="BL846" s="40"/>
      <c r="BM846" s="40"/>
      <c r="BN846" s="40"/>
      <c r="BO846" s="40"/>
      <c r="BR846" s="40"/>
      <c r="BS846" s="40"/>
      <c r="BT846" s="40"/>
      <c r="CC846" s="40"/>
      <c r="CE846" s="65"/>
      <c r="CF846" s="65"/>
      <c r="CG846" s="65"/>
      <c r="CH846" s="65"/>
      <c r="CI846" s="65"/>
      <c r="CJ846" s="66"/>
      <c r="CK846" s="66"/>
      <c r="CL846" s="66"/>
      <c r="CM846" s="65"/>
      <c r="CN846" s="65"/>
      <c r="CO846" s="65"/>
      <c r="CP846" s="65"/>
      <c r="CQ846" s="65"/>
      <c r="CR846" s="65"/>
      <c r="CS846" s="65"/>
      <c r="CT846" s="65"/>
      <c r="CU846" s="65"/>
      <c r="CV846" s="66"/>
      <c r="CW846" s="65"/>
      <c r="CX846" s="65"/>
      <c r="CY846" s="40"/>
      <c r="CZ846" s="40"/>
      <c r="DA846" s="40"/>
      <c r="DB846" s="40"/>
      <c r="DC846" s="40"/>
      <c r="DD846" s="40"/>
      <c r="DE846" s="40"/>
      <c r="DF846" s="40"/>
      <c r="DG846" s="40"/>
      <c r="DH846" s="40"/>
      <c r="DI846" s="40"/>
      <c r="DJ846" s="40"/>
      <c r="DK846" s="40"/>
      <c r="DL846" s="40"/>
      <c r="DM846" s="40"/>
      <c r="DN846" s="40"/>
      <c r="DO846" s="40"/>
      <c r="DP846" s="40"/>
      <c r="DQ846" s="40"/>
      <c r="DR846" s="40"/>
      <c r="DS846" s="40"/>
      <c r="DT846" s="40"/>
      <c r="DU846" s="40"/>
      <c r="DV846" s="40"/>
      <c r="DW846" s="85"/>
    </row>
    <row r="847" spans="4:127" ht="21" customHeight="1" x14ac:dyDescent="0.2">
      <c r="D847" s="40"/>
      <c r="E847" s="40"/>
      <c r="F847" s="40"/>
      <c r="G847" s="40"/>
      <c r="H847" s="138"/>
      <c r="I847" s="138"/>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U847" s="75"/>
      <c r="AX847" s="40"/>
      <c r="AY847" s="40"/>
      <c r="AZ847" s="40"/>
      <c r="BA847" s="40"/>
      <c r="BG847" s="40"/>
      <c r="BI847" s="40"/>
      <c r="BJ847" s="40"/>
      <c r="BK847" s="40"/>
      <c r="BL847" s="40"/>
      <c r="BM847" s="40"/>
      <c r="BN847" s="40"/>
      <c r="BO847" s="40"/>
      <c r="BR847" s="40"/>
      <c r="BS847" s="40"/>
      <c r="BT847" s="40"/>
      <c r="CC847" s="40"/>
      <c r="CE847" s="65"/>
      <c r="CF847" s="65"/>
      <c r="CG847" s="65"/>
      <c r="CH847" s="65"/>
      <c r="CI847" s="65"/>
      <c r="CJ847" s="66"/>
      <c r="CK847" s="66"/>
      <c r="CL847" s="66"/>
      <c r="CM847" s="65"/>
      <c r="CN847" s="65"/>
      <c r="CO847" s="65"/>
      <c r="CP847" s="65"/>
      <c r="CQ847" s="65"/>
      <c r="CR847" s="65"/>
      <c r="CS847" s="65"/>
      <c r="CT847" s="65"/>
      <c r="CU847" s="65"/>
      <c r="CV847" s="66"/>
      <c r="CW847" s="65"/>
      <c r="CX847" s="65"/>
      <c r="CY847" s="40"/>
      <c r="CZ847" s="40"/>
      <c r="DA847" s="40"/>
      <c r="DB847" s="40"/>
      <c r="DC847" s="40"/>
      <c r="DD847" s="40"/>
      <c r="DE847" s="40"/>
      <c r="DF847" s="40"/>
      <c r="DG847" s="40"/>
      <c r="DH847" s="40"/>
      <c r="DI847" s="40"/>
      <c r="DJ847" s="40"/>
      <c r="DK847" s="40"/>
      <c r="DL847" s="40"/>
      <c r="DM847" s="40"/>
      <c r="DN847" s="40"/>
      <c r="DO847" s="40"/>
      <c r="DP847" s="40"/>
      <c r="DQ847" s="40"/>
      <c r="DR847" s="40"/>
      <c r="DS847" s="40"/>
      <c r="DT847" s="40"/>
      <c r="DU847" s="40"/>
      <c r="DV847" s="40"/>
      <c r="DW847" s="85"/>
    </row>
    <row r="848" spans="4:127" ht="21" customHeight="1" x14ac:dyDescent="0.2">
      <c r="D848" s="40"/>
      <c r="E848" s="40"/>
      <c r="F848" s="40"/>
      <c r="G848" s="40"/>
      <c r="H848" s="138"/>
      <c r="I848" s="138"/>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U848" s="75"/>
      <c r="AX848" s="40"/>
      <c r="AY848" s="40"/>
      <c r="AZ848" s="40"/>
      <c r="BA848" s="40"/>
      <c r="BG848" s="40"/>
      <c r="BI848" s="40"/>
      <c r="BJ848" s="40"/>
      <c r="BK848" s="40"/>
      <c r="BL848" s="40"/>
      <c r="BM848" s="40"/>
      <c r="BN848" s="40"/>
      <c r="BO848" s="40"/>
      <c r="BR848" s="40"/>
      <c r="BS848" s="40"/>
      <c r="BT848" s="40"/>
      <c r="CC848" s="40"/>
      <c r="CE848" s="65"/>
      <c r="CF848" s="65"/>
      <c r="CG848" s="65"/>
      <c r="CH848" s="65"/>
      <c r="CI848" s="65"/>
      <c r="CJ848" s="66"/>
      <c r="CK848" s="66"/>
      <c r="CL848" s="66"/>
      <c r="CM848" s="65"/>
      <c r="CN848" s="65"/>
      <c r="CO848" s="65"/>
      <c r="CP848" s="65"/>
      <c r="CQ848" s="65"/>
      <c r="CR848" s="65"/>
      <c r="CS848" s="65"/>
      <c r="CT848" s="65"/>
      <c r="CU848" s="65"/>
      <c r="CV848" s="66"/>
      <c r="CW848" s="65"/>
      <c r="CX848" s="65"/>
      <c r="CY848" s="40"/>
      <c r="CZ848" s="40"/>
      <c r="DA848" s="40"/>
      <c r="DB848" s="40"/>
      <c r="DC848" s="40"/>
      <c r="DD848" s="40"/>
      <c r="DE848" s="40"/>
      <c r="DF848" s="40"/>
      <c r="DG848" s="40"/>
      <c r="DH848" s="40"/>
      <c r="DI848" s="40"/>
      <c r="DJ848" s="40"/>
      <c r="DK848" s="40"/>
      <c r="DL848" s="40"/>
      <c r="DM848" s="40"/>
      <c r="DN848" s="40"/>
      <c r="DO848" s="40"/>
      <c r="DP848" s="40"/>
      <c r="DQ848" s="40"/>
      <c r="DR848" s="40"/>
      <c r="DS848" s="40"/>
      <c r="DT848" s="40"/>
      <c r="DU848" s="40"/>
      <c r="DV848" s="40"/>
      <c r="DW848" s="85"/>
    </row>
    <row r="849" spans="4:127" ht="21" customHeight="1" x14ac:dyDescent="0.2">
      <c r="D849" s="40"/>
      <c r="E849" s="40"/>
      <c r="F849" s="40"/>
      <c r="G849" s="40"/>
      <c r="H849" s="138"/>
      <c r="I849" s="138"/>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U849" s="75"/>
      <c r="AX849" s="40"/>
      <c r="AY849" s="40"/>
      <c r="AZ849" s="40"/>
      <c r="BA849" s="40"/>
      <c r="BG849" s="40"/>
      <c r="BI849" s="40"/>
      <c r="BJ849" s="40"/>
      <c r="BK849" s="40"/>
      <c r="BL849" s="40"/>
      <c r="BM849" s="40"/>
      <c r="BN849" s="40"/>
      <c r="BO849" s="40"/>
      <c r="BR849" s="40"/>
      <c r="BS849" s="40"/>
      <c r="BT849" s="40"/>
      <c r="CC849" s="40"/>
      <c r="CE849" s="65"/>
      <c r="CF849" s="65"/>
      <c r="CG849" s="65"/>
      <c r="CH849" s="65"/>
      <c r="CI849" s="65"/>
      <c r="CJ849" s="66"/>
      <c r="CK849" s="66"/>
      <c r="CL849" s="66"/>
      <c r="CM849" s="65"/>
      <c r="CN849" s="65"/>
      <c r="CO849" s="65"/>
      <c r="CP849" s="65"/>
      <c r="CQ849" s="65"/>
      <c r="CR849" s="65"/>
      <c r="CS849" s="65"/>
      <c r="CT849" s="65"/>
      <c r="CU849" s="65"/>
      <c r="CV849" s="66"/>
      <c r="CW849" s="65"/>
      <c r="CX849" s="65"/>
      <c r="CY849" s="40"/>
      <c r="CZ849" s="40"/>
      <c r="DA849" s="40"/>
      <c r="DB849" s="40"/>
      <c r="DC849" s="40"/>
      <c r="DD849" s="40"/>
      <c r="DE849" s="40"/>
      <c r="DF849" s="40"/>
      <c r="DG849" s="40"/>
      <c r="DH849" s="40"/>
      <c r="DI849" s="40"/>
      <c r="DJ849" s="40"/>
      <c r="DK849" s="40"/>
      <c r="DL849" s="40"/>
      <c r="DM849" s="40"/>
      <c r="DN849" s="40"/>
      <c r="DO849" s="40"/>
      <c r="DP849" s="40"/>
      <c r="DQ849" s="40"/>
      <c r="DR849" s="40"/>
      <c r="DS849" s="40"/>
      <c r="DT849" s="40"/>
      <c r="DU849" s="40"/>
      <c r="DV849" s="40"/>
      <c r="DW849" s="85"/>
    </row>
    <row r="850" spans="4:127" ht="21" customHeight="1" x14ac:dyDescent="0.2">
      <c r="D850" s="40"/>
      <c r="E850" s="40"/>
      <c r="F850" s="40"/>
      <c r="G850" s="40"/>
      <c r="H850" s="138"/>
      <c r="I850" s="138"/>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U850" s="75"/>
      <c r="AX850" s="40"/>
      <c r="AY850" s="40"/>
      <c r="AZ850" s="40"/>
      <c r="BA850" s="40"/>
      <c r="BG850" s="40"/>
      <c r="BI850" s="40"/>
      <c r="BJ850" s="40"/>
      <c r="BK850" s="40"/>
      <c r="BL850" s="40"/>
      <c r="BM850" s="40"/>
      <c r="BN850" s="40"/>
      <c r="BO850" s="40"/>
      <c r="BR850" s="40"/>
      <c r="BS850" s="40"/>
      <c r="BT850" s="40"/>
      <c r="CC850" s="40"/>
      <c r="CE850" s="65"/>
      <c r="CF850" s="65"/>
      <c r="CG850" s="65"/>
      <c r="CH850" s="65"/>
      <c r="CI850" s="65"/>
      <c r="CJ850" s="66"/>
      <c r="CK850" s="66"/>
      <c r="CL850" s="66"/>
      <c r="CM850" s="65"/>
      <c r="CN850" s="65"/>
      <c r="CO850" s="65"/>
      <c r="CP850" s="65"/>
      <c r="CQ850" s="65"/>
      <c r="CR850" s="65"/>
      <c r="CS850" s="65"/>
      <c r="CT850" s="65"/>
      <c r="CU850" s="65"/>
      <c r="CV850" s="66"/>
      <c r="CW850" s="65"/>
      <c r="CX850" s="65"/>
      <c r="CY850" s="40"/>
      <c r="CZ850" s="40"/>
      <c r="DA850" s="40"/>
      <c r="DB850" s="40"/>
      <c r="DC850" s="40"/>
      <c r="DD850" s="40"/>
      <c r="DE850" s="40"/>
      <c r="DF850" s="40"/>
      <c r="DG850" s="40"/>
      <c r="DH850" s="40"/>
      <c r="DI850" s="40"/>
      <c r="DJ850" s="40"/>
      <c r="DK850" s="40"/>
      <c r="DL850" s="40"/>
      <c r="DM850" s="40"/>
      <c r="DN850" s="40"/>
      <c r="DO850" s="40"/>
      <c r="DP850" s="40"/>
      <c r="DQ850" s="40"/>
      <c r="DR850" s="40"/>
      <c r="DS850" s="40"/>
      <c r="DT850" s="40"/>
      <c r="DU850" s="40"/>
      <c r="DV850" s="40"/>
      <c r="DW850" s="85"/>
    </row>
    <row r="851" spans="4:127" ht="21" customHeight="1" x14ac:dyDescent="0.2">
      <c r="D851" s="40"/>
      <c r="E851" s="40"/>
      <c r="F851" s="40"/>
      <c r="G851" s="40"/>
      <c r="H851" s="138"/>
      <c r="I851" s="138"/>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U851" s="75"/>
      <c r="AX851" s="40"/>
      <c r="AY851" s="40"/>
      <c r="AZ851" s="40"/>
      <c r="BA851" s="40"/>
      <c r="BG851" s="40"/>
      <c r="BI851" s="40"/>
      <c r="BJ851" s="40"/>
      <c r="BK851" s="40"/>
      <c r="BL851" s="40"/>
      <c r="BM851" s="40"/>
      <c r="BN851" s="40"/>
      <c r="BO851" s="40"/>
      <c r="BR851" s="40"/>
      <c r="BS851" s="40"/>
      <c r="BT851" s="40"/>
      <c r="CC851" s="40"/>
      <c r="CE851" s="65"/>
      <c r="CF851" s="65"/>
      <c r="CG851" s="65"/>
      <c r="CH851" s="65"/>
      <c r="CI851" s="65"/>
      <c r="CJ851" s="66"/>
      <c r="CK851" s="66"/>
      <c r="CL851" s="66"/>
      <c r="CM851" s="65"/>
      <c r="CN851" s="65"/>
      <c r="CO851" s="65"/>
      <c r="CP851" s="65"/>
      <c r="CQ851" s="65"/>
      <c r="CR851" s="65"/>
      <c r="CS851" s="65"/>
      <c r="CT851" s="65"/>
      <c r="CU851" s="65"/>
      <c r="CV851" s="66"/>
      <c r="CW851" s="65"/>
      <c r="CX851" s="65"/>
      <c r="CY851" s="40"/>
      <c r="CZ851" s="40"/>
      <c r="DA851" s="40"/>
      <c r="DB851" s="40"/>
      <c r="DC851" s="40"/>
      <c r="DD851" s="40"/>
      <c r="DE851" s="40"/>
      <c r="DF851" s="40"/>
      <c r="DG851" s="40"/>
      <c r="DH851" s="40"/>
      <c r="DI851" s="40"/>
      <c r="DJ851" s="40"/>
      <c r="DK851" s="40"/>
      <c r="DL851" s="40"/>
      <c r="DM851" s="40"/>
      <c r="DN851" s="40"/>
      <c r="DO851" s="40"/>
      <c r="DP851" s="40"/>
      <c r="DQ851" s="40"/>
      <c r="DR851" s="40"/>
      <c r="DS851" s="40"/>
      <c r="DT851" s="40"/>
      <c r="DU851" s="40"/>
      <c r="DV851" s="40"/>
      <c r="DW851" s="85"/>
    </row>
    <row r="852" spans="4:127" ht="21" customHeight="1" x14ac:dyDescent="0.2">
      <c r="D852" s="40"/>
      <c r="E852" s="40"/>
      <c r="F852" s="40"/>
      <c r="G852" s="40"/>
      <c r="H852" s="138"/>
      <c r="I852" s="138"/>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U852" s="75"/>
      <c r="AX852" s="40"/>
      <c r="AY852" s="40"/>
      <c r="AZ852" s="40"/>
      <c r="BA852" s="40"/>
      <c r="BG852" s="40"/>
      <c r="BI852" s="40"/>
      <c r="BJ852" s="40"/>
      <c r="BK852" s="40"/>
      <c r="BL852" s="40"/>
      <c r="BM852" s="40"/>
      <c r="BN852" s="40"/>
      <c r="BO852" s="40"/>
      <c r="BR852" s="40"/>
      <c r="BS852" s="40"/>
      <c r="BT852" s="40"/>
      <c r="CC852" s="40"/>
      <c r="CE852" s="65"/>
      <c r="CF852" s="65"/>
      <c r="CG852" s="65"/>
      <c r="CH852" s="65"/>
      <c r="CI852" s="65"/>
      <c r="CJ852" s="66"/>
      <c r="CK852" s="66"/>
      <c r="CL852" s="66"/>
      <c r="CM852" s="65"/>
      <c r="CN852" s="65"/>
      <c r="CO852" s="65"/>
      <c r="CP852" s="65"/>
      <c r="CQ852" s="65"/>
      <c r="CR852" s="65"/>
      <c r="CS852" s="65"/>
      <c r="CT852" s="65"/>
      <c r="CU852" s="65"/>
      <c r="CV852" s="66"/>
      <c r="CW852" s="65"/>
      <c r="CX852" s="65"/>
      <c r="CY852" s="40"/>
      <c r="CZ852" s="40"/>
      <c r="DA852" s="40"/>
      <c r="DB852" s="40"/>
      <c r="DC852" s="40"/>
      <c r="DD852" s="40"/>
      <c r="DE852" s="40"/>
      <c r="DF852" s="40"/>
      <c r="DG852" s="40"/>
      <c r="DH852" s="40"/>
      <c r="DI852" s="40"/>
      <c r="DJ852" s="40"/>
      <c r="DK852" s="40"/>
      <c r="DL852" s="40"/>
      <c r="DM852" s="40"/>
      <c r="DN852" s="40"/>
      <c r="DO852" s="40"/>
      <c r="DP852" s="40"/>
      <c r="DQ852" s="40"/>
      <c r="DR852" s="40"/>
      <c r="DS852" s="40"/>
      <c r="DT852" s="40"/>
      <c r="DU852" s="40"/>
      <c r="DV852" s="40"/>
      <c r="DW852" s="85"/>
    </row>
    <row r="853" spans="4:127" ht="21" customHeight="1" x14ac:dyDescent="0.2">
      <c r="D853" s="40"/>
      <c r="E853" s="40"/>
      <c r="F853" s="40"/>
      <c r="G853" s="40"/>
      <c r="H853" s="138"/>
      <c r="I853" s="138"/>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U853" s="75"/>
      <c r="AX853" s="40"/>
      <c r="AY853" s="40"/>
      <c r="AZ853" s="40"/>
      <c r="BA853" s="40"/>
      <c r="BG853" s="40"/>
      <c r="BI853" s="40"/>
      <c r="BJ853" s="40"/>
      <c r="BK853" s="40"/>
      <c r="BL853" s="40"/>
      <c r="BM853" s="40"/>
      <c r="BN853" s="40"/>
      <c r="BO853" s="40"/>
      <c r="BR853" s="40"/>
      <c r="BS853" s="40"/>
      <c r="BT853" s="40"/>
      <c r="CC853" s="40"/>
      <c r="CE853" s="65"/>
      <c r="CF853" s="65"/>
      <c r="CG853" s="65"/>
      <c r="CH853" s="65"/>
      <c r="CI853" s="65"/>
      <c r="CJ853" s="66"/>
      <c r="CK853" s="66"/>
      <c r="CL853" s="66"/>
      <c r="CM853" s="65"/>
      <c r="CN853" s="65"/>
      <c r="CO853" s="65"/>
      <c r="CP853" s="65"/>
      <c r="CQ853" s="65"/>
      <c r="CR853" s="65"/>
      <c r="CS853" s="65"/>
      <c r="CT853" s="65"/>
      <c r="CU853" s="65"/>
      <c r="CV853" s="66"/>
      <c r="CW853" s="65"/>
      <c r="CX853" s="65"/>
      <c r="CY853" s="40"/>
      <c r="CZ853" s="40"/>
      <c r="DA853" s="40"/>
      <c r="DB853" s="40"/>
      <c r="DC853" s="40"/>
      <c r="DD853" s="40"/>
      <c r="DE853" s="40"/>
      <c r="DF853" s="40"/>
      <c r="DG853" s="40"/>
      <c r="DH853" s="40"/>
      <c r="DI853" s="40"/>
      <c r="DJ853" s="40"/>
      <c r="DK853" s="40"/>
      <c r="DL853" s="40"/>
      <c r="DM853" s="40"/>
      <c r="DN853" s="40"/>
      <c r="DO853" s="40"/>
      <c r="DP853" s="40"/>
      <c r="DQ853" s="40"/>
      <c r="DR853" s="40"/>
      <c r="DS853" s="40"/>
      <c r="DT853" s="40"/>
      <c r="DU853" s="40"/>
      <c r="DV853" s="40"/>
      <c r="DW853" s="85"/>
    </row>
    <row r="854" spans="4:127" ht="21" customHeight="1" x14ac:dyDescent="0.2">
      <c r="D854" s="40"/>
      <c r="E854" s="40"/>
      <c r="F854" s="40"/>
      <c r="G854" s="40"/>
      <c r="H854" s="138"/>
      <c r="I854" s="138"/>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U854" s="75"/>
      <c r="AX854" s="40"/>
      <c r="AY854" s="40"/>
      <c r="AZ854" s="40"/>
      <c r="BA854" s="40"/>
      <c r="BG854" s="40"/>
      <c r="BI854" s="40"/>
      <c r="BJ854" s="40"/>
      <c r="BK854" s="40"/>
      <c r="BL854" s="40"/>
      <c r="BM854" s="40"/>
      <c r="BN854" s="40"/>
      <c r="BO854" s="40"/>
      <c r="BR854" s="40"/>
      <c r="BS854" s="40"/>
      <c r="BT854" s="40"/>
      <c r="CC854" s="40"/>
      <c r="CE854" s="65"/>
      <c r="CF854" s="65"/>
      <c r="CG854" s="65"/>
      <c r="CH854" s="65"/>
      <c r="CI854" s="65"/>
      <c r="CJ854" s="66"/>
      <c r="CK854" s="66"/>
      <c r="CL854" s="66"/>
      <c r="CM854" s="65"/>
      <c r="CN854" s="65"/>
      <c r="CO854" s="65"/>
      <c r="CP854" s="65"/>
      <c r="CQ854" s="65"/>
      <c r="CR854" s="65"/>
      <c r="CS854" s="65"/>
      <c r="CT854" s="65"/>
      <c r="CU854" s="65"/>
      <c r="CV854" s="66"/>
      <c r="CW854" s="65"/>
      <c r="CX854" s="65"/>
      <c r="CY854" s="40"/>
      <c r="CZ854" s="40"/>
      <c r="DA854" s="40"/>
      <c r="DB854" s="40"/>
      <c r="DC854" s="40"/>
      <c r="DD854" s="40"/>
      <c r="DE854" s="40"/>
      <c r="DF854" s="40"/>
      <c r="DG854" s="40"/>
      <c r="DH854" s="40"/>
      <c r="DI854" s="40"/>
      <c r="DJ854" s="40"/>
      <c r="DK854" s="40"/>
      <c r="DL854" s="40"/>
      <c r="DM854" s="40"/>
      <c r="DN854" s="40"/>
      <c r="DO854" s="40"/>
      <c r="DP854" s="40"/>
      <c r="DQ854" s="40"/>
      <c r="DR854" s="40"/>
      <c r="DS854" s="40"/>
      <c r="DT854" s="40"/>
      <c r="DU854" s="40"/>
      <c r="DV854" s="40"/>
      <c r="DW854" s="85"/>
    </row>
    <row r="855" spans="4:127" ht="21" customHeight="1" x14ac:dyDescent="0.2">
      <c r="D855" s="40"/>
      <c r="E855" s="40"/>
      <c r="F855" s="40"/>
      <c r="G855" s="40"/>
      <c r="H855" s="138"/>
      <c r="I855" s="138"/>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U855" s="75"/>
      <c r="AX855" s="40"/>
      <c r="AY855" s="40"/>
      <c r="AZ855" s="40"/>
      <c r="BA855" s="40"/>
      <c r="BG855" s="40"/>
      <c r="BI855" s="40"/>
      <c r="BJ855" s="40"/>
      <c r="BK855" s="40"/>
      <c r="BL855" s="40"/>
      <c r="BM855" s="40"/>
      <c r="BN855" s="40"/>
      <c r="BO855" s="40"/>
      <c r="BR855" s="40"/>
      <c r="BS855" s="40"/>
      <c r="BT855" s="40"/>
      <c r="CC855" s="40"/>
      <c r="CE855" s="65"/>
      <c r="CF855" s="65"/>
      <c r="CG855" s="65"/>
      <c r="CH855" s="65"/>
      <c r="CI855" s="65"/>
      <c r="CJ855" s="66"/>
      <c r="CK855" s="66"/>
      <c r="CL855" s="66"/>
      <c r="CM855" s="65"/>
      <c r="CN855" s="65"/>
      <c r="CO855" s="65"/>
      <c r="CP855" s="65"/>
      <c r="CQ855" s="65"/>
      <c r="CR855" s="65"/>
      <c r="CS855" s="65"/>
      <c r="CT855" s="65"/>
      <c r="CU855" s="65"/>
      <c r="CV855" s="66"/>
      <c r="CW855" s="65"/>
      <c r="CX855" s="65"/>
      <c r="CY855" s="40"/>
      <c r="CZ855" s="40"/>
      <c r="DA855" s="40"/>
      <c r="DB855" s="40"/>
      <c r="DC855" s="40"/>
      <c r="DD855" s="40"/>
      <c r="DE855" s="40"/>
      <c r="DF855" s="40"/>
      <c r="DG855" s="40"/>
      <c r="DH855" s="40"/>
      <c r="DI855" s="40"/>
      <c r="DJ855" s="40"/>
      <c r="DK855" s="40"/>
      <c r="DL855" s="40"/>
      <c r="DM855" s="40"/>
      <c r="DN855" s="40"/>
      <c r="DO855" s="40"/>
      <c r="DP855" s="40"/>
      <c r="DQ855" s="40"/>
      <c r="DR855" s="40"/>
      <c r="DS855" s="40"/>
      <c r="DT855" s="40"/>
      <c r="DU855" s="40"/>
      <c r="DV855" s="40"/>
      <c r="DW855" s="85"/>
    </row>
    <row r="856" spans="4:127" ht="21" customHeight="1" x14ac:dyDescent="0.2">
      <c r="D856" s="40"/>
      <c r="E856" s="40"/>
      <c r="F856" s="40"/>
      <c r="G856" s="40"/>
      <c r="H856" s="138"/>
      <c r="I856" s="138"/>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U856" s="75"/>
      <c r="AX856" s="40"/>
      <c r="AY856" s="40"/>
      <c r="AZ856" s="40"/>
      <c r="BA856" s="40"/>
      <c r="BG856" s="40"/>
      <c r="BI856" s="40"/>
      <c r="BJ856" s="40"/>
      <c r="BK856" s="40"/>
      <c r="BL856" s="40"/>
      <c r="BM856" s="40"/>
      <c r="BN856" s="40"/>
      <c r="BO856" s="40"/>
      <c r="BR856" s="40"/>
      <c r="BS856" s="40"/>
      <c r="BT856" s="40"/>
      <c r="CC856" s="40"/>
      <c r="CE856" s="65"/>
      <c r="CF856" s="65"/>
      <c r="CG856" s="65"/>
      <c r="CH856" s="65"/>
      <c r="CI856" s="65"/>
      <c r="CJ856" s="66"/>
      <c r="CK856" s="66"/>
      <c r="CL856" s="66"/>
      <c r="CM856" s="65"/>
      <c r="CN856" s="65"/>
      <c r="CO856" s="65"/>
      <c r="CP856" s="65"/>
      <c r="CQ856" s="65"/>
      <c r="CR856" s="65"/>
      <c r="CS856" s="65"/>
      <c r="CT856" s="65"/>
      <c r="CU856" s="65"/>
      <c r="CV856" s="66"/>
      <c r="CW856" s="65"/>
      <c r="CX856" s="65"/>
      <c r="CY856" s="40"/>
      <c r="CZ856" s="40"/>
      <c r="DA856" s="40"/>
      <c r="DB856" s="40"/>
      <c r="DC856" s="40"/>
      <c r="DD856" s="40"/>
      <c r="DE856" s="40"/>
      <c r="DF856" s="40"/>
      <c r="DG856" s="40"/>
      <c r="DH856" s="40"/>
      <c r="DI856" s="40"/>
      <c r="DJ856" s="40"/>
      <c r="DK856" s="40"/>
      <c r="DL856" s="40"/>
      <c r="DM856" s="40"/>
      <c r="DN856" s="40"/>
      <c r="DO856" s="40"/>
      <c r="DP856" s="40"/>
      <c r="DQ856" s="40"/>
      <c r="DR856" s="40"/>
      <c r="DS856" s="40"/>
      <c r="DT856" s="40"/>
      <c r="DU856" s="40"/>
      <c r="DV856" s="40"/>
      <c r="DW856" s="85"/>
    </row>
    <row r="857" spans="4:127" ht="21" customHeight="1" x14ac:dyDescent="0.2">
      <c r="D857" s="40"/>
      <c r="E857" s="40"/>
      <c r="F857" s="40"/>
      <c r="G857" s="40"/>
      <c r="H857" s="138"/>
      <c r="I857" s="138"/>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U857" s="75"/>
      <c r="AX857" s="40"/>
      <c r="AY857" s="40"/>
      <c r="AZ857" s="40"/>
      <c r="BA857" s="40"/>
      <c r="BG857" s="40"/>
      <c r="BI857" s="40"/>
      <c r="BJ857" s="40"/>
      <c r="BK857" s="40"/>
      <c r="BL857" s="40"/>
      <c r="BM857" s="40"/>
      <c r="BN857" s="40"/>
      <c r="BO857" s="40"/>
      <c r="BR857" s="40"/>
      <c r="BS857" s="40"/>
      <c r="BT857" s="40"/>
      <c r="CC857" s="40"/>
      <c r="CE857" s="65"/>
      <c r="CF857" s="65"/>
      <c r="CG857" s="65"/>
      <c r="CH857" s="65"/>
      <c r="CI857" s="65"/>
      <c r="CJ857" s="66"/>
      <c r="CK857" s="66"/>
      <c r="CL857" s="66"/>
      <c r="CM857" s="65"/>
      <c r="CN857" s="65"/>
      <c r="CO857" s="65"/>
      <c r="CP857" s="65"/>
      <c r="CQ857" s="65"/>
      <c r="CR857" s="65"/>
      <c r="CS857" s="65"/>
      <c r="CT857" s="65"/>
      <c r="CU857" s="65"/>
      <c r="CV857" s="66"/>
      <c r="CW857" s="65"/>
      <c r="CX857" s="65"/>
      <c r="CY857" s="40"/>
      <c r="CZ857" s="40"/>
      <c r="DA857" s="40"/>
      <c r="DB857" s="40"/>
      <c r="DC857" s="40"/>
      <c r="DD857" s="40"/>
      <c r="DE857" s="40"/>
      <c r="DF857" s="40"/>
      <c r="DG857" s="40"/>
      <c r="DH857" s="40"/>
      <c r="DI857" s="40"/>
      <c r="DJ857" s="40"/>
      <c r="DK857" s="40"/>
      <c r="DL857" s="40"/>
      <c r="DM857" s="40"/>
      <c r="DN857" s="40"/>
      <c r="DO857" s="40"/>
      <c r="DP857" s="40"/>
      <c r="DQ857" s="40"/>
      <c r="DR857" s="40"/>
      <c r="DS857" s="40"/>
      <c r="DT857" s="40"/>
      <c r="DU857" s="40"/>
      <c r="DV857" s="40"/>
      <c r="DW857" s="85"/>
    </row>
    <row r="858" spans="4:127" ht="21" customHeight="1" x14ac:dyDescent="0.2">
      <c r="D858" s="40"/>
      <c r="E858" s="40"/>
      <c r="F858" s="40"/>
      <c r="G858" s="40"/>
      <c r="H858" s="138"/>
      <c r="I858" s="138"/>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U858" s="75"/>
      <c r="AX858" s="40"/>
      <c r="AY858" s="40"/>
      <c r="AZ858" s="40"/>
      <c r="BA858" s="40"/>
      <c r="BG858" s="40"/>
      <c r="BI858" s="40"/>
      <c r="BJ858" s="40"/>
      <c r="BK858" s="40"/>
      <c r="BL858" s="40"/>
      <c r="BM858" s="40"/>
      <c r="BN858" s="40"/>
      <c r="BO858" s="40"/>
      <c r="BR858" s="40"/>
      <c r="BS858" s="40"/>
      <c r="BT858" s="40"/>
      <c r="CC858" s="40"/>
      <c r="CE858" s="65"/>
      <c r="CF858" s="65"/>
      <c r="CG858" s="65"/>
      <c r="CH858" s="65"/>
      <c r="CI858" s="65"/>
      <c r="CJ858" s="66"/>
      <c r="CK858" s="66"/>
      <c r="CL858" s="66"/>
      <c r="CM858" s="65"/>
      <c r="CN858" s="65"/>
      <c r="CO858" s="65"/>
      <c r="CP858" s="65"/>
      <c r="CQ858" s="65"/>
      <c r="CR858" s="65"/>
      <c r="CS858" s="65"/>
      <c r="CT858" s="65"/>
      <c r="CU858" s="65"/>
      <c r="CV858" s="66"/>
      <c r="CW858" s="65"/>
      <c r="CX858" s="65"/>
      <c r="CY858" s="40"/>
      <c r="CZ858" s="40"/>
      <c r="DA858" s="40"/>
      <c r="DB858" s="40"/>
      <c r="DC858" s="40"/>
      <c r="DD858" s="40"/>
      <c r="DE858" s="40"/>
      <c r="DF858" s="40"/>
      <c r="DG858" s="40"/>
      <c r="DH858" s="40"/>
      <c r="DI858" s="40"/>
      <c r="DJ858" s="40"/>
      <c r="DK858" s="40"/>
      <c r="DL858" s="40"/>
      <c r="DM858" s="40"/>
      <c r="DN858" s="40"/>
      <c r="DO858" s="40"/>
      <c r="DP858" s="40"/>
      <c r="DQ858" s="40"/>
      <c r="DR858" s="40"/>
      <c r="DS858" s="40"/>
      <c r="DT858" s="40"/>
      <c r="DU858" s="40"/>
      <c r="DV858" s="40"/>
      <c r="DW858" s="85"/>
    </row>
    <row r="859" spans="4:127" ht="21" customHeight="1" x14ac:dyDescent="0.2">
      <c r="D859" s="40"/>
      <c r="E859" s="40"/>
      <c r="F859" s="40"/>
      <c r="G859" s="40"/>
      <c r="H859" s="138"/>
      <c r="I859" s="138"/>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U859" s="75"/>
      <c r="AX859" s="40"/>
      <c r="AY859" s="40"/>
      <c r="AZ859" s="40"/>
      <c r="BA859" s="40"/>
      <c r="BG859" s="40"/>
      <c r="BI859" s="40"/>
      <c r="BJ859" s="40"/>
      <c r="BK859" s="40"/>
      <c r="BL859" s="40"/>
      <c r="BM859" s="40"/>
      <c r="BN859" s="40"/>
      <c r="BO859" s="40"/>
      <c r="BR859" s="40"/>
      <c r="BS859" s="40"/>
      <c r="BT859" s="40"/>
      <c r="CC859" s="40"/>
      <c r="CE859" s="65"/>
      <c r="CF859" s="65"/>
      <c r="CG859" s="65"/>
      <c r="CH859" s="65"/>
      <c r="CI859" s="65"/>
      <c r="CJ859" s="66"/>
      <c r="CK859" s="66"/>
      <c r="CL859" s="66"/>
      <c r="CM859" s="65"/>
      <c r="CN859" s="65"/>
      <c r="CO859" s="65"/>
      <c r="CP859" s="65"/>
      <c r="CQ859" s="65"/>
      <c r="CR859" s="65"/>
      <c r="CS859" s="65"/>
      <c r="CT859" s="65"/>
      <c r="CU859" s="65"/>
      <c r="CV859" s="66"/>
      <c r="CW859" s="65"/>
      <c r="CX859" s="65"/>
      <c r="CY859" s="40"/>
      <c r="CZ859" s="40"/>
      <c r="DA859" s="40"/>
      <c r="DB859" s="40"/>
      <c r="DC859" s="40"/>
      <c r="DD859" s="40"/>
      <c r="DE859" s="40"/>
      <c r="DF859" s="40"/>
      <c r="DG859" s="40"/>
      <c r="DH859" s="40"/>
      <c r="DI859" s="40"/>
      <c r="DJ859" s="40"/>
      <c r="DK859" s="40"/>
      <c r="DL859" s="40"/>
      <c r="DM859" s="40"/>
      <c r="DN859" s="40"/>
      <c r="DO859" s="40"/>
      <c r="DP859" s="40"/>
      <c r="DQ859" s="40"/>
      <c r="DR859" s="40"/>
      <c r="DS859" s="40"/>
      <c r="DT859" s="40"/>
      <c r="DU859" s="40"/>
      <c r="DV859" s="40"/>
      <c r="DW859" s="85"/>
    </row>
    <row r="860" spans="4:127" ht="21" customHeight="1" x14ac:dyDescent="0.2">
      <c r="D860" s="40"/>
      <c r="E860" s="40"/>
      <c r="F860" s="40"/>
      <c r="G860" s="40"/>
      <c r="H860" s="138"/>
      <c r="I860" s="138"/>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U860" s="75"/>
      <c r="AX860" s="40"/>
      <c r="AY860" s="40"/>
      <c r="AZ860" s="40"/>
      <c r="BA860" s="40"/>
      <c r="BG860" s="40"/>
      <c r="BI860" s="40"/>
      <c r="BJ860" s="40"/>
      <c r="BK860" s="40"/>
      <c r="BL860" s="40"/>
      <c r="BM860" s="40"/>
      <c r="BN860" s="40"/>
      <c r="BO860" s="40"/>
      <c r="BR860" s="40"/>
      <c r="BS860" s="40"/>
      <c r="BT860" s="40"/>
      <c r="CC860" s="40"/>
      <c r="CE860" s="65"/>
      <c r="CF860" s="65"/>
      <c r="CG860" s="65"/>
      <c r="CH860" s="65"/>
      <c r="CI860" s="65"/>
      <c r="CJ860" s="66"/>
      <c r="CK860" s="66"/>
      <c r="CL860" s="66"/>
      <c r="CM860" s="65"/>
      <c r="CN860" s="65"/>
      <c r="CO860" s="65"/>
      <c r="CP860" s="65"/>
      <c r="CQ860" s="65"/>
      <c r="CR860" s="65"/>
      <c r="CS860" s="65"/>
      <c r="CT860" s="65"/>
      <c r="CU860" s="65"/>
      <c r="CV860" s="66"/>
      <c r="CW860" s="65"/>
      <c r="CX860" s="65"/>
      <c r="CY860" s="40"/>
      <c r="CZ860" s="40"/>
      <c r="DA860" s="40"/>
      <c r="DB860" s="40"/>
      <c r="DC860" s="40"/>
      <c r="DD860" s="40"/>
      <c r="DE860" s="40"/>
      <c r="DF860" s="40"/>
      <c r="DG860" s="40"/>
      <c r="DH860" s="40"/>
      <c r="DI860" s="40"/>
      <c r="DJ860" s="40"/>
      <c r="DK860" s="40"/>
      <c r="DL860" s="40"/>
      <c r="DM860" s="40"/>
      <c r="DN860" s="40"/>
      <c r="DO860" s="40"/>
      <c r="DP860" s="40"/>
      <c r="DQ860" s="40"/>
      <c r="DR860" s="40"/>
      <c r="DS860" s="40"/>
      <c r="DT860" s="40"/>
      <c r="DU860" s="40"/>
      <c r="DV860" s="40"/>
      <c r="DW860" s="85"/>
    </row>
    <row r="861" spans="4:127" ht="21" customHeight="1" x14ac:dyDescent="0.2">
      <c r="D861" s="40"/>
      <c r="E861" s="40"/>
      <c r="F861" s="40"/>
      <c r="G861" s="40"/>
      <c r="H861" s="138"/>
      <c r="I861" s="138"/>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U861" s="75"/>
      <c r="AX861" s="40"/>
      <c r="AY861" s="40"/>
      <c r="AZ861" s="40"/>
      <c r="BA861" s="40"/>
      <c r="BG861" s="40"/>
      <c r="BI861" s="40"/>
      <c r="BJ861" s="40"/>
      <c r="BK861" s="40"/>
      <c r="BL861" s="40"/>
      <c r="BM861" s="40"/>
      <c r="BN861" s="40"/>
      <c r="BO861" s="40"/>
      <c r="BR861" s="40"/>
      <c r="BS861" s="40"/>
      <c r="BT861" s="40"/>
      <c r="CC861" s="40"/>
      <c r="CE861" s="65"/>
      <c r="CF861" s="65"/>
      <c r="CG861" s="65"/>
      <c r="CH861" s="65"/>
      <c r="CI861" s="65"/>
      <c r="CJ861" s="66"/>
      <c r="CK861" s="66"/>
      <c r="CL861" s="66"/>
      <c r="CM861" s="65"/>
      <c r="CN861" s="65"/>
      <c r="CO861" s="65"/>
      <c r="CP861" s="65"/>
      <c r="CQ861" s="65"/>
      <c r="CR861" s="65"/>
      <c r="CS861" s="65"/>
      <c r="CT861" s="65"/>
      <c r="CU861" s="65"/>
      <c r="CV861" s="66"/>
      <c r="CW861" s="65"/>
      <c r="CX861" s="65"/>
      <c r="CY861" s="40"/>
      <c r="CZ861" s="40"/>
      <c r="DA861" s="40"/>
      <c r="DB861" s="40"/>
      <c r="DC861" s="40"/>
      <c r="DD861" s="40"/>
      <c r="DE861" s="40"/>
      <c r="DF861" s="40"/>
      <c r="DG861" s="40"/>
      <c r="DH861" s="40"/>
      <c r="DI861" s="40"/>
      <c r="DJ861" s="40"/>
      <c r="DK861" s="40"/>
      <c r="DL861" s="40"/>
      <c r="DM861" s="40"/>
      <c r="DN861" s="40"/>
      <c r="DO861" s="40"/>
      <c r="DP861" s="40"/>
      <c r="DQ861" s="40"/>
      <c r="DR861" s="40"/>
      <c r="DS861" s="40"/>
      <c r="DT861" s="40"/>
      <c r="DU861" s="40"/>
      <c r="DV861" s="40"/>
      <c r="DW861" s="85"/>
    </row>
    <row r="862" spans="4:127" ht="21" customHeight="1" x14ac:dyDescent="0.2">
      <c r="D862" s="40"/>
      <c r="E862" s="40"/>
      <c r="F862" s="40"/>
      <c r="G862" s="40"/>
      <c r="H862" s="138"/>
      <c r="I862" s="138"/>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U862" s="75"/>
      <c r="AX862" s="40"/>
      <c r="AY862" s="40"/>
      <c r="AZ862" s="40"/>
      <c r="BA862" s="40"/>
      <c r="BG862" s="40"/>
      <c r="BI862" s="40"/>
      <c r="BJ862" s="40"/>
      <c r="BK862" s="40"/>
      <c r="BL862" s="40"/>
      <c r="BM862" s="40"/>
      <c r="BN862" s="40"/>
      <c r="BO862" s="40"/>
      <c r="BR862" s="40"/>
      <c r="BS862" s="40"/>
      <c r="BT862" s="40"/>
      <c r="CC862" s="40"/>
      <c r="CE862" s="65"/>
      <c r="CF862" s="65"/>
      <c r="CG862" s="65"/>
      <c r="CH862" s="65"/>
      <c r="CI862" s="65"/>
      <c r="CJ862" s="66"/>
      <c r="CK862" s="66"/>
      <c r="CL862" s="66"/>
      <c r="CM862" s="65"/>
      <c r="CN862" s="65"/>
      <c r="CO862" s="65"/>
      <c r="CP862" s="65"/>
      <c r="CQ862" s="65"/>
      <c r="CR862" s="65"/>
      <c r="CS862" s="65"/>
      <c r="CT862" s="65"/>
      <c r="CU862" s="65"/>
      <c r="CV862" s="66"/>
      <c r="CW862" s="65"/>
      <c r="CX862" s="65"/>
      <c r="CY862" s="40"/>
      <c r="CZ862" s="40"/>
      <c r="DA862" s="40"/>
      <c r="DB862" s="40"/>
      <c r="DC862" s="40"/>
      <c r="DD862" s="40"/>
      <c r="DE862" s="40"/>
      <c r="DF862" s="40"/>
      <c r="DG862" s="40"/>
      <c r="DH862" s="40"/>
      <c r="DI862" s="40"/>
      <c r="DJ862" s="40"/>
      <c r="DK862" s="40"/>
      <c r="DL862" s="40"/>
      <c r="DM862" s="40"/>
      <c r="DN862" s="40"/>
      <c r="DO862" s="40"/>
      <c r="DP862" s="40"/>
      <c r="DQ862" s="40"/>
      <c r="DR862" s="40"/>
      <c r="DS862" s="40"/>
      <c r="DT862" s="40"/>
      <c r="DU862" s="40"/>
      <c r="DV862" s="40"/>
      <c r="DW862" s="85"/>
    </row>
    <row r="863" spans="4:127" ht="21" customHeight="1" x14ac:dyDescent="0.2">
      <c r="D863" s="40"/>
      <c r="E863" s="40"/>
      <c r="F863" s="40"/>
      <c r="G863" s="40"/>
      <c r="H863" s="138"/>
      <c r="I863" s="138"/>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U863" s="75"/>
      <c r="AX863" s="40"/>
      <c r="AY863" s="40"/>
      <c r="AZ863" s="40"/>
      <c r="BA863" s="40"/>
      <c r="BG863" s="40"/>
      <c r="BI863" s="40"/>
      <c r="BJ863" s="40"/>
      <c r="BK863" s="40"/>
      <c r="BL863" s="40"/>
      <c r="BM863" s="40"/>
      <c r="BN863" s="40"/>
      <c r="BO863" s="40"/>
      <c r="BR863" s="40"/>
      <c r="BS863" s="40"/>
      <c r="BT863" s="40"/>
      <c r="CC863" s="40"/>
      <c r="CE863" s="65"/>
      <c r="CF863" s="65"/>
      <c r="CG863" s="65"/>
      <c r="CH863" s="65"/>
      <c r="CI863" s="65"/>
      <c r="CJ863" s="66"/>
      <c r="CK863" s="66"/>
      <c r="CL863" s="66"/>
      <c r="CM863" s="65"/>
      <c r="CN863" s="65"/>
      <c r="CO863" s="65"/>
      <c r="CP863" s="65"/>
      <c r="CQ863" s="65"/>
      <c r="CR863" s="65"/>
      <c r="CS863" s="65"/>
      <c r="CT863" s="65"/>
      <c r="CU863" s="65"/>
      <c r="CV863" s="66"/>
      <c r="CW863" s="65"/>
      <c r="CX863" s="65"/>
      <c r="CY863" s="40"/>
      <c r="CZ863" s="40"/>
      <c r="DA863" s="40"/>
      <c r="DB863" s="40"/>
      <c r="DC863" s="40"/>
      <c r="DD863" s="40"/>
      <c r="DE863" s="40"/>
      <c r="DF863" s="40"/>
      <c r="DG863" s="40"/>
      <c r="DH863" s="40"/>
      <c r="DI863" s="40"/>
      <c r="DJ863" s="40"/>
      <c r="DK863" s="40"/>
      <c r="DL863" s="40"/>
      <c r="DM863" s="40"/>
      <c r="DN863" s="40"/>
      <c r="DO863" s="40"/>
      <c r="DP863" s="40"/>
      <c r="DQ863" s="40"/>
      <c r="DR863" s="40"/>
      <c r="DS863" s="40"/>
      <c r="DT863" s="40"/>
      <c r="DU863" s="40"/>
      <c r="DV863" s="40"/>
      <c r="DW863" s="85"/>
    </row>
    <row r="864" spans="4:127" ht="21" customHeight="1" x14ac:dyDescent="0.2">
      <c r="D864" s="40"/>
      <c r="E864" s="40"/>
      <c r="F864" s="40"/>
      <c r="G864" s="40"/>
      <c r="H864" s="138"/>
      <c r="I864" s="138"/>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U864" s="75"/>
      <c r="AX864" s="40"/>
      <c r="AY864" s="40"/>
      <c r="AZ864" s="40"/>
      <c r="BA864" s="40"/>
      <c r="BG864" s="40"/>
      <c r="BI864" s="40"/>
      <c r="BJ864" s="40"/>
      <c r="BK864" s="40"/>
      <c r="BL864" s="40"/>
      <c r="BM864" s="40"/>
      <c r="BN864" s="40"/>
      <c r="BO864" s="40"/>
      <c r="BR864" s="40"/>
      <c r="BS864" s="40"/>
      <c r="BT864" s="40"/>
      <c r="CC864" s="40"/>
      <c r="CE864" s="65"/>
      <c r="CF864" s="65"/>
      <c r="CG864" s="65"/>
      <c r="CH864" s="65"/>
      <c r="CI864" s="65"/>
      <c r="CJ864" s="66"/>
      <c r="CK864" s="66"/>
      <c r="CL864" s="66"/>
      <c r="CM864" s="65"/>
      <c r="CN864" s="65"/>
      <c r="CO864" s="65"/>
      <c r="CP864" s="65"/>
      <c r="CQ864" s="65"/>
      <c r="CR864" s="65"/>
      <c r="CS864" s="65"/>
      <c r="CT864" s="65"/>
      <c r="CU864" s="65"/>
      <c r="CV864" s="66"/>
      <c r="CW864" s="65"/>
      <c r="CX864" s="65"/>
      <c r="CY864" s="40"/>
      <c r="CZ864" s="40"/>
      <c r="DA864" s="40"/>
      <c r="DB864" s="40"/>
      <c r="DC864" s="40"/>
      <c r="DD864" s="40"/>
      <c r="DE864" s="40"/>
      <c r="DF864" s="40"/>
      <c r="DG864" s="40"/>
      <c r="DH864" s="40"/>
      <c r="DI864" s="40"/>
      <c r="DJ864" s="40"/>
      <c r="DK864" s="40"/>
      <c r="DL864" s="40"/>
      <c r="DM864" s="40"/>
      <c r="DN864" s="40"/>
      <c r="DO864" s="40"/>
      <c r="DP864" s="40"/>
      <c r="DQ864" s="40"/>
      <c r="DR864" s="40"/>
      <c r="DS864" s="40"/>
      <c r="DT864" s="40"/>
      <c r="DU864" s="40"/>
      <c r="DV864" s="40"/>
      <c r="DW864" s="85"/>
    </row>
    <row r="865" spans="4:127" ht="21" customHeight="1" x14ac:dyDescent="0.2">
      <c r="D865" s="40"/>
      <c r="E865" s="40"/>
      <c r="F865" s="40"/>
      <c r="G865" s="40"/>
      <c r="H865" s="138"/>
      <c r="I865" s="138"/>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U865" s="75"/>
      <c r="AX865" s="40"/>
      <c r="AY865" s="40"/>
      <c r="AZ865" s="40"/>
      <c r="BA865" s="40"/>
      <c r="BG865" s="40"/>
      <c r="BI865" s="40"/>
      <c r="BJ865" s="40"/>
      <c r="BK865" s="40"/>
      <c r="BL865" s="40"/>
      <c r="BM865" s="40"/>
      <c r="BN865" s="40"/>
      <c r="BO865" s="40"/>
      <c r="BR865" s="40"/>
      <c r="BS865" s="40"/>
      <c r="BT865" s="40"/>
      <c r="CC865" s="40"/>
      <c r="CE865" s="65"/>
      <c r="CF865" s="65"/>
      <c r="CG865" s="65"/>
      <c r="CH865" s="65"/>
      <c r="CI865" s="65"/>
      <c r="CJ865" s="66"/>
      <c r="CK865" s="66"/>
      <c r="CL865" s="66"/>
      <c r="CM865" s="65"/>
      <c r="CN865" s="65"/>
      <c r="CO865" s="65"/>
      <c r="CP865" s="65"/>
      <c r="CQ865" s="65"/>
      <c r="CR865" s="65"/>
      <c r="CS865" s="65"/>
      <c r="CT865" s="65"/>
      <c r="CU865" s="65"/>
      <c r="CV865" s="66"/>
      <c r="CW865" s="65"/>
      <c r="CX865" s="65"/>
      <c r="CY865" s="40"/>
      <c r="CZ865" s="40"/>
      <c r="DA865" s="40"/>
      <c r="DB865" s="40"/>
      <c r="DC865" s="40"/>
      <c r="DD865" s="40"/>
      <c r="DE865" s="40"/>
      <c r="DF865" s="40"/>
      <c r="DG865" s="40"/>
      <c r="DH865" s="40"/>
      <c r="DI865" s="40"/>
      <c r="DJ865" s="40"/>
      <c r="DK865" s="40"/>
      <c r="DL865" s="40"/>
      <c r="DM865" s="40"/>
      <c r="DN865" s="40"/>
      <c r="DO865" s="40"/>
      <c r="DP865" s="40"/>
      <c r="DQ865" s="40"/>
      <c r="DR865" s="40"/>
      <c r="DS865" s="40"/>
      <c r="DT865" s="40"/>
      <c r="DU865" s="40"/>
      <c r="DV865" s="40"/>
      <c r="DW865" s="85"/>
    </row>
    <row r="866" spans="4:127" ht="21" customHeight="1" x14ac:dyDescent="0.2">
      <c r="D866" s="40"/>
      <c r="E866" s="40"/>
      <c r="F866" s="40"/>
      <c r="G866" s="40"/>
      <c r="H866" s="138"/>
      <c r="I866" s="138"/>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U866" s="75"/>
      <c r="AX866" s="40"/>
      <c r="AY866" s="40"/>
      <c r="AZ866" s="40"/>
      <c r="BA866" s="40"/>
      <c r="BG866" s="40"/>
      <c r="BI866" s="40"/>
      <c r="BJ866" s="40"/>
      <c r="BK866" s="40"/>
      <c r="BL866" s="40"/>
      <c r="BM866" s="40"/>
      <c r="BN866" s="40"/>
      <c r="BO866" s="40"/>
      <c r="BR866" s="40"/>
      <c r="BS866" s="40"/>
      <c r="BT866" s="40"/>
      <c r="CC866" s="40"/>
      <c r="CE866" s="65"/>
      <c r="CF866" s="65"/>
      <c r="CG866" s="65"/>
      <c r="CH866" s="65"/>
      <c r="CI866" s="65"/>
      <c r="CJ866" s="66"/>
      <c r="CK866" s="66"/>
      <c r="CL866" s="66"/>
      <c r="CM866" s="65"/>
      <c r="CN866" s="65"/>
      <c r="CO866" s="65"/>
      <c r="CP866" s="65"/>
      <c r="CQ866" s="65"/>
      <c r="CR866" s="65"/>
      <c r="CS866" s="65"/>
      <c r="CT866" s="65"/>
      <c r="CU866" s="65"/>
      <c r="CV866" s="66"/>
      <c r="CW866" s="65"/>
      <c r="CX866" s="65"/>
      <c r="CY866" s="40"/>
      <c r="CZ866" s="40"/>
      <c r="DA866" s="40"/>
      <c r="DB866" s="40"/>
      <c r="DC866" s="40"/>
      <c r="DD866" s="40"/>
      <c r="DE866" s="40"/>
      <c r="DF866" s="40"/>
      <c r="DG866" s="40"/>
      <c r="DH866" s="40"/>
      <c r="DI866" s="40"/>
      <c r="DJ866" s="40"/>
      <c r="DK866" s="40"/>
      <c r="DL866" s="40"/>
      <c r="DM866" s="40"/>
      <c r="DN866" s="40"/>
      <c r="DO866" s="40"/>
      <c r="DP866" s="40"/>
      <c r="DQ866" s="40"/>
      <c r="DR866" s="40"/>
      <c r="DS866" s="40"/>
      <c r="DT866" s="40"/>
      <c r="DU866" s="40"/>
      <c r="DV866" s="40"/>
      <c r="DW866" s="85"/>
    </row>
    <row r="867" spans="4:127" ht="21" customHeight="1" x14ac:dyDescent="0.2">
      <c r="D867" s="40"/>
      <c r="E867" s="40"/>
      <c r="F867" s="40"/>
      <c r="G867" s="40"/>
      <c r="H867" s="138"/>
      <c r="I867" s="138"/>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U867" s="75"/>
      <c r="AX867" s="40"/>
      <c r="AY867" s="40"/>
      <c r="AZ867" s="40"/>
      <c r="BA867" s="40"/>
      <c r="BG867" s="40"/>
      <c r="BI867" s="40"/>
      <c r="BJ867" s="40"/>
      <c r="BK867" s="40"/>
      <c r="BL867" s="40"/>
      <c r="BM867" s="40"/>
      <c r="BN867" s="40"/>
      <c r="BO867" s="40"/>
      <c r="BR867" s="40"/>
      <c r="BS867" s="40"/>
      <c r="BT867" s="40"/>
      <c r="CC867" s="40"/>
      <c r="CE867" s="65"/>
      <c r="CF867" s="65"/>
      <c r="CG867" s="65"/>
      <c r="CH867" s="65"/>
      <c r="CI867" s="65"/>
      <c r="CJ867" s="66"/>
      <c r="CK867" s="66"/>
      <c r="CL867" s="66"/>
      <c r="CM867" s="65"/>
      <c r="CN867" s="65"/>
      <c r="CO867" s="65"/>
      <c r="CP867" s="65"/>
      <c r="CQ867" s="65"/>
      <c r="CR867" s="65"/>
      <c r="CS867" s="65"/>
      <c r="CT867" s="65"/>
      <c r="CU867" s="65"/>
      <c r="CV867" s="66"/>
      <c r="CW867" s="65"/>
      <c r="CX867" s="65"/>
      <c r="CY867" s="40"/>
      <c r="CZ867" s="40"/>
      <c r="DA867" s="40"/>
      <c r="DB867" s="40"/>
      <c r="DC867" s="40"/>
      <c r="DD867" s="40"/>
      <c r="DE867" s="40"/>
      <c r="DF867" s="40"/>
      <c r="DG867" s="40"/>
      <c r="DH867" s="40"/>
      <c r="DI867" s="40"/>
      <c r="DJ867" s="40"/>
      <c r="DK867" s="40"/>
      <c r="DL867" s="40"/>
      <c r="DM867" s="40"/>
      <c r="DN867" s="40"/>
      <c r="DO867" s="40"/>
      <c r="DP867" s="40"/>
      <c r="DQ867" s="40"/>
      <c r="DR867" s="40"/>
      <c r="DS867" s="40"/>
      <c r="DT867" s="40"/>
      <c r="DU867" s="40"/>
      <c r="DV867" s="40"/>
      <c r="DW867" s="85"/>
    </row>
    <row r="868" spans="4:127" ht="21" customHeight="1" x14ac:dyDescent="0.2">
      <c r="D868" s="40"/>
      <c r="E868" s="40"/>
      <c r="F868" s="40"/>
      <c r="G868" s="40"/>
      <c r="H868" s="138"/>
      <c r="I868" s="138"/>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U868" s="75"/>
      <c r="AX868" s="40"/>
      <c r="AY868" s="40"/>
      <c r="AZ868" s="40"/>
      <c r="BA868" s="40"/>
      <c r="BG868" s="40"/>
      <c r="BI868" s="40"/>
      <c r="BJ868" s="40"/>
      <c r="BK868" s="40"/>
      <c r="BL868" s="40"/>
      <c r="BM868" s="40"/>
      <c r="BN868" s="40"/>
      <c r="BO868" s="40"/>
      <c r="BR868" s="40"/>
      <c r="BS868" s="40"/>
      <c r="BT868" s="40"/>
      <c r="CC868" s="40"/>
      <c r="CE868" s="65"/>
      <c r="CF868" s="65"/>
      <c r="CG868" s="65"/>
      <c r="CH868" s="65"/>
      <c r="CI868" s="65"/>
      <c r="CJ868" s="66"/>
      <c r="CK868" s="66"/>
      <c r="CL868" s="66"/>
      <c r="CM868" s="65"/>
      <c r="CN868" s="65"/>
      <c r="CO868" s="65"/>
      <c r="CP868" s="65"/>
      <c r="CQ868" s="65"/>
      <c r="CR868" s="65"/>
      <c r="CS868" s="65"/>
      <c r="CT868" s="65"/>
      <c r="CU868" s="65"/>
      <c r="CV868" s="66"/>
      <c r="CW868" s="65"/>
      <c r="CX868" s="65"/>
      <c r="CY868" s="40"/>
      <c r="CZ868" s="40"/>
      <c r="DA868" s="40"/>
      <c r="DB868" s="40"/>
      <c r="DC868" s="40"/>
      <c r="DD868" s="40"/>
      <c r="DE868" s="40"/>
      <c r="DF868" s="40"/>
      <c r="DG868" s="40"/>
      <c r="DH868" s="40"/>
      <c r="DI868" s="40"/>
      <c r="DJ868" s="40"/>
      <c r="DK868" s="40"/>
      <c r="DL868" s="40"/>
      <c r="DM868" s="40"/>
      <c r="DN868" s="40"/>
      <c r="DO868" s="40"/>
      <c r="DP868" s="40"/>
      <c r="DQ868" s="40"/>
      <c r="DR868" s="40"/>
      <c r="DS868" s="40"/>
      <c r="DT868" s="40"/>
      <c r="DU868" s="40"/>
      <c r="DV868" s="40"/>
      <c r="DW868" s="85"/>
    </row>
    <row r="869" spans="4:127" ht="21" customHeight="1" x14ac:dyDescent="0.2">
      <c r="D869" s="40"/>
      <c r="E869" s="40"/>
      <c r="F869" s="40"/>
      <c r="G869" s="40"/>
      <c r="H869" s="138"/>
      <c r="I869" s="138"/>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U869" s="75"/>
      <c r="AX869" s="40"/>
      <c r="AY869" s="40"/>
      <c r="AZ869" s="40"/>
      <c r="BA869" s="40"/>
      <c r="BG869" s="40"/>
      <c r="BI869" s="40"/>
      <c r="BJ869" s="40"/>
      <c r="BK869" s="40"/>
      <c r="BL869" s="40"/>
      <c r="BM869" s="40"/>
      <c r="BN869" s="40"/>
      <c r="BO869" s="40"/>
      <c r="BR869" s="40"/>
      <c r="BS869" s="40"/>
      <c r="BT869" s="40"/>
      <c r="CC869" s="40"/>
      <c r="CE869" s="65"/>
      <c r="CF869" s="65"/>
      <c r="CG869" s="65"/>
      <c r="CH869" s="65"/>
      <c r="CI869" s="65"/>
      <c r="CJ869" s="66"/>
      <c r="CK869" s="66"/>
      <c r="CL869" s="66"/>
      <c r="CM869" s="65"/>
      <c r="CN869" s="65"/>
      <c r="CO869" s="65"/>
      <c r="CP869" s="65"/>
      <c r="CQ869" s="65"/>
      <c r="CR869" s="65"/>
      <c r="CS869" s="65"/>
      <c r="CT869" s="65"/>
      <c r="CU869" s="65"/>
      <c r="CV869" s="66"/>
      <c r="CW869" s="65"/>
      <c r="CX869" s="65"/>
      <c r="CY869" s="40"/>
      <c r="CZ869" s="40"/>
      <c r="DA869" s="40"/>
      <c r="DB869" s="40"/>
      <c r="DC869" s="40"/>
      <c r="DD869" s="40"/>
      <c r="DE869" s="40"/>
      <c r="DF869" s="40"/>
      <c r="DG869" s="40"/>
      <c r="DH869" s="40"/>
      <c r="DI869" s="40"/>
      <c r="DJ869" s="40"/>
      <c r="DK869" s="40"/>
      <c r="DL869" s="40"/>
      <c r="DM869" s="40"/>
      <c r="DN869" s="40"/>
      <c r="DO869" s="40"/>
      <c r="DP869" s="40"/>
      <c r="DQ869" s="40"/>
      <c r="DR869" s="40"/>
      <c r="DS869" s="40"/>
      <c r="DT869" s="40"/>
      <c r="DU869" s="40"/>
      <c r="DV869" s="40"/>
      <c r="DW869" s="85"/>
    </row>
    <row r="870" spans="4:127" ht="21" customHeight="1" x14ac:dyDescent="0.2">
      <c r="D870" s="40"/>
      <c r="E870" s="40"/>
      <c r="F870" s="40"/>
      <c r="G870" s="40"/>
      <c r="H870" s="138"/>
      <c r="I870" s="138"/>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U870" s="75"/>
      <c r="AX870" s="40"/>
      <c r="AY870" s="40"/>
      <c r="AZ870" s="40"/>
      <c r="BA870" s="40"/>
      <c r="BG870" s="40"/>
      <c r="BI870" s="40"/>
      <c r="BJ870" s="40"/>
      <c r="BK870" s="40"/>
      <c r="BL870" s="40"/>
      <c r="BM870" s="40"/>
      <c r="BN870" s="40"/>
      <c r="BO870" s="40"/>
      <c r="BR870" s="40"/>
      <c r="BS870" s="40"/>
      <c r="BT870" s="40"/>
      <c r="CC870" s="40"/>
      <c r="CE870" s="65"/>
      <c r="CF870" s="65"/>
      <c r="CG870" s="65"/>
      <c r="CH870" s="65"/>
      <c r="CI870" s="65"/>
      <c r="CJ870" s="66"/>
      <c r="CK870" s="66"/>
      <c r="CL870" s="66"/>
      <c r="CM870" s="65"/>
      <c r="CN870" s="65"/>
      <c r="CO870" s="65"/>
      <c r="CP870" s="65"/>
      <c r="CQ870" s="65"/>
      <c r="CR870" s="65"/>
      <c r="CS870" s="65"/>
      <c r="CT870" s="65"/>
      <c r="CU870" s="65"/>
      <c r="CV870" s="66"/>
      <c r="CW870" s="65"/>
      <c r="CX870" s="65"/>
      <c r="CY870" s="40"/>
      <c r="CZ870" s="40"/>
      <c r="DA870" s="40"/>
      <c r="DB870" s="40"/>
      <c r="DC870" s="40"/>
      <c r="DD870" s="40"/>
      <c r="DE870" s="40"/>
      <c r="DF870" s="40"/>
      <c r="DG870" s="40"/>
      <c r="DH870" s="40"/>
      <c r="DI870" s="40"/>
      <c r="DJ870" s="40"/>
      <c r="DK870" s="40"/>
      <c r="DL870" s="40"/>
      <c r="DM870" s="40"/>
      <c r="DN870" s="40"/>
      <c r="DO870" s="40"/>
      <c r="DP870" s="40"/>
      <c r="DQ870" s="40"/>
      <c r="DR870" s="40"/>
      <c r="DS870" s="40"/>
      <c r="DT870" s="40"/>
      <c r="DU870" s="40"/>
      <c r="DV870" s="40"/>
      <c r="DW870" s="85"/>
    </row>
    <row r="871" spans="4:127" ht="21" customHeight="1" x14ac:dyDescent="0.2">
      <c r="D871" s="40"/>
      <c r="E871" s="40"/>
      <c r="F871" s="40"/>
      <c r="G871" s="40"/>
      <c r="H871" s="138"/>
      <c r="I871" s="138"/>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U871" s="75"/>
      <c r="AX871" s="40"/>
      <c r="AY871" s="40"/>
      <c r="AZ871" s="40"/>
      <c r="BA871" s="40"/>
      <c r="BG871" s="40"/>
      <c r="BI871" s="40"/>
      <c r="BJ871" s="40"/>
      <c r="BK871" s="40"/>
      <c r="BL871" s="40"/>
      <c r="BM871" s="40"/>
      <c r="BN871" s="40"/>
      <c r="BO871" s="40"/>
      <c r="BR871" s="40"/>
      <c r="BS871" s="40"/>
      <c r="BT871" s="40"/>
      <c r="CC871" s="40"/>
      <c r="CE871" s="65"/>
      <c r="CF871" s="65"/>
      <c r="CG871" s="65"/>
      <c r="CH871" s="65"/>
      <c r="CI871" s="65"/>
      <c r="CJ871" s="66"/>
      <c r="CK871" s="66"/>
      <c r="CL871" s="66"/>
      <c r="CM871" s="65"/>
      <c r="CN871" s="65"/>
      <c r="CO871" s="65"/>
      <c r="CP871" s="65"/>
      <c r="CQ871" s="65"/>
      <c r="CR871" s="65"/>
      <c r="CS871" s="65"/>
      <c r="CT871" s="65"/>
      <c r="CU871" s="65"/>
      <c r="CV871" s="66"/>
      <c r="CW871" s="65"/>
      <c r="CX871" s="65"/>
      <c r="CY871" s="40"/>
      <c r="CZ871" s="40"/>
      <c r="DA871" s="40"/>
      <c r="DB871" s="40"/>
      <c r="DC871" s="40"/>
      <c r="DD871" s="40"/>
      <c r="DE871" s="40"/>
      <c r="DF871" s="40"/>
      <c r="DG871" s="40"/>
      <c r="DH871" s="40"/>
      <c r="DI871" s="40"/>
      <c r="DJ871" s="40"/>
      <c r="DK871" s="40"/>
      <c r="DL871" s="40"/>
      <c r="DM871" s="40"/>
      <c r="DN871" s="40"/>
      <c r="DO871" s="40"/>
      <c r="DP871" s="40"/>
      <c r="DQ871" s="40"/>
      <c r="DR871" s="40"/>
      <c r="DS871" s="40"/>
      <c r="DT871" s="40"/>
      <c r="DU871" s="40"/>
      <c r="DV871" s="40"/>
      <c r="DW871" s="85"/>
    </row>
    <row r="872" spans="4:127" ht="21" customHeight="1" x14ac:dyDescent="0.2">
      <c r="D872" s="40"/>
      <c r="E872" s="40"/>
      <c r="F872" s="40"/>
      <c r="G872" s="40"/>
      <c r="H872" s="138"/>
      <c r="I872" s="138"/>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U872" s="75"/>
      <c r="AX872" s="40"/>
      <c r="AY872" s="40"/>
      <c r="AZ872" s="40"/>
      <c r="BA872" s="40"/>
      <c r="BG872" s="40"/>
      <c r="BI872" s="40"/>
      <c r="BJ872" s="40"/>
      <c r="BK872" s="40"/>
      <c r="BL872" s="40"/>
      <c r="BM872" s="40"/>
      <c r="BN872" s="40"/>
      <c r="BO872" s="40"/>
      <c r="BR872" s="40"/>
      <c r="BS872" s="40"/>
      <c r="BT872" s="40"/>
      <c r="CC872" s="40"/>
      <c r="CE872" s="65"/>
      <c r="CF872" s="65"/>
      <c r="CG872" s="65"/>
      <c r="CH872" s="65"/>
      <c r="CI872" s="65"/>
      <c r="CJ872" s="66"/>
      <c r="CK872" s="66"/>
      <c r="CL872" s="66"/>
      <c r="CM872" s="65"/>
      <c r="CN872" s="65"/>
      <c r="CO872" s="65"/>
      <c r="CP872" s="65"/>
      <c r="CQ872" s="65"/>
      <c r="CR872" s="65"/>
      <c r="CS872" s="65"/>
      <c r="CT872" s="65"/>
      <c r="CU872" s="65"/>
      <c r="CV872" s="66"/>
      <c r="CW872" s="65"/>
      <c r="CX872" s="65"/>
      <c r="CY872" s="40"/>
      <c r="CZ872" s="40"/>
      <c r="DA872" s="40"/>
      <c r="DB872" s="40"/>
      <c r="DC872" s="40"/>
      <c r="DD872" s="40"/>
      <c r="DE872" s="40"/>
      <c r="DF872" s="40"/>
      <c r="DG872" s="40"/>
      <c r="DH872" s="40"/>
      <c r="DI872" s="40"/>
      <c r="DJ872" s="40"/>
      <c r="DK872" s="40"/>
      <c r="DL872" s="40"/>
      <c r="DM872" s="40"/>
      <c r="DN872" s="40"/>
      <c r="DO872" s="40"/>
      <c r="DP872" s="40"/>
      <c r="DQ872" s="40"/>
      <c r="DR872" s="40"/>
      <c r="DS872" s="40"/>
      <c r="DT872" s="40"/>
      <c r="DU872" s="40"/>
      <c r="DV872" s="40"/>
      <c r="DW872" s="85"/>
    </row>
    <row r="873" spans="4:127" ht="21" customHeight="1" x14ac:dyDescent="0.2">
      <c r="D873" s="40"/>
      <c r="E873" s="40"/>
      <c r="F873" s="40"/>
      <c r="G873" s="40"/>
      <c r="H873" s="138"/>
      <c r="I873" s="138"/>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U873" s="75"/>
      <c r="AX873" s="40"/>
      <c r="AY873" s="40"/>
      <c r="AZ873" s="40"/>
      <c r="BA873" s="40"/>
      <c r="BG873" s="40"/>
      <c r="BI873" s="40"/>
      <c r="BJ873" s="40"/>
      <c r="BK873" s="40"/>
      <c r="BL873" s="40"/>
      <c r="BM873" s="40"/>
      <c r="BN873" s="40"/>
      <c r="BO873" s="40"/>
      <c r="BR873" s="40"/>
      <c r="BS873" s="40"/>
      <c r="BT873" s="40"/>
      <c r="CC873" s="40"/>
      <c r="CE873" s="65"/>
      <c r="CF873" s="65"/>
      <c r="CG873" s="65"/>
      <c r="CH873" s="65"/>
      <c r="CI873" s="65"/>
      <c r="CJ873" s="66"/>
      <c r="CK873" s="66"/>
      <c r="CL873" s="66"/>
      <c r="CM873" s="65"/>
      <c r="CN873" s="65"/>
      <c r="CO873" s="65"/>
      <c r="CP873" s="65"/>
      <c r="CQ873" s="65"/>
      <c r="CR873" s="65"/>
      <c r="CS873" s="65"/>
      <c r="CT873" s="65"/>
      <c r="CU873" s="65"/>
      <c r="CV873" s="66"/>
      <c r="CW873" s="65"/>
      <c r="CX873" s="65"/>
      <c r="CY873" s="40"/>
      <c r="CZ873" s="40"/>
      <c r="DA873" s="40"/>
      <c r="DB873" s="40"/>
      <c r="DC873" s="40"/>
      <c r="DD873" s="40"/>
      <c r="DE873" s="40"/>
      <c r="DF873" s="40"/>
      <c r="DG873" s="40"/>
      <c r="DH873" s="40"/>
      <c r="DI873" s="40"/>
      <c r="DJ873" s="40"/>
      <c r="DK873" s="40"/>
      <c r="DL873" s="40"/>
      <c r="DM873" s="40"/>
      <c r="DN873" s="40"/>
      <c r="DO873" s="40"/>
      <c r="DP873" s="40"/>
      <c r="DQ873" s="40"/>
      <c r="DR873" s="40"/>
      <c r="DS873" s="40"/>
      <c r="DT873" s="40"/>
      <c r="DU873" s="40"/>
      <c r="DV873" s="40"/>
      <c r="DW873" s="85"/>
    </row>
    <row r="874" spans="4:127" ht="21" customHeight="1" x14ac:dyDescent="0.2">
      <c r="D874" s="40"/>
      <c r="E874" s="40"/>
      <c r="F874" s="40"/>
      <c r="G874" s="40"/>
      <c r="H874" s="138"/>
      <c r="I874" s="138"/>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U874" s="75"/>
      <c r="AX874" s="40"/>
      <c r="AY874" s="40"/>
      <c r="AZ874" s="40"/>
      <c r="BA874" s="40"/>
      <c r="BG874" s="40"/>
      <c r="BI874" s="40"/>
      <c r="BJ874" s="40"/>
      <c r="BK874" s="40"/>
      <c r="BL874" s="40"/>
      <c r="BM874" s="40"/>
      <c r="BN874" s="40"/>
      <c r="BO874" s="40"/>
      <c r="BR874" s="40"/>
      <c r="BS874" s="40"/>
      <c r="BT874" s="40"/>
      <c r="CC874" s="40"/>
      <c r="CE874" s="65"/>
      <c r="CF874" s="65"/>
      <c r="CG874" s="65"/>
      <c r="CH874" s="65"/>
      <c r="CI874" s="65"/>
      <c r="CJ874" s="66"/>
      <c r="CK874" s="66"/>
      <c r="CL874" s="66"/>
      <c r="CM874" s="65"/>
      <c r="CN874" s="65"/>
      <c r="CO874" s="65"/>
      <c r="CP874" s="65"/>
      <c r="CQ874" s="65"/>
      <c r="CR874" s="65"/>
      <c r="CS874" s="65"/>
      <c r="CT874" s="65"/>
      <c r="CU874" s="65"/>
      <c r="CV874" s="66"/>
      <c r="CW874" s="65"/>
      <c r="CX874" s="65"/>
      <c r="CY874" s="40"/>
      <c r="CZ874" s="40"/>
      <c r="DA874" s="40"/>
      <c r="DB874" s="40"/>
      <c r="DC874" s="40"/>
      <c r="DD874" s="40"/>
      <c r="DE874" s="40"/>
      <c r="DF874" s="40"/>
      <c r="DG874" s="40"/>
      <c r="DH874" s="40"/>
      <c r="DI874" s="40"/>
      <c r="DJ874" s="40"/>
      <c r="DK874" s="40"/>
      <c r="DL874" s="40"/>
      <c r="DM874" s="40"/>
      <c r="DN874" s="40"/>
      <c r="DO874" s="40"/>
      <c r="DP874" s="40"/>
      <c r="DQ874" s="40"/>
      <c r="DR874" s="40"/>
      <c r="DS874" s="40"/>
      <c r="DT874" s="40"/>
      <c r="DU874" s="40"/>
      <c r="DV874" s="40"/>
      <c r="DW874" s="85"/>
    </row>
    <row r="875" spans="4:127" ht="21" customHeight="1" x14ac:dyDescent="0.2">
      <c r="D875" s="40"/>
      <c r="E875" s="40"/>
      <c r="F875" s="40"/>
      <c r="G875" s="40"/>
      <c r="H875" s="138"/>
      <c r="I875" s="138"/>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U875" s="75"/>
      <c r="AX875" s="40"/>
      <c r="AY875" s="40"/>
      <c r="AZ875" s="40"/>
      <c r="BA875" s="40"/>
      <c r="BG875" s="40"/>
      <c r="BI875" s="40"/>
      <c r="BJ875" s="40"/>
      <c r="BK875" s="40"/>
      <c r="BL875" s="40"/>
      <c r="BM875" s="40"/>
      <c r="BN875" s="40"/>
      <c r="BO875" s="40"/>
      <c r="BR875" s="40"/>
      <c r="BS875" s="40"/>
      <c r="BT875" s="40"/>
      <c r="CC875" s="40"/>
      <c r="CE875" s="65"/>
      <c r="CF875" s="65"/>
      <c r="CG875" s="65"/>
      <c r="CH875" s="65"/>
      <c r="CI875" s="65"/>
      <c r="CJ875" s="66"/>
      <c r="CK875" s="66"/>
      <c r="CL875" s="66"/>
      <c r="CM875" s="65"/>
      <c r="CN875" s="65"/>
      <c r="CO875" s="65"/>
      <c r="CP875" s="65"/>
      <c r="CQ875" s="65"/>
      <c r="CR875" s="65"/>
      <c r="CS875" s="65"/>
      <c r="CT875" s="65"/>
      <c r="CU875" s="65"/>
      <c r="CV875" s="66"/>
      <c r="CW875" s="65"/>
      <c r="CX875" s="65"/>
      <c r="CY875" s="40"/>
      <c r="CZ875" s="40"/>
      <c r="DA875" s="40"/>
      <c r="DB875" s="40"/>
      <c r="DC875" s="40"/>
      <c r="DD875" s="40"/>
      <c r="DE875" s="40"/>
      <c r="DF875" s="40"/>
      <c r="DG875" s="40"/>
      <c r="DH875" s="40"/>
      <c r="DI875" s="40"/>
      <c r="DJ875" s="40"/>
      <c r="DK875" s="40"/>
      <c r="DL875" s="40"/>
      <c r="DM875" s="40"/>
      <c r="DN875" s="40"/>
      <c r="DO875" s="40"/>
      <c r="DP875" s="40"/>
      <c r="DQ875" s="40"/>
      <c r="DR875" s="40"/>
      <c r="DS875" s="40"/>
      <c r="DT875" s="40"/>
      <c r="DU875" s="40"/>
      <c r="DV875" s="40"/>
      <c r="DW875" s="85"/>
    </row>
    <row r="876" spans="4:127" ht="21" customHeight="1" x14ac:dyDescent="0.2">
      <c r="D876" s="40"/>
      <c r="E876" s="40"/>
      <c r="F876" s="40"/>
      <c r="G876" s="40"/>
      <c r="H876" s="138"/>
      <c r="I876" s="138"/>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U876" s="75"/>
      <c r="AX876" s="40"/>
      <c r="AY876" s="40"/>
      <c r="AZ876" s="40"/>
      <c r="BA876" s="40"/>
      <c r="BG876" s="40"/>
      <c r="BI876" s="40"/>
      <c r="BJ876" s="40"/>
      <c r="BK876" s="40"/>
      <c r="BL876" s="40"/>
      <c r="BM876" s="40"/>
      <c r="BN876" s="40"/>
      <c r="BO876" s="40"/>
      <c r="BR876" s="40"/>
      <c r="BS876" s="40"/>
      <c r="BT876" s="40"/>
      <c r="CC876" s="40"/>
      <c r="CE876" s="65"/>
      <c r="CF876" s="65"/>
      <c r="CG876" s="65"/>
      <c r="CH876" s="65"/>
      <c r="CI876" s="65"/>
      <c r="CJ876" s="66"/>
      <c r="CK876" s="66"/>
      <c r="CL876" s="66"/>
      <c r="CM876" s="65"/>
      <c r="CN876" s="65"/>
      <c r="CO876" s="65"/>
      <c r="CP876" s="65"/>
      <c r="CQ876" s="65"/>
      <c r="CR876" s="65"/>
      <c r="CS876" s="65"/>
      <c r="CT876" s="65"/>
      <c r="CU876" s="65"/>
      <c r="CV876" s="66"/>
      <c r="CW876" s="65"/>
      <c r="CX876" s="65"/>
      <c r="CY876" s="40"/>
      <c r="CZ876" s="40"/>
      <c r="DA876" s="40"/>
      <c r="DB876" s="40"/>
      <c r="DC876" s="40"/>
      <c r="DD876" s="40"/>
      <c r="DE876" s="40"/>
      <c r="DF876" s="40"/>
      <c r="DG876" s="40"/>
      <c r="DH876" s="40"/>
      <c r="DI876" s="40"/>
      <c r="DJ876" s="40"/>
      <c r="DK876" s="40"/>
      <c r="DL876" s="40"/>
      <c r="DM876" s="40"/>
      <c r="DN876" s="40"/>
      <c r="DO876" s="40"/>
      <c r="DP876" s="40"/>
      <c r="DQ876" s="40"/>
      <c r="DR876" s="40"/>
      <c r="DS876" s="40"/>
      <c r="DT876" s="40"/>
      <c r="DU876" s="40"/>
      <c r="DV876" s="40"/>
      <c r="DW876" s="85"/>
    </row>
    <row r="877" spans="4:127" ht="21" customHeight="1" x14ac:dyDescent="0.2">
      <c r="D877" s="40"/>
      <c r="E877" s="40"/>
      <c r="F877" s="40"/>
      <c r="G877" s="40"/>
      <c r="H877" s="138"/>
      <c r="I877" s="138"/>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U877" s="75"/>
      <c r="AX877" s="40"/>
      <c r="AY877" s="40"/>
      <c r="AZ877" s="40"/>
      <c r="BA877" s="40"/>
      <c r="BG877" s="40"/>
      <c r="BI877" s="40"/>
      <c r="BJ877" s="40"/>
      <c r="BK877" s="40"/>
      <c r="BL877" s="40"/>
      <c r="BM877" s="40"/>
      <c r="BN877" s="40"/>
      <c r="BO877" s="40"/>
      <c r="BR877" s="40"/>
      <c r="BS877" s="40"/>
      <c r="BT877" s="40"/>
      <c r="CC877" s="40"/>
      <c r="CE877" s="65"/>
      <c r="CF877" s="65"/>
      <c r="CG877" s="65"/>
      <c r="CH877" s="65"/>
      <c r="CI877" s="65"/>
      <c r="CJ877" s="66"/>
      <c r="CK877" s="66"/>
      <c r="CL877" s="66"/>
      <c r="CM877" s="65"/>
      <c r="CN877" s="65"/>
      <c r="CO877" s="65"/>
      <c r="CP877" s="65"/>
      <c r="CQ877" s="65"/>
      <c r="CR877" s="65"/>
      <c r="CS877" s="65"/>
      <c r="CT877" s="65"/>
      <c r="CU877" s="65"/>
      <c r="CV877" s="66"/>
      <c r="CW877" s="65"/>
      <c r="CX877" s="65"/>
      <c r="CY877" s="40"/>
      <c r="CZ877" s="40"/>
      <c r="DA877" s="40"/>
      <c r="DB877" s="40"/>
      <c r="DC877" s="40"/>
      <c r="DD877" s="40"/>
      <c r="DE877" s="40"/>
      <c r="DF877" s="40"/>
      <c r="DG877" s="40"/>
      <c r="DH877" s="40"/>
      <c r="DI877" s="40"/>
      <c r="DJ877" s="40"/>
      <c r="DK877" s="40"/>
      <c r="DL877" s="40"/>
      <c r="DM877" s="40"/>
      <c r="DN877" s="40"/>
      <c r="DO877" s="40"/>
      <c r="DP877" s="40"/>
      <c r="DQ877" s="40"/>
      <c r="DR877" s="40"/>
      <c r="DS877" s="40"/>
      <c r="DT877" s="40"/>
      <c r="DU877" s="40"/>
      <c r="DV877" s="40"/>
      <c r="DW877" s="85"/>
    </row>
    <row r="878" spans="4:127" ht="21" customHeight="1" x14ac:dyDescent="0.2">
      <c r="D878" s="40"/>
      <c r="E878" s="40"/>
      <c r="F878" s="40"/>
      <c r="G878" s="40"/>
      <c r="H878" s="138"/>
      <c r="I878" s="138"/>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U878" s="75"/>
      <c r="AX878" s="40"/>
      <c r="AY878" s="40"/>
      <c r="AZ878" s="40"/>
      <c r="BA878" s="40"/>
      <c r="BG878" s="40"/>
      <c r="BI878" s="40"/>
      <c r="BJ878" s="40"/>
      <c r="BK878" s="40"/>
      <c r="BL878" s="40"/>
      <c r="BM878" s="40"/>
      <c r="BN878" s="40"/>
      <c r="BO878" s="40"/>
      <c r="BR878" s="40"/>
      <c r="BS878" s="40"/>
      <c r="BT878" s="40"/>
      <c r="CC878" s="40"/>
      <c r="CE878" s="65"/>
      <c r="CF878" s="65"/>
      <c r="CG878" s="65"/>
      <c r="CH878" s="65"/>
      <c r="CI878" s="65"/>
      <c r="CJ878" s="66"/>
      <c r="CK878" s="66"/>
      <c r="CL878" s="66"/>
      <c r="CM878" s="65"/>
      <c r="CN878" s="65"/>
      <c r="CO878" s="65"/>
      <c r="CP878" s="65"/>
      <c r="CQ878" s="65"/>
      <c r="CR878" s="65"/>
      <c r="CS878" s="65"/>
      <c r="CT878" s="65"/>
      <c r="CU878" s="65"/>
      <c r="CV878" s="66"/>
      <c r="CW878" s="65"/>
      <c r="CX878" s="65"/>
      <c r="CY878" s="40"/>
      <c r="CZ878" s="40"/>
      <c r="DA878" s="40"/>
      <c r="DB878" s="40"/>
      <c r="DC878" s="40"/>
      <c r="DD878" s="40"/>
      <c r="DE878" s="40"/>
      <c r="DF878" s="40"/>
      <c r="DG878" s="40"/>
      <c r="DH878" s="40"/>
      <c r="DI878" s="40"/>
      <c r="DJ878" s="40"/>
      <c r="DK878" s="40"/>
      <c r="DL878" s="40"/>
      <c r="DM878" s="40"/>
      <c r="DN878" s="40"/>
      <c r="DO878" s="40"/>
      <c r="DP878" s="40"/>
      <c r="DQ878" s="40"/>
      <c r="DR878" s="40"/>
      <c r="DS878" s="40"/>
      <c r="DT878" s="40"/>
      <c r="DU878" s="40"/>
      <c r="DV878" s="40"/>
      <c r="DW878" s="85"/>
    </row>
    <row r="879" spans="4:127" ht="21" customHeight="1" x14ac:dyDescent="0.2">
      <c r="D879" s="40"/>
      <c r="E879" s="40"/>
      <c r="F879" s="40"/>
      <c r="G879" s="40"/>
      <c r="H879" s="138"/>
      <c r="I879" s="138"/>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U879" s="75"/>
      <c r="AX879" s="40"/>
      <c r="AY879" s="40"/>
      <c r="AZ879" s="40"/>
      <c r="BA879" s="40"/>
      <c r="BG879" s="40"/>
      <c r="BI879" s="40"/>
      <c r="BJ879" s="40"/>
      <c r="BK879" s="40"/>
      <c r="BL879" s="40"/>
      <c r="BM879" s="40"/>
      <c r="BN879" s="40"/>
      <c r="BO879" s="40"/>
      <c r="BR879" s="40"/>
      <c r="BS879" s="40"/>
      <c r="BT879" s="40"/>
      <c r="CC879" s="40"/>
      <c r="CE879" s="65"/>
      <c r="CF879" s="65"/>
      <c r="CG879" s="65"/>
      <c r="CH879" s="65"/>
      <c r="CI879" s="65"/>
      <c r="CJ879" s="66"/>
      <c r="CK879" s="66"/>
      <c r="CL879" s="66"/>
      <c r="CM879" s="65"/>
      <c r="CN879" s="65"/>
      <c r="CO879" s="65"/>
      <c r="CP879" s="65"/>
      <c r="CQ879" s="65"/>
      <c r="CR879" s="65"/>
      <c r="CS879" s="65"/>
      <c r="CT879" s="65"/>
      <c r="CU879" s="65"/>
      <c r="CV879" s="66"/>
      <c r="CW879" s="65"/>
      <c r="CX879" s="65"/>
      <c r="CY879" s="40"/>
      <c r="CZ879" s="40"/>
      <c r="DA879" s="40"/>
      <c r="DB879" s="40"/>
      <c r="DC879" s="40"/>
      <c r="DD879" s="40"/>
      <c r="DE879" s="40"/>
      <c r="DF879" s="40"/>
      <c r="DG879" s="40"/>
      <c r="DH879" s="40"/>
      <c r="DI879" s="40"/>
      <c r="DJ879" s="40"/>
      <c r="DK879" s="40"/>
      <c r="DL879" s="40"/>
      <c r="DM879" s="40"/>
      <c r="DN879" s="40"/>
      <c r="DO879" s="40"/>
      <c r="DP879" s="40"/>
      <c r="DQ879" s="40"/>
      <c r="DR879" s="40"/>
      <c r="DS879" s="40"/>
      <c r="DT879" s="40"/>
      <c r="DU879" s="40"/>
      <c r="DV879" s="40"/>
      <c r="DW879" s="85"/>
    </row>
    <row r="880" spans="4:127" ht="21" customHeight="1" x14ac:dyDescent="0.2">
      <c r="D880" s="40"/>
      <c r="E880" s="40"/>
      <c r="F880" s="40"/>
      <c r="G880" s="40"/>
      <c r="H880" s="138"/>
      <c r="I880" s="138"/>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U880" s="75"/>
      <c r="AX880" s="40"/>
      <c r="AY880" s="40"/>
      <c r="AZ880" s="40"/>
      <c r="BA880" s="40"/>
      <c r="BG880" s="40"/>
      <c r="BI880" s="40"/>
      <c r="BJ880" s="40"/>
      <c r="BK880" s="40"/>
      <c r="BL880" s="40"/>
      <c r="BM880" s="40"/>
      <c r="BN880" s="40"/>
      <c r="BO880" s="40"/>
      <c r="BR880" s="40"/>
      <c r="BS880" s="40"/>
      <c r="BT880" s="40"/>
      <c r="CC880" s="40"/>
      <c r="CE880" s="65"/>
      <c r="CF880" s="65"/>
      <c r="CG880" s="65"/>
      <c r="CH880" s="65"/>
      <c r="CI880" s="65"/>
      <c r="CJ880" s="66"/>
      <c r="CK880" s="66"/>
      <c r="CL880" s="66"/>
      <c r="CM880" s="65"/>
      <c r="CN880" s="65"/>
      <c r="CO880" s="65"/>
      <c r="CP880" s="65"/>
      <c r="CQ880" s="65"/>
      <c r="CR880" s="65"/>
      <c r="CS880" s="65"/>
      <c r="CT880" s="65"/>
      <c r="CU880" s="65"/>
      <c r="CV880" s="66"/>
      <c r="CW880" s="65"/>
      <c r="CX880" s="65"/>
      <c r="CY880" s="40"/>
      <c r="CZ880" s="40"/>
      <c r="DA880" s="40"/>
      <c r="DB880" s="40"/>
      <c r="DC880" s="40"/>
      <c r="DD880" s="40"/>
      <c r="DE880" s="40"/>
      <c r="DF880" s="40"/>
      <c r="DG880" s="40"/>
      <c r="DH880" s="40"/>
      <c r="DI880" s="40"/>
      <c r="DJ880" s="40"/>
      <c r="DK880" s="40"/>
      <c r="DL880" s="40"/>
      <c r="DM880" s="40"/>
      <c r="DN880" s="40"/>
      <c r="DO880" s="40"/>
      <c r="DP880" s="40"/>
      <c r="DQ880" s="40"/>
      <c r="DR880" s="40"/>
      <c r="DS880" s="40"/>
      <c r="DT880" s="40"/>
      <c r="DU880" s="40"/>
      <c r="DV880" s="40"/>
      <c r="DW880" s="85"/>
    </row>
    <row r="881" spans="4:127" ht="21" customHeight="1" x14ac:dyDescent="0.2">
      <c r="D881" s="40"/>
      <c r="E881" s="40"/>
      <c r="F881" s="40"/>
      <c r="G881" s="40"/>
      <c r="H881" s="138"/>
      <c r="I881" s="138"/>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U881" s="75"/>
      <c r="AX881" s="40"/>
      <c r="AY881" s="40"/>
      <c r="AZ881" s="40"/>
      <c r="BA881" s="40"/>
      <c r="BG881" s="40"/>
      <c r="BI881" s="40"/>
      <c r="BJ881" s="40"/>
      <c r="BK881" s="40"/>
      <c r="BL881" s="40"/>
      <c r="BM881" s="40"/>
      <c r="BN881" s="40"/>
      <c r="BO881" s="40"/>
      <c r="BR881" s="40"/>
      <c r="BS881" s="40"/>
      <c r="BT881" s="40"/>
      <c r="CC881" s="40"/>
      <c r="CE881" s="65"/>
      <c r="CF881" s="65"/>
      <c r="CG881" s="65"/>
      <c r="CH881" s="65"/>
      <c r="CI881" s="65"/>
      <c r="CJ881" s="66"/>
      <c r="CK881" s="66"/>
      <c r="CL881" s="66"/>
      <c r="CM881" s="65"/>
      <c r="CN881" s="65"/>
      <c r="CO881" s="65"/>
      <c r="CP881" s="65"/>
      <c r="CQ881" s="65"/>
      <c r="CR881" s="65"/>
      <c r="CS881" s="65"/>
      <c r="CT881" s="65"/>
      <c r="CU881" s="65"/>
      <c r="CV881" s="66"/>
      <c r="CW881" s="65"/>
      <c r="CX881" s="65"/>
      <c r="CY881" s="40"/>
      <c r="CZ881" s="40"/>
      <c r="DA881" s="40"/>
      <c r="DB881" s="40"/>
      <c r="DC881" s="40"/>
      <c r="DD881" s="40"/>
      <c r="DE881" s="40"/>
      <c r="DF881" s="40"/>
      <c r="DG881" s="40"/>
      <c r="DH881" s="40"/>
      <c r="DI881" s="40"/>
      <c r="DJ881" s="40"/>
      <c r="DK881" s="40"/>
      <c r="DL881" s="40"/>
      <c r="DM881" s="40"/>
      <c r="DN881" s="40"/>
      <c r="DO881" s="40"/>
      <c r="DP881" s="40"/>
      <c r="DQ881" s="40"/>
      <c r="DR881" s="40"/>
      <c r="DS881" s="40"/>
      <c r="DT881" s="40"/>
      <c r="DU881" s="40"/>
      <c r="DV881" s="40"/>
      <c r="DW881" s="85"/>
    </row>
    <row r="882" spans="4:127" ht="21" customHeight="1" x14ac:dyDescent="0.2">
      <c r="D882" s="40"/>
      <c r="E882" s="40"/>
      <c r="F882" s="40"/>
      <c r="G882" s="40"/>
      <c r="H882" s="138"/>
      <c r="I882" s="138"/>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U882" s="75"/>
      <c r="AX882" s="40"/>
      <c r="AY882" s="40"/>
      <c r="AZ882" s="40"/>
      <c r="BA882" s="40"/>
      <c r="BG882" s="40"/>
      <c r="BI882" s="40"/>
      <c r="BJ882" s="40"/>
      <c r="BK882" s="40"/>
      <c r="BL882" s="40"/>
      <c r="BM882" s="40"/>
      <c r="BN882" s="40"/>
      <c r="BO882" s="40"/>
      <c r="BR882" s="40"/>
      <c r="BS882" s="40"/>
      <c r="BT882" s="40"/>
      <c r="CC882" s="40"/>
      <c r="CE882" s="65"/>
      <c r="CF882" s="65"/>
      <c r="CG882" s="65"/>
      <c r="CH882" s="65"/>
      <c r="CI882" s="65"/>
      <c r="CJ882" s="66"/>
      <c r="CK882" s="66"/>
      <c r="CL882" s="66"/>
      <c r="CM882" s="65"/>
      <c r="CN882" s="65"/>
      <c r="CO882" s="65"/>
      <c r="CP882" s="65"/>
      <c r="CQ882" s="65"/>
      <c r="CR882" s="65"/>
      <c r="CS882" s="65"/>
      <c r="CT882" s="65"/>
      <c r="CU882" s="65"/>
      <c r="CV882" s="66"/>
      <c r="CW882" s="65"/>
      <c r="CX882" s="65"/>
      <c r="CY882" s="40"/>
      <c r="CZ882" s="40"/>
      <c r="DA882" s="40"/>
      <c r="DB882" s="40"/>
      <c r="DC882" s="40"/>
      <c r="DD882" s="40"/>
      <c r="DE882" s="40"/>
      <c r="DF882" s="40"/>
      <c r="DG882" s="40"/>
      <c r="DH882" s="40"/>
      <c r="DI882" s="40"/>
      <c r="DJ882" s="40"/>
      <c r="DK882" s="40"/>
      <c r="DL882" s="40"/>
      <c r="DM882" s="40"/>
      <c r="DN882" s="40"/>
      <c r="DO882" s="40"/>
      <c r="DP882" s="40"/>
      <c r="DQ882" s="40"/>
      <c r="DR882" s="40"/>
      <c r="DS882" s="40"/>
      <c r="DT882" s="40"/>
      <c r="DU882" s="40"/>
      <c r="DV882" s="40"/>
      <c r="DW882" s="85"/>
    </row>
    <row r="883" spans="4:127" ht="21" customHeight="1" x14ac:dyDescent="0.2">
      <c r="D883" s="40"/>
      <c r="E883" s="40"/>
      <c r="F883" s="40"/>
      <c r="G883" s="40"/>
      <c r="H883" s="138"/>
      <c r="I883" s="138"/>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U883" s="75"/>
      <c r="AX883" s="40"/>
      <c r="AY883" s="40"/>
      <c r="AZ883" s="40"/>
      <c r="BA883" s="40"/>
      <c r="BG883" s="40"/>
      <c r="BI883" s="40"/>
      <c r="BJ883" s="40"/>
      <c r="BK883" s="40"/>
      <c r="BL883" s="40"/>
      <c r="BM883" s="40"/>
      <c r="BN883" s="40"/>
      <c r="BO883" s="40"/>
      <c r="BR883" s="40"/>
      <c r="BS883" s="40"/>
      <c r="BT883" s="40"/>
      <c r="CC883" s="40"/>
      <c r="CE883" s="65"/>
      <c r="CF883" s="65"/>
      <c r="CG883" s="65"/>
      <c r="CH883" s="65"/>
      <c r="CI883" s="65"/>
      <c r="CJ883" s="66"/>
      <c r="CK883" s="66"/>
      <c r="CL883" s="66"/>
      <c r="CM883" s="65"/>
      <c r="CN883" s="65"/>
      <c r="CO883" s="65"/>
      <c r="CP883" s="65"/>
      <c r="CQ883" s="65"/>
      <c r="CR883" s="65"/>
      <c r="CS883" s="65"/>
      <c r="CT883" s="65"/>
      <c r="CU883" s="65"/>
      <c r="CV883" s="66"/>
      <c r="CW883" s="65"/>
      <c r="CX883" s="65"/>
      <c r="CY883" s="40"/>
      <c r="CZ883" s="40"/>
      <c r="DA883" s="40"/>
      <c r="DB883" s="40"/>
      <c r="DC883" s="40"/>
      <c r="DD883" s="40"/>
      <c r="DE883" s="40"/>
      <c r="DF883" s="40"/>
      <c r="DG883" s="40"/>
      <c r="DH883" s="40"/>
      <c r="DI883" s="40"/>
      <c r="DJ883" s="40"/>
      <c r="DK883" s="40"/>
      <c r="DL883" s="40"/>
      <c r="DM883" s="40"/>
      <c r="DN883" s="40"/>
      <c r="DO883" s="40"/>
      <c r="DP883" s="40"/>
      <c r="DQ883" s="40"/>
      <c r="DR883" s="40"/>
      <c r="DS883" s="40"/>
      <c r="DT883" s="40"/>
      <c r="DU883" s="40"/>
      <c r="DV883" s="40"/>
      <c r="DW883" s="85"/>
    </row>
    <row r="884" spans="4:127" ht="21" customHeight="1" x14ac:dyDescent="0.2">
      <c r="D884" s="40"/>
      <c r="E884" s="40"/>
      <c r="F884" s="40"/>
      <c r="G884" s="40"/>
      <c r="H884" s="138"/>
      <c r="I884" s="138"/>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U884" s="75"/>
      <c r="AX884" s="40"/>
      <c r="AY884" s="40"/>
      <c r="AZ884" s="40"/>
      <c r="BA884" s="40"/>
      <c r="BG884" s="40"/>
      <c r="BI884" s="40"/>
      <c r="BJ884" s="40"/>
      <c r="BK884" s="40"/>
      <c r="BL884" s="40"/>
      <c r="BM884" s="40"/>
      <c r="BN884" s="40"/>
      <c r="BO884" s="40"/>
      <c r="BR884" s="40"/>
      <c r="BS884" s="40"/>
      <c r="BT884" s="40"/>
      <c r="CC884" s="40"/>
      <c r="CE884" s="65"/>
      <c r="CF884" s="65"/>
      <c r="CG884" s="65"/>
      <c r="CH884" s="65"/>
      <c r="CI884" s="65"/>
      <c r="CJ884" s="66"/>
      <c r="CK884" s="66"/>
      <c r="CL884" s="66"/>
      <c r="CM884" s="65"/>
      <c r="CN884" s="65"/>
      <c r="CO884" s="65"/>
      <c r="CP884" s="65"/>
      <c r="CQ884" s="65"/>
      <c r="CR884" s="65"/>
      <c r="CS884" s="65"/>
      <c r="CT884" s="65"/>
      <c r="CU884" s="65"/>
      <c r="CV884" s="66"/>
      <c r="CW884" s="65"/>
      <c r="CX884" s="65"/>
      <c r="CY884" s="40"/>
      <c r="CZ884" s="40"/>
      <c r="DA884" s="40"/>
      <c r="DB884" s="40"/>
      <c r="DC884" s="40"/>
      <c r="DD884" s="40"/>
      <c r="DE884" s="40"/>
      <c r="DF884" s="40"/>
      <c r="DG884" s="40"/>
      <c r="DH884" s="40"/>
      <c r="DI884" s="40"/>
      <c r="DJ884" s="40"/>
      <c r="DK884" s="40"/>
      <c r="DL884" s="40"/>
      <c r="DM884" s="40"/>
      <c r="DN884" s="40"/>
      <c r="DO884" s="40"/>
      <c r="DP884" s="40"/>
      <c r="DQ884" s="40"/>
      <c r="DR884" s="40"/>
      <c r="DS884" s="40"/>
      <c r="DT884" s="40"/>
      <c r="DU884" s="40"/>
      <c r="DV884" s="40"/>
      <c r="DW884" s="85"/>
    </row>
    <row r="885" spans="4:127" ht="21" customHeight="1" x14ac:dyDescent="0.2">
      <c r="D885" s="40"/>
      <c r="E885" s="40"/>
      <c r="F885" s="40"/>
      <c r="G885" s="40"/>
      <c r="H885" s="138"/>
      <c r="I885" s="138"/>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U885" s="75"/>
      <c r="AX885" s="40"/>
      <c r="AY885" s="40"/>
      <c r="AZ885" s="40"/>
      <c r="BA885" s="40"/>
      <c r="BG885" s="40"/>
      <c r="BI885" s="40"/>
      <c r="BJ885" s="40"/>
      <c r="BK885" s="40"/>
      <c r="BL885" s="40"/>
      <c r="BM885" s="40"/>
      <c r="BN885" s="40"/>
      <c r="BO885" s="40"/>
      <c r="BR885" s="40"/>
      <c r="BS885" s="40"/>
      <c r="BT885" s="40"/>
      <c r="CC885" s="40"/>
      <c r="CE885" s="65"/>
      <c r="CF885" s="65"/>
      <c r="CG885" s="65"/>
      <c r="CH885" s="65"/>
      <c r="CI885" s="65"/>
      <c r="CJ885" s="66"/>
      <c r="CK885" s="66"/>
      <c r="CL885" s="66"/>
      <c r="CM885" s="65"/>
      <c r="CN885" s="65"/>
      <c r="CO885" s="65"/>
      <c r="CP885" s="65"/>
      <c r="CQ885" s="65"/>
      <c r="CR885" s="65"/>
      <c r="CS885" s="65"/>
      <c r="CT885" s="65"/>
      <c r="CU885" s="65"/>
      <c r="CV885" s="66"/>
      <c r="CW885" s="65"/>
      <c r="CX885" s="65"/>
      <c r="CY885" s="40"/>
      <c r="CZ885" s="40"/>
      <c r="DA885" s="40"/>
      <c r="DB885" s="40"/>
      <c r="DC885" s="40"/>
      <c r="DD885" s="40"/>
      <c r="DE885" s="40"/>
      <c r="DF885" s="40"/>
      <c r="DG885" s="40"/>
      <c r="DH885" s="40"/>
      <c r="DI885" s="40"/>
      <c r="DJ885" s="40"/>
      <c r="DK885" s="40"/>
      <c r="DL885" s="40"/>
      <c r="DM885" s="40"/>
      <c r="DN885" s="40"/>
      <c r="DO885" s="40"/>
      <c r="DP885" s="40"/>
      <c r="DQ885" s="40"/>
      <c r="DR885" s="40"/>
      <c r="DS885" s="40"/>
      <c r="DT885" s="40"/>
      <c r="DU885" s="40"/>
      <c r="DV885" s="40"/>
      <c r="DW885" s="85"/>
    </row>
    <row r="886" spans="4:127" ht="21" customHeight="1" x14ac:dyDescent="0.2">
      <c r="D886" s="40"/>
      <c r="E886" s="40"/>
      <c r="F886" s="40"/>
      <c r="G886" s="40"/>
      <c r="H886" s="138"/>
      <c r="I886" s="138"/>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U886" s="75"/>
      <c r="AX886" s="40"/>
      <c r="AY886" s="40"/>
      <c r="AZ886" s="40"/>
      <c r="BA886" s="40"/>
      <c r="BG886" s="40"/>
      <c r="BI886" s="40"/>
      <c r="BJ886" s="40"/>
      <c r="BK886" s="40"/>
      <c r="BL886" s="40"/>
      <c r="BM886" s="40"/>
      <c r="BN886" s="40"/>
      <c r="BO886" s="40"/>
      <c r="BR886" s="40"/>
      <c r="BS886" s="40"/>
      <c r="BT886" s="40"/>
      <c r="CC886" s="40"/>
      <c r="CE886" s="65"/>
      <c r="CF886" s="65"/>
      <c r="CG886" s="65"/>
      <c r="CH886" s="65"/>
      <c r="CI886" s="65"/>
      <c r="CJ886" s="66"/>
      <c r="CK886" s="66"/>
      <c r="CL886" s="66"/>
      <c r="CM886" s="65"/>
      <c r="CN886" s="65"/>
      <c r="CO886" s="65"/>
      <c r="CP886" s="65"/>
      <c r="CQ886" s="65"/>
      <c r="CR886" s="65"/>
      <c r="CS886" s="65"/>
      <c r="CT886" s="65"/>
      <c r="CU886" s="65"/>
      <c r="CV886" s="66"/>
      <c r="CW886" s="65"/>
      <c r="CX886" s="65"/>
      <c r="CY886" s="40"/>
      <c r="CZ886" s="40"/>
      <c r="DA886" s="40"/>
      <c r="DB886" s="40"/>
      <c r="DC886" s="40"/>
      <c r="DD886" s="40"/>
      <c r="DE886" s="40"/>
      <c r="DF886" s="40"/>
      <c r="DG886" s="40"/>
      <c r="DH886" s="40"/>
      <c r="DI886" s="40"/>
      <c r="DJ886" s="40"/>
      <c r="DK886" s="40"/>
      <c r="DL886" s="40"/>
      <c r="DM886" s="40"/>
      <c r="DN886" s="40"/>
      <c r="DO886" s="40"/>
      <c r="DP886" s="40"/>
      <c r="DQ886" s="40"/>
      <c r="DR886" s="40"/>
      <c r="DS886" s="40"/>
      <c r="DT886" s="40"/>
      <c r="DU886" s="40"/>
      <c r="DV886" s="40"/>
      <c r="DW886" s="85"/>
    </row>
    <row r="887" spans="4:127" ht="21" customHeight="1" x14ac:dyDescent="0.2">
      <c r="D887" s="40"/>
      <c r="E887" s="40"/>
      <c r="F887" s="40"/>
      <c r="G887" s="40"/>
      <c r="H887" s="138"/>
      <c r="I887" s="138"/>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U887" s="75"/>
      <c r="AX887" s="40"/>
      <c r="AY887" s="40"/>
      <c r="AZ887" s="40"/>
      <c r="BA887" s="40"/>
      <c r="BG887" s="40"/>
      <c r="BI887" s="40"/>
      <c r="BJ887" s="40"/>
      <c r="BK887" s="40"/>
      <c r="BL887" s="40"/>
      <c r="BM887" s="40"/>
      <c r="BN887" s="40"/>
      <c r="BO887" s="40"/>
      <c r="BR887" s="40"/>
      <c r="BS887" s="40"/>
      <c r="BT887" s="40"/>
      <c r="CC887" s="40"/>
      <c r="CE887" s="65"/>
      <c r="CF887" s="65"/>
      <c r="CG887" s="65"/>
      <c r="CH887" s="65"/>
      <c r="CI887" s="65"/>
      <c r="CJ887" s="66"/>
      <c r="CK887" s="66"/>
      <c r="CL887" s="66"/>
      <c r="CM887" s="65"/>
      <c r="CN887" s="65"/>
      <c r="CO887" s="65"/>
      <c r="CP887" s="65"/>
      <c r="CQ887" s="65"/>
      <c r="CR887" s="65"/>
      <c r="CS887" s="65"/>
      <c r="CT887" s="65"/>
      <c r="CU887" s="65"/>
      <c r="CV887" s="66"/>
      <c r="CW887" s="65"/>
      <c r="CX887" s="65"/>
      <c r="CY887" s="40"/>
      <c r="CZ887" s="40"/>
      <c r="DA887" s="40"/>
      <c r="DB887" s="40"/>
      <c r="DC887" s="40"/>
      <c r="DD887" s="40"/>
      <c r="DE887" s="40"/>
      <c r="DF887" s="40"/>
      <c r="DG887" s="40"/>
      <c r="DH887" s="40"/>
      <c r="DI887" s="40"/>
      <c r="DJ887" s="40"/>
      <c r="DK887" s="40"/>
      <c r="DL887" s="40"/>
      <c r="DM887" s="40"/>
      <c r="DN887" s="40"/>
      <c r="DO887" s="40"/>
      <c r="DP887" s="40"/>
      <c r="DQ887" s="40"/>
      <c r="DR887" s="40"/>
      <c r="DS887" s="40"/>
      <c r="DT887" s="40"/>
      <c r="DU887" s="40"/>
      <c r="DV887" s="40"/>
      <c r="DW887" s="85"/>
    </row>
    <row r="888" spans="4:127" ht="21" customHeight="1" x14ac:dyDescent="0.2">
      <c r="D888" s="40"/>
      <c r="E888" s="40"/>
      <c r="F888" s="40"/>
      <c r="G888" s="40"/>
      <c r="H888" s="138"/>
      <c r="I888" s="138"/>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U888" s="75"/>
      <c r="AX888" s="40"/>
      <c r="AY888" s="40"/>
      <c r="AZ888" s="40"/>
      <c r="BA888" s="40"/>
      <c r="BG888" s="40"/>
      <c r="BI888" s="40"/>
      <c r="BJ888" s="40"/>
      <c r="BK888" s="40"/>
      <c r="BL888" s="40"/>
      <c r="BM888" s="40"/>
      <c r="BN888" s="40"/>
      <c r="BO888" s="40"/>
      <c r="BR888" s="40"/>
      <c r="BS888" s="40"/>
      <c r="BT888" s="40"/>
      <c r="CC888" s="40"/>
      <c r="CE888" s="65"/>
      <c r="CF888" s="65"/>
      <c r="CG888" s="65"/>
      <c r="CH888" s="65"/>
      <c r="CI888" s="65"/>
      <c r="CJ888" s="66"/>
      <c r="CK888" s="66"/>
      <c r="CL888" s="66"/>
      <c r="CM888" s="65"/>
      <c r="CN888" s="65"/>
      <c r="CO888" s="65"/>
      <c r="CP888" s="65"/>
      <c r="CQ888" s="65"/>
      <c r="CR888" s="65"/>
      <c r="CS888" s="65"/>
      <c r="CT888" s="65"/>
      <c r="CU888" s="65"/>
      <c r="CV888" s="66"/>
      <c r="CW888" s="65"/>
      <c r="CX888" s="65"/>
      <c r="CY888" s="40"/>
      <c r="CZ888" s="40"/>
      <c r="DA888" s="40"/>
      <c r="DB888" s="40"/>
      <c r="DC888" s="40"/>
      <c r="DD888" s="40"/>
      <c r="DE888" s="40"/>
      <c r="DF888" s="40"/>
      <c r="DG888" s="40"/>
      <c r="DH888" s="40"/>
      <c r="DI888" s="40"/>
      <c r="DJ888" s="40"/>
      <c r="DK888" s="40"/>
      <c r="DL888" s="40"/>
      <c r="DM888" s="40"/>
      <c r="DN888" s="40"/>
      <c r="DO888" s="40"/>
      <c r="DP888" s="40"/>
      <c r="DQ888" s="40"/>
      <c r="DR888" s="40"/>
      <c r="DS888" s="40"/>
      <c r="DT888" s="40"/>
      <c r="DU888" s="40"/>
      <c r="DV888" s="40"/>
      <c r="DW888" s="85"/>
    </row>
    <row r="889" spans="4:127" ht="21" customHeight="1" x14ac:dyDescent="0.2">
      <c r="D889" s="40"/>
      <c r="E889" s="40"/>
      <c r="F889" s="40"/>
      <c r="G889" s="40"/>
      <c r="H889" s="138"/>
      <c r="I889" s="138"/>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U889" s="75"/>
      <c r="AX889" s="40"/>
      <c r="AY889" s="40"/>
      <c r="AZ889" s="40"/>
      <c r="BA889" s="40"/>
      <c r="BG889" s="40"/>
      <c r="BI889" s="40"/>
      <c r="BJ889" s="40"/>
      <c r="BK889" s="40"/>
      <c r="BL889" s="40"/>
      <c r="BM889" s="40"/>
      <c r="BN889" s="40"/>
      <c r="BO889" s="40"/>
      <c r="BR889" s="40"/>
      <c r="BS889" s="40"/>
      <c r="BT889" s="40"/>
      <c r="CC889" s="40"/>
      <c r="CE889" s="65"/>
      <c r="CF889" s="65"/>
      <c r="CG889" s="65"/>
      <c r="CH889" s="65"/>
      <c r="CI889" s="65"/>
      <c r="CJ889" s="66"/>
      <c r="CK889" s="66"/>
      <c r="CL889" s="66"/>
      <c r="CM889" s="65"/>
      <c r="CN889" s="65"/>
      <c r="CO889" s="65"/>
      <c r="CP889" s="65"/>
      <c r="CQ889" s="65"/>
      <c r="CR889" s="65"/>
      <c r="CS889" s="65"/>
      <c r="CT889" s="65"/>
      <c r="CU889" s="65"/>
      <c r="CV889" s="66"/>
      <c r="CW889" s="65"/>
      <c r="CX889" s="65"/>
      <c r="CY889" s="40"/>
      <c r="CZ889" s="40"/>
      <c r="DA889" s="40"/>
      <c r="DB889" s="40"/>
      <c r="DC889" s="40"/>
      <c r="DD889" s="40"/>
      <c r="DE889" s="40"/>
      <c r="DF889" s="40"/>
      <c r="DG889" s="40"/>
      <c r="DH889" s="40"/>
      <c r="DI889" s="40"/>
      <c r="DJ889" s="40"/>
      <c r="DK889" s="40"/>
      <c r="DL889" s="40"/>
      <c r="DM889" s="40"/>
      <c r="DN889" s="40"/>
      <c r="DO889" s="40"/>
      <c r="DP889" s="40"/>
      <c r="DQ889" s="40"/>
      <c r="DR889" s="40"/>
      <c r="DS889" s="40"/>
      <c r="DT889" s="40"/>
      <c r="DU889" s="40"/>
      <c r="DV889" s="40"/>
      <c r="DW889" s="85"/>
    </row>
    <row r="890" spans="4:127" ht="21" customHeight="1" x14ac:dyDescent="0.2">
      <c r="D890" s="40"/>
      <c r="E890" s="40"/>
      <c r="F890" s="40"/>
      <c r="G890" s="40"/>
      <c r="H890" s="138"/>
      <c r="I890" s="138"/>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U890" s="75"/>
      <c r="AX890" s="40"/>
      <c r="AY890" s="40"/>
      <c r="AZ890" s="40"/>
      <c r="BA890" s="40"/>
      <c r="BG890" s="40"/>
      <c r="BI890" s="40"/>
      <c r="BJ890" s="40"/>
      <c r="BK890" s="40"/>
      <c r="BL890" s="40"/>
      <c r="BM890" s="40"/>
      <c r="BN890" s="40"/>
      <c r="BO890" s="40"/>
      <c r="BR890" s="40"/>
      <c r="BS890" s="40"/>
      <c r="BT890" s="40"/>
      <c r="CC890" s="40"/>
      <c r="CE890" s="65"/>
      <c r="CF890" s="65"/>
      <c r="CG890" s="65"/>
      <c r="CH890" s="65"/>
      <c r="CI890" s="65"/>
      <c r="CJ890" s="66"/>
      <c r="CK890" s="66"/>
      <c r="CL890" s="66"/>
      <c r="CM890" s="65"/>
      <c r="CN890" s="65"/>
      <c r="CO890" s="65"/>
      <c r="CP890" s="65"/>
      <c r="CQ890" s="65"/>
      <c r="CR890" s="65"/>
      <c r="CS890" s="65"/>
      <c r="CT890" s="65"/>
      <c r="CU890" s="65"/>
      <c r="CV890" s="66"/>
      <c r="CW890" s="65"/>
      <c r="CX890" s="65"/>
      <c r="CY890" s="40"/>
      <c r="CZ890" s="40"/>
      <c r="DA890" s="40"/>
      <c r="DB890" s="40"/>
      <c r="DC890" s="40"/>
      <c r="DD890" s="40"/>
      <c r="DE890" s="40"/>
      <c r="DF890" s="40"/>
      <c r="DG890" s="40"/>
      <c r="DH890" s="40"/>
      <c r="DI890" s="40"/>
      <c r="DJ890" s="40"/>
      <c r="DK890" s="40"/>
      <c r="DL890" s="40"/>
      <c r="DM890" s="40"/>
      <c r="DN890" s="40"/>
      <c r="DO890" s="40"/>
      <c r="DP890" s="40"/>
      <c r="DQ890" s="40"/>
      <c r="DR890" s="40"/>
      <c r="DS890" s="40"/>
      <c r="DT890" s="40"/>
      <c r="DU890" s="40"/>
      <c r="DV890" s="40"/>
      <c r="DW890" s="85"/>
    </row>
    <row r="891" spans="4:127" ht="21" customHeight="1" x14ac:dyDescent="0.2">
      <c r="D891" s="40"/>
      <c r="E891" s="40"/>
      <c r="F891" s="40"/>
      <c r="G891" s="40"/>
      <c r="H891" s="138"/>
      <c r="I891" s="138"/>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U891" s="75"/>
      <c r="AX891" s="40"/>
      <c r="AY891" s="40"/>
      <c r="AZ891" s="40"/>
      <c r="BA891" s="40"/>
      <c r="BG891" s="40"/>
      <c r="BI891" s="40"/>
      <c r="BJ891" s="40"/>
      <c r="BK891" s="40"/>
      <c r="BL891" s="40"/>
      <c r="BM891" s="40"/>
      <c r="BN891" s="40"/>
      <c r="BO891" s="40"/>
      <c r="BR891" s="40"/>
      <c r="BS891" s="40"/>
      <c r="BT891" s="40"/>
      <c r="CC891" s="40"/>
      <c r="CE891" s="65"/>
      <c r="CF891" s="65"/>
      <c r="CG891" s="65"/>
      <c r="CH891" s="65"/>
      <c r="CI891" s="65"/>
      <c r="CJ891" s="66"/>
      <c r="CK891" s="66"/>
      <c r="CL891" s="66"/>
      <c r="CM891" s="65"/>
      <c r="CN891" s="65"/>
      <c r="CO891" s="65"/>
      <c r="CP891" s="65"/>
      <c r="CQ891" s="65"/>
      <c r="CR891" s="65"/>
      <c r="CS891" s="65"/>
      <c r="CT891" s="65"/>
      <c r="CU891" s="65"/>
      <c r="CV891" s="66"/>
      <c r="CW891" s="65"/>
      <c r="CX891" s="65"/>
      <c r="CY891" s="40"/>
      <c r="CZ891" s="40"/>
      <c r="DA891" s="40"/>
      <c r="DB891" s="40"/>
      <c r="DC891" s="40"/>
      <c r="DD891" s="40"/>
      <c r="DE891" s="40"/>
      <c r="DF891" s="40"/>
      <c r="DG891" s="40"/>
      <c r="DH891" s="40"/>
      <c r="DI891" s="40"/>
      <c r="DJ891" s="40"/>
      <c r="DK891" s="40"/>
      <c r="DL891" s="40"/>
      <c r="DM891" s="40"/>
      <c r="DN891" s="40"/>
      <c r="DO891" s="40"/>
      <c r="DP891" s="40"/>
      <c r="DQ891" s="40"/>
      <c r="DR891" s="40"/>
      <c r="DS891" s="40"/>
      <c r="DT891" s="40"/>
      <c r="DU891" s="40"/>
      <c r="DV891" s="40"/>
      <c r="DW891" s="85"/>
    </row>
    <row r="892" spans="4:127" ht="21" customHeight="1" x14ac:dyDescent="0.2">
      <c r="D892" s="40"/>
      <c r="E892" s="40"/>
      <c r="F892" s="40"/>
      <c r="G892" s="40"/>
      <c r="H892" s="138"/>
      <c r="I892" s="138"/>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U892" s="75"/>
      <c r="AX892" s="40"/>
      <c r="AY892" s="40"/>
      <c r="AZ892" s="40"/>
      <c r="BA892" s="40"/>
      <c r="BG892" s="40"/>
      <c r="BI892" s="40"/>
      <c r="BJ892" s="40"/>
      <c r="BK892" s="40"/>
      <c r="BL892" s="40"/>
      <c r="BM892" s="40"/>
      <c r="BN892" s="40"/>
      <c r="BO892" s="40"/>
      <c r="BR892" s="40"/>
      <c r="BS892" s="40"/>
      <c r="BT892" s="40"/>
      <c r="CC892" s="40"/>
      <c r="CE892" s="65"/>
      <c r="CF892" s="65"/>
      <c r="CG892" s="65"/>
      <c r="CH892" s="65"/>
      <c r="CI892" s="65"/>
      <c r="CJ892" s="66"/>
      <c r="CK892" s="66"/>
      <c r="CL892" s="66"/>
      <c r="CM892" s="65"/>
      <c r="CN892" s="65"/>
      <c r="CO892" s="65"/>
      <c r="CP892" s="65"/>
      <c r="CQ892" s="65"/>
      <c r="CR892" s="65"/>
      <c r="CS892" s="65"/>
      <c r="CT892" s="65"/>
      <c r="CU892" s="65"/>
      <c r="CV892" s="66"/>
      <c r="CW892" s="65"/>
      <c r="CX892" s="65"/>
      <c r="CY892" s="40"/>
      <c r="CZ892" s="40"/>
      <c r="DA892" s="40"/>
      <c r="DB892" s="40"/>
      <c r="DC892" s="40"/>
      <c r="DD892" s="40"/>
      <c r="DE892" s="40"/>
      <c r="DF892" s="40"/>
      <c r="DG892" s="40"/>
      <c r="DH892" s="40"/>
      <c r="DI892" s="40"/>
      <c r="DJ892" s="40"/>
      <c r="DK892" s="40"/>
      <c r="DL892" s="40"/>
      <c r="DM892" s="40"/>
      <c r="DN892" s="40"/>
      <c r="DO892" s="40"/>
      <c r="DP892" s="40"/>
      <c r="DQ892" s="40"/>
      <c r="DR892" s="40"/>
      <c r="DS892" s="40"/>
      <c r="DT892" s="40"/>
      <c r="DU892" s="40"/>
      <c r="DV892" s="40"/>
      <c r="DW892" s="85"/>
    </row>
    <row r="893" spans="4:127" ht="21" customHeight="1" x14ac:dyDescent="0.2">
      <c r="D893" s="40"/>
      <c r="E893" s="40"/>
      <c r="F893" s="40"/>
      <c r="G893" s="40"/>
      <c r="H893" s="138"/>
      <c r="I893" s="138"/>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U893" s="75"/>
      <c r="AX893" s="40"/>
      <c r="AY893" s="40"/>
      <c r="AZ893" s="40"/>
      <c r="BA893" s="40"/>
      <c r="BG893" s="40"/>
      <c r="BI893" s="40"/>
      <c r="BJ893" s="40"/>
      <c r="BK893" s="40"/>
      <c r="BL893" s="40"/>
      <c r="BM893" s="40"/>
      <c r="BN893" s="40"/>
      <c r="BO893" s="40"/>
      <c r="BR893" s="40"/>
      <c r="BS893" s="40"/>
      <c r="BT893" s="40"/>
      <c r="CC893" s="40"/>
      <c r="CE893" s="65"/>
      <c r="CF893" s="65"/>
      <c r="CG893" s="65"/>
      <c r="CH893" s="65"/>
      <c r="CI893" s="65"/>
      <c r="CJ893" s="66"/>
      <c r="CK893" s="66"/>
      <c r="CL893" s="66"/>
      <c r="CM893" s="65"/>
      <c r="CN893" s="65"/>
      <c r="CO893" s="65"/>
      <c r="CP893" s="65"/>
      <c r="CQ893" s="65"/>
      <c r="CR893" s="65"/>
      <c r="CS893" s="65"/>
      <c r="CT893" s="65"/>
      <c r="CU893" s="65"/>
      <c r="CV893" s="66"/>
      <c r="CW893" s="65"/>
      <c r="CX893" s="65"/>
      <c r="CY893" s="40"/>
      <c r="CZ893" s="40"/>
      <c r="DA893" s="40"/>
      <c r="DB893" s="40"/>
      <c r="DC893" s="40"/>
      <c r="DD893" s="40"/>
      <c r="DE893" s="40"/>
      <c r="DF893" s="40"/>
      <c r="DG893" s="40"/>
      <c r="DH893" s="40"/>
      <c r="DI893" s="40"/>
      <c r="DJ893" s="40"/>
      <c r="DK893" s="40"/>
      <c r="DL893" s="40"/>
      <c r="DM893" s="40"/>
      <c r="DN893" s="40"/>
      <c r="DO893" s="40"/>
      <c r="DP893" s="40"/>
      <c r="DQ893" s="40"/>
      <c r="DR893" s="40"/>
      <c r="DS893" s="40"/>
      <c r="DT893" s="40"/>
      <c r="DU893" s="40"/>
      <c r="DV893" s="40"/>
      <c r="DW893" s="85"/>
    </row>
    <row r="894" spans="4:127" ht="21" customHeight="1" x14ac:dyDescent="0.2">
      <c r="D894" s="40"/>
      <c r="E894" s="40"/>
      <c r="F894" s="40"/>
      <c r="G894" s="40"/>
      <c r="H894" s="138"/>
      <c r="I894" s="138"/>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U894" s="75"/>
      <c r="AX894" s="40"/>
      <c r="AY894" s="40"/>
      <c r="AZ894" s="40"/>
      <c r="BA894" s="40"/>
      <c r="BG894" s="40"/>
      <c r="BI894" s="40"/>
      <c r="BJ894" s="40"/>
      <c r="BK894" s="40"/>
      <c r="BL894" s="40"/>
      <c r="BM894" s="40"/>
      <c r="BN894" s="40"/>
      <c r="BO894" s="40"/>
      <c r="BR894" s="40"/>
      <c r="BS894" s="40"/>
      <c r="BT894" s="40"/>
      <c r="CC894" s="40"/>
      <c r="CE894" s="65"/>
      <c r="CF894" s="65"/>
      <c r="CG894" s="65"/>
      <c r="CH894" s="65"/>
      <c r="CI894" s="65"/>
      <c r="CJ894" s="66"/>
      <c r="CK894" s="66"/>
      <c r="CL894" s="66"/>
      <c r="CM894" s="65"/>
      <c r="CN894" s="65"/>
      <c r="CO894" s="65"/>
      <c r="CP894" s="65"/>
      <c r="CQ894" s="65"/>
      <c r="CR894" s="65"/>
      <c r="CS894" s="65"/>
      <c r="CT894" s="65"/>
      <c r="CU894" s="65"/>
      <c r="CV894" s="66"/>
      <c r="CW894" s="65"/>
      <c r="CX894" s="65"/>
      <c r="CY894" s="40"/>
      <c r="CZ894" s="40"/>
      <c r="DA894" s="40"/>
      <c r="DB894" s="40"/>
      <c r="DC894" s="40"/>
      <c r="DD894" s="40"/>
      <c r="DE894" s="40"/>
      <c r="DF894" s="40"/>
      <c r="DG894" s="40"/>
      <c r="DH894" s="40"/>
      <c r="DI894" s="40"/>
      <c r="DJ894" s="40"/>
      <c r="DK894" s="40"/>
      <c r="DL894" s="40"/>
      <c r="DM894" s="40"/>
      <c r="DN894" s="40"/>
      <c r="DO894" s="40"/>
      <c r="DP894" s="40"/>
      <c r="DQ894" s="40"/>
      <c r="DR894" s="40"/>
      <c r="DS894" s="40"/>
      <c r="DT894" s="40"/>
      <c r="DU894" s="40"/>
      <c r="DV894" s="40"/>
      <c r="DW894" s="85"/>
    </row>
    <row r="895" spans="4:127" ht="21" customHeight="1" x14ac:dyDescent="0.2">
      <c r="D895" s="40"/>
      <c r="E895" s="40"/>
      <c r="F895" s="40"/>
      <c r="G895" s="40"/>
      <c r="H895" s="138"/>
      <c r="I895" s="138"/>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U895" s="75"/>
      <c r="AX895" s="40"/>
      <c r="AY895" s="40"/>
      <c r="AZ895" s="40"/>
      <c r="BA895" s="40"/>
      <c r="BG895" s="40"/>
      <c r="BI895" s="40"/>
      <c r="BJ895" s="40"/>
      <c r="BK895" s="40"/>
      <c r="BL895" s="40"/>
      <c r="BM895" s="40"/>
      <c r="BN895" s="40"/>
      <c r="BO895" s="40"/>
      <c r="BR895" s="40"/>
      <c r="BS895" s="40"/>
      <c r="BT895" s="40"/>
      <c r="CC895" s="40"/>
      <c r="CE895" s="65"/>
      <c r="CF895" s="65"/>
      <c r="CG895" s="65"/>
      <c r="CH895" s="65"/>
      <c r="CI895" s="65"/>
      <c r="CJ895" s="66"/>
      <c r="CK895" s="66"/>
      <c r="CL895" s="66"/>
      <c r="CM895" s="65"/>
      <c r="CN895" s="65"/>
      <c r="CO895" s="65"/>
      <c r="CP895" s="65"/>
      <c r="CQ895" s="65"/>
      <c r="CR895" s="65"/>
      <c r="CS895" s="65"/>
      <c r="CT895" s="65"/>
      <c r="CU895" s="65"/>
      <c r="CV895" s="66"/>
      <c r="CW895" s="65"/>
      <c r="CX895" s="65"/>
      <c r="CY895" s="40"/>
      <c r="CZ895" s="40"/>
      <c r="DA895" s="40"/>
      <c r="DB895" s="40"/>
      <c r="DC895" s="40"/>
      <c r="DD895" s="40"/>
      <c r="DE895" s="40"/>
      <c r="DF895" s="40"/>
      <c r="DG895" s="40"/>
      <c r="DH895" s="40"/>
      <c r="DI895" s="40"/>
      <c r="DJ895" s="40"/>
      <c r="DK895" s="40"/>
      <c r="DL895" s="40"/>
      <c r="DM895" s="40"/>
      <c r="DN895" s="40"/>
      <c r="DO895" s="40"/>
      <c r="DP895" s="40"/>
      <c r="DQ895" s="40"/>
      <c r="DR895" s="40"/>
      <c r="DS895" s="40"/>
      <c r="DT895" s="40"/>
      <c r="DU895" s="40"/>
      <c r="DV895" s="40"/>
      <c r="DW895" s="85"/>
    </row>
    <row r="896" spans="4:127" ht="21" customHeight="1" x14ac:dyDescent="0.2">
      <c r="D896" s="40"/>
      <c r="E896" s="40"/>
      <c r="F896" s="40"/>
      <c r="G896" s="40"/>
      <c r="H896" s="138"/>
      <c r="I896" s="138"/>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U896" s="75"/>
      <c r="AX896" s="40"/>
      <c r="AY896" s="40"/>
      <c r="AZ896" s="40"/>
      <c r="BA896" s="40"/>
      <c r="BG896" s="40"/>
      <c r="BI896" s="40"/>
      <c r="BJ896" s="40"/>
      <c r="BK896" s="40"/>
      <c r="BL896" s="40"/>
      <c r="BM896" s="40"/>
      <c r="BN896" s="40"/>
      <c r="BO896" s="40"/>
      <c r="BR896" s="40"/>
      <c r="BS896" s="40"/>
      <c r="BT896" s="40"/>
      <c r="CC896" s="40"/>
      <c r="CE896" s="65"/>
      <c r="CF896" s="65"/>
      <c r="CG896" s="65"/>
      <c r="CH896" s="65"/>
      <c r="CI896" s="65"/>
      <c r="CJ896" s="66"/>
      <c r="CK896" s="66"/>
      <c r="CL896" s="66"/>
      <c r="CM896" s="65"/>
      <c r="CN896" s="65"/>
      <c r="CO896" s="65"/>
      <c r="CP896" s="65"/>
      <c r="CQ896" s="65"/>
      <c r="CR896" s="65"/>
      <c r="CS896" s="65"/>
      <c r="CT896" s="65"/>
      <c r="CU896" s="65"/>
      <c r="CV896" s="66"/>
      <c r="CW896" s="65"/>
      <c r="CX896" s="65"/>
      <c r="CY896" s="40"/>
      <c r="CZ896" s="40"/>
      <c r="DA896" s="40"/>
      <c r="DB896" s="40"/>
      <c r="DC896" s="40"/>
      <c r="DD896" s="40"/>
      <c r="DE896" s="40"/>
      <c r="DF896" s="40"/>
      <c r="DG896" s="40"/>
      <c r="DH896" s="40"/>
      <c r="DI896" s="40"/>
      <c r="DJ896" s="40"/>
      <c r="DK896" s="40"/>
      <c r="DL896" s="40"/>
      <c r="DM896" s="40"/>
      <c r="DN896" s="40"/>
      <c r="DO896" s="40"/>
      <c r="DP896" s="40"/>
      <c r="DQ896" s="40"/>
      <c r="DR896" s="40"/>
      <c r="DS896" s="40"/>
      <c r="DT896" s="40"/>
      <c r="DU896" s="40"/>
      <c r="DV896" s="40"/>
      <c r="DW896" s="85"/>
    </row>
    <row r="897" spans="4:127" ht="21" customHeight="1" x14ac:dyDescent="0.2">
      <c r="D897" s="40"/>
      <c r="E897" s="40"/>
      <c r="F897" s="40"/>
      <c r="G897" s="40"/>
      <c r="H897" s="138"/>
      <c r="I897" s="138"/>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U897" s="75"/>
      <c r="AX897" s="40"/>
      <c r="AY897" s="40"/>
      <c r="AZ897" s="40"/>
      <c r="BA897" s="40"/>
      <c r="BG897" s="40"/>
      <c r="BI897" s="40"/>
      <c r="BJ897" s="40"/>
      <c r="BK897" s="40"/>
      <c r="BL897" s="40"/>
      <c r="BM897" s="40"/>
      <c r="BN897" s="40"/>
      <c r="BO897" s="40"/>
      <c r="BR897" s="40"/>
      <c r="BS897" s="40"/>
      <c r="BT897" s="40"/>
      <c r="CC897" s="40"/>
      <c r="CE897" s="65"/>
      <c r="CF897" s="65"/>
      <c r="CG897" s="65"/>
      <c r="CH897" s="65"/>
      <c r="CI897" s="65"/>
      <c r="CJ897" s="66"/>
      <c r="CK897" s="66"/>
      <c r="CL897" s="66"/>
      <c r="CM897" s="65"/>
      <c r="CN897" s="65"/>
      <c r="CO897" s="65"/>
      <c r="CP897" s="65"/>
      <c r="CQ897" s="65"/>
      <c r="CR897" s="65"/>
      <c r="CS897" s="65"/>
      <c r="CT897" s="65"/>
      <c r="CU897" s="65"/>
      <c r="CV897" s="66"/>
      <c r="CW897" s="65"/>
      <c r="CX897" s="65"/>
      <c r="CY897" s="40"/>
      <c r="CZ897" s="40"/>
      <c r="DA897" s="40"/>
      <c r="DB897" s="40"/>
      <c r="DC897" s="40"/>
      <c r="DD897" s="40"/>
      <c r="DE897" s="40"/>
      <c r="DF897" s="40"/>
      <c r="DG897" s="40"/>
      <c r="DH897" s="40"/>
      <c r="DI897" s="40"/>
      <c r="DJ897" s="40"/>
      <c r="DK897" s="40"/>
      <c r="DL897" s="40"/>
      <c r="DM897" s="40"/>
      <c r="DN897" s="40"/>
      <c r="DO897" s="40"/>
      <c r="DP897" s="40"/>
      <c r="DQ897" s="40"/>
      <c r="DR897" s="40"/>
      <c r="DS897" s="40"/>
      <c r="DT897" s="40"/>
      <c r="DU897" s="40"/>
      <c r="DV897" s="40"/>
      <c r="DW897" s="85"/>
    </row>
    <row r="898" spans="4:127" ht="21" customHeight="1" x14ac:dyDescent="0.2">
      <c r="D898" s="40"/>
      <c r="E898" s="40"/>
      <c r="F898" s="40"/>
      <c r="G898" s="40"/>
      <c r="H898" s="138"/>
      <c r="I898" s="138"/>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U898" s="75"/>
      <c r="AX898" s="40"/>
      <c r="AY898" s="40"/>
      <c r="AZ898" s="40"/>
      <c r="BA898" s="40"/>
      <c r="BG898" s="40"/>
      <c r="BI898" s="40"/>
      <c r="BJ898" s="40"/>
      <c r="BK898" s="40"/>
      <c r="BL898" s="40"/>
      <c r="BM898" s="40"/>
      <c r="BN898" s="40"/>
      <c r="BO898" s="40"/>
      <c r="BR898" s="40"/>
      <c r="BS898" s="40"/>
      <c r="BT898" s="40"/>
      <c r="CC898" s="40"/>
      <c r="CE898" s="65"/>
      <c r="CF898" s="65"/>
      <c r="CG898" s="65"/>
      <c r="CH898" s="65"/>
      <c r="CI898" s="65"/>
      <c r="CJ898" s="66"/>
      <c r="CK898" s="66"/>
      <c r="CL898" s="66"/>
      <c r="CM898" s="65"/>
      <c r="CN898" s="65"/>
      <c r="CO898" s="65"/>
      <c r="CP898" s="65"/>
      <c r="CQ898" s="65"/>
      <c r="CR898" s="65"/>
      <c r="CS898" s="65"/>
      <c r="CT898" s="65"/>
      <c r="CU898" s="65"/>
      <c r="CV898" s="66"/>
      <c r="CW898" s="65"/>
      <c r="CX898" s="65"/>
      <c r="CY898" s="40"/>
      <c r="CZ898" s="40"/>
      <c r="DA898" s="40"/>
      <c r="DB898" s="40"/>
      <c r="DC898" s="40"/>
      <c r="DD898" s="40"/>
      <c r="DE898" s="40"/>
      <c r="DF898" s="40"/>
      <c r="DG898" s="40"/>
      <c r="DH898" s="40"/>
      <c r="DI898" s="40"/>
      <c r="DJ898" s="40"/>
      <c r="DK898" s="40"/>
      <c r="DL898" s="40"/>
      <c r="DM898" s="40"/>
      <c r="DN898" s="40"/>
      <c r="DO898" s="40"/>
      <c r="DP898" s="40"/>
      <c r="DQ898" s="40"/>
      <c r="DR898" s="40"/>
      <c r="DS898" s="40"/>
      <c r="DT898" s="40"/>
      <c r="DU898" s="40"/>
      <c r="DV898" s="40"/>
      <c r="DW898" s="85"/>
    </row>
    <row r="899" spans="4:127" ht="21" customHeight="1" x14ac:dyDescent="0.2">
      <c r="D899" s="40"/>
      <c r="E899" s="40"/>
      <c r="F899" s="40"/>
      <c r="G899" s="40"/>
      <c r="H899" s="138"/>
      <c r="I899" s="138"/>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U899" s="75"/>
      <c r="AX899" s="40"/>
      <c r="AY899" s="40"/>
      <c r="AZ899" s="40"/>
      <c r="BA899" s="40"/>
      <c r="BG899" s="40"/>
      <c r="BI899" s="40"/>
      <c r="BJ899" s="40"/>
      <c r="BK899" s="40"/>
      <c r="BL899" s="40"/>
      <c r="BM899" s="40"/>
      <c r="BN899" s="40"/>
      <c r="BO899" s="40"/>
      <c r="BR899" s="40"/>
      <c r="BS899" s="40"/>
      <c r="BT899" s="40"/>
      <c r="CC899" s="40"/>
      <c r="CE899" s="65"/>
      <c r="CF899" s="65"/>
      <c r="CG899" s="65"/>
      <c r="CH899" s="65"/>
      <c r="CI899" s="65"/>
      <c r="CJ899" s="66"/>
      <c r="CK899" s="66"/>
      <c r="CL899" s="66"/>
      <c r="CM899" s="65"/>
      <c r="CN899" s="65"/>
      <c r="CO899" s="65"/>
      <c r="CP899" s="65"/>
      <c r="CQ899" s="65"/>
      <c r="CR899" s="65"/>
      <c r="CS899" s="65"/>
      <c r="CT899" s="65"/>
      <c r="CU899" s="65"/>
      <c r="CV899" s="66"/>
      <c r="CW899" s="65"/>
      <c r="CX899" s="65"/>
      <c r="CY899" s="40"/>
      <c r="CZ899" s="40"/>
      <c r="DA899" s="40"/>
      <c r="DB899" s="40"/>
      <c r="DC899" s="40"/>
      <c r="DD899" s="40"/>
      <c r="DE899" s="40"/>
      <c r="DF899" s="40"/>
      <c r="DG899" s="40"/>
      <c r="DH899" s="40"/>
      <c r="DI899" s="40"/>
      <c r="DJ899" s="40"/>
      <c r="DK899" s="40"/>
      <c r="DL899" s="40"/>
      <c r="DM899" s="40"/>
      <c r="DN899" s="40"/>
      <c r="DO899" s="40"/>
      <c r="DP899" s="40"/>
      <c r="DQ899" s="40"/>
      <c r="DR899" s="40"/>
      <c r="DS899" s="40"/>
      <c r="DT899" s="40"/>
      <c r="DU899" s="40"/>
      <c r="DV899" s="40"/>
      <c r="DW899" s="85"/>
    </row>
    <row r="900" spans="4:127" ht="21" customHeight="1" x14ac:dyDescent="0.2">
      <c r="D900" s="40"/>
      <c r="E900" s="40"/>
      <c r="F900" s="40"/>
      <c r="G900" s="40"/>
      <c r="H900" s="138"/>
      <c r="I900" s="138"/>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U900" s="75"/>
      <c r="AX900" s="40"/>
      <c r="AY900" s="40"/>
      <c r="AZ900" s="40"/>
      <c r="BA900" s="40"/>
      <c r="BG900" s="40"/>
      <c r="BI900" s="40"/>
      <c r="BJ900" s="40"/>
      <c r="BK900" s="40"/>
      <c r="BL900" s="40"/>
      <c r="BM900" s="40"/>
      <c r="BN900" s="40"/>
      <c r="BO900" s="40"/>
      <c r="BR900" s="40"/>
      <c r="BS900" s="40"/>
      <c r="BT900" s="40"/>
      <c r="CC900" s="40"/>
      <c r="CE900" s="65"/>
      <c r="CF900" s="65"/>
      <c r="CG900" s="65"/>
      <c r="CH900" s="65"/>
      <c r="CI900" s="65"/>
      <c r="CJ900" s="66"/>
      <c r="CK900" s="66"/>
      <c r="CL900" s="66"/>
      <c r="CM900" s="65"/>
      <c r="CN900" s="65"/>
      <c r="CO900" s="65"/>
      <c r="CP900" s="65"/>
      <c r="CQ900" s="65"/>
      <c r="CR900" s="65"/>
      <c r="CS900" s="65"/>
      <c r="CT900" s="65"/>
      <c r="CU900" s="65"/>
      <c r="CV900" s="66"/>
      <c r="CW900" s="65"/>
      <c r="CX900" s="65"/>
      <c r="CY900" s="40"/>
      <c r="CZ900" s="40"/>
      <c r="DA900" s="40"/>
      <c r="DB900" s="40"/>
      <c r="DC900" s="40"/>
      <c r="DD900" s="40"/>
      <c r="DE900" s="40"/>
      <c r="DF900" s="40"/>
      <c r="DG900" s="40"/>
      <c r="DH900" s="40"/>
      <c r="DI900" s="40"/>
      <c r="DJ900" s="40"/>
      <c r="DK900" s="40"/>
      <c r="DL900" s="40"/>
      <c r="DM900" s="40"/>
      <c r="DN900" s="40"/>
      <c r="DO900" s="40"/>
      <c r="DP900" s="40"/>
      <c r="DQ900" s="40"/>
      <c r="DR900" s="40"/>
      <c r="DS900" s="40"/>
      <c r="DT900" s="40"/>
      <c r="DU900" s="40"/>
      <c r="DV900" s="40"/>
      <c r="DW900" s="85"/>
    </row>
    <row r="901" spans="4:127" ht="21" customHeight="1" x14ac:dyDescent="0.2">
      <c r="D901" s="40"/>
      <c r="E901" s="40"/>
      <c r="F901" s="40"/>
      <c r="G901" s="40"/>
      <c r="H901" s="138"/>
      <c r="I901" s="138"/>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U901" s="75"/>
      <c r="AX901" s="40"/>
      <c r="AY901" s="40"/>
      <c r="AZ901" s="40"/>
      <c r="BA901" s="40"/>
      <c r="BG901" s="40"/>
      <c r="BI901" s="40"/>
      <c r="BJ901" s="40"/>
      <c r="BK901" s="40"/>
      <c r="BL901" s="40"/>
      <c r="BM901" s="40"/>
      <c r="BN901" s="40"/>
      <c r="BO901" s="40"/>
      <c r="BR901" s="40"/>
      <c r="BS901" s="40"/>
      <c r="BT901" s="40"/>
      <c r="CC901" s="40"/>
      <c r="CE901" s="65"/>
      <c r="CF901" s="65"/>
      <c r="CG901" s="65"/>
      <c r="CH901" s="65"/>
      <c r="CI901" s="65"/>
      <c r="CJ901" s="66"/>
      <c r="CK901" s="66"/>
      <c r="CL901" s="66"/>
      <c r="CM901" s="65"/>
      <c r="CN901" s="65"/>
      <c r="CO901" s="65"/>
      <c r="CP901" s="65"/>
      <c r="CQ901" s="65"/>
      <c r="CR901" s="65"/>
      <c r="CS901" s="65"/>
      <c r="CT901" s="65"/>
      <c r="CU901" s="65"/>
      <c r="CV901" s="66"/>
      <c r="CW901" s="65"/>
      <c r="CX901" s="65"/>
      <c r="CY901" s="40"/>
      <c r="CZ901" s="40"/>
      <c r="DA901" s="40"/>
      <c r="DB901" s="40"/>
      <c r="DC901" s="40"/>
      <c r="DD901" s="40"/>
      <c r="DE901" s="40"/>
      <c r="DF901" s="40"/>
      <c r="DG901" s="40"/>
      <c r="DH901" s="40"/>
      <c r="DI901" s="40"/>
      <c r="DJ901" s="40"/>
      <c r="DK901" s="40"/>
      <c r="DL901" s="40"/>
      <c r="DM901" s="40"/>
      <c r="DN901" s="40"/>
      <c r="DO901" s="40"/>
      <c r="DP901" s="40"/>
      <c r="DQ901" s="40"/>
      <c r="DR901" s="40"/>
      <c r="DS901" s="40"/>
      <c r="DT901" s="40"/>
      <c r="DU901" s="40"/>
      <c r="DV901" s="40"/>
      <c r="DW901" s="85"/>
    </row>
    <row r="902" spans="4:127" ht="21" customHeight="1" x14ac:dyDescent="0.2">
      <c r="D902" s="40"/>
      <c r="E902" s="40"/>
      <c r="F902" s="40"/>
      <c r="G902" s="40"/>
      <c r="H902" s="138"/>
      <c r="I902" s="138"/>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U902" s="75"/>
      <c r="AX902" s="40"/>
      <c r="AY902" s="40"/>
      <c r="AZ902" s="40"/>
      <c r="BA902" s="40"/>
      <c r="BG902" s="40"/>
      <c r="BI902" s="40"/>
      <c r="BJ902" s="40"/>
      <c r="BK902" s="40"/>
      <c r="BL902" s="40"/>
      <c r="BM902" s="40"/>
      <c r="BN902" s="40"/>
      <c r="BO902" s="40"/>
      <c r="BR902" s="40"/>
      <c r="BS902" s="40"/>
      <c r="BT902" s="40"/>
      <c r="CC902" s="40"/>
      <c r="CE902" s="65"/>
      <c r="CF902" s="65"/>
      <c r="CG902" s="65"/>
      <c r="CH902" s="65"/>
      <c r="CI902" s="65"/>
      <c r="CJ902" s="66"/>
      <c r="CK902" s="66"/>
      <c r="CL902" s="66"/>
      <c r="CM902" s="65"/>
      <c r="CN902" s="65"/>
      <c r="CO902" s="65"/>
      <c r="CP902" s="65"/>
      <c r="CQ902" s="65"/>
      <c r="CR902" s="65"/>
      <c r="CS902" s="65"/>
      <c r="CT902" s="65"/>
      <c r="CU902" s="65"/>
      <c r="CV902" s="66"/>
      <c r="CW902" s="65"/>
      <c r="CX902" s="65"/>
      <c r="CY902" s="40"/>
      <c r="CZ902" s="40"/>
      <c r="DA902" s="40"/>
      <c r="DB902" s="40"/>
      <c r="DC902" s="40"/>
      <c r="DD902" s="40"/>
      <c r="DE902" s="40"/>
      <c r="DF902" s="40"/>
      <c r="DG902" s="40"/>
      <c r="DH902" s="40"/>
      <c r="DI902" s="40"/>
      <c r="DJ902" s="40"/>
      <c r="DK902" s="40"/>
      <c r="DL902" s="40"/>
      <c r="DM902" s="40"/>
      <c r="DN902" s="40"/>
      <c r="DO902" s="40"/>
      <c r="DP902" s="40"/>
      <c r="DQ902" s="40"/>
      <c r="DR902" s="40"/>
      <c r="DS902" s="40"/>
      <c r="DT902" s="40"/>
      <c r="DU902" s="40"/>
      <c r="DV902" s="40"/>
      <c r="DW902" s="85"/>
    </row>
    <row r="903" spans="4:127" ht="21" customHeight="1" x14ac:dyDescent="0.2">
      <c r="D903" s="40"/>
      <c r="E903" s="40"/>
      <c r="F903" s="40"/>
      <c r="G903" s="40"/>
      <c r="H903" s="138"/>
      <c r="I903" s="138"/>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U903" s="75"/>
      <c r="AX903" s="40"/>
      <c r="AY903" s="40"/>
      <c r="AZ903" s="40"/>
      <c r="BA903" s="40"/>
      <c r="BG903" s="40"/>
      <c r="BI903" s="40"/>
      <c r="BJ903" s="40"/>
      <c r="BK903" s="40"/>
      <c r="BL903" s="40"/>
      <c r="BM903" s="40"/>
      <c r="BN903" s="40"/>
      <c r="BO903" s="40"/>
      <c r="BR903" s="40"/>
      <c r="BS903" s="40"/>
      <c r="BT903" s="40"/>
      <c r="CC903" s="40"/>
      <c r="CE903" s="65"/>
      <c r="CF903" s="65"/>
      <c r="CG903" s="65"/>
      <c r="CH903" s="65"/>
      <c r="CI903" s="65"/>
      <c r="CJ903" s="66"/>
      <c r="CK903" s="66"/>
      <c r="CL903" s="66"/>
      <c r="CM903" s="65"/>
      <c r="CN903" s="65"/>
      <c r="CO903" s="65"/>
      <c r="CP903" s="65"/>
      <c r="CQ903" s="65"/>
      <c r="CR903" s="65"/>
      <c r="CS903" s="65"/>
      <c r="CT903" s="65"/>
      <c r="CU903" s="65"/>
      <c r="CV903" s="66"/>
      <c r="CW903" s="65"/>
      <c r="CX903" s="65"/>
      <c r="CY903" s="40"/>
      <c r="CZ903" s="40"/>
      <c r="DA903" s="40"/>
      <c r="DB903" s="40"/>
      <c r="DC903" s="40"/>
      <c r="DD903" s="40"/>
      <c r="DE903" s="40"/>
      <c r="DF903" s="40"/>
      <c r="DG903" s="40"/>
      <c r="DH903" s="40"/>
      <c r="DI903" s="40"/>
      <c r="DJ903" s="40"/>
      <c r="DK903" s="40"/>
      <c r="DL903" s="40"/>
      <c r="DM903" s="40"/>
      <c r="DN903" s="40"/>
      <c r="DO903" s="40"/>
      <c r="DP903" s="40"/>
      <c r="DQ903" s="40"/>
      <c r="DR903" s="40"/>
      <c r="DS903" s="40"/>
      <c r="DT903" s="40"/>
      <c r="DU903" s="40"/>
      <c r="DV903" s="40"/>
      <c r="DW903" s="85"/>
    </row>
    <row r="904" spans="4:127" ht="21" customHeight="1" x14ac:dyDescent="0.2">
      <c r="D904" s="40"/>
      <c r="E904" s="40"/>
      <c r="F904" s="40"/>
      <c r="G904" s="40"/>
      <c r="H904" s="138"/>
      <c r="I904" s="138"/>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U904" s="75"/>
      <c r="AX904" s="40"/>
      <c r="AY904" s="40"/>
      <c r="AZ904" s="40"/>
      <c r="BA904" s="40"/>
      <c r="BG904" s="40"/>
      <c r="BI904" s="40"/>
      <c r="BJ904" s="40"/>
      <c r="BK904" s="40"/>
      <c r="BL904" s="40"/>
      <c r="BM904" s="40"/>
      <c r="BN904" s="40"/>
      <c r="BO904" s="40"/>
      <c r="BR904" s="40"/>
      <c r="BS904" s="40"/>
      <c r="BT904" s="40"/>
      <c r="CC904" s="40"/>
      <c r="CE904" s="65"/>
      <c r="CF904" s="65"/>
      <c r="CG904" s="65"/>
      <c r="CH904" s="65"/>
      <c r="CI904" s="65"/>
      <c r="CJ904" s="66"/>
      <c r="CK904" s="66"/>
      <c r="CL904" s="66"/>
      <c r="CM904" s="65"/>
      <c r="CN904" s="65"/>
      <c r="CO904" s="65"/>
      <c r="CP904" s="65"/>
      <c r="CQ904" s="65"/>
      <c r="CR904" s="65"/>
      <c r="CS904" s="65"/>
      <c r="CT904" s="65"/>
      <c r="CU904" s="65"/>
      <c r="CV904" s="66"/>
      <c r="CW904" s="65"/>
      <c r="CX904" s="65"/>
      <c r="CY904" s="40"/>
      <c r="CZ904" s="40"/>
      <c r="DA904" s="40"/>
      <c r="DB904" s="40"/>
      <c r="DC904" s="40"/>
      <c r="DD904" s="40"/>
      <c r="DE904" s="40"/>
      <c r="DF904" s="40"/>
      <c r="DG904" s="40"/>
      <c r="DH904" s="40"/>
      <c r="DI904" s="40"/>
      <c r="DJ904" s="40"/>
      <c r="DK904" s="40"/>
      <c r="DL904" s="40"/>
      <c r="DM904" s="40"/>
      <c r="DN904" s="40"/>
      <c r="DO904" s="40"/>
      <c r="DP904" s="40"/>
      <c r="DQ904" s="40"/>
      <c r="DR904" s="40"/>
      <c r="DS904" s="40"/>
      <c r="DT904" s="40"/>
      <c r="DU904" s="40"/>
      <c r="DV904" s="40"/>
      <c r="DW904" s="85"/>
    </row>
    <row r="905" spans="4:127" ht="21" customHeight="1" x14ac:dyDescent="0.2">
      <c r="D905" s="40"/>
      <c r="E905" s="40"/>
      <c r="F905" s="40"/>
      <c r="G905" s="40"/>
      <c r="H905" s="138"/>
      <c r="I905" s="138"/>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U905" s="75"/>
      <c r="AX905" s="40"/>
      <c r="AY905" s="40"/>
      <c r="AZ905" s="40"/>
      <c r="BA905" s="40"/>
      <c r="BG905" s="40"/>
      <c r="BI905" s="40"/>
      <c r="BJ905" s="40"/>
      <c r="BK905" s="40"/>
      <c r="BL905" s="40"/>
      <c r="BM905" s="40"/>
      <c r="BN905" s="40"/>
      <c r="BO905" s="40"/>
      <c r="BR905" s="40"/>
      <c r="BS905" s="40"/>
      <c r="BT905" s="40"/>
      <c r="CC905" s="40"/>
      <c r="CE905" s="65"/>
      <c r="CF905" s="65"/>
      <c r="CG905" s="65"/>
      <c r="CH905" s="65"/>
      <c r="CI905" s="65"/>
      <c r="CJ905" s="66"/>
      <c r="CK905" s="66"/>
      <c r="CL905" s="66"/>
      <c r="CM905" s="65"/>
      <c r="CN905" s="65"/>
      <c r="CO905" s="65"/>
      <c r="CP905" s="65"/>
      <c r="CQ905" s="65"/>
      <c r="CR905" s="65"/>
      <c r="CS905" s="65"/>
      <c r="CT905" s="65"/>
      <c r="CU905" s="65"/>
      <c r="CV905" s="66"/>
      <c r="CW905" s="65"/>
      <c r="CX905" s="65"/>
      <c r="CY905" s="40"/>
      <c r="CZ905" s="40"/>
      <c r="DA905" s="40"/>
      <c r="DB905" s="40"/>
      <c r="DC905" s="40"/>
      <c r="DD905" s="40"/>
      <c r="DE905" s="40"/>
      <c r="DF905" s="40"/>
      <c r="DG905" s="40"/>
      <c r="DH905" s="40"/>
      <c r="DI905" s="40"/>
      <c r="DJ905" s="40"/>
      <c r="DK905" s="40"/>
      <c r="DL905" s="40"/>
      <c r="DM905" s="40"/>
      <c r="DN905" s="40"/>
      <c r="DO905" s="40"/>
      <c r="DP905" s="40"/>
      <c r="DQ905" s="40"/>
      <c r="DR905" s="40"/>
      <c r="DS905" s="40"/>
      <c r="DT905" s="40"/>
      <c r="DU905" s="40"/>
      <c r="DV905" s="40"/>
      <c r="DW905" s="85"/>
    </row>
    <row r="906" spans="4:127" ht="21" customHeight="1" x14ac:dyDescent="0.2">
      <c r="D906" s="40"/>
      <c r="E906" s="40"/>
      <c r="F906" s="40"/>
      <c r="G906" s="40"/>
      <c r="H906" s="138"/>
      <c r="I906" s="138"/>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U906" s="75"/>
      <c r="AX906" s="40"/>
      <c r="AY906" s="40"/>
      <c r="AZ906" s="40"/>
      <c r="BA906" s="40"/>
      <c r="BG906" s="40"/>
      <c r="BI906" s="40"/>
      <c r="BJ906" s="40"/>
      <c r="BK906" s="40"/>
      <c r="BL906" s="40"/>
      <c r="BM906" s="40"/>
      <c r="BN906" s="40"/>
      <c r="BO906" s="40"/>
      <c r="BR906" s="40"/>
      <c r="BS906" s="40"/>
      <c r="BT906" s="40"/>
      <c r="CC906" s="40"/>
      <c r="CE906" s="65"/>
      <c r="CF906" s="65"/>
      <c r="CG906" s="65"/>
      <c r="CH906" s="65"/>
      <c r="CI906" s="65"/>
      <c r="CJ906" s="66"/>
      <c r="CK906" s="66"/>
      <c r="CL906" s="66"/>
      <c r="CM906" s="65"/>
      <c r="CN906" s="65"/>
      <c r="CO906" s="65"/>
      <c r="CP906" s="65"/>
      <c r="CQ906" s="65"/>
      <c r="CR906" s="65"/>
      <c r="CS906" s="65"/>
      <c r="CT906" s="65"/>
      <c r="CU906" s="65"/>
      <c r="CV906" s="66"/>
      <c r="CW906" s="65"/>
      <c r="CX906" s="65"/>
      <c r="CY906" s="40"/>
      <c r="CZ906" s="40"/>
      <c r="DA906" s="40"/>
      <c r="DB906" s="40"/>
      <c r="DC906" s="40"/>
      <c r="DD906" s="40"/>
      <c r="DE906" s="40"/>
      <c r="DF906" s="40"/>
      <c r="DG906" s="40"/>
      <c r="DH906" s="40"/>
      <c r="DI906" s="40"/>
      <c r="DJ906" s="40"/>
      <c r="DK906" s="40"/>
      <c r="DL906" s="40"/>
      <c r="DM906" s="40"/>
      <c r="DN906" s="40"/>
      <c r="DO906" s="40"/>
      <c r="DP906" s="40"/>
      <c r="DQ906" s="40"/>
      <c r="DR906" s="40"/>
      <c r="DS906" s="40"/>
      <c r="DT906" s="40"/>
      <c r="DU906" s="40"/>
      <c r="DV906" s="40"/>
      <c r="DW906" s="85"/>
    </row>
    <row r="907" spans="4:127" ht="21" customHeight="1" x14ac:dyDescent="0.2">
      <c r="D907" s="40"/>
      <c r="E907" s="40"/>
      <c r="F907" s="40"/>
      <c r="G907" s="40"/>
      <c r="H907" s="138"/>
      <c r="I907" s="138"/>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U907" s="75"/>
      <c r="AX907" s="40"/>
      <c r="AY907" s="40"/>
      <c r="AZ907" s="40"/>
      <c r="BA907" s="40"/>
      <c r="BG907" s="40"/>
      <c r="BI907" s="40"/>
      <c r="BJ907" s="40"/>
      <c r="BK907" s="40"/>
      <c r="BL907" s="40"/>
      <c r="BM907" s="40"/>
      <c r="BN907" s="40"/>
      <c r="BO907" s="40"/>
      <c r="BR907" s="40"/>
      <c r="BS907" s="40"/>
      <c r="BT907" s="40"/>
      <c r="CC907" s="40"/>
      <c r="CE907" s="65"/>
      <c r="CF907" s="65"/>
      <c r="CG907" s="65"/>
      <c r="CH907" s="65"/>
      <c r="CI907" s="65"/>
      <c r="CJ907" s="66"/>
      <c r="CK907" s="66"/>
      <c r="CL907" s="66"/>
      <c r="CM907" s="65"/>
      <c r="CN907" s="65"/>
      <c r="CO907" s="65"/>
      <c r="CP907" s="65"/>
      <c r="CQ907" s="65"/>
      <c r="CR907" s="65"/>
      <c r="CS907" s="65"/>
      <c r="CT907" s="65"/>
      <c r="CU907" s="65"/>
      <c r="CV907" s="66"/>
      <c r="CW907" s="65"/>
      <c r="CX907" s="65"/>
      <c r="CY907" s="40"/>
      <c r="CZ907" s="40"/>
      <c r="DA907" s="40"/>
      <c r="DB907" s="40"/>
      <c r="DC907" s="40"/>
      <c r="DD907" s="40"/>
      <c r="DE907" s="40"/>
      <c r="DF907" s="40"/>
      <c r="DG907" s="40"/>
      <c r="DH907" s="40"/>
      <c r="DI907" s="40"/>
      <c r="DJ907" s="40"/>
      <c r="DK907" s="40"/>
      <c r="DL907" s="40"/>
      <c r="DM907" s="40"/>
      <c r="DN907" s="40"/>
      <c r="DO907" s="40"/>
      <c r="DP907" s="40"/>
      <c r="DQ907" s="40"/>
      <c r="DR907" s="40"/>
      <c r="DS907" s="40"/>
      <c r="DT907" s="40"/>
      <c r="DU907" s="40"/>
      <c r="DV907" s="40"/>
      <c r="DW907" s="85"/>
    </row>
    <row r="908" spans="4:127" ht="21" customHeight="1" x14ac:dyDescent="0.2">
      <c r="D908" s="40"/>
      <c r="E908" s="40"/>
      <c r="F908" s="40"/>
      <c r="G908" s="40"/>
      <c r="H908" s="138"/>
      <c r="I908" s="138"/>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U908" s="75"/>
      <c r="AX908" s="40"/>
      <c r="AY908" s="40"/>
      <c r="AZ908" s="40"/>
      <c r="BA908" s="40"/>
      <c r="BG908" s="40"/>
      <c r="BI908" s="40"/>
      <c r="BJ908" s="40"/>
      <c r="BK908" s="40"/>
      <c r="BL908" s="40"/>
      <c r="BM908" s="40"/>
      <c r="BN908" s="40"/>
      <c r="BO908" s="40"/>
      <c r="BR908" s="40"/>
      <c r="BS908" s="40"/>
      <c r="BT908" s="40"/>
      <c r="CC908" s="40"/>
      <c r="CE908" s="65"/>
      <c r="CF908" s="65"/>
      <c r="CG908" s="65"/>
      <c r="CH908" s="65"/>
      <c r="CI908" s="65"/>
      <c r="CJ908" s="66"/>
      <c r="CK908" s="66"/>
      <c r="CL908" s="66"/>
      <c r="CM908" s="65"/>
      <c r="CN908" s="65"/>
      <c r="CO908" s="65"/>
      <c r="CP908" s="65"/>
      <c r="CQ908" s="65"/>
      <c r="CR908" s="65"/>
      <c r="CS908" s="65"/>
      <c r="CT908" s="65"/>
      <c r="CU908" s="65"/>
      <c r="CV908" s="66"/>
      <c r="CW908" s="65"/>
      <c r="CX908" s="65"/>
      <c r="CY908" s="40"/>
      <c r="CZ908" s="40"/>
      <c r="DA908" s="40"/>
      <c r="DB908" s="40"/>
      <c r="DC908" s="40"/>
      <c r="DD908" s="40"/>
      <c r="DE908" s="40"/>
      <c r="DF908" s="40"/>
      <c r="DG908" s="40"/>
      <c r="DH908" s="40"/>
      <c r="DI908" s="40"/>
      <c r="DJ908" s="40"/>
      <c r="DK908" s="40"/>
      <c r="DL908" s="40"/>
      <c r="DM908" s="40"/>
      <c r="DN908" s="40"/>
      <c r="DO908" s="40"/>
      <c r="DP908" s="40"/>
      <c r="DQ908" s="40"/>
      <c r="DR908" s="40"/>
      <c r="DS908" s="40"/>
      <c r="DT908" s="40"/>
      <c r="DU908" s="40"/>
      <c r="DV908" s="40"/>
      <c r="DW908" s="85"/>
    </row>
    <row r="909" spans="4:127" ht="21" customHeight="1" x14ac:dyDescent="0.2">
      <c r="D909" s="40"/>
      <c r="E909" s="40"/>
      <c r="F909" s="40"/>
      <c r="G909" s="40"/>
      <c r="H909" s="138"/>
      <c r="I909" s="138"/>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U909" s="75"/>
      <c r="AX909" s="40"/>
      <c r="AY909" s="40"/>
      <c r="AZ909" s="40"/>
      <c r="BA909" s="40"/>
      <c r="BG909" s="40"/>
      <c r="BI909" s="40"/>
      <c r="BJ909" s="40"/>
      <c r="BK909" s="40"/>
      <c r="BL909" s="40"/>
      <c r="BM909" s="40"/>
      <c r="BN909" s="40"/>
      <c r="BO909" s="40"/>
      <c r="BR909" s="40"/>
      <c r="BS909" s="40"/>
      <c r="BT909" s="40"/>
      <c r="CC909" s="40"/>
      <c r="CE909" s="65"/>
      <c r="CF909" s="65"/>
      <c r="CG909" s="65"/>
      <c r="CH909" s="65"/>
      <c r="CI909" s="65"/>
      <c r="CJ909" s="66"/>
      <c r="CK909" s="66"/>
      <c r="CL909" s="66"/>
      <c r="CM909" s="65"/>
      <c r="CN909" s="65"/>
      <c r="CO909" s="65"/>
      <c r="CP909" s="65"/>
      <c r="CQ909" s="65"/>
      <c r="CR909" s="65"/>
      <c r="CS909" s="65"/>
      <c r="CT909" s="65"/>
      <c r="CU909" s="65"/>
      <c r="CV909" s="66"/>
      <c r="CW909" s="65"/>
      <c r="CX909" s="65"/>
      <c r="CY909" s="40"/>
      <c r="CZ909" s="40"/>
      <c r="DA909" s="40"/>
      <c r="DB909" s="40"/>
      <c r="DC909" s="40"/>
      <c r="DD909" s="40"/>
      <c r="DE909" s="40"/>
      <c r="DF909" s="40"/>
      <c r="DG909" s="40"/>
      <c r="DH909" s="40"/>
      <c r="DI909" s="40"/>
      <c r="DJ909" s="40"/>
      <c r="DK909" s="40"/>
      <c r="DL909" s="40"/>
      <c r="DM909" s="40"/>
      <c r="DN909" s="40"/>
      <c r="DO909" s="40"/>
      <c r="DP909" s="40"/>
      <c r="DQ909" s="40"/>
      <c r="DR909" s="40"/>
      <c r="DS909" s="40"/>
      <c r="DT909" s="40"/>
      <c r="DU909" s="40"/>
      <c r="DV909" s="40"/>
      <c r="DW909" s="85"/>
    </row>
    <row r="910" spans="4:127" ht="21" customHeight="1" x14ac:dyDescent="0.2">
      <c r="D910" s="40"/>
      <c r="E910" s="40"/>
      <c r="F910" s="40"/>
      <c r="G910" s="40"/>
      <c r="H910" s="138"/>
      <c r="I910" s="138"/>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U910" s="75"/>
      <c r="AX910" s="40"/>
      <c r="AY910" s="40"/>
      <c r="AZ910" s="40"/>
      <c r="BA910" s="40"/>
      <c r="BG910" s="40"/>
      <c r="BI910" s="40"/>
      <c r="BJ910" s="40"/>
      <c r="BK910" s="40"/>
      <c r="BL910" s="40"/>
      <c r="BM910" s="40"/>
      <c r="BN910" s="40"/>
      <c r="BO910" s="40"/>
      <c r="BR910" s="40"/>
      <c r="BS910" s="40"/>
      <c r="BT910" s="40"/>
      <c r="CC910" s="40"/>
      <c r="CE910" s="65"/>
      <c r="CF910" s="65"/>
      <c r="CG910" s="65"/>
      <c r="CH910" s="65"/>
      <c r="CI910" s="65"/>
      <c r="CJ910" s="66"/>
      <c r="CK910" s="66"/>
      <c r="CL910" s="66"/>
      <c r="CM910" s="65"/>
      <c r="CN910" s="65"/>
      <c r="CO910" s="65"/>
      <c r="CP910" s="65"/>
      <c r="CQ910" s="65"/>
      <c r="CR910" s="65"/>
      <c r="CS910" s="65"/>
      <c r="CT910" s="65"/>
      <c r="CU910" s="65"/>
      <c r="CV910" s="66"/>
      <c r="CW910" s="65"/>
      <c r="CX910" s="65"/>
      <c r="CY910" s="40"/>
      <c r="CZ910" s="40"/>
      <c r="DA910" s="40"/>
      <c r="DB910" s="40"/>
      <c r="DC910" s="40"/>
      <c r="DD910" s="40"/>
      <c r="DE910" s="40"/>
      <c r="DF910" s="40"/>
      <c r="DG910" s="40"/>
      <c r="DH910" s="40"/>
      <c r="DI910" s="40"/>
      <c r="DJ910" s="40"/>
      <c r="DK910" s="40"/>
      <c r="DL910" s="40"/>
      <c r="DM910" s="40"/>
      <c r="DN910" s="40"/>
      <c r="DO910" s="40"/>
      <c r="DP910" s="40"/>
      <c r="DQ910" s="40"/>
      <c r="DR910" s="40"/>
      <c r="DS910" s="40"/>
      <c r="DT910" s="40"/>
      <c r="DU910" s="40"/>
      <c r="DV910" s="40"/>
      <c r="DW910" s="85"/>
    </row>
    <row r="911" spans="4:127" ht="21" customHeight="1" x14ac:dyDescent="0.2">
      <c r="D911" s="40"/>
      <c r="E911" s="40"/>
      <c r="F911" s="40"/>
      <c r="G911" s="40"/>
      <c r="H911" s="138"/>
      <c r="I911" s="138"/>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U911" s="75"/>
      <c r="AX911" s="40"/>
      <c r="AY911" s="40"/>
      <c r="AZ911" s="40"/>
      <c r="BA911" s="40"/>
      <c r="BG911" s="40"/>
      <c r="BI911" s="40"/>
      <c r="BJ911" s="40"/>
      <c r="BK911" s="40"/>
      <c r="BL911" s="40"/>
      <c r="BM911" s="40"/>
      <c r="BN911" s="40"/>
      <c r="BO911" s="40"/>
      <c r="BR911" s="40"/>
      <c r="BS911" s="40"/>
      <c r="BT911" s="40"/>
      <c r="CC911" s="40"/>
      <c r="CE911" s="65"/>
      <c r="CF911" s="65"/>
      <c r="CG911" s="65"/>
      <c r="CH911" s="65"/>
      <c r="CI911" s="65"/>
      <c r="CJ911" s="66"/>
      <c r="CK911" s="66"/>
      <c r="CL911" s="66"/>
      <c r="CM911" s="65"/>
      <c r="CN911" s="65"/>
      <c r="CO911" s="65"/>
      <c r="CP911" s="65"/>
      <c r="CQ911" s="65"/>
      <c r="CR911" s="65"/>
      <c r="CS911" s="65"/>
      <c r="CT911" s="65"/>
      <c r="CU911" s="65"/>
      <c r="CV911" s="66"/>
      <c r="CW911" s="65"/>
      <c r="CX911" s="65"/>
      <c r="CY911" s="40"/>
      <c r="CZ911" s="40"/>
      <c r="DA911" s="40"/>
      <c r="DB911" s="40"/>
      <c r="DC911" s="40"/>
      <c r="DD911" s="40"/>
      <c r="DE911" s="40"/>
      <c r="DF911" s="40"/>
      <c r="DG911" s="40"/>
      <c r="DH911" s="40"/>
      <c r="DI911" s="40"/>
      <c r="DJ911" s="40"/>
      <c r="DK911" s="40"/>
      <c r="DL911" s="40"/>
      <c r="DM911" s="40"/>
      <c r="DN911" s="40"/>
      <c r="DO911" s="40"/>
      <c r="DP911" s="40"/>
      <c r="DQ911" s="40"/>
      <c r="DR911" s="40"/>
      <c r="DS911" s="40"/>
      <c r="DT911" s="40"/>
      <c r="DU911" s="40"/>
      <c r="DV911" s="40"/>
      <c r="DW911" s="85"/>
    </row>
    <row r="912" spans="4:127" ht="21" customHeight="1" x14ac:dyDescent="0.2">
      <c r="D912" s="40"/>
      <c r="E912" s="40"/>
      <c r="F912" s="40"/>
      <c r="G912" s="40"/>
      <c r="H912" s="138"/>
      <c r="I912" s="138"/>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U912" s="75"/>
      <c r="AX912" s="40"/>
      <c r="AY912" s="40"/>
      <c r="AZ912" s="40"/>
      <c r="BA912" s="40"/>
      <c r="BG912" s="40"/>
      <c r="BI912" s="40"/>
      <c r="BJ912" s="40"/>
      <c r="BK912" s="40"/>
      <c r="BL912" s="40"/>
      <c r="BM912" s="40"/>
      <c r="BN912" s="40"/>
      <c r="BO912" s="40"/>
      <c r="BR912" s="40"/>
      <c r="BS912" s="40"/>
      <c r="BT912" s="40"/>
      <c r="CC912" s="40"/>
      <c r="CE912" s="65"/>
      <c r="CF912" s="65"/>
      <c r="CG912" s="65"/>
      <c r="CH912" s="65"/>
      <c r="CI912" s="65"/>
      <c r="CJ912" s="66"/>
      <c r="CK912" s="66"/>
      <c r="CL912" s="66"/>
      <c r="CM912" s="65"/>
      <c r="CN912" s="65"/>
      <c r="CO912" s="65"/>
      <c r="CP912" s="65"/>
      <c r="CQ912" s="65"/>
      <c r="CR912" s="65"/>
      <c r="CS912" s="65"/>
      <c r="CT912" s="65"/>
      <c r="CU912" s="65"/>
      <c r="CV912" s="66"/>
      <c r="CW912" s="65"/>
      <c r="CX912" s="65"/>
      <c r="CY912" s="40"/>
      <c r="CZ912" s="40"/>
      <c r="DA912" s="40"/>
      <c r="DB912" s="40"/>
      <c r="DC912" s="40"/>
      <c r="DD912" s="40"/>
      <c r="DE912" s="40"/>
      <c r="DF912" s="40"/>
      <c r="DG912" s="40"/>
      <c r="DH912" s="40"/>
      <c r="DI912" s="40"/>
      <c r="DJ912" s="40"/>
      <c r="DK912" s="40"/>
      <c r="DL912" s="40"/>
      <c r="DM912" s="40"/>
      <c r="DN912" s="40"/>
      <c r="DO912" s="40"/>
      <c r="DP912" s="40"/>
      <c r="DQ912" s="40"/>
      <c r="DR912" s="40"/>
      <c r="DS912" s="40"/>
      <c r="DT912" s="40"/>
      <c r="DU912" s="40"/>
      <c r="DV912" s="40"/>
      <c r="DW912" s="85"/>
    </row>
    <row r="913" spans="4:127" ht="21" customHeight="1" x14ac:dyDescent="0.2">
      <c r="D913" s="40"/>
      <c r="E913" s="40"/>
      <c r="F913" s="40"/>
      <c r="G913" s="40"/>
      <c r="H913" s="138"/>
      <c r="I913" s="138"/>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U913" s="75"/>
      <c r="AX913" s="40"/>
      <c r="AY913" s="40"/>
      <c r="AZ913" s="40"/>
      <c r="BA913" s="40"/>
      <c r="BG913" s="40"/>
      <c r="BI913" s="40"/>
      <c r="BJ913" s="40"/>
      <c r="BK913" s="40"/>
      <c r="BL913" s="40"/>
      <c r="BM913" s="40"/>
      <c r="BN913" s="40"/>
      <c r="BO913" s="40"/>
      <c r="BR913" s="40"/>
      <c r="BS913" s="40"/>
      <c r="BT913" s="40"/>
      <c r="CC913" s="40"/>
      <c r="CE913" s="65"/>
      <c r="CF913" s="65"/>
      <c r="CG913" s="65"/>
      <c r="CH913" s="65"/>
      <c r="CI913" s="65"/>
      <c r="CJ913" s="66"/>
      <c r="CK913" s="66"/>
      <c r="CL913" s="66"/>
      <c r="CM913" s="65"/>
      <c r="CN913" s="65"/>
      <c r="CO913" s="65"/>
      <c r="CP913" s="65"/>
      <c r="CQ913" s="65"/>
      <c r="CR913" s="65"/>
      <c r="CS913" s="65"/>
      <c r="CT913" s="65"/>
      <c r="CU913" s="65"/>
      <c r="CV913" s="66"/>
      <c r="CW913" s="65"/>
      <c r="CX913" s="65"/>
      <c r="CY913" s="40"/>
      <c r="CZ913" s="40"/>
      <c r="DA913" s="40"/>
      <c r="DB913" s="40"/>
      <c r="DC913" s="40"/>
      <c r="DD913" s="40"/>
      <c r="DE913" s="40"/>
      <c r="DF913" s="40"/>
      <c r="DG913" s="40"/>
      <c r="DH913" s="40"/>
      <c r="DI913" s="40"/>
      <c r="DJ913" s="40"/>
      <c r="DK913" s="40"/>
      <c r="DL913" s="40"/>
      <c r="DM913" s="40"/>
      <c r="DN913" s="40"/>
      <c r="DO913" s="40"/>
      <c r="DP913" s="40"/>
      <c r="DQ913" s="40"/>
      <c r="DR913" s="40"/>
      <c r="DS913" s="40"/>
      <c r="DT913" s="40"/>
      <c r="DU913" s="40"/>
      <c r="DV913" s="40"/>
      <c r="DW913" s="85"/>
    </row>
    <row r="914" spans="4:127" ht="21" customHeight="1" x14ac:dyDescent="0.2">
      <c r="D914" s="40"/>
      <c r="E914" s="40"/>
      <c r="F914" s="40"/>
      <c r="G914" s="40"/>
      <c r="H914" s="138"/>
      <c r="I914" s="138"/>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U914" s="75"/>
      <c r="AX914" s="40"/>
      <c r="AY914" s="40"/>
      <c r="AZ914" s="40"/>
      <c r="BA914" s="40"/>
      <c r="BG914" s="40"/>
      <c r="BI914" s="40"/>
      <c r="BJ914" s="40"/>
      <c r="BK914" s="40"/>
      <c r="BL914" s="40"/>
      <c r="BM914" s="40"/>
      <c r="BN914" s="40"/>
      <c r="BO914" s="40"/>
      <c r="BR914" s="40"/>
      <c r="BS914" s="40"/>
      <c r="BT914" s="40"/>
      <c r="CC914" s="40"/>
      <c r="CE914" s="65"/>
      <c r="CF914" s="65"/>
      <c r="CG914" s="65"/>
      <c r="CH914" s="65"/>
      <c r="CI914" s="65"/>
      <c r="CJ914" s="66"/>
      <c r="CK914" s="66"/>
      <c r="CL914" s="66"/>
      <c r="CM914" s="65"/>
      <c r="CN914" s="65"/>
      <c r="CO914" s="65"/>
      <c r="CP914" s="65"/>
      <c r="CQ914" s="65"/>
      <c r="CR914" s="65"/>
      <c r="CS914" s="65"/>
      <c r="CT914" s="65"/>
      <c r="CU914" s="65"/>
      <c r="CV914" s="66"/>
      <c r="CW914" s="65"/>
      <c r="CX914" s="65"/>
      <c r="CY914" s="40"/>
      <c r="CZ914" s="40"/>
      <c r="DA914" s="40"/>
      <c r="DB914" s="40"/>
      <c r="DC914" s="40"/>
      <c r="DD914" s="40"/>
      <c r="DE914" s="40"/>
      <c r="DF914" s="40"/>
      <c r="DG914" s="40"/>
      <c r="DH914" s="40"/>
      <c r="DI914" s="40"/>
      <c r="DJ914" s="40"/>
      <c r="DK914" s="40"/>
      <c r="DL914" s="40"/>
      <c r="DM914" s="40"/>
      <c r="DN914" s="40"/>
      <c r="DO914" s="40"/>
      <c r="DP914" s="40"/>
      <c r="DQ914" s="40"/>
      <c r="DR914" s="40"/>
      <c r="DS914" s="40"/>
      <c r="DT914" s="40"/>
      <c r="DU914" s="40"/>
      <c r="DV914" s="40"/>
      <c r="DW914" s="85"/>
    </row>
    <row r="915" spans="4:127" ht="21" customHeight="1" x14ac:dyDescent="0.2">
      <c r="D915" s="40"/>
      <c r="E915" s="40"/>
      <c r="F915" s="40"/>
      <c r="G915" s="40"/>
      <c r="H915" s="138"/>
      <c r="I915" s="138"/>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U915" s="75"/>
      <c r="AX915" s="40"/>
      <c r="AY915" s="40"/>
      <c r="AZ915" s="40"/>
      <c r="BA915" s="40"/>
      <c r="BG915" s="40"/>
      <c r="BI915" s="40"/>
      <c r="BJ915" s="40"/>
      <c r="BK915" s="40"/>
      <c r="BL915" s="40"/>
      <c r="BM915" s="40"/>
      <c r="BN915" s="40"/>
      <c r="BO915" s="40"/>
      <c r="BR915" s="40"/>
      <c r="BS915" s="40"/>
      <c r="BT915" s="40"/>
      <c r="CC915" s="40"/>
      <c r="CE915" s="65"/>
      <c r="CF915" s="65"/>
      <c r="CG915" s="65"/>
      <c r="CH915" s="65"/>
      <c r="CI915" s="65"/>
      <c r="CJ915" s="66"/>
      <c r="CK915" s="66"/>
      <c r="CL915" s="66"/>
      <c r="CM915" s="65"/>
      <c r="CN915" s="65"/>
      <c r="CO915" s="65"/>
      <c r="CP915" s="65"/>
      <c r="CQ915" s="65"/>
      <c r="CR915" s="65"/>
      <c r="CS915" s="65"/>
      <c r="CT915" s="65"/>
      <c r="CU915" s="65"/>
      <c r="CV915" s="66"/>
      <c r="CW915" s="65"/>
      <c r="CX915" s="65"/>
      <c r="CY915" s="40"/>
      <c r="CZ915" s="40"/>
      <c r="DA915" s="40"/>
      <c r="DB915" s="40"/>
      <c r="DC915" s="40"/>
      <c r="DD915" s="40"/>
      <c r="DE915" s="40"/>
      <c r="DF915" s="40"/>
      <c r="DG915" s="40"/>
      <c r="DH915" s="40"/>
      <c r="DI915" s="40"/>
      <c r="DJ915" s="40"/>
      <c r="DK915" s="40"/>
      <c r="DL915" s="40"/>
      <c r="DM915" s="40"/>
      <c r="DN915" s="40"/>
      <c r="DO915" s="40"/>
      <c r="DP915" s="40"/>
      <c r="DQ915" s="40"/>
      <c r="DR915" s="40"/>
      <c r="DS915" s="40"/>
      <c r="DT915" s="40"/>
      <c r="DU915" s="40"/>
      <c r="DV915" s="40"/>
      <c r="DW915" s="85"/>
    </row>
    <row r="916" spans="4:127" ht="21" customHeight="1" x14ac:dyDescent="0.2">
      <c r="D916" s="40"/>
      <c r="E916" s="40"/>
      <c r="F916" s="40"/>
      <c r="G916" s="40"/>
      <c r="H916" s="138"/>
      <c r="I916" s="138"/>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U916" s="75"/>
      <c r="AX916" s="40"/>
      <c r="AY916" s="40"/>
      <c r="AZ916" s="40"/>
      <c r="BA916" s="40"/>
      <c r="BG916" s="40"/>
      <c r="BI916" s="40"/>
      <c r="BJ916" s="40"/>
      <c r="BK916" s="40"/>
      <c r="BL916" s="40"/>
      <c r="BM916" s="40"/>
      <c r="BN916" s="40"/>
      <c r="BO916" s="40"/>
      <c r="BR916" s="40"/>
      <c r="BS916" s="40"/>
      <c r="BT916" s="40"/>
      <c r="CC916" s="40"/>
      <c r="CE916" s="65"/>
      <c r="CF916" s="65"/>
      <c r="CG916" s="65"/>
      <c r="CH916" s="65"/>
      <c r="CI916" s="65"/>
      <c r="CJ916" s="66"/>
      <c r="CK916" s="66"/>
      <c r="CL916" s="66"/>
      <c r="CM916" s="65"/>
      <c r="CN916" s="65"/>
      <c r="CO916" s="65"/>
      <c r="CP916" s="65"/>
      <c r="CQ916" s="65"/>
      <c r="CR916" s="65"/>
      <c r="CS916" s="65"/>
      <c r="CT916" s="65"/>
      <c r="CU916" s="65"/>
      <c r="CV916" s="66"/>
      <c r="CW916" s="65"/>
      <c r="CX916" s="65"/>
      <c r="CY916" s="40"/>
      <c r="CZ916" s="40"/>
      <c r="DA916" s="40"/>
      <c r="DB916" s="40"/>
      <c r="DC916" s="40"/>
      <c r="DD916" s="40"/>
      <c r="DE916" s="40"/>
      <c r="DF916" s="40"/>
      <c r="DG916" s="40"/>
      <c r="DH916" s="40"/>
      <c r="DI916" s="40"/>
      <c r="DJ916" s="40"/>
      <c r="DK916" s="40"/>
      <c r="DL916" s="40"/>
      <c r="DM916" s="40"/>
      <c r="DN916" s="40"/>
      <c r="DO916" s="40"/>
      <c r="DP916" s="40"/>
      <c r="DQ916" s="40"/>
      <c r="DR916" s="40"/>
      <c r="DS916" s="40"/>
      <c r="DT916" s="40"/>
      <c r="DU916" s="40"/>
      <c r="DV916" s="40"/>
      <c r="DW916" s="85"/>
    </row>
    <row r="917" spans="4:127" ht="21" customHeight="1" x14ac:dyDescent="0.2">
      <c r="D917" s="40"/>
      <c r="E917" s="40"/>
      <c r="F917" s="40"/>
      <c r="G917" s="40"/>
      <c r="H917" s="138"/>
      <c r="I917" s="138"/>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U917" s="75"/>
      <c r="AX917" s="40"/>
      <c r="AY917" s="40"/>
      <c r="AZ917" s="40"/>
      <c r="BA917" s="40"/>
      <c r="BG917" s="40"/>
      <c r="BI917" s="40"/>
      <c r="BJ917" s="40"/>
      <c r="BK917" s="40"/>
      <c r="BL917" s="40"/>
      <c r="BM917" s="40"/>
      <c r="BN917" s="40"/>
      <c r="BO917" s="40"/>
      <c r="BR917" s="40"/>
      <c r="BS917" s="40"/>
      <c r="BT917" s="40"/>
      <c r="CC917" s="40"/>
      <c r="CE917" s="65"/>
      <c r="CF917" s="65"/>
      <c r="CG917" s="65"/>
      <c r="CH917" s="65"/>
      <c r="CI917" s="65"/>
      <c r="CJ917" s="66"/>
      <c r="CK917" s="66"/>
      <c r="CL917" s="66"/>
      <c r="CM917" s="65"/>
      <c r="CN917" s="65"/>
      <c r="CO917" s="65"/>
      <c r="CP917" s="65"/>
      <c r="CQ917" s="65"/>
      <c r="CR917" s="65"/>
      <c r="CS917" s="65"/>
      <c r="CT917" s="65"/>
      <c r="CU917" s="65"/>
      <c r="CV917" s="66"/>
      <c r="CW917" s="65"/>
      <c r="CX917" s="65"/>
      <c r="CY917" s="40"/>
      <c r="CZ917" s="40"/>
      <c r="DA917" s="40"/>
      <c r="DB917" s="40"/>
      <c r="DC917" s="40"/>
      <c r="DD917" s="40"/>
      <c r="DE917" s="40"/>
      <c r="DF917" s="40"/>
      <c r="DG917" s="40"/>
      <c r="DH917" s="40"/>
      <c r="DI917" s="40"/>
      <c r="DJ917" s="40"/>
      <c r="DK917" s="40"/>
      <c r="DL917" s="40"/>
      <c r="DM917" s="40"/>
      <c r="DN917" s="40"/>
      <c r="DO917" s="40"/>
      <c r="DP917" s="40"/>
      <c r="DQ917" s="40"/>
      <c r="DR917" s="40"/>
      <c r="DS917" s="40"/>
      <c r="DT917" s="40"/>
      <c r="DU917" s="40"/>
      <c r="DV917" s="40"/>
      <c r="DW917" s="85"/>
    </row>
    <row r="918" spans="4:127" ht="21" customHeight="1" x14ac:dyDescent="0.2">
      <c r="D918" s="40"/>
      <c r="E918" s="40"/>
      <c r="F918" s="40"/>
      <c r="G918" s="40"/>
      <c r="H918" s="138"/>
      <c r="I918" s="138"/>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U918" s="75"/>
      <c r="AX918" s="40"/>
      <c r="AY918" s="40"/>
      <c r="AZ918" s="40"/>
      <c r="BA918" s="40"/>
      <c r="BG918" s="40"/>
      <c r="BI918" s="40"/>
      <c r="BJ918" s="40"/>
      <c r="BK918" s="40"/>
      <c r="BL918" s="40"/>
      <c r="BM918" s="40"/>
      <c r="BN918" s="40"/>
      <c r="BO918" s="40"/>
      <c r="BR918" s="40"/>
      <c r="BS918" s="40"/>
      <c r="BT918" s="40"/>
      <c r="CC918" s="40"/>
      <c r="CE918" s="65"/>
      <c r="CF918" s="65"/>
      <c r="CG918" s="65"/>
      <c r="CH918" s="65"/>
      <c r="CI918" s="65"/>
      <c r="CJ918" s="66"/>
      <c r="CK918" s="66"/>
      <c r="CL918" s="66"/>
      <c r="CM918" s="65"/>
      <c r="CN918" s="65"/>
      <c r="CO918" s="65"/>
      <c r="CP918" s="65"/>
      <c r="CQ918" s="65"/>
      <c r="CR918" s="65"/>
      <c r="CS918" s="65"/>
      <c r="CT918" s="65"/>
      <c r="CU918" s="65"/>
      <c r="CV918" s="66"/>
      <c r="CW918" s="65"/>
      <c r="CX918" s="65"/>
      <c r="CY918" s="40"/>
      <c r="CZ918" s="40"/>
      <c r="DA918" s="40"/>
      <c r="DB918" s="40"/>
      <c r="DC918" s="40"/>
      <c r="DD918" s="40"/>
      <c r="DE918" s="40"/>
      <c r="DF918" s="40"/>
      <c r="DG918" s="40"/>
      <c r="DH918" s="40"/>
      <c r="DI918" s="40"/>
      <c r="DJ918" s="40"/>
      <c r="DK918" s="40"/>
      <c r="DL918" s="40"/>
      <c r="DM918" s="40"/>
      <c r="DN918" s="40"/>
      <c r="DO918" s="40"/>
      <c r="DP918" s="40"/>
      <c r="DQ918" s="40"/>
      <c r="DR918" s="40"/>
      <c r="DS918" s="40"/>
      <c r="DT918" s="40"/>
      <c r="DU918" s="40"/>
      <c r="DV918" s="40"/>
      <c r="DW918" s="85"/>
    </row>
    <row r="919" spans="4:127" ht="21" customHeight="1" x14ac:dyDescent="0.2">
      <c r="D919" s="40"/>
      <c r="E919" s="40"/>
      <c r="F919" s="40"/>
      <c r="G919" s="40"/>
      <c r="H919" s="138"/>
      <c r="I919" s="138"/>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U919" s="75"/>
      <c r="AX919" s="40"/>
      <c r="AY919" s="40"/>
      <c r="AZ919" s="40"/>
      <c r="BA919" s="40"/>
      <c r="BG919" s="40"/>
      <c r="BI919" s="40"/>
      <c r="BJ919" s="40"/>
      <c r="BK919" s="40"/>
      <c r="BL919" s="40"/>
      <c r="BM919" s="40"/>
      <c r="BN919" s="40"/>
      <c r="BO919" s="40"/>
      <c r="BR919" s="40"/>
      <c r="BS919" s="40"/>
      <c r="BT919" s="40"/>
      <c r="CC919" s="40"/>
      <c r="CE919" s="65"/>
      <c r="CF919" s="65"/>
      <c r="CG919" s="65"/>
      <c r="CH919" s="65"/>
      <c r="CI919" s="65"/>
      <c r="CJ919" s="66"/>
      <c r="CK919" s="66"/>
      <c r="CL919" s="66"/>
      <c r="CM919" s="65"/>
      <c r="CN919" s="65"/>
      <c r="CO919" s="65"/>
      <c r="CP919" s="65"/>
      <c r="CQ919" s="65"/>
      <c r="CR919" s="65"/>
      <c r="CS919" s="65"/>
      <c r="CT919" s="65"/>
      <c r="CU919" s="65"/>
      <c r="CV919" s="66"/>
      <c r="CW919" s="65"/>
      <c r="CX919" s="65"/>
      <c r="CY919" s="40"/>
      <c r="CZ919" s="40"/>
      <c r="DA919" s="40"/>
      <c r="DB919" s="40"/>
      <c r="DC919" s="40"/>
      <c r="DD919" s="40"/>
      <c r="DE919" s="40"/>
      <c r="DF919" s="40"/>
      <c r="DG919" s="40"/>
      <c r="DH919" s="40"/>
      <c r="DI919" s="40"/>
      <c r="DJ919" s="40"/>
      <c r="DK919" s="40"/>
      <c r="DL919" s="40"/>
      <c r="DM919" s="40"/>
      <c r="DN919" s="40"/>
      <c r="DO919" s="40"/>
      <c r="DP919" s="40"/>
      <c r="DQ919" s="40"/>
      <c r="DR919" s="40"/>
      <c r="DS919" s="40"/>
      <c r="DT919" s="40"/>
      <c r="DU919" s="40"/>
      <c r="DV919" s="40"/>
      <c r="DW919" s="85"/>
    </row>
    <row r="920" spans="4:127" ht="21" customHeight="1" x14ac:dyDescent="0.2">
      <c r="D920" s="40"/>
      <c r="E920" s="40"/>
      <c r="F920" s="40"/>
      <c r="G920" s="40"/>
      <c r="H920" s="138"/>
      <c r="I920" s="138"/>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U920" s="75"/>
      <c r="AX920" s="40"/>
      <c r="AY920" s="40"/>
      <c r="AZ920" s="40"/>
      <c r="BA920" s="40"/>
      <c r="BG920" s="40"/>
      <c r="BI920" s="40"/>
      <c r="BJ920" s="40"/>
      <c r="BK920" s="40"/>
      <c r="BL920" s="40"/>
      <c r="BM920" s="40"/>
      <c r="BN920" s="40"/>
      <c r="BO920" s="40"/>
      <c r="BR920" s="40"/>
      <c r="BS920" s="40"/>
      <c r="BT920" s="40"/>
      <c r="CC920" s="40"/>
      <c r="CE920" s="65"/>
      <c r="CF920" s="65"/>
      <c r="CG920" s="65"/>
      <c r="CH920" s="65"/>
      <c r="CI920" s="65"/>
      <c r="CJ920" s="66"/>
      <c r="CK920" s="66"/>
      <c r="CL920" s="66"/>
      <c r="CM920" s="65"/>
      <c r="CN920" s="65"/>
      <c r="CO920" s="65"/>
      <c r="CP920" s="65"/>
      <c r="CQ920" s="65"/>
      <c r="CR920" s="65"/>
      <c r="CS920" s="65"/>
      <c r="CT920" s="65"/>
      <c r="CU920" s="65"/>
      <c r="CV920" s="66"/>
      <c r="CW920" s="65"/>
      <c r="CX920" s="65"/>
      <c r="CY920" s="40"/>
      <c r="CZ920" s="40"/>
      <c r="DA920" s="40"/>
      <c r="DB920" s="40"/>
      <c r="DC920" s="40"/>
      <c r="DD920" s="40"/>
      <c r="DE920" s="40"/>
      <c r="DF920" s="40"/>
      <c r="DG920" s="40"/>
      <c r="DH920" s="40"/>
      <c r="DI920" s="40"/>
      <c r="DJ920" s="40"/>
      <c r="DK920" s="40"/>
      <c r="DL920" s="40"/>
      <c r="DM920" s="40"/>
      <c r="DN920" s="40"/>
      <c r="DO920" s="40"/>
      <c r="DP920" s="40"/>
      <c r="DQ920" s="40"/>
      <c r="DR920" s="40"/>
      <c r="DS920" s="40"/>
      <c r="DT920" s="40"/>
      <c r="DU920" s="40"/>
      <c r="DV920" s="40"/>
      <c r="DW920" s="85"/>
    </row>
    <row r="921" spans="4:127" ht="21" customHeight="1" x14ac:dyDescent="0.2">
      <c r="D921" s="40"/>
      <c r="E921" s="40"/>
      <c r="F921" s="40"/>
      <c r="G921" s="40"/>
      <c r="H921" s="138"/>
      <c r="I921" s="138"/>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U921" s="75"/>
      <c r="AX921" s="40"/>
      <c r="AY921" s="40"/>
      <c r="AZ921" s="40"/>
      <c r="BA921" s="40"/>
      <c r="BG921" s="40"/>
      <c r="BI921" s="40"/>
      <c r="BJ921" s="40"/>
      <c r="BK921" s="40"/>
      <c r="BL921" s="40"/>
      <c r="BM921" s="40"/>
      <c r="BN921" s="40"/>
      <c r="BO921" s="40"/>
      <c r="BR921" s="40"/>
      <c r="BS921" s="40"/>
      <c r="BT921" s="40"/>
      <c r="CC921" s="40"/>
      <c r="CE921" s="65"/>
      <c r="CF921" s="65"/>
      <c r="CG921" s="65"/>
      <c r="CH921" s="65"/>
      <c r="CI921" s="65"/>
      <c r="CJ921" s="66"/>
      <c r="CK921" s="66"/>
      <c r="CL921" s="66"/>
      <c r="CM921" s="65"/>
      <c r="CN921" s="65"/>
      <c r="CO921" s="65"/>
      <c r="CP921" s="65"/>
      <c r="CQ921" s="65"/>
      <c r="CR921" s="65"/>
      <c r="CS921" s="65"/>
      <c r="CT921" s="65"/>
      <c r="CU921" s="65"/>
      <c r="CV921" s="66"/>
      <c r="CW921" s="65"/>
      <c r="CX921" s="65"/>
      <c r="CY921" s="40"/>
      <c r="CZ921" s="40"/>
      <c r="DA921" s="40"/>
      <c r="DB921" s="40"/>
      <c r="DC921" s="40"/>
      <c r="DD921" s="40"/>
      <c r="DE921" s="40"/>
      <c r="DF921" s="40"/>
      <c r="DG921" s="40"/>
      <c r="DH921" s="40"/>
      <c r="DI921" s="40"/>
      <c r="DJ921" s="40"/>
      <c r="DK921" s="40"/>
      <c r="DL921" s="40"/>
      <c r="DM921" s="40"/>
      <c r="DN921" s="40"/>
      <c r="DO921" s="40"/>
      <c r="DP921" s="40"/>
      <c r="DQ921" s="40"/>
      <c r="DR921" s="40"/>
      <c r="DS921" s="40"/>
      <c r="DT921" s="40"/>
      <c r="DU921" s="40"/>
      <c r="DV921" s="40"/>
      <c r="DW921" s="85"/>
    </row>
    <row r="922" spans="4:127" ht="21" customHeight="1" x14ac:dyDescent="0.2">
      <c r="D922" s="40"/>
      <c r="E922" s="40"/>
      <c r="F922" s="40"/>
      <c r="G922" s="40"/>
      <c r="H922" s="138"/>
      <c r="I922" s="138"/>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U922" s="75"/>
      <c r="AX922" s="40"/>
      <c r="AY922" s="40"/>
      <c r="AZ922" s="40"/>
      <c r="BA922" s="40"/>
      <c r="BG922" s="40"/>
      <c r="BI922" s="40"/>
      <c r="BJ922" s="40"/>
      <c r="BK922" s="40"/>
      <c r="BL922" s="40"/>
      <c r="BM922" s="40"/>
      <c r="BN922" s="40"/>
      <c r="BO922" s="40"/>
      <c r="BR922" s="40"/>
      <c r="BS922" s="40"/>
      <c r="BT922" s="40"/>
      <c r="CC922" s="40"/>
      <c r="CE922" s="65"/>
      <c r="CF922" s="65"/>
      <c r="CG922" s="65"/>
      <c r="CH922" s="65"/>
      <c r="CI922" s="65"/>
      <c r="CJ922" s="66"/>
      <c r="CK922" s="66"/>
      <c r="CL922" s="66"/>
      <c r="CM922" s="65"/>
      <c r="CN922" s="65"/>
      <c r="CO922" s="65"/>
      <c r="CP922" s="65"/>
      <c r="CQ922" s="65"/>
      <c r="CR922" s="65"/>
      <c r="CS922" s="65"/>
      <c r="CT922" s="65"/>
      <c r="CU922" s="65"/>
      <c r="CV922" s="66"/>
      <c r="CW922" s="65"/>
      <c r="CX922" s="65"/>
      <c r="CY922" s="40"/>
      <c r="CZ922" s="40"/>
      <c r="DA922" s="40"/>
      <c r="DB922" s="40"/>
      <c r="DC922" s="40"/>
      <c r="DD922" s="40"/>
      <c r="DE922" s="40"/>
      <c r="DF922" s="40"/>
      <c r="DG922" s="40"/>
      <c r="DH922" s="40"/>
      <c r="DI922" s="40"/>
      <c r="DJ922" s="40"/>
      <c r="DK922" s="40"/>
      <c r="DL922" s="40"/>
      <c r="DM922" s="40"/>
      <c r="DN922" s="40"/>
      <c r="DO922" s="40"/>
      <c r="DP922" s="40"/>
      <c r="DQ922" s="40"/>
      <c r="DR922" s="40"/>
      <c r="DS922" s="40"/>
      <c r="DT922" s="40"/>
      <c r="DU922" s="40"/>
      <c r="DV922" s="40"/>
      <c r="DW922" s="85"/>
    </row>
    <row r="923" spans="4:127" ht="21" customHeight="1" x14ac:dyDescent="0.2">
      <c r="D923" s="40"/>
      <c r="E923" s="40"/>
      <c r="F923" s="40"/>
      <c r="G923" s="40"/>
      <c r="H923" s="138"/>
      <c r="I923" s="138"/>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U923" s="75"/>
      <c r="AX923" s="40"/>
      <c r="AY923" s="40"/>
      <c r="AZ923" s="40"/>
      <c r="BA923" s="40"/>
      <c r="BG923" s="40"/>
      <c r="BI923" s="40"/>
      <c r="BJ923" s="40"/>
      <c r="BK923" s="40"/>
      <c r="BL923" s="40"/>
      <c r="BM923" s="40"/>
      <c r="BN923" s="40"/>
      <c r="BO923" s="40"/>
      <c r="BR923" s="40"/>
      <c r="BS923" s="40"/>
      <c r="BT923" s="40"/>
      <c r="CC923" s="40"/>
      <c r="CE923" s="65"/>
      <c r="CF923" s="65"/>
      <c r="CG923" s="65"/>
      <c r="CH923" s="65"/>
      <c r="CI923" s="65"/>
      <c r="CJ923" s="66"/>
      <c r="CK923" s="66"/>
      <c r="CL923" s="66"/>
      <c r="CM923" s="65"/>
      <c r="CN923" s="65"/>
      <c r="CO923" s="65"/>
      <c r="CP923" s="65"/>
      <c r="CQ923" s="65"/>
      <c r="CR923" s="65"/>
      <c r="CS923" s="65"/>
      <c r="CT923" s="65"/>
      <c r="CU923" s="65"/>
      <c r="CV923" s="66"/>
      <c r="CW923" s="65"/>
      <c r="CX923" s="65"/>
      <c r="CY923" s="40"/>
      <c r="CZ923" s="40"/>
      <c r="DA923" s="40"/>
      <c r="DB923" s="40"/>
      <c r="DC923" s="40"/>
      <c r="DD923" s="40"/>
      <c r="DE923" s="40"/>
      <c r="DF923" s="40"/>
      <c r="DG923" s="40"/>
      <c r="DH923" s="40"/>
      <c r="DI923" s="40"/>
      <c r="DJ923" s="40"/>
      <c r="DK923" s="40"/>
      <c r="DL923" s="40"/>
      <c r="DM923" s="40"/>
      <c r="DN923" s="40"/>
      <c r="DO923" s="40"/>
      <c r="DP923" s="40"/>
      <c r="DQ923" s="40"/>
      <c r="DR923" s="40"/>
      <c r="DS923" s="40"/>
      <c r="DT923" s="40"/>
      <c r="DU923" s="40"/>
      <c r="DV923" s="40"/>
      <c r="DW923" s="85"/>
    </row>
    <row r="924" spans="4:127" ht="21" customHeight="1" x14ac:dyDescent="0.2">
      <c r="D924" s="40"/>
      <c r="E924" s="40"/>
      <c r="F924" s="40"/>
      <c r="G924" s="40"/>
      <c r="H924" s="138"/>
      <c r="I924" s="138"/>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U924" s="75"/>
      <c r="AX924" s="40"/>
      <c r="AY924" s="40"/>
      <c r="AZ924" s="40"/>
      <c r="BA924" s="40"/>
      <c r="BG924" s="40"/>
      <c r="BI924" s="40"/>
      <c r="BJ924" s="40"/>
      <c r="BK924" s="40"/>
      <c r="BL924" s="40"/>
      <c r="BM924" s="40"/>
      <c r="BN924" s="40"/>
      <c r="BO924" s="40"/>
      <c r="BR924" s="40"/>
      <c r="BS924" s="40"/>
      <c r="BT924" s="40"/>
      <c r="CC924" s="40"/>
      <c r="CE924" s="65"/>
      <c r="CF924" s="65"/>
      <c r="CG924" s="65"/>
      <c r="CH924" s="65"/>
      <c r="CI924" s="65"/>
      <c r="CJ924" s="66"/>
      <c r="CK924" s="66"/>
      <c r="CL924" s="66"/>
      <c r="CM924" s="65"/>
      <c r="CN924" s="65"/>
      <c r="CO924" s="65"/>
      <c r="CP924" s="65"/>
      <c r="CQ924" s="65"/>
      <c r="CR924" s="65"/>
      <c r="CS924" s="65"/>
      <c r="CT924" s="65"/>
      <c r="CU924" s="65"/>
      <c r="CV924" s="66"/>
      <c r="CW924" s="65"/>
      <c r="CX924" s="65"/>
      <c r="CY924" s="40"/>
      <c r="CZ924" s="40"/>
      <c r="DA924" s="40"/>
      <c r="DB924" s="40"/>
      <c r="DC924" s="40"/>
      <c r="DD924" s="40"/>
      <c r="DE924" s="40"/>
      <c r="DF924" s="40"/>
      <c r="DG924" s="40"/>
      <c r="DH924" s="40"/>
      <c r="DI924" s="40"/>
      <c r="DJ924" s="40"/>
      <c r="DK924" s="40"/>
      <c r="DL924" s="40"/>
      <c r="DM924" s="40"/>
      <c r="DN924" s="40"/>
      <c r="DO924" s="40"/>
      <c r="DP924" s="40"/>
      <c r="DQ924" s="40"/>
      <c r="DR924" s="40"/>
      <c r="DS924" s="40"/>
      <c r="DT924" s="40"/>
      <c r="DU924" s="40"/>
      <c r="DV924" s="40"/>
      <c r="DW924" s="85"/>
    </row>
    <row r="925" spans="4:127" ht="21" customHeight="1" x14ac:dyDescent="0.2">
      <c r="D925" s="40"/>
      <c r="E925" s="40"/>
      <c r="F925" s="40"/>
      <c r="G925" s="40"/>
      <c r="H925" s="138"/>
      <c r="I925" s="138"/>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U925" s="75"/>
      <c r="AX925" s="40"/>
      <c r="AY925" s="40"/>
      <c r="AZ925" s="40"/>
      <c r="BA925" s="40"/>
      <c r="BG925" s="40"/>
      <c r="BI925" s="40"/>
      <c r="BJ925" s="40"/>
      <c r="BK925" s="40"/>
      <c r="BL925" s="40"/>
      <c r="BM925" s="40"/>
      <c r="BN925" s="40"/>
      <c r="BO925" s="40"/>
      <c r="BR925" s="40"/>
      <c r="BS925" s="40"/>
      <c r="BT925" s="40"/>
      <c r="CC925" s="40"/>
      <c r="CE925" s="65"/>
      <c r="CF925" s="65"/>
      <c r="CG925" s="65"/>
      <c r="CH925" s="65"/>
      <c r="CI925" s="65"/>
      <c r="CJ925" s="66"/>
      <c r="CK925" s="66"/>
      <c r="CL925" s="66"/>
      <c r="CM925" s="65"/>
      <c r="CN925" s="65"/>
      <c r="CO925" s="65"/>
      <c r="CP925" s="65"/>
      <c r="CQ925" s="65"/>
      <c r="CR925" s="65"/>
      <c r="CS925" s="65"/>
      <c r="CT925" s="65"/>
      <c r="CU925" s="65"/>
      <c r="CV925" s="66"/>
      <c r="CW925" s="65"/>
      <c r="CX925" s="65"/>
      <c r="CY925" s="40"/>
      <c r="CZ925" s="40"/>
      <c r="DA925" s="40"/>
      <c r="DB925" s="40"/>
      <c r="DC925" s="40"/>
      <c r="DD925" s="40"/>
      <c r="DE925" s="40"/>
      <c r="DF925" s="40"/>
      <c r="DG925" s="40"/>
      <c r="DH925" s="40"/>
      <c r="DI925" s="40"/>
      <c r="DJ925" s="40"/>
      <c r="DK925" s="40"/>
      <c r="DL925" s="40"/>
      <c r="DM925" s="40"/>
      <c r="DN925" s="40"/>
      <c r="DO925" s="40"/>
      <c r="DP925" s="40"/>
      <c r="DQ925" s="40"/>
      <c r="DR925" s="40"/>
      <c r="DS925" s="40"/>
      <c r="DT925" s="40"/>
      <c r="DU925" s="40"/>
      <c r="DV925" s="40"/>
      <c r="DW925" s="85"/>
    </row>
    <row r="926" spans="4:127" ht="21" customHeight="1" x14ac:dyDescent="0.2">
      <c r="D926" s="40"/>
      <c r="E926" s="40"/>
      <c r="F926" s="40"/>
      <c r="G926" s="40"/>
      <c r="H926" s="138"/>
      <c r="I926" s="138"/>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U926" s="75"/>
      <c r="AX926" s="40"/>
      <c r="AY926" s="40"/>
      <c r="AZ926" s="40"/>
      <c r="BA926" s="40"/>
      <c r="BG926" s="40"/>
      <c r="BI926" s="40"/>
      <c r="BJ926" s="40"/>
      <c r="BK926" s="40"/>
      <c r="BL926" s="40"/>
      <c r="BM926" s="40"/>
      <c r="BN926" s="40"/>
      <c r="BO926" s="40"/>
      <c r="BR926" s="40"/>
      <c r="BS926" s="40"/>
      <c r="BT926" s="40"/>
      <c r="CC926" s="40"/>
      <c r="CE926" s="65"/>
      <c r="CF926" s="65"/>
      <c r="CG926" s="65"/>
      <c r="CH926" s="65"/>
      <c r="CI926" s="65"/>
      <c r="CJ926" s="66"/>
      <c r="CK926" s="66"/>
      <c r="CL926" s="66"/>
      <c r="CM926" s="65"/>
      <c r="CN926" s="65"/>
      <c r="CO926" s="65"/>
      <c r="CP926" s="65"/>
      <c r="CQ926" s="65"/>
      <c r="CR926" s="65"/>
      <c r="CS926" s="65"/>
      <c r="CT926" s="65"/>
      <c r="CU926" s="65"/>
      <c r="CV926" s="66"/>
      <c r="CW926" s="65"/>
      <c r="CX926" s="65"/>
      <c r="CY926" s="40"/>
      <c r="CZ926" s="40"/>
      <c r="DA926" s="40"/>
      <c r="DB926" s="40"/>
      <c r="DC926" s="40"/>
      <c r="DD926" s="40"/>
      <c r="DE926" s="40"/>
      <c r="DF926" s="40"/>
      <c r="DG926" s="40"/>
      <c r="DH926" s="40"/>
      <c r="DI926" s="40"/>
      <c r="DJ926" s="40"/>
      <c r="DK926" s="40"/>
      <c r="DL926" s="40"/>
      <c r="DM926" s="40"/>
      <c r="DN926" s="40"/>
      <c r="DO926" s="40"/>
      <c r="DP926" s="40"/>
      <c r="DQ926" s="40"/>
      <c r="DR926" s="40"/>
      <c r="DS926" s="40"/>
      <c r="DT926" s="40"/>
      <c r="DU926" s="40"/>
      <c r="DV926" s="40"/>
      <c r="DW926" s="85"/>
    </row>
    <row r="927" spans="4:127" ht="21" customHeight="1" x14ac:dyDescent="0.2">
      <c r="D927" s="40"/>
      <c r="E927" s="40"/>
      <c r="F927" s="40"/>
      <c r="G927" s="40"/>
      <c r="H927" s="138"/>
      <c r="I927" s="138"/>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U927" s="75"/>
      <c r="AX927" s="40"/>
      <c r="AY927" s="40"/>
      <c r="AZ927" s="40"/>
      <c r="BA927" s="40"/>
      <c r="BG927" s="40"/>
      <c r="BI927" s="40"/>
      <c r="BJ927" s="40"/>
      <c r="BK927" s="40"/>
      <c r="BL927" s="40"/>
      <c r="BM927" s="40"/>
      <c r="BN927" s="40"/>
      <c r="BO927" s="40"/>
      <c r="BR927" s="40"/>
      <c r="BS927" s="40"/>
      <c r="BT927" s="40"/>
      <c r="CC927" s="40"/>
      <c r="CE927" s="65"/>
      <c r="CF927" s="65"/>
      <c r="CG927" s="65"/>
      <c r="CH927" s="65"/>
      <c r="CI927" s="65"/>
      <c r="CJ927" s="66"/>
      <c r="CK927" s="66"/>
      <c r="CL927" s="66"/>
      <c r="CM927" s="65"/>
      <c r="CN927" s="65"/>
      <c r="CO927" s="65"/>
      <c r="CP927" s="65"/>
      <c r="CQ927" s="65"/>
      <c r="CR927" s="65"/>
      <c r="CS927" s="65"/>
      <c r="CT927" s="65"/>
      <c r="CU927" s="65"/>
      <c r="CV927" s="66"/>
      <c r="CW927" s="65"/>
      <c r="CX927" s="65"/>
      <c r="CY927" s="40"/>
      <c r="CZ927" s="40"/>
      <c r="DA927" s="40"/>
      <c r="DB927" s="40"/>
      <c r="DC927" s="40"/>
      <c r="DD927" s="40"/>
      <c r="DE927" s="40"/>
      <c r="DF927" s="40"/>
      <c r="DG927" s="40"/>
      <c r="DH927" s="40"/>
      <c r="DI927" s="40"/>
      <c r="DJ927" s="40"/>
      <c r="DK927" s="40"/>
      <c r="DL927" s="40"/>
      <c r="DM927" s="40"/>
      <c r="DN927" s="40"/>
      <c r="DO927" s="40"/>
      <c r="DP927" s="40"/>
      <c r="DQ927" s="40"/>
      <c r="DR927" s="40"/>
      <c r="DS927" s="40"/>
      <c r="DT927" s="40"/>
      <c r="DU927" s="40"/>
      <c r="DV927" s="40"/>
      <c r="DW927" s="85"/>
    </row>
    <row r="928" spans="4:127" ht="21" customHeight="1" x14ac:dyDescent="0.2">
      <c r="D928" s="40"/>
      <c r="E928" s="40"/>
      <c r="F928" s="40"/>
      <c r="G928" s="40"/>
      <c r="H928" s="138"/>
      <c r="I928" s="138"/>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U928" s="75"/>
      <c r="AX928" s="40"/>
      <c r="AY928" s="40"/>
      <c r="AZ928" s="40"/>
      <c r="BA928" s="40"/>
      <c r="BG928" s="40"/>
      <c r="BI928" s="40"/>
      <c r="BJ928" s="40"/>
      <c r="BK928" s="40"/>
      <c r="BL928" s="40"/>
      <c r="BM928" s="40"/>
      <c r="BN928" s="40"/>
      <c r="BO928" s="40"/>
      <c r="BR928" s="40"/>
      <c r="BS928" s="40"/>
      <c r="BT928" s="40"/>
      <c r="CC928" s="40"/>
      <c r="CE928" s="65"/>
      <c r="CF928" s="65"/>
      <c r="CG928" s="65"/>
      <c r="CH928" s="65"/>
      <c r="CI928" s="65"/>
      <c r="CJ928" s="66"/>
      <c r="CK928" s="66"/>
      <c r="CL928" s="66"/>
      <c r="CM928" s="65"/>
      <c r="CN928" s="65"/>
      <c r="CO928" s="65"/>
      <c r="CP928" s="65"/>
      <c r="CQ928" s="65"/>
      <c r="CR928" s="65"/>
      <c r="CS928" s="65"/>
      <c r="CT928" s="65"/>
      <c r="CU928" s="65"/>
      <c r="CV928" s="66"/>
      <c r="CW928" s="65"/>
      <c r="CX928" s="65"/>
      <c r="CY928" s="40"/>
      <c r="CZ928" s="40"/>
      <c r="DA928" s="40"/>
      <c r="DB928" s="40"/>
      <c r="DC928" s="40"/>
      <c r="DD928" s="40"/>
      <c r="DE928" s="40"/>
      <c r="DF928" s="40"/>
      <c r="DG928" s="40"/>
      <c r="DH928" s="40"/>
      <c r="DI928" s="40"/>
      <c r="DJ928" s="40"/>
      <c r="DK928" s="40"/>
      <c r="DL928" s="40"/>
      <c r="DM928" s="40"/>
      <c r="DN928" s="40"/>
      <c r="DO928" s="40"/>
      <c r="DP928" s="40"/>
      <c r="DQ928" s="40"/>
      <c r="DR928" s="40"/>
      <c r="DS928" s="40"/>
      <c r="DT928" s="40"/>
      <c r="DU928" s="40"/>
      <c r="DV928" s="40"/>
      <c r="DW928" s="85"/>
    </row>
    <row r="929" spans="4:127" ht="21" customHeight="1" x14ac:dyDescent="0.2">
      <c r="D929" s="40"/>
      <c r="E929" s="40"/>
      <c r="F929" s="40"/>
      <c r="G929" s="40"/>
      <c r="H929" s="138"/>
      <c r="I929" s="138"/>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U929" s="75"/>
      <c r="AX929" s="40"/>
      <c r="AY929" s="40"/>
      <c r="AZ929" s="40"/>
      <c r="BA929" s="40"/>
      <c r="BG929" s="40"/>
      <c r="BI929" s="40"/>
      <c r="BJ929" s="40"/>
      <c r="BK929" s="40"/>
      <c r="BL929" s="40"/>
      <c r="BM929" s="40"/>
      <c r="BN929" s="40"/>
      <c r="BO929" s="40"/>
      <c r="BR929" s="40"/>
      <c r="BS929" s="40"/>
      <c r="BT929" s="40"/>
      <c r="CC929" s="40"/>
      <c r="CE929" s="65"/>
      <c r="CF929" s="65"/>
      <c r="CG929" s="65"/>
      <c r="CH929" s="65"/>
      <c r="CI929" s="65"/>
      <c r="CJ929" s="66"/>
      <c r="CK929" s="66"/>
      <c r="CL929" s="66"/>
      <c r="CM929" s="65"/>
      <c r="CN929" s="65"/>
      <c r="CO929" s="65"/>
      <c r="CP929" s="65"/>
      <c r="CQ929" s="65"/>
      <c r="CR929" s="65"/>
      <c r="CS929" s="65"/>
      <c r="CT929" s="65"/>
      <c r="CU929" s="65"/>
      <c r="CV929" s="66"/>
      <c r="CW929" s="65"/>
      <c r="CX929" s="65"/>
      <c r="CY929" s="40"/>
      <c r="CZ929" s="40"/>
      <c r="DA929" s="40"/>
      <c r="DB929" s="40"/>
      <c r="DC929" s="40"/>
      <c r="DD929" s="40"/>
      <c r="DE929" s="40"/>
      <c r="DF929" s="40"/>
      <c r="DG929" s="40"/>
      <c r="DH929" s="40"/>
      <c r="DI929" s="40"/>
      <c r="DJ929" s="40"/>
      <c r="DK929" s="40"/>
      <c r="DL929" s="40"/>
      <c r="DM929" s="40"/>
      <c r="DN929" s="40"/>
      <c r="DO929" s="40"/>
      <c r="DP929" s="40"/>
      <c r="DQ929" s="40"/>
      <c r="DR929" s="40"/>
      <c r="DS929" s="40"/>
      <c r="DT929" s="40"/>
      <c r="DU929" s="40"/>
      <c r="DV929" s="40"/>
      <c r="DW929" s="85"/>
    </row>
    <row r="930" spans="4:127" ht="21" customHeight="1" x14ac:dyDescent="0.2">
      <c r="D930" s="40"/>
      <c r="E930" s="40"/>
      <c r="F930" s="40"/>
      <c r="G930" s="40"/>
      <c r="H930" s="138"/>
      <c r="I930" s="138"/>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U930" s="75"/>
      <c r="AX930" s="40"/>
      <c r="AY930" s="40"/>
      <c r="AZ930" s="40"/>
      <c r="BA930" s="40"/>
      <c r="BG930" s="40"/>
      <c r="BI930" s="40"/>
      <c r="BJ930" s="40"/>
      <c r="BK930" s="40"/>
      <c r="BL930" s="40"/>
      <c r="BM930" s="40"/>
      <c r="BN930" s="40"/>
      <c r="BO930" s="40"/>
      <c r="BR930" s="40"/>
      <c r="BS930" s="40"/>
      <c r="BT930" s="40"/>
      <c r="CC930" s="40"/>
      <c r="CE930" s="65"/>
      <c r="CF930" s="65"/>
      <c r="CG930" s="65"/>
      <c r="CH930" s="65"/>
      <c r="CI930" s="65"/>
      <c r="CJ930" s="66"/>
      <c r="CK930" s="66"/>
      <c r="CL930" s="66"/>
      <c r="CM930" s="65"/>
      <c r="CN930" s="65"/>
      <c r="CO930" s="65"/>
      <c r="CP930" s="65"/>
      <c r="CQ930" s="65"/>
      <c r="CR930" s="65"/>
      <c r="CS930" s="65"/>
      <c r="CT930" s="65"/>
      <c r="CU930" s="65"/>
      <c r="CV930" s="66"/>
      <c r="CW930" s="65"/>
      <c r="CX930" s="65"/>
      <c r="CY930" s="40"/>
      <c r="CZ930" s="40"/>
      <c r="DA930" s="40"/>
      <c r="DB930" s="40"/>
      <c r="DC930" s="40"/>
      <c r="DD930" s="40"/>
      <c r="DE930" s="40"/>
      <c r="DF930" s="40"/>
      <c r="DG930" s="40"/>
      <c r="DH930" s="40"/>
      <c r="DI930" s="40"/>
      <c r="DJ930" s="40"/>
      <c r="DK930" s="40"/>
      <c r="DL930" s="40"/>
      <c r="DM930" s="40"/>
      <c r="DN930" s="40"/>
      <c r="DO930" s="40"/>
      <c r="DP930" s="40"/>
      <c r="DQ930" s="40"/>
      <c r="DR930" s="40"/>
      <c r="DS930" s="40"/>
      <c r="DT930" s="40"/>
      <c r="DU930" s="40"/>
      <c r="DV930" s="40"/>
      <c r="DW930" s="85"/>
    </row>
    <row r="931" spans="4:127" ht="21" customHeight="1" x14ac:dyDescent="0.2">
      <c r="D931" s="40"/>
      <c r="E931" s="40"/>
      <c r="F931" s="40"/>
      <c r="G931" s="40"/>
      <c r="H931" s="138"/>
      <c r="I931" s="138"/>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U931" s="75"/>
      <c r="AX931" s="40"/>
      <c r="AY931" s="40"/>
      <c r="AZ931" s="40"/>
      <c r="BA931" s="40"/>
      <c r="BG931" s="40"/>
      <c r="BI931" s="40"/>
      <c r="BJ931" s="40"/>
      <c r="BK931" s="40"/>
      <c r="BL931" s="40"/>
      <c r="BM931" s="40"/>
      <c r="BN931" s="40"/>
      <c r="BO931" s="40"/>
      <c r="BR931" s="40"/>
      <c r="BS931" s="40"/>
      <c r="BT931" s="40"/>
      <c r="CC931" s="40"/>
      <c r="CE931" s="65"/>
      <c r="CF931" s="65"/>
      <c r="CG931" s="65"/>
      <c r="CH931" s="65"/>
      <c r="CI931" s="65"/>
      <c r="CJ931" s="66"/>
      <c r="CK931" s="66"/>
      <c r="CL931" s="66"/>
      <c r="CM931" s="65"/>
      <c r="CN931" s="65"/>
      <c r="CO931" s="65"/>
      <c r="CP931" s="65"/>
      <c r="CQ931" s="65"/>
      <c r="CR931" s="65"/>
      <c r="CS931" s="65"/>
      <c r="CT931" s="65"/>
      <c r="CU931" s="65"/>
      <c r="CV931" s="66"/>
      <c r="CW931" s="65"/>
      <c r="CX931" s="65"/>
      <c r="CY931" s="40"/>
      <c r="CZ931" s="40"/>
      <c r="DA931" s="40"/>
      <c r="DB931" s="40"/>
      <c r="DC931" s="40"/>
      <c r="DD931" s="40"/>
      <c r="DE931" s="40"/>
      <c r="DF931" s="40"/>
      <c r="DG931" s="40"/>
      <c r="DH931" s="40"/>
      <c r="DI931" s="40"/>
      <c r="DJ931" s="40"/>
      <c r="DK931" s="40"/>
      <c r="DL931" s="40"/>
      <c r="DM931" s="40"/>
      <c r="DN931" s="40"/>
      <c r="DO931" s="40"/>
      <c r="DP931" s="40"/>
      <c r="DQ931" s="40"/>
      <c r="DR931" s="40"/>
      <c r="DS931" s="40"/>
      <c r="DT931" s="40"/>
      <c r="DU931" s="40"/>
      <c r="DV931" s="40"/>
      <c r="DW931" s="85"/>
    </row>
    <row r="932" spans="4:127" ht="21" customHeight="1" x14ac:dyDescent="0.2">
      <c r="D932" s="40"/>
      <c r="E932" s="40"/>
      <c r="F932" s="40"/>
      <c r="G932" s="40"/>
      <c r="H932" s="138"/>
      <c r="I932" s="138"/>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U932" s="75"/>
      <c r="AX932" s="40"/>
      <c r="AY932" s="40"/>
      <c r="AZ932" s="40"/>
      <c r="BA932" s="40"/>
      <c r="BG932" s="40"/>
      <c r="BI932" s="40"/>
      <c r="BJ932" s="40"/>
      <c r="BK932" s="40"/>
      <c r="BL932" s="40"/>
      <c r="BM932" s="40"/>
      <c r="BN932" s="40"/>
      <c r="BO932" s="40"/>
      <c r="BR932" s="40"/>
      <c r="BS932" s="40"/>
      <c r="BT932" s="40"/>
      <c r="CC932" s="40"/>
      <c r="CE932" s="65"/>
      <c r="CF932" s="65"/>
      <c r="CG932" s="65"/>
      <c r="CH932" s="65"/>
      <c r="CI932" s="65"/>
      <c r="CJ932" s="66"/>
      <c r="CK932" s="66"/>
      <c r="CL932" s="66"/>
      <c r="CM932" s="65"/>
      <c r="CN932" s="65"/>
      <c r="CO932" s="65"/>
      <c r="CP932" s="65"/>
      <c r="CQ932" s="65"/>
      <c r="CR932" s="65"/>
      <c r="CS932" s="65"/>
      <c r="CT932" s="65"/>
      <c r="CU932" s="65"/>
      <c r="CV932" s="66"/>
      <c r="CW932" s="65"/>
      <c r="CX932" s="65"/>
      <c r="CY932" s="40"/>
      <c r="CZ932" s="40"/>
      <c r="DA932" s="40"/>
      <c r="DB932" s="40"/>
      <c r="DC932" s="40"/>
      <c r="DD932" s="40"/>
      <c r="DE932" s="40"/>
      <c r="DF932" s="40"/>
      <c r="DG932" s="40"/>
      <c r="DH932" s="40"/>
      <c r="DI932" s="40"/>
      <c r="DJ932" s="40"/>
      <c r="DK932" s="40"/>
      <c r="DL932" s="40"/>
      <c r="DM932" s="40"/>
      <c r="DN932" s="40"/>
      <c r="DO932" s="40"/>
      <c r="DP932" s="40"/>
      <c r="DQ932" s="40"/>
      <c r="DR932" s="40"/>
      <c r="DS932" s="40"/>
      <c r="DT932" s="40"/>
      <c r="DU932" s="40"/>
      <c r="DV932" s="40"/>
      <c r="DW932" s="85"/>
    </row>
    <row r="933" spans="4:127" ht="21" customHeight="1" x14ac:dyDescent="0.2">
      <c r="D933" s="40"/>
      <c r="E933" s="40"/>
      <c r="F933" s="40"/>
      <c r="G933" s="40"/>
      <c r="H933" s="138"/>
      <c r="I933" s="138"/>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U933" s="75"/>
      <c r="AX933" s="40"/>
      <c r="AY933" s="40"/>
      <c r="AZ933" s="40"/>
      <c r="BA933" s="40"/>
      <c r="BG933" s="40"/>
      <c r="BI933" s="40"/>
      <c r="BJ933" s="40"/>
      <c r="BK933" s="40"/>
      <c r="BL933" s="40"/>
      <c r="BM933" s="40"/>
      <c r="BN933" s="40"/>
      <c r="BO933" s="40"/>
      <c r="BR933" s="40"/>
      <c r="BS933" s="40"/>
      <c r="BT933" s="40"/>
      <c r="CC933" s="40"/>
      <c r="CE933" s="65"/>
      <c r="CF933" s="65"/>
      <c r="CG933" s="65"/>
      <c r="CH933" s="65"/>
      <c r="CI933" s="65"/>
      <c r="CJ933" s="66"/>
      <c r="CK933" s="66"/>
      <c r="CL933" s="66"/>
      <c r="CM933" s="65"/>
      <c r="CN933" s="65"/>
      <c r="CO933" s="65"/>
      <c r="CP933" s="65"/>
      <c r="CQ933" s="65"/>
      <c r="CR933" s="65"/>
      <c r="CS933" s="65"/>
      <c r="CT933" s="65"/>
      <c r="CU933" s="65"/>
      <c r="CV933" s="66"/>
      <c r="CW933" s="65"/>
      <c r="CX933" s="65"/>
      <c r="CY933" s="40"/>
      <c r="CZ933" s="40"/>
      <c r="DA933" s="40"/>
      <c r="DB933" s="40"/>
      <c r="DC933" s="40"/>
      <c r="DD933" s="40"/>
      <c r="DE933" s="40"/>
      <c r="DF933" s="40"/>
      <c r="DG933" s="40"/>
      <c r="DH933" s="40"/>
      <c r="DI933" s="40"/>
      <c r="DJ933" s="40"/>
      <c r="DK933" s="40"/>
      <c r="DL933" s="40"/>
      <c r="DM933" s="40"/>
      <c r="DN933" s="40"/>
      <c r="DO933" s="40"/>
      <c r="DP933" s="40"/>
      <c r="DQ933" s="40"/>
      <c r="DR933" s="40"/>
      <c r="DS933" s="40"/>
      <c r="DT933" s="40"/>
      <c r="DU933" s="40"/>
      <c r="DV933" s="40"/>
      <c r="DW933" s="85"/>
    </row>
    <row r="934" spans="4:127" ht="21" customHeight="1" x14ac:dyDescent="0.2">
      <c r="D934" s="40"/>
      <c r="E934" s="40"/>
      <c r="F934" s="40"/>
      <c r="G934" s="40"/>
      <c r="H934" s="138"/>
      <c r="I934" s="138"/>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U934" s="75"/>
      <c r="AX934" s="40"/>
      <c r="AY934" s="40"/>
      <c r="AZ934" s="40"/>
      <c r="BA934" s="40"/>
      <c r="BG934" s="40"/>
      <c r="BI934" s="40"/>
      <c r="BJ934" s="40"/>
      <c r="BK934" s="40"/>
      <c r="BL934" s="40"/>
      <c r="BM934" s="40"/>
      <c r="BN934" s="40"/>
      <c r="BO934" s="40"/>
      <c r="BR934" s="40"/>
      <c r="BS934" s="40"/>
      <c r="BT934" s="40"/>
      <c r="CC934" s="40"/>
      <c r="CE934" s="65"/>
      <c r="CF934" s="65"/>
      <c r="CG934" s="65"/>
      <c r="CH934" s="65"/>
      <c r="CI934" s="65"/>
      <c r="CJ934" s="66"/>
      <c r="CK934" s="66"/>
      <c r="CL934" s="66"/>
      <c r="CM934" s="65"/>
      <c r="CN934" s="65"/>
      <c r="CO934" s="65"/>
      <c r="CP934" s="65"/>
      <c r="CQ934" s="65"/>
      <c r="CR934" s="65"/>
      <c r="CS934" s="65"/>
      <c r="CT934" s="65"/>
      <c r="CU934" s="65"/>
      <c r="CV934" s="66"/>
      <c r="CW934" s="65"/>
      <c r="CX934" s="65"/>
      <c r="CY934" s="40"/>
      <c r="CZ934" s="40"/>
      <c r="DA934" s="40"/>
      <c r="DB934" s="40"/>
      <c r="DC934" s="40"/>
      <c r="DD934" s="40"/>
      <c r="DE934" s="40"/>
      <c r="DF934" s="40"/>
      <c r="DG934" s="40"/>
      <c r="DH934" s="40"/>
      <c r="DI934" s="40"/>
      <c r="DJ934" s="40"/>
      <c r="DK934" s="40"/>
      <c r="DL934" s="40"/>
      <c r="DM934" s="40"/>
      <c r="DN934" s="40"/>
      <c r="DO934" s="40"/>
      <c r="DP934" s="40"/>
      <c r="DQ934" s="40"/>
      <c r="DR934" s="40"/>
      <c r="DS934" s="40"/>
      <c r="DT934" s="40"/>
      <c r="DU934" s="40"/>
      <c r="DV934" s="40"/>
      <c r="DW934" s="85"/>
    </row>
  </sheetData>
  <mergeCells count="5">
    <mergeCell ref="CM36:CN36"/>
    <mergeCell ref="CP129:CQ129"/>
    <mergeCell ref="CP137:CQ137"/>
    <mergeCell ref="CP161:CR161"/>
    <mergeCell ref="CP165:CR165"/>
  </mergeCells>
  <hyperlinks>
    <hyperlink ref="H2" r:id="rId1"/>
    <hyperlink ref="CD2" r:id="rId2"/>
    <hyperlink ref="H3" r:id="rId3"/>
    <hyperlink ref="CD3" r:id="rId4"/>
    <hyperlink ref="H4" r:id="rId5"/>
    <hyperlink ref="H5" r:id="rId6"/>
    <hyperlink ref="CD5" r:id="rId7"/>
    <hyperlink ref="H6" r:id="rId8"/>
    <hyperlink ref="CD6" r:id="rId9"/>
    <hyperlink ref="H7" r:id="rId10"/>
    <hyperlink ref="CD7" r:id="rId11"/>
    <hyperlink ref="H8" r:id="rId12"/>
    <hyperlink ref="CD8" r:id="rId13"/>
    <hyperlink ref="H9" r:id="rId14"/>
    <hyperlink ref="H10" r:id="rId15"/>
    <hyperlink ref="H11" r:id="rId16"/>
    <hyperlink ref="CD11" r:id="rId17"/>
    <hyperlink ref="H12" r:id="rId18"/>
    <hyperlink ref="CD12" r:id="rId19"/>
    <hyperlink ref="H13" r:id="rId20"/>
    <hyperlink ref="CD13" r:id="rId21"/>
    <hyperlink ref="H14" r:id="rId22"/>
    <hyperlink ref="CD14" r:id="rId23"/>
    <hyperlink ref="H15" r:id="rId24"/>
    <hyperlink ref="H16" r:id="rId25"/>
    <hyperlink ref="CD16" r:id="rId26"/>
    <hyperlink ref="H18" r:id="rId27"/>
    <hyperlink ref="CD18" r:id="rId28"/>
    <hyperlink ref="H20" r:id="rId29"/>
    <hyperlink ref="CD20" r:id="rId30"/>
    <hyperlink ref="H21" r:id="rId31"/>
    <hyperlink ref="CD21" r:id="rId32"/>
    <hyperlink ref="H23" r:id="rId33"/>
    <hyperlink ref="CD23" r:id="rId34"/>
    <hyperlink ref="H25" r:id="rId35"/>
    <hyperlink ref="CD25" r:id="rId36"/>
    <hyperlink ref="H26" r:id="rId37"/>
    <hyperlink ref="H27" r:id="rId38"/>
    <hyperlink ref="CD27" r:id="rId39"/>
    <hyperlink ref="H28" r:id="rId40"/>
    <hyperlink ref="CD28" r:id="rId41"/>
    <hyperlink ref="H29" r:id="rId42"/>
    <hyperlink ref="CD29" r:id="rId43"/>
    <hyperlink ref="H30" r:id="rId44"/>
    <hyperlink ref="CD30" r:id="rId45"/>
    <hyperlink ref="H32" r:id="rId46"/>
    <hyperlink ref="H33" r:id="rId47"/>
    <hyperlink ref="CD33" r:id="rId48"/>
    <hyperlink ref="H34" r:id="rId49"/>
    <hyperlink ref="CD34" r:id="rId50"/>
    <hyperlink ref="H36" r:id="rId51"/>
    <hyperlink ref="H37" r:id="rId52"/>
    <hyperlink ref="CD37" r:id="rId53"/>
    <hyperlink ref="H38" r:id="rId54"/>
    <hyperlink ref="CD38" r:id="rId55"/>
    <hyperlink ref="H40" r:id="rId56"/>
    <hyperlink ref="H42" r:id="rId57"/>
    <hyperlink ref="H44" r:id="rId58"/>
    <hyperlink ref="CD44" r:id="rId59"/>
    <hyperlink ref="H45" r:id="rId60"/>
    <hyperlink ref="CD45" r:id="rId61"/>
    <hyperlink ref="H47" r:id="rId62"/>
    <hyperlink ref="CD47" r:id="rId63"/>
    <hyperlink ref="H48" r:id="rId64"/>
    <hyperlink ref="H49" r:id="rId65"/>
    <hyperlink ref="CD49" r:id="rId66"/>
    <hyperlink ref="H50" r:id="rId67"/>
    <hyperlink ref="CD50" r:id="rId68"/>
    <hyperlink ref="H51" r:id="rId69"/>
    <hyperlink ref="H52" r:id="rId70"/>
    <hyperlink ref="H53" r:id="rId71"/>
    <hyperlink ref="H54" r:id="rId72"/>
    <hyperlink ref="CD54" r:id="rId73"/>
    <hyperlink ref="H56" r:id="rId74"/>
    <hyperlink ref="CD56" r:id="rId75"/>
    <hyperlink ref="H57" r:id="rId76"/>
    <hyperlink ref="CD57" r:id="rId77"/>
    <hyperlink ref="H59" r:id="rId78"/>
    <hyperlink ref="CD59" r:id="rId79"/>
    <hyperlink ref="H60" r:id="rId80"/>
    <hyperlink ref="CD60" r:id="rId81"/>
    <hyperlink ref="H62" r:id="rId82"/>
    <hyperlink ref="CD62" r:id="rId83"/>
    <hyperlink ref="H64" r:id="rId84"/>
    <hyperlink ref="CD64" r:id="rId85"/>
    <hyperlink ref="H65" r:id="rId86"/>
    <hyperlink ref="CD65" r:id="rId87"/>
    <hyperlink ref="H66" r:id="rId88"/>
    <hyperlink ref="CD66" r:id="rId89"/>
    <hyperlink ref="H67" r:id="rId90"/>
    <hyperlink ref="H69" r:id="rId91"/>
    <hyperlink ref="CD69" r:id="rId92"/>
    <hyperlink ref="H70" r:id="rId93"/>
    <hyperlink ref="CD70" r:id="rId94"/>
    <hyperlink ref="H72" r:id="rId95"/>
    <hyperlink ref="CD72" r:id="rId96"/>
    <hyperlink ref="H73" r:id="rId97"/>
    <hyperlink ref="CD73" r:id="rId98"/>
    <hyperlink ref="H74" r:id="rId99"/>
    <hyperlink ref="CD74" r:id="rId100"/>
    <hyperlink ref="H78" r:id="rId101"/>
    <hyperlink ref="H80" r:id="rId102"/>
    <hyperlink ref="H81" r:id="rId103"/>
    <hyperlink ref="H82" r:id="rId104"/>
    <hyperlink ref="CD82" r:id="rId105"/>
    <hyperlink ref="H83" r:id="rId106"/>
    <hyperlink ref="CD83" r:id="rId107"/>
    <hyperlink ref="H85" r:id="rId108"/>
    <hyperlink ref="H87" r:id="rId109"/>
    <hyperlink ref="CD87" r:id="rId110"/>
    <hyperlink ref="H88" r:id="rId111"/>
    <hyperlink ref="CD88" r:id="rId112"/>
    <hyperlink ref="H90" r:id="rId113"/>
    <hyperlink ref="H94" r:id="rId114"/>
    <hyperlink ref="H95" r:id="rId115"/>
    <hyperlink ref="CD95" r:id="rId116"/>
    <hyperlink ref="H96" r:id="rId117"/>
    <hyperlink ref="H98" r:id="rId118"/>
    <hyperlink ref="CD98" r:id="rId119"/>
    <hyperlink ref="H105" r:id="rId120"/>
    <hyperlink ref="CD105" r:id="rId121"/>
    <hyperlink ref="H106" r:id="rId122"/>
    <hyperlink ref="H107" r:id="rId123"/>
    <hyperlink ref="CD107" r:id="rId124"/>
    <hyperlink ref="H108" r:id="rId125"/>
    <hyperlink ref="CD108" r:id="rId126"/>
    <hyperlink ref="H111" r:id="rId127"/>
    <hyperlink ref="CD111" r:id="rId128"/>
    <hyperlink ref="H112" r:id="rId129"/>
    <hyperlink ref="CD112" r:id="rId130"/>
    <hyperlink ref="H113" r:id="rId131"/>
    <hyperlink ref="H114" r:id="rId132"/>
    <hyperlink ref="CD114" r:id="rId133"/>
    <hyperlink ref="H115" r:id="rId134"/>
    <hyperlink ref="CD115" r:id="rId135"/>
    <hyperlink ref="H116" r:id="rId136"/>
    <hyperlink ref="CD116" r:id="rId137"/>
    <hyperlink ref="H117" r:id="rId138"/>
    <hyperlink ref="CD117" r:id="rId139"/>
    <hyperlink ref="H118" r:id="rId140"/>
    <hyperlink ref="H119" r:id="rId141"/>
    <hyperlink ref="H121" r:id="rId142"/>
    <hyperlink ref="CD121" r:id="rId143"/>
    <hyperlink ref="H122" r:id="rId144"/>
    <hyperlink ref="H123" r:id="rId145"/>
    <hyperlink ref="CD123" r:id="rId146"/>
    <hyperlink ref="H125" r:id="rId147"/>
    <hyperlink ref="CD125" r:id="rId148"/>
    <hyperlink ref="H126" r:id="rId149"/>
    <hyperlink ref="H128" r:id="rId150"/>
    <hyperlink ref="H129" r:id="rId151"/>
    <hyperlink ref="H130" r:id="rId152"/>
    <hyperlink ref="CD130" r:id="rId153"/>
    <hyperlink ref="H133" r:id="rId154"/>
    <hyperlink ref="H134" r:id="rId155"/>
    <hyperlink ref="CD134" r:id="rId156"/>
    <hyperlink ref="H135" r:id="rId157"/>
    <hyperlink ref="CD135" r:id="rId158"/>
    <hyperlink ref="H136" r:id="rId159"/>
    <hyperlink ref="CD136" r:id="rId160"/>
    <hyperlink ref="H137" r:id="rId161"/>
    <hyperlink ref="CD137" r:id="rId162"/>
    <hyperlink ref="H140" r:id="rId163"/>
    <hyperlink ref="H141" r:id="rId164"/>
    <hyperlink ref="CD141" r:id="rId165"/>
    <hyperlink ref="H142" r:id="rId166"/>
    <hyperlink ref="H143" r:id="rId167"/>
    <hyperlink ref="CD143" r:id="rId168"/>
    <hyperlink ref="H144" r:id="rId169"/>
    <hyperlink ref="CD144" r:id="rId170"/>
    <hyperlink ref="H146" r:id="rId171"/>
    <hyperlink ref="CD146" r:id="rId172"/>
    <hyperlink ref="H147" r:id="rId173"/>
    <hyperlink ref="CD147" r:id="rId174"/>
    <hyperlink ref="H149" r:id="rId175"/>
    <hyperlink ref="CD149" r:id="rId176"/>
    <hyperlink ref="H150" r:id="rId177"/>
    <hyperlink ref="CD150" r:id="rId178"/>
    <hyperlink ref="H151" r:id="rId179"/>
    <hyperlink ref="CD151" r:id="rId180"/>
    <hyperlink ref="H152" r:id="rId181"/>
    <hyperlink ref="CD152" r:id="rId182"/>
    <hyperlink ref="H154" r:id="rId183"/>
    <hyperlink ref="CD154" r:id="rId184"/>
    <hyperlink ref="H155" r:id="rId185"/>
    <hyperlink ref="CD155" r:id="rId186"/>
    <hyperlink ref="H156" r:id="rId187"/>
    <hyperlink ref="H159" r:id="rId188"/>
    <hyperlink ref="CD159" r:id="rId189"/>
    <hyperlink ref="H161" r:id="rId190"/>
    <hyperlink ref="H162" r:id="rId191"/>
    <hyperlink ref="CD162" r:id="rId192"/>
    <hyperlink ref="H165" r:id="rId193"/>
    <hyperlink ref="H166" r:id="rId194"/>
    <hyperlink ref="CD166" r:id="rId195"/>
    <hyperlink ref="H168" r:id="rId196"/>
    <hyperlink ref="CD168" r:id="rId197"/>
  </hyperlinks>
  <pageMargins left="0.7" right="0.7" top="0.75" bottom="0.75" header="0.3" footer="0.3"/>
  <drawing r:id="rId198"/>
  <legacyDrawing r:id="rId1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6"/>
  <sheetViews>
    <sheetView workbookViewId="0"/>
  </sheetViews>
  <sheetFormatPr defaultColWidth="14.42578125" defaultRowHeight="15.75" customHeight="1" x14ac:dyDescent="0.2"/>
  <cols>
    <col min="1" max="1" width="52.7109375" customWidth="1"/>
    <col min="2" max="2" width="110.85546875" customWidth="1"/>
    <col min="3" max="3" width="26.140625" customWidth="1"/>
    <col min="4" max="4" width="36" customWidth="1"/>
    <col min="6" max="6" width="21.7109375" customWidth="1"/>
    <col min="7" max="7" width="24.7109375" customWidth="1"/>
  </cols>
  <sheetData>
    <row r="1" spans="1:9" ht="15.75" customHeight="1" x14ac:dyDescent="0.2">
      <c r="A1" s="2" t="s">
        <v>1</v>
      </c>
      <c r="B1" s="3" t="s">
        <v>36</v>
      </c>
      <c r="C1" s="4" t="s">
        <v>40</v>
      </c>
      <c r="D1" s="4" t="s">
        <v>49</v>
      </c>
      <c r="E1" s="4" t="s">
        <v>50</v>
      </c>
      <c r="F1" s="4" t="s">
        <v>51</v>
      </c>
      <c r="G1" s="3" t="s">
        <v>52</v>
      </c>
      <c r="H1" s="6"/>
      <c r="I1" s="6"/>
    </row>
    <row r="2" spans="1:9" ht="15.75" customHeight="1" x14ac:dyDescent="0.2">
      <c r="A2" s="8" t="s">
        <v>2</v>
      </c>
      <c r="B2" s="9" t="s">
        <v>77</v>
      </c>
      <c r="C2" s="8" t="s">
        <v>91</v>
      </c>
      <c r="D2" s="8" t="s">
        <v>92</v>
      </c>
      <c r="E2" s="8" t="s">
        <v>93</v>
      </c>
      <c r="F2" s="11"/>
    </row>
    <row r="3" spans="1:9" ht="15.75" customHeight="1" x14ac:dyDescent="0.2">
      <c r="A3" s="8" t="s">
        <v>3</v>
      </c>
      <c r="B3" s="9" t="s">
        <v>134</v>
      </c>
      <c r="C3" s="8" t="s">
        <v>91</v>
      </c>
      <c r="D3" s="8" t="s">
        <v>92</v>
      </c>
      <c r="E3" s="8" t="s">
        <v>93</v>
      </c>
      <c r="F3" s="11"/>
    </row>
    <row r="4" spans="1:9" ht="15.75" customHeight="1" x14ac:dyDescent="0.2">
      <c r="A4" s="8" t="s">
        <v>4</v>
      </c>
      <c r="B4" s="9" t="s">
        <v>139</v>
      </c>
      <c r="C4" s="8" t="s">
        <v>91</v>
      </c>
      <c r="D4" s="8" t="s">
        <v>92</v>
      </c>
      <c r="E4" s="8" t="s">
        <v>93</v>
      </c>
      <c r="F4" s="11"/>
    </row>
    <row r="5" spans="1:9" ht="15.75" customHeight="1" x14ac:dyDescent="0.2">
      <c r="A5" s="8" t="s">
        <v>5</v>
      </c>
      <c r="B5" s="9" t="s">
        <v>140</v>
      </c>
      <c r="C5" s="8" t="s">
        <v>91</v>
      </c>
      <c r="D5" s="8" t="s">
        <v>92</v>
      </c>
      <c r="E5" s="8" t="s">
        <v>141</v>
      </c>
      <c r="F5" s="11"/>
    </row>
    <row r="6" spans="1:9" ht="15.75" customHeight="1" x14ac:dyDescent="0.2">
      <c r="A6" s="8" t="s">
        <v>6</v>
      </c>
      <c r="B6" s="9" t="s">
        <v>142</v>
      </c>
      <c r="C6" s="8" t="s">
        <v>91</v>
      </c>
      <c r="D6" s="8" t="s">
        <v>92</v>
      </c>
      <c r="E6" s="8" t="s">
        <v>141</v>
      </c>
      <c r="F6" s="11"/>
    </row>
    <row r="7" spans="1:9" ht="15.75" customHeight="1" x14ac:dyDescent="0.2">
      <c r="A7" s="8" t="s">
        <v>7</v>
      </c>
      <c r="B7" s="9" t="s">
        <v>143</v>
      </c>
      <c r="C7" s="8" t="s">
        <v>91</v>
      </c>
      <c r="D7" s="8" t="s">
        <v>92</v>
      </c>
      <c r="E7" s="8" t="s">
        <v>144</v>
      </c>
      <c r="F7" s="11"/>
    </row>
    <row r="8" spans="1:9" ht="15.75" customHeight="1" x14ac:dyDescent="0.2">
      <c r="A8" s="13" t="s">
        <v>8</v>
      </c>
      <c r="B8" s="9" t="s">
        <v>146</v>
      </c>
      <c r="C8" s="8" t="s">
        <v>147</v>
      </c>
      <c r="D8" s="8" t="s">
        <v>92</v>
      </c>
      <c r="E8" s="8"/>
      <c r="F8" s="11"/>
    </row>
    <row r="9" spans="1:9" ht="15.75" customHeight="1" x14ac:dyDescent="0.2">
      <c r="A9" s="13" t="s">
        <v>9</v>
      </c>
      <c r="B9" s="9" t="s">
        <v>148</v>
      </c>
      <c r="C9" s="8" t="s">
        <v>91</v>
      </c>
      <c r="D9" s="8" t="s">
        <v>92</v>
      </c>
      <c r="E9" s="8" t="s">
        <v>93</v>
      </c>
      <c r="F9" s="11"/>
    </row>
    <row r="10" spans="1:9" ht="15.75" customHeight="1" x14ac:dyDescent="0.2">
      <c r="A10" s="8" t="s">
        <v>149</v>
      </c>
      <c r="B10" s="9" t="s">
        <v>150</v>
      </c>
      <c r="C10" s="8" t="s">
        <v>151</v>
      </c>
      <c r="D10" s="8" t="s">
        <v>92</v>
      </c>
      <c r="E10" s="8" t="s">
        <v>141</v>
      </c>
      <c r="F10" s="11"/>
    </row>
    <row r="11" spans="1:9" ht="15.75" customHeight="1" x14ac:dyDescent="0.2">
      <c r="A11" s="8" t="s">
        <v>152</v>
      </c>
      <c r="B11" s="9" t="s">
        <v>153</v>
      </c>
      <c r="C11" s="8" t="s">
        <v>151</v>
      </c>
      <c r="D11" s="8" t="s">
        <v>92</v>
      </c>
      <c r="E11" s="8" t="s">
        <v>141</v>
      </c>
      <c r="F11" s="11"/>
    </row>
    <row r="12" spans="1:9" ht="15.75" customHeight="1" x14ac:dyDescent="0.2">
      <c r="A12" s="8" t="s">
        <v>12</v>
      </c>
      <c r="B12" s="9" t="s">
        <v>155</v>
      </c>
      <c r="C12" s="8" t="s">
        <v>151</v>
      </c>
      <c r="D12" s="8" t="s">
        <v>92</v>
      </c>
      <c r="E12" s="8" t="s">
        <v>93</v>
      </c>
      <c r="F12" s="11"/>
    </row>
    <row r="13" spans="1:9" ht="15.75" customHeight="1" x14ac:dyDescent="0.2">
      <c r="A13" s="8" t="s">
        <v>157</v>
      </c>
      <c r="B13" s="9" t="s">
        <v>158</v>
      </c>
      <c r="C13" s="8" t="s">
        <v>151</v>
      </c>
      <c r="D13" s="8" t="s">
        <v>92</v>
      </c>
      <c r="E13" s="8" t="s">
        <v>141</v>
      </c>
      <c r="F13" s="11"/>
    </row>
    <row r="14" spans="1:9" ht="15.75" customHeight="1" x14ac:dyDescent="0.2">
      <c r="A14" s="8" t="s">
        <v>159</v>
      </c>
      <c r="B14" s="9" t="s">
        <v>160</v>
      </c>
      <c r="C14" s="8" t="s">
        <v>151</v>
      </c>
      <c r="D14" s="8" t="s">
        <v>92</v>
      </c>
      <c r="E14" s="8" t="s">
        <v>93</v>
      </c>
      <c r="F14" s="11"/>
    </row>
    <row r="15" spans="1:9" ht="15.75" customHeight="1" x14ac:dyDescent="0.2">
      <c r="A15" s="8" t="s">
        <v>15</v>
      </c>
      <c r="B15" s="9" t="s">
        <v>162</v>
      </c>
      <c r="C15" s="8" t="s">
        <v>151</v>
      </c>
      <c r="D15" s="8" t="s">
        <v>92</v>
      </c>
      <c r="E15" s="8" t="s">
        <v>93</v>
      </c>
      <c r="F15" s="11"/>
    </row>
    <row r="16" spans="1:9" ht="15.75" customHeight="1" x14ac:dyDescent="0.2">
      <c r="A16" s="8" t="s">
        <v>16</v>
      </c>
      <c r="B16" s="9" t="s">
        <v>164</v>
      </c>
      <c r="C16" s="8" t="s">
        <v>151</v>
      </c>
      <c r="D16" s="8" t="s">
        <v>92</v>
      </c>
      <c r="E16" s="8" t="s">
        <v>141</v>
      </c>
      <c r="F16" s="11"/>
    </row>
    <row r="17" spans="1:6" ht="15.75" customHeight="1" x14ac:dyDescent="0.2">
      <c r="A17" s="8" t="s">
        <v>165</v>
      </c>
      <c r="B17" s="9" t="s">
        <v>166</v>
      </c>
      <c r="C17" s="8" t="s">
        <v>151</v>
      </c>
      <c r="D17" s="8" t="s">
        <v>92</v>
      </c>
      <c r="E17" s="8" t="s">
        <v>93</v>
      </c>
      <c r="F17" s="11"/>
    </row>
    <row r="18" spans="1:6" ht="15.75" customHeight="1" x14ac:dyDescent="0.2">
      <c r="A18" s="8" t="s">
        <v>18</v>
      </c>
      <c r="B18" s="9" t="s">
        <v>167</v>
      </c>
      <c r="C18" s="8" t="s">
        <v>151</v>
      </c>
      <c r="D18" s="8" t="s">
        <v>92</v>
      </c>
      <c r="E18" s="8" t="s">
        <v>93</v>
      </c>
      <c r="F18" s="11"/>
    </row>
    <row r="19" spans="1:6" ht="15.75" customHeight="1" x14ac:dyDescent="0.2">
      <c r="A19" s="8" t="s">
        <v>19</v>
      </c>
      <c r="B19" s="9" t="s">
        <v>168</v>
      </c>
      <c r="C19" s="8" t="s">
        <v>151</v>
      </c>
      <c r="D19" s="8" t="s">
        <v>92</v>
      </c>
      <c r="E19" s="8" t="s">
        <v>141</v>
      </c>
      <c r="F19" s="11"/>
    </row>
    <row r="20" spans="1:6" ht="15.75" customHeight="1" x14ac:dyDescent="0.2">
      <c r="A20" s="8" t="s">
        <v>169</v>
      </c>
      <c r="B20" s="9" t="s">
        <v>170</v>
      </c>
      <c r="C20" s="8" t="s">
        <v>151</v>
      </c>
      <c r="D20" s="8" t="s">
        <v>92</v>
      </c>
      <c r="E20" s="8" t="s">
        <v>93</v>
      </c>
      <c r="F20" s="11"/>
    </row>
    <row r="21" spans="1:6" ht="15.75" customHeight="1" x14ac:dyDescent="0.2">
      <c r="A21" s="8" t="s">
        <v>21</v>
      </c>
      <c r="B21" s="9" t="s">
        <v>171</v>
      </c>
      <c r="C21" s="8" t="s">
        <v>151</v>
      </c>
      <c r="D21" s="8" t="s">
        <v>92</v>
      </c>
      <c r="E21" s="8" t="s">
        <v>93</v>
      </c>
      <c r="F21" s="11"/>
    </row>
    <row r="22" spans="1:6" ht="15.75" customHeight="1" x14ac:dyDescent="0.2">
      <c r="A22" s="8" t="s">
        <v>22</v>
      </c>
      <c r="B22" s="18" t="s">
        <v>173</v>
      </c>
      <c r="C22" s="8" t="s">
        <v>151</v>
      </c>
      <c r="D22" s="8" t="s">
        <v>92</v>
      </c>
      <c r="E22" s="8" t="s">
        <v>141</v>
      </c>
      <c r="F22" s="11"/>
    </row>
    <row r="23" spans="1:6" ht="15.75" customHeight="1" x14ac:dyDescent="0.2">
      <c r="A23" s="8" t="s">
        <v>174</v>
      </c>
      <c r="B23" s="9" t="s">
        <v>175</v>
      </c>
      <c r="C23" s="8" t="s">
        <v>151</v>
      </c>
      <c r="D23" s="8" t="s">
        <v>92</v>
      </c>
      <c r="E23" s="8" t="s">
        <v>93</v>
      </c>
      <c r="F23" s="11"/>
    </row>
    <row r="24" spans="1:6" ht="15.75" customHeight="1" x14ac:dyDescent="0.2">
      <c r="A24" s="8" t="s">
        <v>24</v>
      </c>
      <c r="B24" s="9" t="s">
        <v>176</v>
      </c>
      <c r="C24" s="8" t="s">
        <v>151</v>
      </c>
      <c r="D24" s="8" t="s">
        <v>92</v>
      </c>
      <c r="E24" s="8" t="s">
        <v>141</v>
      </c>
      <c r="F24" s="11"/>
    </row>
    <row r="25" spans="1:6" ht="15.75" customHeight="1" x14ac:dyDescent="0.2">
      <c r="A25" s="8" t="s">
        <v>25</v>
      </c>
      <c r="B25" s="9" t="s">
        <v>177</v>
      </c>
      <c r="C25" s="8" t="s">
        <v>151</v>
      </c>
      <c r="D25" s="8" t="s">
        <v>178</v>
      </c>
      <c r="E25" s="8" t="s">
        <v>179</v>
      </c>
      <c r="F25" s="11"/>
    </row>
    <row r="26" spans="1:6" ht="15.75" customHeight="1" x14ac:dyDescent="0.2">
      <c r="A26" s="8" t="s">
        <v>27</v>
      </c>
      <c r="B26" s="18" t="s">
        <v>181</v>
      </c>
      <c r="C26" s="8" t="s">
        <v>151</v>
      </c>
      <c r="D26" s="8" t="s">
        <v>178</v>
      </c>
      <c r="E26" s="8" t="s">
        <v>179</v>
      </c>
      <c r="F26" s="11"/>
    </row>
    <row r="27" spans="1:6" ht="15.75" customHeight="1" x14ac:dyDescent="0.2">
      <c r="A27" s="8" t="s">
        <v>26</v>
      </c>
      <c r="B27" s="18" t="s">
        <v>182</v>
      </c>
      <c r="C27" s="8" t="s">
        <v>151</v>
      </c>
      <c r="D27" s="8" t="s">
        <v>178</v>
      </c>
      <c r="E27" s="8" t="s">
        <v>179</v>
      </c>
      <c r="F27" s="11"/>
    </row>
    <row r="28" spans="1:6" ht="15.75" customHeight="1" x14ac:dyDescent="0.2">
      <c r="A28" s="8" t="s">
        <v>28</v>
      </c>
      <c r="B28" s="18" t="s">
        <v>185</v>
      </c>
      <c r="C28" s="8" t="s">
        <v>151</v>
      </c>
      <c r="D28" s="8" t="s">
        <v>178</v>
      </c>
      <c r="E28" s="8" t="s">
        <v>179</v>
      </c>
      <c r="F28" s="11"/>
    </row>
    <row r="29" spans="1:6" ht="15.75" customHeight="1" x14ac:dyDescent="0.2">
      <c r="A29" s="8" t="s">
        <v>187</v>
      </c>
      <c r="B29" s="9" t="s">
        <v>188</v>
      </c>
      <c r="C29" s="8" t="s">
        <v>151</v>
      </c>
      <c r="D29" s="8" t="s">
        <v>189</v>
      </c>
      <c r="E29" s="8" t="s">
        <v>141</v>
      </c>
      <c r="F29" s="11"/>
    </row>
    <row r="30" spans="1:6" ht="15.75" customHeight="1" x14ac:dyDescent="0.2">
      <c r="A30" s="8" t="s">
        <v>30</v>
      </c>
      <c r="B30" s="9" t="s">
        <v>190</v>
      </c>
      <c r="C30" s="8" t="s">
        <v>151</v>
      </c>
      <c r="D30" s="8" t="s">
        <v>189</v>
      </c>
      <c r="E30" s="8" t="s">
        <v>179</v>
      </c>
      <c r="F30" s="11"/>
    </row>
    <row r="31" spans="1:6" ht="14.25" x14ac:dyDescent="0.2">
      <c r="A31" s="8" t="s">
        <v>31</v>
      </c>
      <c r="B31" s="9" t="s">
        <v>191</v>
      </c>
      <c r="C31" s="8" t="s">
        <v>151</v>
      </c>
      <c r="D31" s="8" t="s">
        <v>189</v>
      </c>
      <c r="E31" s="8" t="s">
        <v>141</v>
      </c>
      <c r="F31" s="11"/>
    </row>
    <row r="32" spans="1:6" ht="14.25" x14ac:dyDescent="0.2">
      <c r="A32" s="8" t="s">
        <v>32</v>
      </c>
      <c r="B32" s="9" t="s">
        <v>192</v>
      </c>
      <c r="C32" s="8" t="s">
        <v>151</v>
      </c>
      <c r="D32" s="8" t="s">
        <v>189</v>
      </c>
      <c r="E32" s="8" t="s">
        <v>179</v>
      </c>
      <c r="F32" s="11"/>
    </row>
    <row r="33" spans="1:7" ht="14.25" x14ac:dyDescent="0.2">
      <c r="A33" s="8" t="s">
        <v>33</v>
      </c>
      <c r="B33" s="9" t="s">
        <v>194</v>
      </c>
      <c r="C33" s="8" t="s">
        <v>151</v>
      </c>
      <c r="D33" s="8" t="s">
        <v>189</v>
      </c>
      <c r="E33" s="8" t="s">
        <v>179</v>
      </c>
      <c r="F33" s="11"/>
    </row>
    <row r="34" spans="1:7" ht="14.25" x14ac:dyDescent="0.2">
      <c r="A34" s="8" t="s">
        <v>34</v>
      </c>
      <c r="B34" s="9" t="s">
        <v>196</v>
      </c>
      <c r="C34" s="8" t="s">
        <v>151</v>
      </c>
      <c r="D34" s="8" t="s">
        <v>189</v>
      </c>
      <c r="E34" s="8" t="s">
        <v>179</v>
      </c>
      <c r="F34" s="11"/>
    </row>
    <row r="35" spans="1:7" ht="14.25" x14ac:dyDescent="0.2">
      <c r="A35" s="8" t="s">
        <v>35</v>
      </c>
      <c r="B35" s="9" t="s">
        <v>198</v>
      </c>
      <c r="C35" s="8" t="s">
        <v>151</v>
      </c>
      <c r="D35" s="8" t="s">
        <v>189</v>
      </c>
      <c r="E35" s="8" t="s">
        <v>179</v>
      </c>
      <c r="F35" s="11"/>
    </row>
    <row r="36" spans="1:7" ht="14.25" x14ac:dyDescent="0.2">
      <c r="A36" s="8" t="s">
        <v>37</v>
      </c>
      <c r="B36" s="9" t="s">
        <v>199</v>
      </c>
      <c r="C36" s="8" t="s">
        <v>151</v>
      </c>
      <c r="D36" s="8" t="s">
        <v>189</v>
      </c>
      <c r="E36" s="8" t="s">
        <v>179</v>
      </c>
      <c r="F36" s="11"/>
      <c r="G36" s="9"/>
    </row>
    <row r="37" spans="1:7" ht="14.25" x14ac:dyDescent="0.2">
      <c r="A37" s="8" t="s">
        <v>38</v>
      </c>
      <c r="B37" s="9" t="s">
        <v>202</v>
      </c>
      <c r="C37" s="8" t="s">
        <v>151</v>
      </c>
      <c r="D37" s="8" t="s">
        <v>189</v>
      </c>
      <c r="E37" s="8" t="s">
        <v>179</v>
      </c>
      <c r="F37" s="26"/>
    </row>
    <row r="38" spans="1:7" ht="14.25" x14ac:dyDescent="0.2">
      <c r="A38" s="8" t="s">
        <v>39</v>
      </c>
      <c r="B38" s="9" t="s">
        <v>204</v>
      </c>
      <c r="C38" s="8" t="s">
        <v>151</v>
      </c>
      <c r="D38" s="8"/>
      <c r="E38" s="8"/>
      <c r="F38" s="11"/>
    </row>
    <row r="39" spans="1:7" ht="14.25" x14ac:dyDescent="0.2">
      <c r="A39" s="8" t="s">
        <v>41</v>
      </c>
      <c r="B39" s="9" t="s">
        <v>205</v>
      </c>
      <c r="C39" s="8"/>
      <c r="D39" s="8"/>
      <c r="E39" s="8"/>
      <c r="F39" s="11"/>
    </row>
    <row r="40" spans="1:7" ht="14.25" x14ac:dyDescent="0.2">
      <c r="A40" s="8" t="s">
        <v>42</v>
      </c>
      <c r="B40" s="9" t="s">
        <v>206</v>
      </c>
      <c r="C40" s="8"/>
      <c r="D40" s="8"/>
      <c r="E40" s="8"/>
      <c r="F40" s="11"/>
    </row>
    <row r="41" spans="1:7" ht="14.25" x14ac:dyDescent="0.2">
      <c r="A41" s="8" t="s">
        <v>43</v>
      </c>
      <c r="B41" s="9" t="s">
        <v>207</v>
      </c>
      <c r="C41" s="8"/>
      <c r="D41" s="8"/>
      <c r="E41" s="8"/>
      <c r="F41" s="11"/>
    </row>
    <row r="42" spans="1:7" ht="14.25" x14ac:dyDescent="0.2">
      <c r="A42" s="8" t="s">
        <v>44</v>
      </c>
      <c r="B42" s="9" t="s">
        <v>208</v>
      </c>
      <c r="C42" s="8" t="s">
        <v>91</v>
      </c>
      <c r="D42" s="8" t="s">
        <v>178</v>
      </c>
      <c r="E42" s="8" t="s">
        <v>179</v>
      </c>
      <c r="F42" s="11"/>
    </row>
    <row r="43" spans="1:7" ht="14.25" x14ac:dyDescent="0.2">
      <c r="A43" s="8" t="s">
        <v>209</v>
      </c>
      <c r="B43" s="9" t="s">
        <v>210</v>
      </c>
      <c r="C43" s="8" t="s">
        <v>91</v>
      </c>
      <c r="D43" s="8" t="s">
        <v>92</v>
      </c>
      <c r="E43" s="8" t="s">
        <v>179</v>
      </c>
      <c r="F43" s="11"/>
    </row>
    <row r="44" spans="1:7" ht="14.25" x14ac:dyDescent="0.2">
      <c r="A44" s="8" t="s">
        <v>46</v>
      </c>
      <c r="B44" s="9" t="s">
        <v>211</v>
      </c>
      <c r="C44" s="8" t="s">
        <v>151</v>
      </c>
      <c r="D44" s="8" t="s">
        <v>92</v>
      </c>
      <c r="E44" s="8" t="s">
        <v>212</v>
      </c>
      <c r="F44" s="11"/>
    </row>
    <row r="45" spans="1:7" ht="14.25" x14ac:dyDescent="0.2">
      <c r="A45" s="8" t="s">
        <v>47</v>
      </c>
      <c r="B45" s="9" t="s">
        <v>213</v>
      </c>
      <c r="C45" s="8" t="s">
        <v>147</v>
      </c>
      <c r="D45" s="8" t="s">
        <v>92</v>
      </c>
      <c r="E45" s="8" t="s">
        <v>179</v>
      </c>
      <c r="F45" s="11"/>
    </row>
    <row r="46" spans="1:7" ht="14.25" x14ac:dyDescent="0.2">
      <c r="A46" s="8" t="s">
        <v>48</v>
      </c>
      <c r="B46" s="9" t="s">
        <v>214</v>
      </c>
      <c r="C46" s="8" t="s">
        <v>147</v>
      </c>
      <c r="D46" s="8" t="s">
        <v>215</v>
      </c>
      <c r="E46" s="8" t="s">
        <v>93</v>
      </c>
      <c r="F46" s="11"/>
    </row>
    <row r="47" spans="1:7" ht="14.25" x14ac:dyDescent="0.2">
      <c r="A47" s="8" t="s">
        <v>53</v>
      </c>
      <c r="B47" s="9" t="s">
        <v>216</v>
      </c>
      <c r="C47" s="8" t="s">
        <v>147</v>
      </c>
      <c r="D47" s="8" t="s">
        <v>215</v>
      </c>
      <c r="E47" s="8" t="s">
        <v>217</v>
      </c>
      <c r="F47" s="11"/>
    </row>
    <row r="48" spans="1:7" ht="14.25" x14ac:dyDescent="0.2">
      <c r="A48" s="8" t="s">
        <v>54</v>
      </c>
      <c r="B48" s="9" t="s">
        <v>218</v>
      </c>
      <c r="C48" s="8" t="s">
        <v>147</v>
      </c>
      <c r="D48" s="8" t="s">
        <v>215</v>
      </c>
      <c r="E48" s="8" t="s">
        <v>217</v>
      </c>
      <c r="F48" s="11"/>
    </row>
    <row r="49" spans="1:6" ht="14.25" x14ac:dyDescent="0.2">
      <c r="A49" s="8" t="s">
        <v>55</v>
      </c>
      <c r="B49" s="9" t="s">
        <v>219</v>
      </c>
      <c r="C49" s="8" t="s">
        <v>147</v>
      </c>
      <c r="D49" s="8" t="s">
        <v>220</v>
      </c>
      <c r="E49" s="8" t="s">
        <v>93</v>
      </c>
      <c r="F49" s="11"/>
    </row>
    <row r="50" spans="1:6" ht="14.25" x14ac:dyDescent="0.2">
      <c r="A50" s="8" t="s">
        <v>56</v>
      </c>
      <c r="B50" s="9" t="s">
        <v>221</v>
      </c>
      <c r="C50" s="8" t="s">
        <v>147</v>
      </c>
      <c r="D50" s="8" t="s">
        <v>223</v>
      </c>
      <c r="E50" s="8" t="s">
        <v>141</v>
      </c>
      <c r="F50" s="11"/>
    </row>
    <row r="51" spans="1:6" ht="14.25" x14ac:dyDescent="0.2">
      <c r="A51" s="8" t="s">
        <v>57</v>
      </c>
      <c r="B51" s="9" t="s">
        <v>224</v>
      </c>
      <c r="C51" s="8" t="s">
        <v>147</v>
      </c>
      <c r="D51" s="8" t="s">
        <v>223</v>
      </c>
      <c r="E51" s="8" t="s">
        <v>225</v>
      </c>
      <c r="F51" s="11"/>
    </row>
    <row r="52" spans="1:6" ht="14.25" x14ac:dyDescent="0.2">
      <c r="A52" s="8" t="s">
        <v>58</v>
      </c>
      <c r="B52" s="9" t="s">
        <v>226</v>
      </c>
      <c r="C52" s="8" t="s">
        <v>147</v>
      </c>
      <c r="D52" s="8" t="s">
        <v>223</v>
      </c>
      <c r="E52" s="8" t="s">
        <v>141</v>
      </c>
      <c r="F52" s="11"/>
    </row>
    <row r="53" spans="1:6" ht="14.25" x14ac:dyDescent="0.2">
      <c r="A53" s="8" t="s">
        <v>59</v>
      </c>
      <c r="B53" s="9" t="s">
        <v>227</v>
      </c>
      <c r="C53" s="8" t="s">
        <v>147</v>
      </c>
      <c r="D53" s="8" t="s">
        <v>223</v>
      </c>
      <c r="E53" s="8" t="s">
        <v>228</v>
      </c>
      <c r="F53" s="11"/>
    </row>
    <row r="54" spans="1:6" ht="14.25" x14ac:dyDescent="0.2">
      <c r="A54" s="8" t="s">
        <v>229</v>
      </c>
      <c r="B54" s="9" t="s">
        <v>230</v>
      </c>
      <c r="C54" s="8" t="s">
        <v>151</v>
      </c>
      <c r="D54" s="8" t="s">
        <v>178</v>
      </c>
      <c r="E54" s="8" t="s">
        <v>141</v>
      </c>
      <c r="F54" s="11"/>
    </row>
    <row r="55" spans="1:6" ht="14.25" x14ac:dyDescent="0.2">
      <c r="A55" s="8" t="s">
        <v>61</v>
      </c>
      <c r="B55" s="9" t="s">
        <v>232</v>
      </c>
      <c r="C55" s="8" t="s">
        <v>147</v>
      </c>
      <c r="D55" s="8" t="s">
        <v>223</v>
      </c>
      <c r="E55" s="8" t="s">
        <v>212</v>
      </c>
      <c r="F55" s="11"/>
    </row>
    <row r="56" spans="1:6" ht="14.25" x14ac:dyDescent="0.2">
      <c r="A56" s="8" t="s">
        <v>62</v>
      </c>
      <c r="B56" s="9" t="s">
        <v>233</v>
      </c>
      <c r="C56" s="8" t="s">
        <v>147</v>
      </c>
      <c r="D56" s="8" t="s">
        <v>223</v>
      </c>
      <c r="E56" s="8" t="s">
        <v>93</v>
      </c>
      <c r="F56" s="11"/>
    </row>
    <row r="57" spans="1:6" ht="14.25" x14ac:dyDescent="0.2">
      <c r="A57" s="8" t="s">
        <v>63</v>
      </c>
      <c r="B57" s="9" t="s">
        <v>234</v>
      </c>
      <c r="C57" s="8" t="s">
        <v>147</v>
      </c>
      <c r="D57" s="8" t="s">
        <v>223</v>
      </c>
      <c r="E57" s="8" t="s">
        <v>93</v>
      </c>
      <c r="F57" s="11"/>
    </row>
    <row r="58" spans="1:6" ht="14.25" x14ac:dyDescent="0.2">
      <c r="A58" s="8" t="s">
        <v>64</v>
      </c>
      <c r="B58" s="9" t="s">
        <v>237</v>
      </c>
      <c r="C58" s="8" t="s">
        <v>147</v>
      </c>
      <c r="D58" s="8" t="s">
        <v>223</v>
      </c>
      <c r="E58" s="8" t="s">
        <v>93</v>
      </c>
      <c r="F58" s="11"/>
    </row>
    <row r="59" spans="1:6" ht="14.25" x14ac:dyDescent="0.2">
      <c r="A59" s="8" t="s">
        <v>65</v>
      </c>
      <c r="B59" s="9" t="s">
        <v>240</v>
      </c>
      <c r="C59" s="8" t="s">
        <v>147</v>
      </c>
      <c r="D59" s="8" t="s">
        <v>223</v>
      </c>
      <c r="E59" s="8" t="s">
        <v>225</v>
      </c>
      <c r="F59" s="11"/>
    </row>
    <row r="60" spans="1:6" ht="14.25" x14ac:dyDescent="0.2">
      <c r="A60" s="8" t="s">
        <v>66</v>
      </c>
      <c r="B60" s="9" t="s">
        <v>241</v>
      </c>
      <c r="C60" s="8" t="s">
        <v>147</v>
      </c>
      <c r="D60" s="8" t="s">
        <v>223</v>
      </c>
      <c r="E60" s="8" t="s">
        <v>228</v>
      </c>
      <c r="F60" s="11"/>
    </row>
    <row r="61" spans="1:6" ht="14.25" x14ac:dyDescent="0.2">
      <c r="A61" s="8" t="s">
        <v>242</v>
      </c>
      <c r="B61" s="9" t="s">
        <v>243</v>
      </c>
      <c r="C61" s="8" t="s">
        <v>147</v>
      </c>
      <c r="D61" s="8" t="s">
        <v>223</v>
      </c>
      <c r="E61" s="8" t="s">
        <v>141</v>
      </c>
      <c r="F61" s="11"/>
    </row>
    <row r="62" spans="1:6" ht="14.25" x14ac:dyDescent="0.2">
      <c r="A62" s="8" t="s">
        <v>245</v>
      </c>
      <c r="B62" s="18" t="s">
        <v>247</v>
      </c>
      <c r="C62" s="8" t="s">
        <v>147</v>
      </c>
      <c r="D62" s="8" t="s">
        <v>223</v>
      </c>
      <c r="E62" s="8" t="s">
        <v>141</v>
      </c>
      <c r="F62" s="11"/>
    </row>
    <row r="63" spans="1:6" ht="14.25" x14ac:dyDescent="0.2">
      <c r="A63" s="8" t="s">
        <v>252</v>
      </c>
      <c r="B63" s="18" t="s">
        <v>254</v>
      </c>
      <c r="C63" s="8" t="s">
        <v>147</v>
      </c>
      <c r="D63" s="8" t="s">
        <v>223</v>
      </c>
      <c r="E63" s="8" t="s">
        <v>141</v>
      </c>
      <c r="F63" s="11"/>
    </row>
    <row r="64" spans="1:6" ht="14.25" x14ac:dyDescent="0.2">
      <c r="A64" s="9" t="s">
        <v>255</v>
      </c>
      <c r="B64" s="9" t="s">
        <v>256</v>
      </c>
      <c r="C64" s="8" t="s">
        <v>147</v>
      </c>
      <c r="D64" s="8" t="s">
        <v>215</v>
      </c>
      <c r="E64" s="8" t="s">
        <v>179</v>
      </c>
      <c r="F64" s="11"/>
    </row>
    <row r="65" spans="1:7" ht="14.25" x14ac:dyDescent="0.2">
      <c r="A65" s="8" t="s">
        <v>257</v>
      </c>
      <c r="B65" s="9" t="s">
        <v>258</v>
      </c>
      <c r="C65" s="8" t="s">
        <v>147</v>
      </c>
      <c r="D65" s="8" t="s">
        <v>215</v>
      </c>
      <c r="E65" s="8" t="s">
        <v>141</v>
      </c>
      <c r="F65" s="11"/>
    </row>
    <row r="66" spans="1:7" ht="14.25" x14ac:dyDescent="0.2">
      <c r="A66" s="8" t="s">
        <v>259</v>
      </c>
      <c r="B66" s="9" t="s">
        <v>260</v>
      </c>
      <c r="C66" s="8" t="s">
        <v>147</v>
      </c>
      <c r="D66" s="8" t="s">
        <v>215</v>
      </c>
      <c r="E66" s="8" t="s">
        <v>228</v>
      </c>
      <c r="F66" s="11"/>
    </row>
    <row r="67" spans="1:7" ht="14.25" x14ac:dyDescent="0.2">
      <c r="A67" s="9" t="s">
        <v>263</v>
      </c>
      <c r="B67" s="9" t="s">
        <v>265</v>
      </c>
      <c r="C67" s="8" t="s">
        <v>147</v>
      </c>
      <c r="D67" s="8" t="s">
        <v>215</v>
      </c>
      <c r="E67" s="8" t="s">
        <v>179</v>
      </c>
      <c r="F67" s="26"/>
      <c r="G67" s="9"/>
    </row>
    <row r="68" spans="1:7" ht="14.25" x14ac:dyDescent="0.2">
      <c r="A68" s="8" t="s">
        <v>86</v>
      </c>
      <c r="B68" s="9" t="s">
        <v>266</v>
      </c>
      <c r="C68" s="8" t="s">
        <v>147</v>
      </c>
      <c r="D68" s="8" t="s">
        <v>215</v>
      </c>
      <c r="E68" s="8" t="s">
        <v>93</v>
      </c>
      <c r="F68" s="11"/>
    </row>
    <row r="69" spans="1:7" ht="14.25" x14ac:dyDescent="0.2">
      <c r="A69" s="8" t="s">
        <v>75</v>
      </c>
      <c r="B69" s="9" t="s">
        <v>267</v>
      </c>
      <c r="C69" s="8" t="s">
        <v>147</v>
      </c>
      <c r="D69" s="8" t="s">
        <v>215</v>
      </c>
      <c r="E69" s="8" t="s">
        <v>225</v>
      </c>
      <c r="F69" s="11"/>
    </row>
    <row r="70" spans="1:7" ht="14.25" x14ac:dyDescent="0.2">
      <c r="A70" s="8" t="s">
        <v>76</v>
      </c>
      <c r="B70" s="9" t="s">
        <v>268</v>
      </c>
      <c r="C70" s="8" t="s">
        <v>147</v>
      </c>
      <c r="D70" s="8" t="s">
        <v>215</v>
      </c>
      <c r="E70" s="8" t="s">
        <v>141</v>
      </c>
      <c r="F70" s="11"/>
    </row>
    <row r="71" spans="1:7" ht="14.25" x14ac:dyDescent="0.2">
      <c r="A71" s="8" t="s">
        <v>78</v>
      </c>
      <c r="B71" s="9" t="s">
        <v>269</v>
      </c>
      <c r="C71" s="8" t="s">
        <v>147</v>
      </c>
      <c r="D71" s="8" t="s">
        <v>215</v>
      </c>
      <c r="E71" s="8" t="s">
        <v>228</v>
      </c>
      <c r="F71" s="11"/>
    </row>
    <row r="72" spans="1:7" ht="14.25" x14ac:dyDescent="0.2">
      <c r="A72" s="8" t="s">
        <v>79</v>
      </c>
      <c r="B72" s="9" t="s">
        <v>271</v>
      </c>
      <c r="C72" s="8" t="s">
        <v>147</v>
      </c>
      <c r="D72" s="8" t="s">
        <v>215</v>
      </c>
      <c r="E72" s="8" t="s">
        <v>212</v>
      </c>
      <c r="F72" s="11"/>
    </row>
    <row r="73" spans="1:7" ht="14.25" x14ac:dyDescent="0.2">
      <c r="A73" s="8" t="s">
        <v>80</v>
      </c>
      <c r="B73" s="9" t="s">
        <v>272</v>
      </c>
      <c r="C73" s="8" t="s">
        <v>147</v>
      </c>
      <c r="D73" s="8" t="s">
        <v>215</v>
      </c>
      <c r="E73" s="8" t="s">
        <v>212</v>
      </c>
      <c r="F73" s="11"/>
    </row>
    <row r="74" spans="1:7" ht="14.25" x14ac:dyDescent="0.2">
      <c r="A74" s="8" t="s">
        <v>81</v>
      </c>
      <c r="B74" s="9" t="s">
        <v>273</v>
      </c>
      <c r="C74" s="8" t="s">
        <v>147</v>
      </c>
      <c r="D74" s="8" t="s">
        <v>215</v>
      </c>
      <c r="E74" s="8" t="s">
        <v>93</v>
      </c>
      <c r="F74" s="11"/>
    </row>
    <row r="75" spans="1:7" ht="14.25" x14ac:dyDescent="0.2">
      <c r="A75" s="8" t="s">
        <v>82</v>
      </c>
      <c r="B75" s="9" t="s">
        <v>274</v>
      </c>
      <c r="C75" s="8" t="s">
        <v>147</v>
      </c>
      <c r="D75" s="8" t="s">
        <v>215</v>
      </c>
      <c r="E75" s="8" t="s">
        <v>93</v>
      </c>
      <c r="F75" s="11"/>
    </row>
    <row r="76" spans="1:7" ht="14.25" x14ac:dyDescent="0.2">
      <c r="A76" s="8" t="s">
        <v>83</v>
      </c>
      <c r="B76" s="9" t="s">
        <v>275</v>
      </c>
      <c r="C76" s="8" t="s">
        <v>147</v>
      </c>
      <c r="D76" s="8" t="s">
        <v>215</v>
      </c>
      <c r="E76" s="8" t="s">
        <v>179</v>
      </c>
      <c r="F76" s="11"/>
    </row>
    <row r="77" spans="1:7" ht="14.25" x14ac:dyDescent="0.2">
      <c r="A77" s="8" t="s">
        <v>84</v>
      </c>
      <c r="B77" s="9" t="s">
        <v>279</v>
      </c>
      <c r="C77" s="8" t="s">
        <v>147</v>
      </c>
      <c r="D77" s="8" t="s">
        <v>215</v>
      </c>
      <c r="E77" s="8" t="s">
        <v>228</v>
      </c>
      <c r="F77" s="11"/>
    </row>
    <row r="78" spans="1:7" ht="14.25" x14ac:dyDescent="0.2">
      <c r="A78" s="8" t="s">
        <v>85</v>
      </c>
      <c r="B78" s="9" t="s">
        <v>280</v>
      </c>
      <c r="C78" s="8" t="s">
        <v>147</v>
      </c>
      <c r="D78" s="8" t="s">
        <v>215</v>
      </c>
      <c r="E78" s="8" t="s">
        <v>225</v>
      </c>
      <c r="F78" s="11"/>
    </row>
    <row r="79" spans="1:7" ht="14.25" x14ac:dyDescent="0.2">
      <c r="A79" s="8" t="s">
        <v>86</v>
      </c>
      <c r="B79" s="9" t="s">
        <v>281</v>
      </c>
      <c r="C79" s="8" t="s">
        <v>147</v>
      </c>
      <c r="D79" s="8" t="s">
        <v>215</v>
      </c>
      <c r="E79" s="8" t="s">
        <v>93</v>
      </c>
      <c r="F79" s="11"/>
    </row>
    <row r="80" spans="1:7" ht="14.25" x14ac:dyDescent="0.2">
      <c r="A80" s="8" t="s">
        <v>87</v>
      </c>
      <c r="B80" s="9" t="s">
        <v>285</v>
      </c>
      <c r="C80" s="8" t="s">
        <v>147</v>
      </c>
      <c r="D80" s="8" t="s">
        <v>215</v>
      </c>
      <c r="E80" s="8" t="s">
        <v>93</v>
      </c>
      <c r="F80" s="11"/>
    </row>
    <row r="81" spans="1:6" ht="14.25" x14ac:dyDescent="0.2">
      <c r="A81" s="8" t="s">
        <v>88</v>
      </c>
      <c r="B81" s="9" t="s">
        <v>287</v>
      </c>
      <c r="C81" s="8" t="s">
        <v>151</v>
      </c>
      <c r="D81" s="8" t="s">
        <v>189</v>
      </c>
      <c r="E81" s="8" t="s">
        <v>179</v>
      </c>
      <c r="F81" s="11"/>
    </row>
    <row r="82" spans="1:6" ht="14.25" x14ac:dyDescent="0.2">
      <c r="A82" s="8" t="s">
        <v>89</v>
      </c>
      <c r="B82" s="9" t="s">
        <v>293</v>
      </c>
      <c r="C82" s="8" t="s">
        <v>151</v>
      </c>
      <c r="D82" s="8" t="s">
        <v>189</v>
      </c>
      <c r="E82" s="8"/>
      <c r="F82" s="11"/>
    </row>
    <row r="83" spans="1:6" ht="14.25" x14ac:dyDescent="0.2">
      <c r="A83" s="8" t="s">
        <v>90</v>
      </c>
      <c r="B83" s="9" t="s">
        <v>295</v>
      </c>
      <c r="C83" s="8" t="s">
        <v>151</v>
      </c>
      <c r="D83" s="8" t="s">
        <v>215</v>
      </c>
      <c r="E83" s="8" t="s">
        <v>179</v>
      </c>
      <c r="F83" s="11"/>
    </row>
    <row r="84" spans="1:6" ht="12.75" x14ac:dyDescent="0.2">
      <c r="A84" s="8" t="s">
        <v>94</v>
      </c>
      <c r="B84" s="9" t="s">
        <v>296</v>
      </c>
      <c r="C84" s="8" t="s">
        <v>151</v>
      </c>
      <c r="D84" s="8" t="s">
        <v>215</v>
      </c>
      <c r="E84" s="8" t="s">
        <v>141</v>
      </c>
      <c r="F84" s="40"/>
    </row>
    <row r="85" spans="1:6" ht="12.75" x14ac:dyDescent="0.2">
      <c r="A85" s="8" t="s">
        <v>95</v>
      </c>
      <c r="B85" s="9" t="s">
        <v>298</v>
      </c>
      <c r="C85" s="8" t="s">
        <v>151</v>
      </c>
      <c r="D85" s="8" t="s">
        <v>215</v>
      </c>
      <c r="E85" s="8" t="s">
        <v>179</v>
      </c>
      <c r="F85" s="40"/>
    </row>
    <row r="86" spans="1:6" ht="12.75" x14ac:dyDescent="0.2">
      <c r="A86" s="8" t="s">
        <v>96</v>
      </c>
      <c r="B86" s="9" t="s">
        <v>299</v>
      </c>
      <c r="C86" s="8" t="s">
        <v>151</v>
      </c>
      <c r="D86" s="8" t="s">
        <v>215</v>
      </c>
      <c r="E86" s="8" t="s">
        <v>179</v>
      </c>
      <c r="F86" s="40"/>
    </row>
    <row r="87" spans="1:6" ht="12.75" x14ac:dyDescent="0.2">
      <c r="A87" s="8" t="s">
        <v>97</v>
      </c>
      <c r="B87" s="9" t="s">
        <v>301</v>
      </c>
      <c r="C87" s="8" t="s">
        <v>151</v>
      </c>
      <c r="D87" s="8" t="s">
        <v>215</v>
      </c>
      <c r="E87" s="8" t="s">
        <v>179</v>
      </c>
      <c r="F87" s="40"/>
    </row>
    <row r="88" spans="1:6" ht="12.75" x14ac:dyDescent="0.2">
      <c r="A88" s="8" t="s">
        <v>98</v>
      </c>
      <c r="B88" s="9" t="s">
        <v>302</v>
      </c>
      <c r="C88" s="8" t="s">
        <v>151</v>
      </c>
      <c r="D88" s="8" t="s">
        <v>215</v>
      </c>
      <c r="E88" s="8" t="s">
        <v>141</v>
      </c>
      <c r="F88" s="40"/>
    </row>
    <row r="89" spans="1:6" ht="12.75" x14ac:dyDescent="0.2">
      <c r="A89" s="8" t="s">
        <v>303</v>
      </c>
      <c r="B89" s="9" t="s">
        <v>304</v>
      </c>
      <c r="C89" s="8" t="s">
        <v>151</v>
      </c>
      <c r="D89" s="8" t="s">
        <v>215</v>
      </c>
      <c r="E89" s="8" t="s">
        <v>141</v>
      </c>
      <c r="F89" s="40"/>
    </row>
    <row r="90" spans="1:6" ht="12.75" x14ac:dyDescent="0.2">
      <c r="A90" s="8" t="s">
        <v>100</v>
      </c>
      <c r="B90" s="9" t="s">
        <v>305</v>
      </c>
      <c r="C90" s="8" t="s">
        <v>151</v>
      </c>
      <c r="D90" s="8" t="s">
        <v>215</v>
      </c>
      <c r="E90" s="8" t="s">
        <v>141</v>
      </c>
      <c r="F90" s="40"/>
    </row>
    <row r="91" spans="1:6" ht="12.75" x14ac:dyDescent="0.2">
      <c r="A91" s="8" t="s">
        <v>306</v>
      </c>
      <c r="B91" s="9" t="s">
        <v>307</v>
      </c>
      <c r="C91" s="8" t="s">
        <v>151</v>
      </c>
      <c r="D91" s="8" t="s">
        <v>215</v>
      </c>
      <c r="E91" s="8" t="s">
        <v>179</v>
      </c>
      <c r="F91" s="40"/>
    </row>
    <row r="92" spans="1:6" ht="12.75" x14ac:dyDescent="0.2">
      <c r="A92" s="8" t="s">
        <v>102</v>
      </c>
      <c r="B92" s="9" t="s">
        <v>312</v>
      </c>
      <c r="C92" s="8" t="s">
        <v>151</v>
      </c>
      <c r="D92" s="8" t="s">
        <v>215</v>
      </c>
      <c r="E92" s="8" t="s">
        <v>179</v>
      </c>
      <c r="F92" s="40"/>
    </row>
    <row r="93" spans="1:6" ht="12.75" x14ac:dyDescent="0.2">
      <c r="A93" s="8" t="s">
        <v>103</v>
      </c>
      <c r="B93" s="9" t="s">
        <v>314</v>
      </c>
      <c r="C93" s="8" t="s">
        <v>151</v>
      </c>
      <c r="D93" s="8" t="s">
        <v>215</v>
      </c>
      <c r="E93" s="8" t="s">
        <v>179</v>
      </c>
      <c r="F93" s="40"/>
    </row>
    <row r="94" spans="1:6" ht="12.75" x14ac:dyDescent="0.2">
      <c r="A94" s="8" t="s">
        <v>104</v>
      </c>
      <c r="B94" s="9" t="s">
        <v>316</v>
      </c>
      <c r="C94" s="8" t="s">
        <v>151</v>
      </c>
      <c r="D94" s="8" t="s">
        <v>215</v>
      </c>
      <c r="E94" s="8" t="s">
        <v>93</v>
      </c>
      <c r="F94" s="40"/>
    </row>
    <row r="95" spans="1:6" ht="12.75" x14ac:dyDescent="0.2">
      <c r="A95" s="8" t="s">
        <v>105</v>
      </c>
      <c r="B95" s="9" t="s">
        <v>317</v>
      </c>
      <c r="C95" s="8" t="s">
        <v>151</v>
      </c>
      <c r="D95" s="8" t="s">
        <v>215</v>
      </c>
      <c r="E95" s="8" t="s">
        <v>179</v>
      </c>
      <c r="F95" s="40"/>
    </row>
    <row r="96" spans="1:6" ht="12.75" x14ac:dyDescent="0.2">
      <c r="A96" s="8" t="s">
        <v>318</v>
      </c>
      <c r="B96" s="9" t="s">
        <v>319</v>
      </c>
      <c r="C96" s="8" t="s">
        <v>151</v>
      </c>
      <c r="D96" s="8" t="s">
        <v>215</v>
      </c>
      <c r="E96" s="8" t="s">
        <v>179</v>
      </c>
      <c r="F96" s="40"/>
    </row>
    <row r="97" spans="1:6" ht="12.75" x14ac:dyDescent="0.2">
      <c r="A97" s="8" t="s">
        <v>107</v>
      </c>
      <c r="B97" s="9" t="s">
        <v>321</v>
      </c>
      <c r="C97" s="8" t="s">
        <v>151</v>
      </c>
      <c r="D97" s="8" t="s">
        <v>215</v>
      </c>
      <c r="E97" s="8" t="s">
        <v>179</v>
      </c>
      <c r="F97" s="40"/>
    </row>
    <row r="98" spans="1:6" ht="12.75" x14ac:dyDescent="0.2">
      <c r="A98" s="8" t="s">
        <v>108</v>
      </c>
      <c r="B98" s="9" t="s">
        <v>322</v>
      </c>
      <c r="C98" s="8" t="s">
        <v>151</v>
      </c>
      <c r="D98" s="8" t="s">
        <v>215</v>
      </c>
      <c r="E98" s="8" t="s">
        <v>179</v>
      </c>
      <c r="F98" s="40"/>
    </row>
    <row r="99" spans="1:6" ht="12.75" x14ac:dyDescent="0.2">
      <c r="A99" s="8" t="s">
        <v>323</v>
      </c>
      <c r="B99" s="9"/>
      <c r="C99" s="8"/>
      <c r="D99" s="8"/>
      <c r="E99" s="8"/>
      <c r="F99" s="40"/>
    </row>
    <row r="100" spans="1:6" ht="14.25" x14ac:dyDescent="0.2">
      <c r="A100" s="8" t="s">
        <v>325</v>
      </c>
      <c r="B100" s="9" t="s">
        <v>327</v>
      </c>
      <c r="C100" s="8" t="s">
        <v>151</v>
      </c>
      <c r="D100" s="8" t="s">
        <v>215</v>
      </c>
      <c r="E100" s="8" t="s">
        <v>141</v>
      </c>
      <c r="F100" s="11"/>
    </row>
    <row r="101" spans="1:6" ht="14.25" x14ac:dyDescent="0.2">
      <c r="A101" s="45" t="s">
        <v>111</v>
      </c>
      <c r="B101" s="9" t="s">
        <v>336</v>
      </c>
      <c r="C101" s="8" t="s">
        <v>151</v>
      </c>
      <c r="D101" s="8" t="s">
        <v>215</v>
      </c>
      <c r="E101" s="8" t="s">
        <v>179</v>
      </c>
      <c r="F101" s="11"/>
    </row>
    <row r="102" spans="1:6" ht="12.75" x14ac:dyDescent="0.2">
      <c r="A102" s="8" t="s">
        <v>112</v>
      </c>
      <c r="B102" s="9" t="s">
        <v>341</v>
      </c>
      <c r="C102" s="8" t="s">
        <v>151</v>
      </c>
      <c r="D102" s="8" t="s">
        <v>215</v>
      </c>
      <c r="E102" s="8" t="s">
        <v>179</v>
      </c>
      <c r="F102" s="40"/>
    </row>
    <row r="103" spans="1:6" ht="12.75" x14ac:dyDescent="0.2">
      <c r="A103" s="8"/>
      <c r="C103" s="46"/>
      <c r="D103" s="46"/>
      <c r="E103" s="46"/>
      <c r="F103" s="40"/>
    </row>
    <row r="104" spans="1:6" ht="12.75" x14ac:dyDescent="0.2">
      <c r="A104" s="46"/>
      <c r="C104" s="46"/>
      <c r="D104" s="46"/>
      <c r="E104" s="46"/>
      <c r="F104" s="40"/>
    </row>
    <row r="105" spans="1:6" ht="12.75" x14ac:dyDescent="0.2">
      <c r="A105" s="46"/>
      <c r="C105" s="46"/>
      <c r="D105" s="46"/>
      <c r="E105" s="46"/>
      <c r="F105" s="40"/>
    </row>
    <row r="106" spans="1:6" ht="12.75" x14ac:dyDescent="0.2">
      <c r="A106" s="46"/>
      <c r="C106" s="46"/>
      <c r="D106" s="46"/>
      <c r="E106" s="46"/>
      <c r="F106" s="40"/>
    </row>
    <row r="107" spans="1:6" ht="12.75" x14ac:dyDescent="0.2">
      <c r="A107" s="46"/>
      <c r="C107" s="46"/>
      <c r="D107" s="46"/>
      <c r="E107" s="46"/>
      <c r="F107" s="40"/>
    </row>
    <row r="108" spans="1:6" ht="12.75" x14ac:dyDescent="0.2">
      <c r="A108" s="46"/>
      <c r="C108" s="46"/>
      <c r="D108" s="46"/>
      <c r="E108" s="46"/>
      <c r="F108" s="40"/>
    </row>
    <row r="109" spans="1:6" ht="12.75" x14ac:dyDescent="0.2">
      <c r="A109" s="46"/>
      <c r="C109" s="46"/>
      <c r="D109" s="46"/>
      <c r="E109" s="46"/>
      <c r="F109" s="40"/>
    </row>
    <row r="110" spans="1:6" ht="12.75" x14ac:dyDescent="0.2">
      <c r="A110" s="46"/>
      <c r="C110" s="46"/>
      <c r="D110" s="46"/>
      <c r="E110" s="46"/>
      <c r="F110" s="40"/>
    </row>
    <row r="111" spans="1:6" ht="12.75" x14ac:dyDescent="0.2">
      <c r="A111" s="46"/>
      <c r="C111" s="46"/>
      <c r="D111" s="46"/>
      <c r="E111" s="46"/>
      <c r="F111" s="40"/>
    </row>
    <row r="112" spans="1:6" ht="12.75" x14ac:dyDescent="0.2">
      <c r="A112" s="46"/>
      <c r="C112" s="46"/>
      <c r="D112" s="46"/>
      <c r="E112" s="46"/>
      <c r="F112" s="40"/>
    </row>
    <row r="113" spans="1:6" ht="12.75" x14ac:dyDescent="0.2">
      <c r="A113" s="46"/>
      <c r="C113" s="46"/>
      <c r="D113" s="46"/>
      <c r="E113" s="46"/>
      <c r="F113" s="40"/>
    </row>
    <row r="114" spans="1:6" ht="12.75" x14ac:dyDescent="0.2">
      <c r="A114" s="46"/>
      <c r="C114" s="46"/>
      <c r="D114" s="46"/>
      <c r="E114" s="46"/>
      <c r="F114" s="40"/>
    </row>
    <row r="115" spans="1:6" ht="12.75" x14ac:dyDescent="0.2">
      <c r="A115" s="46"/>
      <c r="C115" s="46"/>
      <c r="D115" s="46"/>
      <c r="E115" s="46"/>
      <c r="F115" s="40"/>
    </row>
    <row r="116" spans="1:6" ht="12.75" x14ac:dyDescent="0.2">
      <c r="A116" s="46"/>
      <c r="C116" s="46"/>
      <c r="D116" s="46"/>
      <c r="E116" s="46"/>
      <c r="F116" s="40"/>
    </row>
    <row r="117" spans="1:6" ht="12.75" x14ac:dyDescent="0.2">
      <c r="A117" s="46"/>
      <c r="C117" s="46"/>
      <c r="D117" s="46"/>
      <c r="E117" s="46"/>
      <c r="F117" s="40"/>
    </row>
    <row r="118" spans="1:6" ht="12.75" x14ac:dyDescent="0.2">
      <c r="A118" s="46"/>
      <c r="C118" s="46"/>
      <c r="D118" s="46"/>
      <c r="E118" s="46"/>
      <c r="F118" s="40"/>
    </row>
    <row r="119" spans="1:6" ht="12.75" x14ac:dyDescent="0.2">
      <c r="A119" s="46"/>
      <c r="C119" s="46"/>
      <c r="D119" s="46"/>
      <c r="E119" s="46"/>
      <c r="F119" s="40"/>
    </row>
    <row r="120" spans="1:6" ht="12.75" x14ac:dyDescent="0.2">
      <c r="A120" s="46"/>
      <c r="C120" s="46"/>
      <c r="D120" s="46"/>
      <c r="E120" s="46"/>
      <c r="F120" s="40"/>
    </row>
    <row r="121" spans="1:6" ht="12.75" x14ac:dyDescent="0.2">
      <c r="A121" s="46"/>
      <c r="C121" s="46"/>
      <c r="D121" s="46"/>
      <c r="E121" s="46"/>
      <c r="F121" s="40"/>
    </row>
    <row r="122" spans="1:6" ht="12.75" x14ac:dyDescent="0.2">
      <c r="A122" s="46"/>
      <c r="C122" s="46"/>
      <c r="D122" s="46"/>
      <c r="E122" s="46"/>
      <c r="F122" s="40"/>
    </row>
    <row r="123" spans="1:6" ht="12.75" x14ac:dyDescent="0.2">
      <c r="A123" s="46"/>
      <c r="C123" s="46"/>
      <c r="D123" s="46"/>
      <c r="E123" s="46"/>
      <c r="F123" s="40"/>
    </row>
    <row r="124" spans="1:6" ht="12.75" x14ac:dyDescent="0.2">
      <c r="A124" s="46"/>
      <c r="C124" s="46"/>
      <c r="D124" s="46"/>
      <c r="E124" s="46"/>
      <c r="F124" s="40"/>
    </row>
    <row r="125" spans="1:6" ht="12.75" x14ac:dyDescent="0.2">
      <c r="A125" s="46"/>
      <c r="C125" s="46"/>
      <c r="D125" s="46"/>
      <c r="E125" s="46"/>
      <c r="F125" s="40"/>
    </row>
    <row r="126" spans="1:6" ht="12.75" x14ac:dyDescent="0.2">
      <c r="A126" s="46"/>
      <c r="C126" s="46"/>
      <c r="D126" s="46"/>
      <c r="E126" s="46"/>
      <c r="F126" s="40"/>
    </row>
    <row r="127" spans="1:6" ht="12.75" x14ac:dyDescent="0.2">
      <c r="A127" s="46"/>
      <c r="C127" s="46"/>
      <c r="D127" s="46"/>
      <c r="E127" s="46"/>
      <c r="F127" s="40"/>
    </row>
    <row r="128" spans="1:6" ht="12.75" x14ac:dyDescent="0.2">
      <c r="A128" s="46"/>
      <c r="C128" s="46"/>
      <c r="D128" s="46"/>
      <c r="E128" s="46"/>
      <c r="F128" s="40"/>
    </row>
    <row r="129" spans="1:6" ht="12.75" x14ac:dyDescent="0.2">
      <c r="A129" s="46"/>
      <c r="C129" s="46"/>
      <c r="D129" s="46"/>
      <c r="E129" s="46"/>
      <c r="F129" s="40"/>
    </row>
    <row r="130" spans="1:6" ht="12.75" x14ac:dyDescent="0.2">
      <c r="A130" s="46"/>
      <c r="C130" s="46"/>
      <c r="D130" s="46"/>
      <c r="E130" s="46"/>
      <c r="F130" s="40"/>
    </row>
    <row r="131" spans="1:6" ht="12.75" x14ac:dyDescent="0.2">
      <c r="A131" s="46"/>
      <c r="C131" s="46"/>
      <c r="D131" s="46"/>
      <c r="E131" s="46"/>
      <c r="F131" s="40"/>
    </row>
    <row r="132" spans="1:6" ht="12.75" x14ac:dyDescent="0.2">
      <c r="A132" s="46"/>
      <c r="C132" s="46"/>
      <c r="D132" s="46"/>
      <c r="E132" s="46"/>
      <c r="F132" s="40"/>
    </row>
    <row r="133" spans="1:6" ht="12.75" x14ac:dyDescent="0.2">
      <c r="A133" s="46"/>
      <c r="C133" s="46"/>
      <c r="D133" s="46"/>
      <c r="E133" s="46"/>
      <c r="F133" s="40"/>
    </row>
    <row r="134" spans="1:6" ht="12.75" x14ac:dyDescent="0.2">
      <c r="A134" s="46"/>
      <c r="C134" s="46"/>
      <c r="D134" s="46"/>
      <c r="E134" s="46"/>
      <c r="F134" s="40"/>
    </row>
    <row r="135" spans="1:6" ht="12.75" x14ac:dyDescent="0.2">
      <c r="A135" s="46"/>
      <c r="C135" s="46"/>
      <c r="D135" s="46"/>
      <c r="E135" s="46"/>
      <c r="F135" s="40"/>
    </row>
    <row r="136" spans="1:6" ht="12.75" x14ac:dyDescent="0.2">
      <c r="A136" s="46"/>
      <c r="C136" s="46"/>
      <c r="D136" s="46"/>
      <c r="E136" s="46"/>
      <c r="F136" s="40"/>
    </row>
    <row r="137" spans="1:6" ht="12.75" x14ac:dyDescent="0.2">
      <c r="A137" s="46"/>
      <c r="C137" s="46"/>
      <c r="D137" s="46"/>
      <c r="E137" s="46"/>
      <c r="F137" s="40"/>
    </row>
    <row r="138" spans="1:6" ht="12.75" x14ac:dyDescent="0.2">
      <c r="A138" s="46"/>
      <c r="C138" s="46"/>
      <c r="D138" s="46"/>
      <c r="E138" s="46"/>
      <c r="F138" s="40"/>
    </row>
    <row r="139" spans="1:6" ht="12.75" x14ac:dyDescent="0.2">
      <c r="A139" s="46"/>
      <c r="C139" s="46"/>
      <c r="D139" s="46"/>
      <c r="E139" s="46"/>
      <c r="F139" s="40"/>
    </row>
    <row r="140" spans="1:6" ht="12.75" x14ac:dyDescent="0.2">
      <c r="A140" s="46"/>
      <c r="C140" s="46"/>
      <c r="D140" s="46"/>
      <c r="E140" s="46"/>
      <c r="F140" s="40"/>
    </row>
    <row r="141" spans="1:6" ht="12.75" x14ac:dyDescent="0.2">
      <c r="A141" s="46"/>
      <c r="C141" s="46"/>
      <c r="D141" s="46"/>
      <c r="E141" s="46"/>
      <c r="F141" s="40"/>
    </row>
    <row r="142" spans="1:6" ht="12.75" x14ac:dyDescent="0.2">
      <c r="A142" s="46"/>
      <c r="C142" s="46"/>
      <c r="D142" s="46"/>
      <c r="E142" s="46"/>
      <c r="F142" s="40"/>
    </row>
    <row r="143" spans="1:6" ht="12.75" x14ac:dyDescent="0.2">
      <c r="A143" s="46"/>
      <c r="C143" s="46"/>
      <c r="D143" s="46"/>
      <c r="E143" s="46"/>
      <c r="F143" s="40"/>
    </row>
    <row r="144" spans="1:6" ht="12.75" x14ac:dyDescent="0.2">
      <c r="A144" s="46"/>
      <c r="C144" s="46"/>
      <c r="D144" s="46"/>
      <c r="E144" s="46"/>
      <c r="F144" s="40"/>
    </row>
    <row r="145" spans="1:6" ht="12.75" x14ac:dyDescent="0.2">
      <c r="A145" s="46"/>
      <c r="C145" s="46"/>
      <c r="D145" s="46"/>
      <c r="E145" s="46"/>
      <c r="F145" s="40"/>
    </row>
    <row r="146" spans="1:6" ht="12.75" x14ac:dyDescent="0.2">
      <c r="A146" s="46"/>
      <c r="C146" s="46"/>
      <c r="D146" s="46"/>
      <c r="E146" s="46"/>
      <c r="F146" s="40"/>
    </row>
    <row r="147" spans="1:6" ht="12.75" x14ac:dyDescent="0.2">
      <c r="A147" s="46"/>
      <c r="C147" s="46"/>
      <c r="D147" s="46"/>
      <c r="E147" s="46"/>
      <c r="F147" s="40"/>
    </row>
    <row r="148" spans="1:6" ht="12.75" x14ac:dyDescent="0.2">
      <c r="A148" s="46"/>
      <c r="C148" s="46"/>
      <c r="D148" s="46"/>
      <c r="E148" s="46"/>
      <c r="F148" s="40"/>
    </row>
    <row r="149" spans="1:6" ht="12.75" x14ac:dyDescent="0.2">
      <c r="A149" s="46"/>
      <c r="C149" s="46"/>
      <c r="D149" s="46"/>
      <c r="E149" s="46"/>
      <c r="F149" s="40"/>
    </row>
    <row r="150" spans="1:6" ht="12.75" x14ac:dyDescent="0.2">
      <c r="A150" s="46"/>
      <c r="C150" s="46"/>
      <c r="D150" s="46"/>
      <c r="E150" s="46"/>
      <c r="F150" s="40"/>
    </row>
    <row r="151" spans="1:6" ht="12.75" x14ac:dyDescent="0.2">
      <c r="A151" s="46"/>
      <c r="C151" s="46"/>
      <c r="D151" s="46"/>
      <c r="E151" s="46"/>
      <c r="F151" s="40"/>
    </row>
    <row r="152" spans="1:6" ht="12.75" x14ac:dyDescent="0.2">
      <c r="A152" s="46"/>
      <c r="C152" s="46"/>
      <c r="D152" s="46"/>
      <c r="E152" s="46"/>
      <c r="F152" s="40"/>
    </row>
    <row r="153" spans="1:6" ht="12.75" x14ac:dyDescent="0.2">
      <c r="A153" s="46"/>
      <c r="C153" s="46"/>
      <c r="D153" s="46"/>
      <c r="E153" s="46"/>
      <c r="F153" s="40"/>
    </row>
    <row r="154" spans="1:6" ht="12.75" x14ac:dyDescent="0.2">
      <c r="A154" s="46"/>
      <c r="C154" s="46"/>
      <c r="D154" s="46"/>
      <c r="E154" s="46"/>
      <c r="F154" s="40"/>
    </row>
    <row r="155" spans="1:6" ht="12.75" x14ac:dyDescent="0.2">
      <c r="A155" s="46"/>
      <c r="C155" s="46"/>
      <c r="D155" s="46"/>
      <c r="E155" s="46"/>
      <c r="F155" s="40"/>
    </row>
    <row r="156" spans="1:6" ht="12.75" x14ac:dyDescent="0.2">
      <c r="A156" s="46"/>
      <c r="C156" s="46"/>
      <c r="D156" s="46"/>
      <c r="E156" s="46"/>
      <c r="F156" s="40"/>
    </row>
    <row r="157" spans="1:6" ht="12.75" x14ac:dyDescent="0.2">
      <c r="A157" s="46"/>
      <c r="C157" s="46"/>
      <c r="D157" s="46"/>
      <c r="E157" s="46"/>
      <c r="F157" s="40"/>
    </row>
    <row r="158" spans="1:6" ht="12.75" x14ac:dyDescent="0.2">
      <c r="A158" s="46"/>
      <c r="C158" s="46"/>
      <c r="D158" s="46"/>
      <c r="E158" s="46"/>
      <c r="F158" s="40"/>
    </row>
    <row r="159" spans="1:6" ht="12.75" x14ac:dyDescent="0.2">
      <c r="A159" s="46"/>
      <c r="C159" s="46"/>
      <c r="D159" s="46"/>
      <c r="E159" s="46"/>
      <c r="F159" s="40"/>
    </row>
    <row r="160" spans="1:6" ht="12.75" x14ac:dyDescent="0.2">
      <c r="A160" s="46"/>
      <c r="C160" s="46"/>
      <c r="D160" s="46"/>
      <c r="E160" s="46"/>
      <c r="F160" s="40"/>
    </row>
    <row r="161" spans="1:6" ht="12.75" x14ac:dyDescent="0.2">
      <c r="A161" s="46"/>
      <c r="C161" s="46"/>
      <c r="D161" s="46"/>
      <c r="E161" s="46"/>
      <c r="F161" s="40"/>
    </row>
    <row r="162" spans="1:6" ht="12.75" x14ac:dyDescent="0.2">
      <c r="A162" s="46"/>
      <c r="C162" s="46"/>
      <c r="D162" s="46"/>
      <c r="E162" s="46"/>
      <c r="F162" s="40"/>
    </row>
    <row r="163" spans="1:6" ht="12.75" x14ac:dyDescent="0.2">
      <c r="A163" s="46"/>
      <c r="C163" s="46"/>
      <c r="D163" s="46"/>
      <c r="E163" s="46"/>
      <c r="F163" s="40"/>
    </row>
    <row r="164" spans="1:6" ht="12.75" x14ac:dyDescent="0.2">
      <c r="A164" s="46"/>
      <c r="C164" s="46"/>
      <c r="D164" s="46"/>
      <c r="E164" s="46"/>
      <c r="F164" s="40"/>
    </row>
    <row r="165" spans="1:6" ht="12.75" x14ac:dyDescent="0.2">
      <c r="A165" s="46"/>
      <c r="C165" s="46"/>
      <c r="D165" s="46"/>
      <c r="E165" s="46"/>
      <c r="F165" s="40"/>
    </row>
    <row r="166" spans="1:6" ht="12.75" x14ac:dyDescent="0.2">
      <c r="A166" s="46"/>
      <c r="C166" s="46"/>
      <c r="D166" s="46"/>
      <c r="E166" s="46"/>
      <c r="F166" s="40"/>
    </row>
    <row r="167" spans="1:6" ht="12.75" x14ac:dyDescent="0.2">
      <c r="A167" s="46"/>
      <c r="C167" s="46"/>
      <c r="D167" s="46"/>
      <c r="E167" s="46"/>
      <c r="F167" s="40"/>
    </row>
    <row r="168" spans="1:6" ht="12.75" x14ac:dyDescent="0.2">
      <c r="A168" s="46"/>
      <c r="C168" s="46"/>
      <c r="D168" s="46"/>
      <c r="E168" s="46"/>
      <c r="F168" s="40"/>
    </row>
    <row r="169" spans="1:6" ht="12.75" x14ac:dyDescent="0.2">
      <c r="A169" s="46"/>
      <c r="C169" s="46"/>
      <c r="D169" s="46"/>
      <c r="E169" s="46"/>
      <c r="F169" s="40"/>
    </row>
    <row r="170" spans="1:6" ht="12.75" x14ac:dyDescent="0.2">
      <c r="A170" s="46"/>
      <c r="C170" s="46"/>
      <c r="D170" s="46"/>
      <c r="E170" s="46"/>
      <c r="F170" s="40"/>
    </row>
    <row r="171" spans="1:6" ht="12.75" x14ac:dyDescent="0.2">
      <c r="A171" s="46"/>
      <c r="C171" s="46"/>
      <c r="D171" s="46"/>
      <c r="E171" s="46"/>
      <c r="F171" s="40"/>
    </row>
    <row r="172" spans="1:6" ht="12.75" x14ac:dyDescent="0.2">
      <c r="A172" s="46"/>
      <c r="C172" s="46"/>
      <c r="D172" s="46"/>
      <c r="E172" s="46"/>
      <c r="F172" s="40"/>
    </row>
    <row r="173" spans="1:6" ht="12.75" x14ac:dyDescent="0.2">
      <c r="A173" s="46"/>
      <c r="C173" s="46"/>
      <c r="D173" s="46"/>
      <c r="E173" s="46"/>
      <c r="F173" s="40"/>
    </row>
    <row r="174" spans="1:6" ht="12.75" x14ac:dyDescent="0.2">
      <c r="A174" s="46"/>
      <c r="C174" s="46"/>
      <c r="D174" s="46"/>
      <c r="E174" s="46"/>
      <c r="F174" s="40"/>
    </row>
    <row r="175" spans="1:6" ht="12.75" x14ac:dyDescent="0.2">
      <c r="A175" s="46"/>
      <c r="C175" s="46"/>
      <c r="D175" s="46"/>
      <c r="E175" s="46"/>
      <c r="F175" s="40"/>
    </row>
    <row r="176" spans="1:6" ht="12.75" x14ac:dyDescent="0.2">
      <c r="A176" s="46"/>
      <c r="C176" s="46"/>
      <c r="D176" s="46"/>
      <c r="E176" s="46"/>
      <c r="F176" s="40"/>
    </row>
    <row r="177" spans="1:6" ht="12.75" x14ac:dyDescent="0.2">
      <c r="A177" s="46"/>
      <c r="C177" s="46"/>
      <c r="D177" s="46"/>
      <c r="E177" s="46"/>
      <c r="F177" s="40"/>
    </row>
    <row r="178" spans="1:6" ht="12.75" x14ac:dyDescent="0.2">
      <c r="A178" s="46"/>
      <c r="C178" s="46"/>
      <c r="D178" s="46"/>
      <c r="E178" s="46"/>
      <c r="F178" s="40"/>
    </row>
    <row r="179" spans="1:6" ht="12.75" x14ac:dyDescent="0.2">
      <c r="A179" s="46"/>
      <c r="C179" s="46"/>
      <c r="D179" s="46"/>
      <c r="E179" s="46"/>
      <c r="F179" s="40"/>
    </row>
    <row r="180" spans="1:6" ht="12.75" x14ac:dyDescent="0.2">
      <c r="A180" s="46"/>
      <c r="C180" s="46"/>
      <c r="D180" s="46"/>
      <c r="E180" s="46"/>
      <c r="F180" s="40"/>
    </row>
    <row r="181" spans="1:6" ht="12.75" x14ac:dyDescent="0.2">
      <c r="A181" s="46"/>
      <c r="C181" s="46"/>
      <c r="D181" s="46"/>
      <c r="E181" s="46"/>
      <c r="F181" s="40"/>
    </row>
    <row r="182" spans="1:6" ht="12.75" x14ac:dyDescent="0.2">
      <c r="A182" s="46"/>
      <c r="C182" s="46"/>
      <c r="D182" s="46"/>
      <c r="E182" s="46"/>
      <c r="F182" s="40"/>
    </row>
    <row r="183" spans="1:6" ht="12.75" x14ac:dyDescent="0.2">
      <c r="A183" s="46"/>
      <c r="C183" s="46"/>
      <c r="D183" s="46"/>
      <c r="E183" s="46"/>
      <c r="F183" s="40"/>
    </row>
    <row r="184" spans="1:6" ht="12.75" x14ac:dyDescent="0.2">
      <c r="A184" s="46"/>
      <c r="C184" s="46"/>
      <c r="D184" s="46"/>
      <c r="E184" s="46"/>
      <c r="F184" s="40"/>
    </row>
    <row r="185" spans="1:6" ht="12.75" x14ac:dyDescent="0.2">
      <c r="A185" s="46"/>
      <c r="C185" s="46"/>
      <c r="D185" s="46"/>
      <c r="E185" s="46"/>
      <c r="F185" s="40"/>
    </row>
    <row r="186" spans="1:6" ht="12.75" x14ac:dyDescent="0.2">
      <c r="A186" s="46"/>
      <c r="C186" s="46"/>
      <c r="D186" s="46"/>
      <c r="E186" s="46"/>
      <c r="F186" s="40"/>
    </row>
    <row r="187" spans="1:6" ht="12.75" x14ac:dyDescent="0.2">
      <c r="A187" s="46"/>
      <c r="C187" s="46"/>
      <c r="D187" s="46"/>
      <c r="E187" s="46"/>
      <c r="F187" s="40"/>
    </row>
    <row r="188" spans="1:6" ht="12.75" x14ac:dyDescent="0.2">
      <c r="A188" s="46"/>
      <c r="C188" s="46"/>
      <c r="D188" s="46"/>
      <c r="E188" s="46"/>
      <c r="F188" s="40"/>
    </row>
    <row r="189" spans="1:6" ht="12.75" x14ac:dyDescent="0.2">
      <c r="A189" s="46"/>
      <c r="C189" s="46"/>
      <c r="D189" s="46"/>
      <c r="E189" s="46"/>
      <c r="F189" s="40"/>
    </row>
    <row r="190" spans="1:6" ht="12.75" x14ac:dyDescent="0.2">
      <c r="A190" s="46"/>
      <c r="C190" s="46"/>
      <c r="D190" s="46"/>
      <c r="E190" s="46"/>
      <c r="F190" s="40"/>
    </row>
    <row r="191" spans="1:6" ht="12.75" x14ac:dyDescent="0.2">
      <c r="A191" s="46"/>
      <c r="C191" s="46"/>
      <c r="D191" s="46"/>
      <c r="E191" s="46"/>
      <c r="F191" s="40"/>
    </row>
    <row r="192" spans="1:6" ht="12.75" x14ac:dyDescent="0.2">
      <c r="A192" s="46"/>
      <c r="C192" s="46"/>
      <c r="D192" s="46"/>
      <c r="E192" s="46"/>
      <c r="F192" s="40"/>
    </row>
    <row r="193" spans="1:6" ht="12.75" x14ac:dyDescent="0.2">
      <c r="A193" s="46"/>
      <c r="C193" s="46"/>
      <c r="D193" s="46"/>
      <c r="E193" s="46"/>
      <c r="F193" s="40"/>
    </row>
    <row r="194" spans="1:6" ht="12.75" x14ac:dyDescent="0.2">
      <c r="A194" s="46"/>
      <c r="C194" s="46"/>
      <c r="D194" s="46"/>
      <c r="E194" s="46"/>
      <c r="F194" s="40"/>
    </row>
    <row r="195" spans="1:6" ht="12.75" x14ac:dyDescent="0.2">
      <c r="A195" s="46"/>
      <c r="C195" s="46"/>
      <c r="D195" s="46"/>
      <c r="E195" s="46"/>
      <c r="F195" s="40"/>
    </row>
    <row r="196" spans="1:6" ht="12.75" x14ac:dyDescent="0.2">
      <c r="A196" s="46"/>
      <c r="C196" s="46"/>
      <c r="D196" s="46"/>
      <c r="E196" s="46"/>
      <c r="F196" s="40"/>
    </row>
    <row r="197" spans="1:6" ht="12.75" x14ac:dyDescent="0.2">
      <c r="A197" s="46"/>
      <c r="C197" s="46"/>
      <c r="D197" s="46"/>
      <c r="E197" s="46"/>
      <c r="F197" s="40"/>
    </row>
    <row r="198" spans="1:6" ht="12.75" x14ac:dyDescent="0.2">
      <c r="A198" s="46"/>
      <c r="C198" s="46"/>
      <c r="D198" s="46"/>
      <c r="E198" s="46"/>
      <c r="F198" s="40"/>
    </row>
    <row r="199" spans="1:6" ht="12.75" x14ac:dyDescent="0.2">
      <c r="A199" s="46"/>
      <c r="C199" s="46"/>
      <c r="D199" s="46"/>
      <c r="E199" s="46"/>
      <c r="F199" s="40"/>
    </row>
    <row r="200" spans="1:6" ht="12.75" x14ac:dyDescent="0.2">
      <c r="A200" s="46"/>
      <c r="C200" s="46"/>
      <c r="D200" s="46"/>
      <c r="E200" s="46"/>
      <c r="F200" s="40"/>
    </row>
    <row r="201" spans="1:6" ht="12.75" x14ac:dyDescent="0.2">
      <c r="A201" s="46"/>
      <c r="C201" s="46"/>
      <c r="D201" s="46"/>
      <c r="E201" s="46"/>
      <c r="F201" s="40"/>
    </row>
    <row r="202" spans="1:6" ht="12.75" x14ac:dyDescent="0.2">
      <c r="A202" s="46"/>
      <c r="C202" s="46"/>
      <c r="D202" s="46"/>
      <c r="E202" s="46"/>
      <c r="F202" s="40"/>
    </row>
    <row r="203" spans="1:6" ht="12.75" x14ac:dyDescent="0.2">
      <c r="A203" s="46"/>
      <c r="C203" s="46"/>
      <c r="D203" s="46"/>
      <c r="E203" s="46"/>
      <c r="F203" s="40"/>
    </row>
    <row r="204" spans="1:6" ht="12.75" x14ac:dyDescent="0.2">
      <c r="A204" s="46"/>
      <c r="C204" s="46"/>
      <c r="D204" s="46"/>
      <c r="E204" s="46"/>
      <c r="F204" s="40"/>
    </row>
    <row r="205" spans="1:6" ht="12.75" x14ac:dyDescent="0.2">
      <c r="A205" s="46"/>
      <c r="C205" s="46"/>
      <c r="D205" s="46"/>
      <c r="E205" s="46"/>
      <c r="F205" s="40"/>
    </row>
    <row r="206" spans="1:6" ht="12.75" x14ac:dyDescent="0.2">
      <c r="A206" s="46"/>
      <c r="C206" s="46"/>
      <c r="D206" s="46"/>
      <c r="E206" s="46"/>
      <c r="F206" s="40"/>
    </row>
    <row r="207" spans="1:6" ht="12.75" x14ac:dyDescent="0.2">
      <c r="A207" s="46"/>
      <c r="C207" s="46"/>
      <c r="D207" s="46"/>
      <c r="E207" s="46"/>
      <c r="F207" s="40"/>
    </row>
    <row r="208" spans="1:6" ht="12.75" x14ac:dyDescent="0.2">
      <c r="A208" s="46"/>
      <c r="C208" s="46"/>
      <c r="D208" s="46"/>
      <c r="E208" s="46"/>
      <c r="F208" s="40"/>
    </row>
    <row r="209" spans="1:6" ht="12.75" x14ac:dyDescent="0.2">
      <c r="A209" s="46"/>
      <c r="C209" s="46"/>
      <c r="D209" s="46"/>
      <c r="E209" s="46"/>
      <c r="F209" s="40"/>
    </row>
    <row r="210" spans="1:6" ht="12.75" x14ac:dyDescent="0.2">
      <c r="A210" s="46"/>
      <c r="C210" s="46"/>
      <c r="D210" s="46"/>
      <c r="E210" s="46"/>
      <c r="F210" s="40"/>
    </row>
    <row r="211" spans="1:6" ht="12.75" x14ac:dyDescent="0.2">
      <c r="A211" s="46"/>
      <c r="C211" s="46"/>
      <c r="D211" s="46"/>
      <c r="E211" s="46"/>
      <c r="F211" s="40"/>
    </row>
    <row r="212" spans="1:6" ht="12.75" x14ac:dyDescent="0.2">
      <c r="A212" s="46"/>
      <c r="C212" s="46"/>
      <c r="D212" s="46"/>
      <c r="E212" s="46"/>
      <c r="F212" s="40"/>
    </row>
    <row r="213" spans="1:6" ht="12.75" x14ac:dyDescent="0.2">
      <c r="A213" s="46"/>
      <c r="C213" s="46"/>
      <c r="D213" s="46"/>
      <c r="E213" s="46"/>
      <c r="F213" s="40"/>
    </row>
    <row r="214" spans="1:6" ht="12.75" x14ac:dyDescent="0.2">
      <c r="A214" s="46"/>
      <c r="C214" s="46"/>
      <c r="D214" s="46"/>
      <c r="E214" s="46"/>
      <c r="F214" s="40"/>
    </row>
    <row r="215" spans="1:6" ht="12.75" x14ac:dyDescent="0.2">
      <c r="A215" s="46"/>
      <c r="C215" s="46"/>
      <c r="D215" s="46"/>
      <c r="E215" s="46"/>
      <c r="F215" s="40"/>
    </row>
    <row r="216" spans="1:6" ht="12.75" x14ac:dyDescent="0.2">
      <c r="A216" s="46"/>
      <c r="C216" s="46"/>
      <c r="D216" s="46"/>
      <c r="E216" s="46"/>
      <c r="F216" s="40"/>
    </row>
    <row r="217" spans="1:6" ht="12.75" x14ac:dyDescent="0.2">
      <c r="A217" s="46"/>
      <c r="C217" s="46"/>
      <c r="D217" s="46"/>
      <c r="E217" s="46"/>
      <c r="F217" s="40"/>
    </row>
    <row r="218" spans="1:6" ht="12.75" x14ac:dyDescent="0.2">
      <c r="A218" s="46"/>
      <c r="C218" s="46"/>
      <c r="D218" s="46"/>
      <c r="E218" s="46"/>
      <c r="F218" s="40"/>
    </row>
    <row r="219" spans="1:6" ht="12.75" x14ac:dyDescent="0.2">
      <c r="A219" s="46"/>
      <c r="C219" s="46"/>
      <c r="D219" s="46"/>
      <c r="E219" s="46"/>
      <c r="F219" s="40"/>
    </row>
    <row r="220" spans="1:6" ht="12.75" x14ac:dyDescent="0.2">
      <c r="A220" s="46"/>
      <c r="C220" s="46"/>
      <c r="D220" s="46"/>
      <c r="E220" s="46"/>
      <c r="F220" s="40"/>
    </row>
    <row r="221" spans="1:6" ht="12.75" x14ac:dyDescent="0.2">
      <c r="A221" s="46"/>
      <c r="C221" s="46"/>
      <c r="D221" s="46"/>
      <c r="E221" s="46"/>
      <c r="F221" s="40"/>
    </row>
    <row r="222" spans="1:6" ht="12.75" x14ac:dyDescent="0.2">
      <c r="A222" s="46"/>
      <c r="C222" s="46"/>
      <c r="D222" s="46"/>
      <c r="E222" s="46"/>
      <c r="F222" s="40"/>
    </row>
    <row r="223" spans="1:6" ht="12.75" x14ac:dyDescent="0.2">
      <c r="A223" s="46"/>
      <c r="C223" s="46"/>
      <c r="D223" s="46"/>
      <c r="E223" s="46"/>
      <c r="F223" s="40"/>
    </row>
    <row r="224" spans="1:6" ht="12.75" x14ac:dyDescent="0.2">
      <c r="A224" s="46"/>
      <c r="C224" s="46"/>
      <c r="D224" s="46"/>
      <c r="E224" s="46"/>
      <c r="F224" s="40"/>
    </row>
    <row r="225" spans="1:6" ht="12.75" x14ac:dyDescent="0.2">
      <c r="A225" s="46"/>
      <c r="C225" s="46"/>
      <c r="D225" s="46"/>
      <c r="E225" s="46"/>
      <c r="F225" s="40"/>
    </row>
    <row r="226" spans="1:6" ht="12.75" x14ac:dyDescent="0.2">
      <c r="A226" s="46"/>
      <c r="C226" s="46"/>
      <c r="D226" s="46"/>
      <c r="E226" s="46"/>
      <c r="F226" s="40"/>
    </row>
    <row r="227" spans="1:6" ht="12.75" x14ac:dyDescent="0.2">
      <c r="A227" s="46"/>
      <c r="C227" s="46"/>
      <c r="D227" s="46"/>
      <c r="E227" s="46"/>
      <c r="F227" s="40"/>
    </row>
    <row r="228" spans="1:6" ht="12.75" x14ac:dyDescent="0.2">
      <c r="A228" s="46"/>
      <c r="C228" s="46"/>
      <c r="D228" s="46"/>
      <c r="E228" s="46"/>
      <c r="F228" s="40"/>
    </row>
    <row r="229" spans="1:6" ht="12.75" x14ac:dyDescent="0.2">
      <c r="A229" s="46"/>
      <c r="C229" s="46"/>
      <c r="D229" s="46"/>
      <c r="E229" s="46"/>
      <c r="F229" s="40"/>
    </row>
    <row r="230" spans="1:6" ht="12.75" x14ac:dyDescent="0.2">
      <c r="A230" s="46"/>
      <c r="C230" s="46"/>
      <c r="D230" s="46"/>
      <c r="E230" s="46"/>
      <c r="F230" s="40"/>
    </row>
    <row r="231" spans="1:6" ht="12.75" x14ac:dyDescent="0.2">
      <c r="A231" s="46"/>
      <c r="C231" s="46"/>
      <c r="D231" s="46"/>
      <c r="E231" s="46"/>
      <c r="F231" s="40"/>
    </row>
    <row r="232" spans="1:6" ht="12.75" x14ac:dyDescent="0.2">
      <c r="A232" s="46"/>
      <c r="C232" s="46"/>
      <c r="D232" s="46"/>
      <c r="E232" s="46"/>
      <c r="F232" s="40"/>
    </row>
    <row r="233" spans="1:6" ht="12.75" x14ac:dyDescent="0.2">
      <c r="A233" s="46"/>
      <c r="C233" s="46"/>
      <c r="D233" s="46"/>
      <c r="E233" s="46"/>
      <c r="F233" s="40"/>
    </row>
    <row r="234" spans="1:6" ht="12.75" x14ac:dyDescent="0.2">
      <c r="A234" s="46"/>
      <c r="C234" s="46"/>
      <c r="D234" s="46"/>
      <c r="E234" s="46"/>
      <c r="F234" s="40"/>
    </row>
    <row r="235" spans="1:6" ht="12.75" x14ac:dyDescent="0.2">
      <c r="A235" s="46"/>
      <c r="C235" s="46"/>
      <c r="D235" s="46"/>
      <c r="E235" s="46"/>
      <c r="F235" s="40"/>
    </row>
    <row r="236" spans="1:6" ht="12.75" x14ac:dyDescent="0.2">
      <c r="A236" s="46"/>
      <c r="C236" s="46"/>
      <c r="D236" s="46"/>
      <c r="E236" s="46"/>
      <c r="F236" s="40"/>
    </row>
    <row r="237" spans="1:6" ht="12.75" x14ac:dyDescent="0.2">
      <c r="A237" s="46"/>
      <c r="C237" s="46"/>
      <c r="D237" s="46"/>
      <c r="E237" s="46"/>
      <c r="F237" s="40"/>
    </row>
    <row r="238" spans="1:6" ht="12.75" x14ac:dyDescent="0.2">
      <c r="A238" s="46"/>
      <c r="C238" s="46"/>
      <c r="D238" s="46"/>
      <c r="E238" s="46"/>
      <c r="F238" s="40"/>
    </row>
    <row r="239" spans="1:6" ht="12.75" x14ac:dyDescent="0.2">
      <c r="A239" s="46"/>
      <c r="C239" s="46"/>
      <c r="D239" s="46"/>
      <c r="E239" s="46"/>
      <c r="F239" s="40"/>
    </row>
    <row r="240" spans="1:6" ht="12.75" x14ac:dyDescent="0.2">
      <c r="A240" s="46"/>
      <c r="C240" s="46"/>
      <c r="D240" s="46"/>
      <c r="E240" s="46"/>
      <c r="F240" s="40"/>
    </row>
    <row r="241" spans="1:6" ht="12.75" x14ac:dyDescent="0.2">
      <c r="A241" s="46"/>
      <c r="C241" s="46"/>
      <c r="D241" s="46"/>
      <c r="E241" s="46"/>
      <c r="F241" s="40"/>
    </row>
    <row r="242" spans="1:6" ht="12.75" x14ac:dyDescent="0.2">
      <c r="A242" s="46"/>
      <c r="C242" s="46"/>
      <c r="D242" s="46"/>
      <c r="E242" s="46"/>
      <c r="F242" s="40"/>
    </row>
    <row r="243" spans="1:6" ht="12.75" x14ac:dyDescent="0.2">
      <c r="A243" s="46"/>
      <c r="C243" s="46"/>
      <c r="D243" s="46"/>
      <c r="E243" s="46"/>
      <c r="F243" s="40"/>
    </row>
    <row r="244" spans="1:6" ht="12.75" x14ac:dyDescent="0.2">
      <c r="A244" s="46"/>
      <c r="C244" s="46"/>
      <c r="D244" s="46"/>
      <c r="E244" s="46"/>
      <c r="F244" s="40"/>
    </row>
    <row r="245" spans="1:6" ht="12.75" x14ac:dyDescent="0.2">
      <c r="A245" s="46"/>
      <c r="C245" s="46"/>
      <c r="D245" s="46"/>
      <c r="E245" s="46"/>
      <c r="F245" s="40"/>
    </row>
    <row r="246" spans="1:6" ht="12.75" x14ac:dyDescent="0.2">
      <c r="A246" s="46"/>
      <c r="C246" s="46"/>
      <c r="D246" s="46"/>
      <c r="E246" s="46"/>
      <c r="F246" s="40"/>
    </row>
    <row r="247" spans="1:6" ht="12.75" x14ac:dyDescent="0.2">
      <c r="A247" s="46"/>
      <c r="C247" s="46"/>
      <c r="D247" s="46"/>
      <c r="E247" s="46"/>
      <c r="F247" s="40"/>
    </row>
    <row r="248" spans="1:6" ht="12.75" x14ac:dyDescent="0.2">
      <c r="A248" s="46"/>
      <c r="C248" s="46"/>
      <c r="D248" s="46"/>
      <c r="E248" s="46"/>
      <c r="F248" s="40"/>
    </row>
    <row r="249" spans="1:6" ht="12.75" x14ac:dyDescent="0.2">
      <c r="A249" s="46"/>
      <c r="C249" s="46"/>
      <c r="D249" s="46"/>
      <c r="E249" s="46"/>
      <c r="F249" s="40"/>
    </row>
    <row r="250" spans="1:6" ht="12.75" x14ac:dyDescent="0.2">
      <c r="A250" s="46"/>
      <c r="C250" s="46"/>
      <c r="D250" s="46"/>
      <c r="E250" s="46"/>
      <c r="F250" s="40"/>
    </row>
    <row r="251" spans="1:6" ht="12.75" x14ac:dyDescent="0.2">
      <c r="A251" s="46"/>
      <c r="C251" s="46"/>
      <c r="D251" s="46"/>
      <c r="E251" s="46"/>
      <c r="F251" s="40"/>
    </row>
    <row r="252" spans="1:6" ht="12.75" x14ac:dyDescent="0.2">
      <c r="A252" s="46"/>
      <c r="C252" s="46"/>
      <c r="D252" s="46"/>
      <c r="E252" s="46"/>
      <c r="F252" s="40"/>
    </row>
    <row r="253" spans="1:6" ht="12.75" x14ac:dyDescent="0.2">
      <c r="A253" s="46"/>
      <c r="C253" s="46"/>
      <c r="D253" s="46"/>
      <c r="E253" s="46"/>
      <c r="F253" s="40"/>
    </row>
    <row r="254" spans="1:6" ht="12.75" x14ac:dyDescent="0.2">
      <c r="A254" s="46"/>
      <c r="C254" s="46"/>
      <c r="D254" s="46"/>
      <c r="E254" s="46"/>
      <c r="F254" s="40"/>
    </row>
    <row r="255" spans="1:6" ht="12.75" x14ac:dyDescent="0.2">
      <c r="A255" s="46"/>
      <c r="C255" s="46"/>
      <c r="D255" s="46"/>
      <c r="E255" s="46"/>
      <c r="F255" s="40"/>
    </row>
    <row r="256" spans="1:6" ht="12.75" x14ac:dyDescent="0.2">
      <c r="A256" s="46"/>
      <c r="C256" s="46"/>
      <c r="D256" s="46"/>
      <c r="E256" s="46"/>
      <c r="F256" s="40"/>
    </row>
    <row r="257" spans="1:6" ht="12.75" x14ac:dyDescent="0.2">
      <c r="A257" s="46"/>
      <c r="C257" s="46"/>
      <c r="D257" s="46"/>
      <c r="E257" s="46"/>
      <c r="F257" s="40"/>
    </row>
    <row r="258" spans="1:6" ht="12.75" x14ac:dyDescent="0.2">
      <c r="A258" s="46"/>
      <c r="C258" s="46"/>
      <c r="D258" s="46"/>
      <c r="E258" s="46"/>
      <c r="F258" s="40"/>
    </row>
    <row r="259" spans="1:6" ht="12.75" x14ac:dyDescent="0.2">
      <c r="A259" s="46"/>
      <c r="C259" s="46"/>
      <c r="D259" s="46"/>
      <c r="E259" s="46"/>
      <c r="F259" s="40"/>
    </row>
    <row r="260" spans="1:6" ht="12.75" x14ac:dyDescent="0.2">
      <c r="A260" s="46"/>
      <c r="C260" s="46"/>
      <c r="D260" s="46"/>
      <c r="E260" s="46"/>
      <c r="F260" s="40"/>
    </row>
    <row r="261" spans="1:6" ht="12.75" x14ac:dyDescent="0.2">
      <c r="A261" s="46"/>
      <c r="C261" s="46"/>
      <c r="D261" s="46"/>
      <c r="E261" s="46"/>
      <c r="F261" s="40"/>
    </row>
    <row r="262" spans="1:6" ht="12.75" x14ac:dyDescent="0.2">
      <c r="A262" s="46"/>
      <c r="C262" s="46"/>
      <c r="D262" s="46"/>
      <c r="E262" s="46"/>
      <c r="F262" s="40"/>
    </row>
    <row r="263" spans="1:6" ht="12.75" x14ac:dyDescent="0.2">
      <c r="A263" s="46"/>
      <c r="C263" s="46"/>
      <c r="D263" s="46"/>
      <c r="E263" s="46"/>
      <c r="F263" s="40"/>
    </row>
    <row r="264" spans="1:6" ht="12.75" x14ac:dyDescent="0.2">
      <c r="A264" s="46"/>
      <c r="C264" s="46"/>
      <c r="D264" s="46"/>
      <c r="E264" s="46"/>
      <c r="F264" s="40"/>
    </row>
    <row r="265" spans="1:6" ht="12.75" x14ac:dyDescent="0.2">
      <c r="A265" s="46"/>
      <c r="C265" s="46"/>
      <c r="D265" s="46"/>
      <c r="E265" s="46"/>
      <c r="F265" s="40"/>
    </row>
    <row r="266" spans="1:6" ht="12.75" x14ac:dyDescent="0.2">
      <c r="A266" s="46"/>
      <c r="C266" s="46"/>
      <c r="D266" s="46"/>
      <c r="E266" s="46"/>
      <c r="F266" s="40"/>
    </row>
    <row r="267" spans="1:6" ht="12.75" x14ac:dyDescent="0.2">
      <c r="A267" s="46"/>
      <c r="C267" s="46"/>
      <c r="D267" s="46"/>
      <c r="E267" s="46"/>
      <c r="F267" s="40"/>
    </row>
    <row r="268" spans="1:6" ht="12.75" x14ac:dyDescent="0.2">
      <c r="A268" s="46"/>
      <c r="C268" s="46"/>
      <c r="D268" s="46"/>
      <c r="E268" s="46"/>
      <c r="F268" s="40"/>
    </row>
    <row r="269" spans="1:6" ht="12.75" x14ac:dyDescent="0.2">
      <c r="A269" s="46"/>
      <c r="C269" s="46"/>
      <c r="D269" s="46"/>
      <c r="E269" s="46"/>
      <c r="F269" s="40"/>
    </row>
    <row r="270" spans="1:6" ht="12.75" x14ac:dyDescent="0.2">
      <c r="A270" s="46"/>
      <c r="C270" s="46"/>
      <c r="D270" s="46"/>
      <c r="E270" s="46"/>
      <c r="F270" s="40"/>
    </row>
    <row r="271" spans="1:6" ht="12.75" x14ac:dyDescent="0.2">
      <c r="A271" s="46"/>
      <c r="C271" s="46"/>
      <c r="D271" s="46"/>
      <c r="E271" s="46"/>
      <c r="F271" s="40"/>
    </row>
    <row r="272" spans="1:6" ht="12.75" x14ac:dyDescent="0.2">
      <c r="A272" s="46"/>
      <c r="C272" s="46"/>
      <c r="D272" s="46"/>
      <c r="E272" s="46"/>
      <c r="F272" s="40"/>
    </row>
    <row r="273" spans="1:6" ht="12.75" x14ac:dyDescent="0.2">
      <c r="A273" s="46"/>
      <c r="C273" s="46"/>
      <c r="D273" s="46"/>
      <c r="E273" s="46"/>
      <c r="F273" s="40"/>
    </row>
    <row r="274" spans="1:6" ht="12.75" x14ac:dyDescent="0.2">
      <c r="A274" s="46"/>
      <c r="C274" s="46"/>
      <c r="D274" s="46"/>
      <c r="E274" s="46"/>
      <c r="F274" s="40"/>
    </row>
    <row r="275" spans="1:6" ht="12.75" x14ac:dyDescent="0.2">
      <c r="A275" s="46"/>
      <c r="C275" s="46"/>
      <c r="D275" s="46"/>
      <c r="E275" s="46"/>
      <c r="F275" s="40"/>
    </row>
    <row r="276" spans="1:6" ht="12.75" x14ac:dyDescent="0.2">
      <c r="A276" s="46"/>
      <c r="C276" s="46"/>
      <c r="D276" s="46"/>
      <c r="E276" s="46"/>
      <c r="F276" s="40"/>
    </row>
    <row r="277" spans="1:6" ht="12.75" x14ac:dyDescent="0.2">
      <c r="A277" s="46"/>
      <c r="C277" s="46"/>
      <c r="D277" s="46"/>
      <c r="E277" s="46"/>
      <c r="F277" s="40"/>
    </row>
    <row r="278" spans="1:6" ht="12.75" x14ac:dyDescent="0.2">
      <c r="A278" s="46"/>
      <c r="C278" s="46"/>
      <c r="D278" s="46"/>
      <c r="E278" s="46"/>
      <c r="F278" s="40"/>
    </row>
    <row r="279" spans="1:6" ht="12.75" x14ac:dyDescent="0.2">
      <c r="A279" s="46"/>
      <c r="C279" s="46"/>
      <c r="D279" s="46"/>
      <c r="E279" s="46"/>
      <c r="F279" s="40"/>
    </row>
    <row r="280" spans="1:6" ht="12.75" x14ac:dyDescent="0.2">
      <c r="A280" s="46"/>
      <c r="C280" s="46"/>
      <c r="D280" s="46"/>
      <c r="E280" s="46"/>
      <c r="F280" s="40"/>
    </row>
    <row r="281" spans="1:6" ht="12.75" x14ac:dyDescent="0.2">
      <c r="A281" s="46"/>
      <c r="C281" s="46"/>
      <c r="D281" s="46"/>
      <c r="E281" s="46"/>
      <c r="F281" s="40"/>
    </row>
    <row r="282" spans="1:6" ht="12.75" x14ac:dyDescent="0.2">
      <c r="A282" s="46"/>
      <c r="C282" s="46"/>
      <c r="D282" s="46"/>
      <c r="E282" s="46"/>
      <c r="F282" s="40"/>
    </row>
    <row r="283" spans="1:6" ht="12.75" x14ac:dyDescent="0.2">
      <c r="A283" s="46"/>
      <c r="C283" s="46"/>
      <c r="D283" s="46"/>
      <c r="E283" s="46"/>
      <c r="F283" s="40"/>
    </row>
    <row r="284" spans="1:6" ht="12.75" x14ac:dyDescent="0.2">
      <c r="A284" s="46"/>
      <c r="C284" s="46"/>
      <c r="D284" s="46"/>
      <c r="E284" s="46"/>
      <c r="F284" s="40"/>
    </row>
    <row r="285" spans="1:6" ht="12.75" x14ac:dyDescent="0.2">
      <c r="A285" s="46"/>
      <c r="C285" s="46"/>
      <c r="D285" s="46"/>
      <c r="E285" s="46"/>
      <c r="F285" s="40"/>
    </row>
    <row r="286" spans="1:6" ht="12.75" x14ac:dyDescent="0.2">
      <c r="A286" s="46"/>
      <c r="C286" s="46"/>
      <c r="D286" s="46"/>
      <c r="E286" s="46"/>
      <c r="F286" s="40"/>
    </row>
    <row r="287" spans="1:6" ht="12.75" x14ac:dyDescent="0.2">
      <c r="A287" s="46"/>
      <c r="C287" s="46"/>
      <c r="D287" s="46"/>
      <c r="E287" s="46"/>
      <c r="F287" s="40"/>
    </row>
    <row r="288" spans="1:6" ht="12.75" x14ac:dyDescent="0.2">
      <c r="A288" s="46"/>
      <c r="C288" s="46"/>
      <c r="D288" s="46"/>
      <c r="E288" s="46"/>
      <c r="F288" s="40"/>
    </row>
    <row r="289" spans="1:6" ht="12.75" x14ac:dyDescent="0.2">
      <c r="A289" s="46"/>
      <c r="C289" s="46"/>
      <c r="D289" s="46"/>
      <c r="E289" s="46"/>
      <c r="F289" s="40"/>
    </row>
    <row r="290" spans="1:6" ht="12.75" x14ac:dyDescent="0.2">
      <c r="A290" s="46"/>
      <c r="C290" s="46"/>
      <c r="D290" s="46"/>
      <c r="E290" s="46"/>
      <c r="F290" s="40"/>
    </row>
    <row r="291" spans="1:6" ht="12.75" x14ac:dyDescent="0.2">
      <c r="A291" s="46"/>
      <c r="C291" s="46"/>
      <c r="D291" s="46"/>
      <c r="E291" s="46"/>
      <c r="F291" s="40"/>
    </row>
    <row r="292" spans="1:6" ht="12.75" x14ac:dyDescent="0.2">
      <c r="A292" s="46"/>
      <c r="C292" s="46"/>
      <c r="D292" s="46"/>
      <c r="E292" s="46"/>
      <c r="F292" s="40"/>
    </row>
    <row r="293" spans="1:6" ht="12.75" x14ac:dyDescent="0.2">
      <c r="A293" s="46"/>
      <c r="C293" s="46"/>
      <c r="D293" s="46"/>
      <c r="E293" s="46"/>
      <c r="F293" s="40"/>
    </row>
    <row r="294" spans="1:6" ht="12.75" x14ac:dyDescent="0.2">
      <c r="A294" s="46"/>
      <c r="C294" s="46"/>
      <c r="D294" s="46"/>
      <c r="E294" s="46"/>
      <c r="F294" s="40"/>
    </row>
    <row r="295" spans="1:6" ht="12.75" x14ac:dyDescent="0.2">
      <c r="A295" s="46"/>
      <c r="C295" s="46"/>
      <c r="D295" s="46"/>
      <c r="E295" s="46"/>
      <c r="F295" s="40"/>
    </row>
    <row r="296" spans="1:6" ht="12.75" x14ac:dyDescent="0.2">
      <c r="A296" s="46"/>
      <c r="C296" s="46"/>
      <c r="D296" s="46"/>
      <c r="E296" s="46"/>
      <c r="F296" s="40"/>
    </row>
    <row r="297" spans="1:6" ht="12.75" x14ac:dyDescent="0.2">
      <c r="A297" s="46"/>
      <c r="C297" s="46"/>
      <c r="D297" s="46"/>
      <c r="E297" s="46"/>
      <c r="F297" s="40"/>
    </row>
    <row r="298" spans="1:6" ht="12.75" x14ac:dyDescent="0.2">
      <c r="A298" s="46"/>
      <c r="C298" s="46"/>
      <c r="D298" s="46"/>
      <c r="E298" s="46"/>
      <c r="F298" s="40"/>
    </row>
    <row r="299" spans="1:6" ht="12.75" x14ac:dyDescent="0.2">
      <c r="A299" s="46"/>
      <c r="C299" s="46"/>
      <c r="D299" s="46"/>
      <c r="E299" s="46"/>
      <c r="F299" s="40"/>
    </row>
    <row r="300" spans="1:6" ht="12.75" x14ac:dyDescent="0.2">
      <c r="A300" s="46"/>
      <c r="C300" s="46"/>
      <c r="D300" s="46"/>
      <c r="E300" s="46"/>
      <c r="F300" s="40"/>
    </row>
    <row r="301" spans="1:6" ht="12.75" x14ac:dyDescent="0.2">
      <c r="A301" s="46"/>
      <c r="C301" s="46"/>
      <c r="D301" s="46"/>
      <c r="E301" s="46"/>
      <c r="F301" s="40"/>
    </row>
    <row r="302" spans="1:6" ht="12.75" x14ac:dyDescent="0.2">
      <c r="A302" s="46"/>
      <c r="C302" s="46"/>
      <c r="D302" s="46"/>
      <c r="E302" s="46"/>
      <c r="F302" s="40"/>
    </row>
    <row r="303" spans="1:6" ht="12.75" x14ac:dyDescent="0.2">
      <c r="A303" s="46"/>
      <c r="C303" s="46"/>
      <c r="D303" s="46"/>
      <c r="E303" s="46"/>
      <c r="F303" s="40"/>
    </row>
    <row r="304" spans="1:6" ht="12.75" x14ac:dyDescent="0.2">
      <c r="A304" s="46"/>
      <c r="C304" s="46"/>
      <c r="D304" s="46"/>
      <c r="E304" s="46"/>
      <c r="F304" s="40"/>
    </row>
    <row r="305" spans="1:6" ht="12.75" x14ac:dyDescent="0.2">
      <c r="A305" s="46"/>
      <c r="C305" s="46"/>
      <c r="D305" s="46"/>
      <c r="E305" s="46"/>
      <c r="F305" s="40"/>
    </row>
    <row r="306" spans="1:6" ht="12.75" x14ac:dyDescent="0.2">
      <c r="A306" s="46"/>
      <c r="C306" s="46"/>
      <c r="D306" s="46"/>
      <c r="E306" s="46"/>
      <c r="F306" s="40"/>
    </row>
    <row r="307" spans="1:6" ht="12.75" x14ac:dyDescent="0.2">
      <c r="A307" s="46"/>
      <c r="C307" s="46"/>
      <c r="D307" s="46"/>
      <c r="E307" s="46"/>
      <c r="F307" s="40"/>
    </row>
    <row r="308" spans="1:6" ht="12.75" x14ac:dyDescent="0.2">
      <c r="A308" s="46"/>
      <c r="C308" s="46"/>
      <c r="D308" s="46"/>
      <c r="E308" s="46"/>
      <c r="F308" s="40"/>
    </row>
    <row r="309" spans="1:6" ht="12.75" x14ac:dyDescent="0.2">
      <c r="A309" s="46"/>
      <c r="C309" s="46"/>
      <c r="D309" s="46"/>
      <c r="E309" s="46"/>
      <c r="F309" s="40"/>
    </row>
    <row r="310" spans="1:6" ht="12.75" x14ac:dyDescent="0.2">
      <c r="A310" s="46"/>
      <c r="C310" s="46"/>
      <c r="D310" s="46"/>
      <c r="E310" s="46"/>
      <c r="F310" s="40"/>
    </row>
    <row r="311" spans="1:6" ht="12.75" x14ac:dyDescent="0.2">
      <c r="A311" s="46"/>
      <c r="C311" s="46"/>
      <c r="D311" s="46"/>
      <c r="E311" s="46"/>
      <c r="F311" s="40"/>
    </row>
    <row r="312" spans="1:6" ht="12.75" x14ac:dyDescent="0.2">
      <c r="A312" s="46"/>
      <c r="C312" s="46"/>
      <c r="D312" s="46"/>
      <c r="E312" s="46"/>
      <c r="F312" s="40"/>
    </row>
    <row r="313" spans="1:6" ht="12.75" x14ac:dyDescent="0.2">
      <c r="A313" s="46"/>
      <c r="C313" s="46"/>
      <c r="D313" s="46"/>
      <c r="E313" s="46"/>
      <c r="F313" s="40"/>
    </row>
    <row r="314" spans="1:6" ht="12.75" x14ac:dyDescent="0.2">
      <c r="A314" s="46"/>
      <c r="C314" s="46"/>
      <c r="D314" s="46"/>
      <c r="E314" s="46"/>
      <c r="F314" s="40"/>
    </row>
    <row r="315" spans="1:6" ht="12.75" x14ac:dyDescent="0.2">
      <c r="A315" s="46"/>
      <c r="C315" s="46"/>
      <c r="D315" s="46"/>
      <c r="E315" s="46"/>
      <c r="F315" s="40"/>
    </row>
    <row r="316" spans="1:6" ht="12.75" x14ac:dyDescent="0.2">
      <c r="A316" s="46"/>
      <c r="C316" s="46"/>
      <c r="D316" s="46"/>
      <c r="E316" s="46"/>
      <c r="F316" s="40"/>
    </row>
    <row r="317" spans="1:6" ht="12.75" x14ac:dyDescent="0.2">
      <c r="A317" s="46"/>
      <c r="C317" s="46"/>
      <c r="D317" s="46"/>
      <c r="E317" s="46"/>
      <c r="F317" s="40"/>
    </row>
    <row r="318" spans="1:6" ht="12.75" x14ac:dyDescent="0.2">
      <c r="A318" s="46"/>
      <c r="C318" s="46"/>
      <c r="D318" s="46"/>
      <c r="E318" s="46"/>
      <c r="F318" s="40"/>
    </row>
    <row r="319" spans="1:6" ht="12.75" x14ac:dyDescent="0.2">
      <c r="A319" s="46"/>
      <c r="C319" s="46"/>
      <c r="D319" s="46"/>
      <c r="E319" s="46"/>
      <c r="F319" s="40"/>
    </row>
    <row r="320" spans="1:6" ht="12.75" x14ac:dyDescent="0.2">
      <c r="A320" s="46"/>
      <c r="C320" s="46"/>
      <c r="D320" s="46"/>
      <c r="E320" s="46"/>
      <c r="F320" s="40"/>
    </row>
    <row r="321" spans="1:6" ht="12.75" x14ac:dyDescent="0.2">
      <c r="A321" s="46"/>
      <c r="C321" s="46"/>
      <c r="D321" s="46"/>
      <c r="E321" s="46"/>
      <c r="F321" s="40"/>
    </row>
    <row r="322" spans="1:6" ht="12.75" x14ac:dyDescent="0.2">
      <c r="A322" s="46"/>
      <c r="C322" s="46"/>
      <c r="D322" s="46"/>
      <c r="E322" s="46"/>
      <c r="F322" s="40"/>
    </row>
    <row r="323" spans="1:6" ht="12.75" x14ac:dyDescent="0.2">
      <c r="A323" s="46"/>
      <c r="C323" s="46"/>
      <c r="D323" s="46"/>
      <c r="E323" s="46"/>
      <c r="F323" s="40"/>
    </row>
    <row r="324" spans="1:6" ht="12.75" x14ac:dyDescent="0.2">
      <c r="A324" s="46"/>
      <c r="C324" s="46"/>
      <c r="D324" s="46"/>
      <c r="E324" s="46"/>
      <c r="F324" s="40"/>
    </row>
    <row r="325" spans="1:6" ht="12.75" x14ac:dyDescent="0.2">
      <c r="A325" s="46"/>
      <c r="C325" s="46"/>
      <c r="D325" s="46"/>
      <c r="E325" s="46"/>
      <c r="F325" s="40"/>
    </row>
    <row r="326" spans="1:6" ht="12.75" x14ac:dyDescent="0.2">
      <c r="A326" s="46"/>
      <c r="C326" s="46"/>
      <c r="D326" s="46"/>
      <c r="E326" s="46"/>
      <c r="F326" s="40"/>
    </row>
    <row r="327" spans="1:6" ht="12.75" x14ac:dyDescent="0.2">
      <c r="A327" s="46"/>
      <c r="C327" s="46"/>
      <c r="D327" s="46"/>
      <c r="E327" s="46"/>
      <c r="F327" s="40"/>
    </row>
    <row r="328" spans="1:6" ht="12.75" x14ac:dyDescent="0.2">
      <c r="A328" s="46"/>
      <c r="C328" s="46"/>
      <c r="D328" s="46"/>
      <c r="E328" s="46"/>
      <c r="F328" s="40"/>
    </row>
    <row r="329" spans="1:6" ht="12.75" x14ac:dyDescent="0.2">
      <c r="A329" s="46"/>
      <c r="C329" s="46"/>
      <c r="D329" s="46"/>
      <c r="E329" s="46"/>
      <c r="F329" s="40"/>
    </row>
    <row r="330" spans="1:6" ht="12.75" x14ac:dyDescent="0.2">
      <c r="A330" s="46"/>
      <c r="C330" s="46"/>
      <c r="D330" s="46"/>
      <c r="E330" s="46"/>
      <c r="F330" s="40"/>
    </row>
    <row r="331" spans="1:6" ht="12.75" x14ac:dyDescent="0.2">
      <c r="A331" s="46"/>
      <c r="C331" s="46"/>
      <c r="D331" s="46"/>
      <c r="E331" s="46"/>
      <c r="F331" s="40"/>
    </row>
    <row r="332" spans="1:6" ht="12.75" x14ac:dyDescent="0.2">
      <c r="A332" s="46"/>
      <c r="C332" s="46"/>
      <c r="D332" s="46"/>
      <c r="E332" s="46"/>
      <c r="F332" s="40"/>
    </row>
    <row r="333" spans="1:6" ht="12.75" x14ac:dyDescent="0.2">
      <c r="A333" s="46"/>
      <c r="C333" s="46"/>
      <c r="D333" s="46"/>
      <c r="E333" s="46"/>
      <c r="F333" s="40"/>
    </row>
    <row r="334" spans="1:6" ht="12.75" x14ac:dyDescent="0.2">
      <c r="A334" s="46"/>
      <c r="C334" s="46"/>
      <c r="D334" s="46"/>
      <c r="E334" s="46"/>
      <c r="F334" s="40"/>
    </row>
    <row r="335" spans="1:6" ht="12.75" x14ac:dyDescent="0.2">
      <c r="A335" s="46"/>
      <c r="C335" s="46"/>
      <c r="D335" s="46"/>
      <c r="E335" s="46"/>
      <c r="F335" s="40"/>
    </row>
    <row r="336" spans="1:6" ht="12.75" x14ac:dyDescent="0.2">
      <c r="A336" s="46"/>
      <c r="C336" s="46"/>
      <c r="D336" s="46"/>
      <c r="E336" s="46"/>
      <c r="F336" s="40"/>
    </row>
    <row r="337" spans="1:6" ht="12.75" x14ac:dyDescent="0.2">
      <c r="A337" s="46"/>
      <c r="C337" s="46"/>
      <c r="D337" s="46"/>
      <c r="E337" s="46"/>
      <c r="F337" s="40"/>
    </row>
    <row r="338" spans="1:6" ht="12.75" x14ac:dyDescent="0.2">
      <c r="A338" s="46"/>
      <c r="C338" s="46"/>
      <c r="D338" s="46"/>
      <c r="E338" s="46"/>
      <c r="F338" s="40"/>
    </row>
    <row r="339" spans="1:6" ht="12.75" x14ac:dyDescent="0.2">
      <c r="A339" s="46"/>
      <c r="C339" s="46"/>
      <c r="D339" s="46"/>
      <c r="E339" s="46"/>
      <c r="F339" s="40"/>
    </row>
    <row r="340" spans="1:6" ht="12.75" x14ac:dyDescent="0.2">
      <c r="A340" s="46"/>
      <c r="C340" s="46"/>
      <c r="D340" s="46"/>
      <c r="E340" s="46"/>
      <c r="F340" s="40"/>
    </row>
    <row r="341" spans="1:6" ht="12.75" x14ac:dyDescent="0.2">
      <c r="A341" s="46"/>
      <c r="C341" s="46"/>
      <c r="D341" s="46"/>
      <c r="E341" s="46"/>
      <c r="F341" s="40"/>
    </row>
    <row r="342" spans="1:6" ht="12.75" x14ac:dyDescent="0.2">
      <c r="A342" s="46"/>
      <c r="C342" s="46"/>
      <c r="D342" s="46"/>
      <c r="E342" s="46"/>
      <c r="F342" s="40"/>
    </row>
    <row r="343" spans="1:6" ht="12.75" x14ac:dyDescent="0.2">
      <c r="A343" s="46"/>
      <c r="C343" s="46"/>
      <c r="D343" s="46"/>
      <c r="E343" s="46"/>
      <c r="F343" s="40"/>
    </row>
    <row r="344" spans="1:6" ht="12.75" x14ac:dyDescent="0.2">
      <c r="A344" s="46"/>
      <c r="C344" s="46"/>
      <c r="D344" s="46"/>
      <c r="E344" s="46"/>
      <c r="F344" s="40"/>
    </row>
    <row r="345" spans="1:6" ht="12.75" x14ac:dyDescent="0.2">
      <c r="A345" s="46"/>
      <c r="C345" s="46"/>
      <c r="D345" s="46"/>
      <c r="E345" s="46"/>
      <c r="F345" s="40"/>
    </row>
    <row r="346" spans="1:6" ht="12.75" x14ac:dyDescent="0.2">
      <c r="A346" s="46"/>
      <c r="C346" s="46"/>
      <c r="D346" s="46"/>
      <c r="E346" s="46"/>
      <c r="F346" s="40"/>
    </row>
    <row r="347" spans="1:6" ht="12.75" x14ac:dyDescent="0.2">
      <c r="A347" s="46"/>
      <c r="C347" s="46"/>
      <c r="D347" s="46"/>
      <c r="E347" s="46"/>
      <c r="F347" s="40"/>
    </row>
    <row r="348" spans="1:6" ht="12.75" x14ac:dyDescent="0.2">
      <c r="A348" s="46"/>
      <c r="C348" s="46"/>
      <c r="D348" s="46"/>
      <c r="E348" s="46"/>
      <c r="F348" s="40"/>
    </row>
    <row r="349" spans="1:6" ht="12.75" x14ac:dyDescent="0.2">
      <c r="A349" s="46"/>
      <c r="C349" s="46"/>
      <c r="D349" s="46"/>
      <c r="E349" s="46"/>
      <c r="F349" s="40"/>
    </row>
    <row r="350" spans="1:6" ht="12.75" x14ac:dyDescent="0.2">
      <c r="A350" s="46"/>
      <c r="C350" s="46"/>
      <c r="D350" s="46"/>
      <c r="E350" s="46"/>
      <c r="F350" s="40"/>
    </row>
    <row r="351" spans="1:6" ht="12.75" x14ac:dyDescent="0.2">
      <c r="A351" s="46"/>
      <c r="C351" s="46"/>
      <c r="D351" s="46"/>
      <c r="E351" s="46"/>
      <c r="F351" s="40"/>
    </row>
    <row r="352" spans="1:6" ht="12.75" x14ac:dyDescent="0.2">
      <c r="A352" s="46"/>
      <c r="C352" s="46"/>
      <c r="D352" s="46"/>
      <c r="E352" s="46"/>
      <c r="F352" s="40"/>
    </row>
    <row r="353" spans="1:6" ht="12.75" x14ac:dyDescent="0.2">
      <c r="A353" s="46"/>
      <c r="C353" s="46"/>
      <c r="D353" s="46"/>
      <c r="E353" s="46"/>
      <c r="F353" s="40"/>
    </row>
    <row r="354" spans="1:6" ht="12.75" x14ac:dyDescent="0.2">
      <c r="A354" s="46"/>
      <c r="C354" s="46"/>
      <c r="D354" s="46"/>
      <c r="E354" s="46"/>
      <c r="F354" s="40"/>
    </row>
    <row r="355" spans="1:6" ht="12.75" x14ac:dyDescent="0.2">
      <c r="A355" s="46"/>
      <c r="C355" s="46"/>
      <c r="D355" s="46"/>
      <c r="E355" s="46"/>
      <c r="F355" s="40"/>
    </row>
    <row r="356" spans="1:6" ht="12.75" x14ac:dyDescent="0.2">
      <c r="A356" s="46"/>
      <c r="C356" s="46"/>
      <c r="D356" s="46"/>
      <c r="E356" s="46"/>
      <c r="F356" s="40"/>
    </row>
    <row r="357" spans="1:6" ht="12.75" x14ac:dyDescent="0.2">
      <c r="A357" s="46"/>
      <c r="C357" s="46"/>
      <c r="D357" s="46"/>
      <c r="E357" s="46"/>
      <c r="F357" s="40"/>
    </row>
    <row r="358" spans="1:6" ht="12.75" x14ac:dyDescent="0.2">
      <c r="A358" s="46"/>
      <c r="C358" s="46"/>
      <c r="D358" s="46"/>
      <c r="E358" s="46"/>
      <c r="F358" s="40"/>
    </row>
    <row r="359" spans="1:6" ht="12.75" x14ac:dyDescent="0.2">
      <c r="A359" s="46"/>
      <c r="C359" s="46"/>
      <c r="D359" s="46"/>
      <c r="E359" s="46"/>
      <c r="F359" s="40"/>
    </row>
    <row r="360" spans="1:6" ht="12.75" x14ac:dyDescent="0.2">
      <c r="A360" s="46"/>
      <c r="C360" s="46"/>
      <c r="D360" s="46"/>
      <c r="E360" s="46"/>
      <c r="F360" s="40"/>
    </row>
    <row r="361" spans="1:6" ht="12.75" x14ac:dyDescent="0.2">
      <c r="A361" s="46"/>
      <c r="C361" s="46"/>
      <c r="D361" s="46"/>
      <c r="E361" s="46"/>
      <c r="F361" s="40"/>
    </row>
    <row r="362" spans="1:6" ht="12.75" x14ac:dyDescent="0.2">
      <c r="A362" s="46"/>
      <c r="C362" s="46"/>
      <c r="D362" s="46"/>
      <c r="E362" s="46"/>
      <c r="F362" s="40"/>
    </row>
    <row r="363" spans="1:6" ht="12.75" x14ac:dyDescent="0.2">
      <c r="A363" s="46"/>
      <c r="C363" s="46"/>
      <c r="D363" s="46"/>
      <c r="E363" s="46"/>
      <c r="F363" s="40"/>
    </row>
    <row r="364" spans="1:6" ht="12.75" x14ac:dyDescent="0.2">
      <c r="A364" s="46"/>
      <c r="C364" s="46"/>
      <c r="D364" s="46"/>
      <c r="E364" s="46"/>
      <c r="F364" s="40"/>
    </row>
    <row r="365" spans="1:6" ht="12.75" x14ac:dyDescent="0.2">
      <c r="A365" s="46"/>
      <c r="C365" s="46"/>
      <c r="D365" s="46"/>
      <c r="E365" s="46"/>
      <c r="F365" s="40"/>
    </row>
    <row r="366" spans="1:6" ht="12.75" x14ac:dyDescent="0.2">
      <c r="A366" s="46"/>
      <c r="C366" s="46"/>
      <c r="D366" s="46"/>
      <c r="E366" s="46"/>
      <c r="F366" s="40"/>
    </row>
    <row r="367" spans="1:6" ht="12.75" x14ac:dyDescent="0.2">
      <c r="A367" s="46"/>
      <c r="C367" s="46"/>
      <c r="D367" s="46"/>
      <c r="E367" s="46"/>
      <c r="F367" s="40"/>
    </row>
    <row r="368" spans="1:6" ht="12.75" x14ac:dyDescent="0.2">
      <c r="A368" s="46"/>
      <c r="C368" s="46"/>
      <c r="D368" s="46"/>
      <c r="E368" s="46"/>
      <c r="F368" s="40"/>
    </row>
    <row r="369" spans="1:6" ht="12.75" x14ac:dyDescent="0.2">
      <c r="A369" s="46"/>
      <c r="C369" s="46"/>
      <c r="D369" s="46"/>
      <c r="E369" s="46"/>
      <c r="F369" s="40"/>
    </row>
    <row r="370" spans="1:6" ht="12.75" x14ac:dyDescent="0.2">
      <c r="A370" s="46"/>
      <c r="C370" s="46"/>
      <c r="D370" s="46"/>
      <c r="E370" s="46"/>
      <c r="F370" s="40"/>
    </row>
    <row r="371" spans="1:6" ht="12.75" x14ac:dyDescent="0.2">
      <c r="A371" s="46"/>
      <c r="C371" s="46"/>
      <c r="D371" s="46"/>
      <c r="E371" s="46"/>
      <c r="F371" s="40"/>
    </row>
    <row r="372" spans="1:6" ht="12.75" x14ac:dyDescent="0.2">
      <c r="A372" s="46"/>
      <c r="C372" s="46"/>
      <c r="D372" s="46"/>
      <c r="E372" s="46"/>
      <c r="F372" s="40"/>
    </row>
    <row r="373" spans="1:6" ht="12.75" x14ac:dyDescent="0.2">
      <c r="A373" s="46"/>
      <c r="C373" s="46"/>
      <c r="D373" s="46"/>
      <c r="E373" s="46"/>
      <c r="F373" s="40"/>
    </row>
    <row r="374" spans="1:6" ht="12.75" x14ac:dyDescent="0.2">
      <c r="A374" s="46"/>
      <c r="C374" s="46"/>
      <c r="D374" s="46"/>
      <c r="E374" s="46"/>
      <c r="F374" s="40"/>
    </row>
    <row r="375" spans="1:6" ht="12.75" x14ac:dyDescent="0.2">
      <c r="A375" s="46"/>
      <c r="C375" s="46"/>
      <c r="D375" s="46"/>
      <c r="E375" s="46"/>
      <c r="F375" s="40"/>
    </row>
    <row r="376" spans="1:6" ht="12.75" x14ac:dyDescent="0.2">
      <c r="A376" s="46"/>
      <c r="C376" s="46"/>
      <c r="D376" s="46"/>
      <c r="E376" s="46"/>
      <c r="F376" s="40"/>
    </row>
    <row r="377" spans="1:6" ht="12.75" x14ac:dyDescent="0.2">
      <c r="A377" s="46"/>
      <c r="C377" s="46"/>
      <c r="D377" s="46"/>
      <c r="E377" s="46"/>
      <c r="F377" s="40"/>
    </row>
    <row r="378" spans="1:6" ht="12.75" x14ac:dyDescent="0.2">
      <c r="A378" s="46"/>
      <c r="C378" s="46"/>
      <c r="D378" s="46"/>
      <c r="E378" s="46"/>
      <c r="F378" s="40"/>
    </row>
    <row r="379" spans="1:6" ht="12.75" x14ac:dyDescent="0.2">
      <c r="A379" s="46"/>
      <c r="C379" s="46"/>
      <c r="D379" s="46"/>
      <c r="E379" s="46"/>
      <c r="F379" s="40"/>
    </row>
    <row r="380" spans="1:6" ht="12.75" x14ac:dyDescent="0.2">
      <c r="A380" s="46"/>
      <c r="C380" s="46"/>
      <c r="D380" s="46"/>
      <c r="E380" s="46"/>
      <c r="F380" s="40"/>
    </row>
    <row r="381" spans="1:6" ht="12.75" x14ac:dyDescent="0.2">
      <c r="A381" s="46"/>
      <c r="C381" s="46"/>
      <c r="D381" s="46"/>
      <c r="E381" s="46"/>
      <c r="F381" s="40"/>
    </row>
    <row r="382" spans="1:6" ht="12.75" x14ac:dyDescent="0.2">
      <c r="A382" s="46"/>
      <c r="C382" s="46"/>
      <c r="D382" s="46"/>
      <c r="E382" s="46"/>
      <c r="F382" s="40"/>
    </row>
    <row r="383" spans="1:6" ht="12.75" x14ac:dyDescent="0.2">
      <c r="A383" s="46"/>
      <c r="C383" s="46"/>
      <c r="D383" s="46"/>
      <c r="E383" s="46"/>
      <c r="F383" s="40"/>
    </row>
    <row r="384" spans="1:6" ht="12.75" x14ac:dyDescent="0.2">
      <c r="A384" s="46"/>
      <c r="C384" s="46"/>
      <c r="D384" s="46"/>
      <c r="E384" s="46"/>
      <c r="F384" s="40"/>
    </row>
    <row r="385" spans="1:6" ht="12.75" x14ac:dyDescent="0.2">
      <c r="A385" s="46"/>
      <c r="C385" s="46"/>
      <c r="D385" s="46"/>
      <c r="E385" s="46"/>
      <c r="F385" s="40"/>
    </row>
    <row r="386" spans="1:6" ht="12.75" x14ac:dyDescent="0.2">
      <c r="A386" s="46"/>
      <c r="C386" s="46"/>
      <c r="D386" s="46"/>
      <c r="E386" s="46"/>
      <c r="F386" s="40"/>
    </row>
    <row r="387" spans="1:6" ht="12.75" x14ac:dyDescent="0.2">
      <c r="A387" s="46"/>
      <c r="C387" s="46"/>
      <c r="D387" s="46"/>
      <c r="E387" s="46"/>
      <c r="F387" s="40"/>
    </row>
    <row r="388" spans="1:6" ht="12.75" x14ac:dyDescent="0.2">
      <c r="A388" s="46"/>
      <c r="C388" s="46"/>
      <c r="D388" s="46"/>
      <c r="E388" s="46"/>
      <c r="F388" s="40"/>
    </row>
    <row r="389" spans="1:6" ht="12.75" x14ac:dyDescent="0.2">
      <c r="A389" s="46"/>
      <c r="C389" s="46"/>
      <c r="D389" s="46"/>
      <c r="E389" s="46"/>
      <c r="F389" s="40"/>
    </row>
    <row r="390" spans="1:6" ht="12.75" x14ac:dyDescent="0.2">
      <c r="A390" s="46"/>
      <c r="C390" s="46"/>
      <c r="D390" s="46"/>
      <c r="E390" s="46"/>
      <c r="F390" s="40"/>
    </row>
    <row r="391" spans="1:6" ht="12.75" x14ac:dyDescent="0.2">
      <c r="A391" s="46"/>
      <c r="C391" s="46"/>
      <c r="D391" s="46"/>
      <c r="E391" s="46"/>
      <c r="F391" s="40"/>
    </row>
    <row r="392" spans="1:6" ht="12.75" x14ac:dyDescent="0.2">
      <c r="A392" s="46"/>
      <c r="C392" s="46"/>
      <c r="D392" s="46"/>
      <c r="E392" s="46"/>
      <c r="F392" s="40"/>
    </row>
    <row r="393" spans="1:6" ht="12.75" x14ac:dyDescent="0.2">
      <c r="A393" s="46"/>
      <c r="C393" s="46"/>
      <c r="D393" s="46"/>
      <c r="E393" s="46"/>
      <c r="F393" s="40"/>
    </row>
    <row r="394" spans="1:6" ht="12.75" x14ac:dyDescent="0.2">
      <c r="A394" s="46"/>
      <c r="C394" s="46"/>
      <c r="D394" s="46"/>
      <c r="E394" s="46"/>
      <c r="F394" s="40"/>
    </row>
    <row r="395" spans="1:6" ht="12.75" x14ac:dyDescent="0.2">
      <c r="A395" s="46"/>
      <c r="C395" s="46"/>
      <c r="D395" s="46"/>
      <c r="E395" s="46"/>
      <c r="F395" s="40"/>
    </row>
    <row r="396" spans="1:6" ht="12.75" x14ac:dyDescent="0.2">
      <c r="A396" s="46"/>
      <c r="C396" s="46"/>
      <c r="D396" s="46"/>
      <c r="E396" s="46"/>
      <c r="F396" s="40"/>
    </row>
    <row r="397" spans="1:6" ht="12.75" x14ac:dyDescent="0.2">
      <c r="A397" s="46"/>
      <c r="C397" s="46"/>
      <c r="D397" s="46"/>
      <c r="E397" s="46"/>
      <c r="F397" s="40"/>
    </row>
    <row r="398" spans="1:6" ht="12.75" x14ac:dyDescent="0.2">
      <c r="A398" s="46"/>
      <c r="C398" s="46"/>
      <c r="D398" s="46"/>
      <c r="E398" s="46"/>
      <c r="F398" s="40"/>
    </row>
    <row r="399" spans="1:6" ht="12.75" x14ac:dyDescent="0.2">
      <c r="A399" s="46"/>
      <c r="C399" s="46"/>
      <c r="D399" s="46"/>
      <c r="E399" s="46"/>
      <c r="F399" s="40"/>
    </row>
    <row r="400" spans="1:6" ht="12.75" x14ac:dyDescent="0.2">
      <c r="A400" s="46"/>
      <c r="C400" s="46"/>
      <c r="D400" s="46"/>
      <c r="E400" s="46"/>
      <c r="F400" s="40"/>
    </row>
    <row r="401" spans="1:6" ht="12.75" x14ac:dyDescent="0.2">
      <c r="A401" s="46"/>
      <c r="C401" s="46"/>
      <c r="D401" s="46"/>
      <c r="E401" s="46"/>
      <c r="F401" s="40"/>
    </row>
    <row r="402" spans="1:6" ht="12.75" x14ac:dyDescent="0.2">
      <c r="A402" s="46"/>
      <c r="C402" s="46"/>
      <c r="D402" s="46"/>
      <c r="E402" s="46"/>
      <c r="F402" s="40"/>
    </row>
    <row r="403" spans="1:6" ht="12.75" x14ac:dyDescent="0.2">
      <c r="A403" s="46"/>
      <c r="C403" s="46"/>
      <c r="D403" s="46"/>
      <c r="E403" s="46"/>
      <c r="F403" s="40"/>
    </row>
    <row r="404" spans="1:6" ht="12.75" x14ac:dyDescent="0.2">
      <c r="A404" s="46"/>
      <c r="C404" s="46"/>
      <c r="D404" s="46"/>
      <c r="E404" s="46"/>
      <c r="F404" s="40"/>
    </row>
    <row r="405" spans="1:6" ht="12.75" x14ac:dyDescent="0.2">
      <c r="A405" s="46"/>
      <c r="C405" s="46"/>
      <c r="D405" s="46"/>
      <c r="E405" s="46"/>
      <c r="F405" s="40"/>
    </row>
    <row r="406" spans="1:6" ht="12.75" x14ac:dyDescent="0.2">
      <c r="A406" s="46"/>
      <c r="C406" s="46"/>
      <c r="D406" s="46"/>
      <c r="E406" s="46"/>
      <c r="F406" s="40"/>
    </row>
    <row r="407" spans="1:6" ht="12.75" x14ac:dyDescent="0.2">
      <c r="A407" s="46"/>
      <c r="C407" s="46"/>
      <c r="D407" s="46"/>
      <c r="E407" s="46"/>
      <c r="F407" s="40"/>
    </row>
    <row r="408" spans="1:6" ht="12.75" x14ac:dyDescent="0.2">
      <c r="A408" s="46"/>
      <c r="C408" s="46"/>
      <c r="D408" s="46"/>
      <c r="E408" s="46"/>
      <c r="F408" s="40"/>
    </row>
    <row r="409" spans="1:6" ht="12.75" x14ac:dyDescent="0.2">
      <c r="A409" s="46"/>
      <c r="C409" s="46"/>
      <c r="D409" s="46"/>
      <c r="E409" s="46"/>
      <c r="F409" s="40"/>
    </row>
    <row r="410" spans="1:6" ht="12.75" x14ac:dyDescent="0.2">
      <c r="A410" s="46"/>
      <c r="C410" s="46"/>
      <c r="D410" s="46"/>
      <c r="E410" s="46"/>
      <c r="F410" s="40"/>
    </row>
    <row r="411" spans="1:6" ht="12.75" x14ac:dyDescent="0.2">
      <c r="A411" s="46"/>
      <c r="C411" s="46"/>
      <c r="D411" s="46"/>
      <c r="E411" s="46"/>
      <c r="F411" s="40"/>
    </row>
    <row r="412" spans="1:6" ht="12.75" x14ac:dyDescent="0.2">
      <c r="A412" s="46"/>
      <c r="C412" s="46"/>
      <c r="D412" s="46"/>
      <c r="E412" s="46"/>
      <c r="F412" s="40"/>
    </row>
    <row r="413" spans="1:6" ht="12.75" x14ac:dyDescent="0.2">
      <c r="A413" s="46"/>
      <c r="C413" s="46"/>
      <c r="D413" s="46"/>
      <c r="E413" s="46"/>
      <c r="F413" s="40"/>
    </row>
    <row r="414" spans="1:6" ht="12.75" x14ac:dyDescent="0.2">
      <c r="A414" s="46"/>
      <c r="C414" s="46"/>
      <c r="D414" s="46"/>
      <c r="E414" s="46"/>
      <c r="F414" s="40"/>
    </row>
    <row r="415" spans="1:6" ht="12.75" x14ac:dyDescent="0.2">
      <c r="A415" s="46"/>
      <c r="C415" s="46"/>
      <c r="D415" s="46"/>
      <c r="E415" s="46"/>
      <c r="F415" s="40"/>
    </row>
    <row r="416" spans="1:6" ht="12.75" x14ac:dyDescent="0.2">
      <c r="A416" s="46"/>
      <c r="C416" s="46"/>
      <c r="D416" s="46"/>
      <c r="E416" s="46"/>
      <c r="F416" s="40"/>
    </row>
    <row r="417" spans="1:6" ht="12.75" x14ac:dyDescent="0.2">
      <c r="A417" s="46"/>
      <c r="C417" s="46"/>
      <c r="D417" s="46"/>
      <c r="E417" s="46"/>
      <c r="F417" s="40"/>
    </row>
    <row r="418" spans="1:6" ht="12.75" x14ac:dyDescent="0.2">
      <c r="A418" s="46"/>
      <c r="C418" s="46"/>
      <c r="D418" s="46"/>
      <c r="E418" s="46"/>
      <c r="F418" s="40"/>
    </row>
    <row r="419" spans="1:6" ht="12.75" x14ac:dyDescent="0.2">
      <c r="A419" s="46"/>
      <c r="C419" s="46"/>
      <c r="D419" s="46"/>
      <c r="E419" s="46"/>
      <c r="F419" s="40"/>
    </row>
    <row r="420" spans="1:6" ht="12.75" x14ac:dyDescent="0.2">
      <c r="A420" s="46"/>
      <c r="C420" s="46"/>
      <c r="D420" s="46"/>
      <c r="E420" s="46"/>
      <c r="F420" s="40"/>
    </row>
    <row r="421" spans="1:6" ht="12.75" x14ac:dyDescent="0.2">
      <c r="A421" s="46"/>
      <c r="C421" s="46"/>
      <c r="D421" s="46"/>
      <c r="E421" s="46"/>
      <c r="F421" s="40"/>
    </row>
    <row r="422" spans="1:6" ht="12.75" x14ac:dyDescent="0.2">
      <c r="A422" s="46"/>
      <c r="C422" s="46"/>
      <c r="D422" s="46"/>
      <c r="E422" s="46"/>
      <c r="F422" s="40"/>
    </row>
    <row r="423" spans="1:6" ht="12.75" x14ac:dyDescent="0.2">
      <c r="A423" s="46"/>
      <c r="C423" s="46"/>
      <c r="D423" s="46"/>
      <c r="E423" s="46"/>
      <c r="F423" s="40"/>
    </row>
    <row r="424" spans="1:6" ht="12.75" x14ac:dyDescent="0.2">
      <c r="A424" s="46"/>
      <c r="C424" s="46"/>
      <c r="D424" s="46"/>
      <c r="E424" s="46"/>
      <c r="F424" s="40"/>
    </row>
    <row r="425" spans="1:6" ht="12.75" x14ac:dyDescent="0.2">
      <c r="A425" s="46"/>
      <c r="C425" s="46"/>
      <c r="D425" s="46"/>
      <c r="E425" s="46"/>
      <c r="F425" s="40"/>
    </row>
    <row r="426" spans="1:6" ht="12.75" x14ac:dyDescent="0.2">
      <c r="A426" s="46"/>
      <c r="C426" s="46"/>
      <c r="D426" s="46"/>
      <c r="E426" s="46"/>
      <c r="F426" s="40"/>
    </row>
    <row r="427" spans="1:6" ht="12.75" x14ac:dyDescent="0.2">
      <c r="A427" s="46"/>
      <c r="C427" s="46"/>
      <c r="D427" s="46"/>
      <c r="E427" s="46"/>
      <c r="F427" s="40"/>
    </row>
    <row r="428" spans="1:6" ht="12.75" x14ac:dyDescent="0.2">
      <c r="A428" s="46"/>
      <c r="C428" s="46"/>
      <c r="D428" s="46"/>
      <c r="E428" s="46"/>
      <c r="F428" s="40"/>
    </row>
    <row r="429" spans="1:6" ht="12.75" x14ac:dyDescent="0.2">
      <c r="A429" s="46"/>
      <c r="C429" s="46"/>
      <c r="D429" s="46"/>
      <c r="E429" s="46"/>
      <c r="F429" s="40"/>
    </row>
    <row r="430" spans="1:6" ht="12.75" x14ac:dyDescent="0.2">
      <c r="A430" s="46"/>
      <c r="C430" s="46"/>
      <c r="D430" s="46"/>
      <c r="E430" s="46"/>
      <c r="F430" s="40"/>
    </row>
    <row r="431" spans="1:6" ht="12.75" x14ac:dyDescent="0.2">
      <c r="A431" s="46"/>
      <c r="C431" s="46"/>
      <c r="D431" s="46"/>
      <c r="E431" s="46"/>
      <c r="F431" s="40"/>
    </row>
    <row r="432" spans="1:6" ht="12.75" x14ac:dyDescent="0.2">
      <c r="A432" s="46"/>
      <c r="C432" s="46"/>
      <c r="D432" s="46"/>
      <c r="E432" s="46"/>
      <c r="F432" s="40"/>
    </row>
    <row r="433" spans="1:6" ht="12.75" x14ac:dyDescent="0.2">
      <c r="A433" s="46"/>
      <c r="C433" s="46"/>
      <c r="D433" s="46"/>
      <c r="E433" s="46"/>
      <c r="F433" s="40"/>
    </row>
    <row r="434" spans="1:6" ht="12.75" x14ac:dyDescent="0.2">
      <c r="A434" s="46"/>
      <c r="C434" s="46"/>
      <c r="D434" s="46"/>
      <c r="E434" s="46"/>
      <c r="F434" s="40"/>
    </row>
    <row r="435" spans="1:6" ht="12.75" x14ac:dyDescent="0.2">
      <c r="A435" s="46"/>
      <c r="C435" s="46"/>
      <c r="D435" s="46"/>
      <c r="E435" s="46"/>
      <c r="F435" s="40"/>
    </row>
    <row r="436" spans="1:6" ht="12.75" x14ac:dyDescent="0.2">
      <c r="A436" s="46"/>
      <c r="C436" s="46"/>
      <c r="D436" s="46"/>
      <c r="E436" s="46"/>
      <c r="F436" s="40"/>
    </row>
    <row r="437" spans="1:6" ht="12.75" x14ac:dyDescent="0.2">
      <c r="A437" s="46"/>
      <c r="C437" s="46"/>
      <c r="D437" s="46"/>
      <c r="E437" s="46"/>
      <c r="F437" s="40"/>
    </row>
    <row r="438" spans="1:6" ht="12.75" x14ac:dyDescent="0.2">
      <c r="A438" s="46"/>
      <c r="C438" s="46"/>
      <c r="D438" s="46"/>
      <c r="E438" s="46"/>
      <c r="F438" s="40"/>
    </row>
    <row r="439" spans="1:6" ht="12.75" x14ac:dyDescent="0.2">
      <c r="A439" s="46"/>
      <c r="C439" s="46"/>
      <c r="D439" s="46"/>
      <c r="E439" s="46"/>
      <c r="F439" s="40"/>
    </row>
    <row r="440" spans="1:6" ht="12.75" x14ac:dyDescent="0.2">
      <c r="A440" s="46"/>
      <c r="C440" s="46"/>
      <c r="D440" s="46"/>
      <c r="E440" s="46"/>
      <c r="F440" s="40"/>
    </row>
    <row r="441" spans="1:6" ht="12.75" x14ac:dyDescent="0.2">
      <c r="A441" s="46"/>
      <c r="C441" s="46"/>
      <c r="D441" s="46"/>
      <c r="E441" s="46"/>
      <c r="F441" s="40"/>
    </row>
    <row r="442" spans="1:6" ht="12.75" x14ac:dyDescent="0.2">
      <c r="A442" s="46"/>
      <c r="C442" s="46"/>
      <c r="D442" s="46"/>
      <c r="E442" s="46"/>
      <c r="F442" s="40"/>
    </row>
    <row r="443" spans="1:6" ht="12.75" x14ac:dyDescent="0.2">
      <c r="A443" s="46"/>
      <c r="C443" s="46"/>
      <c r="D443" s="46"/>
      <c r="E443" s="46"/>
      <c r="F443" s="40"/>
    </row>
    <row r="444" spans="1:6" ht="12.75" x14ac:dyDescent="0.2">
      <c r="A444" s="46"/>
      <c r="C444" s="46"/>
      <c r="D444" s="46"/>
      <c r="E444" s="46"/>
      <c r="F444" s="40"/>
    </row>
    <row r="445" spans="1:6" ht="12.75" x14ac:dyDescent="0.2">
      <c r="A445" s="46"/>
      <c r="C445" s="46"/>
      <c r="D445" s="46"/>
      <c r="E445" s="46"/>
      <c r="F445" s="40"/>
    </row>
    <row r="446" spans="1:6" ht="12.75" x14ac:dyDescent="0.2">
      <c r="A446" s="46"/>
      <c r="C446" s="46"/>
      <c r="D446" s="46"/>
      <c r="E446" s="46"/>
      <c r="F446" s="40"/>
    </row>
    <row r="447" spans="1:6" ht="12.75" x14ac:dyDescent="0.2">
      <c r="A447" s="46"/>
      <c r="C447" s="46"/>
      <c r="D447" s="46"/>
      <c r="E447" s="46"/>
      <c r="F447" s="40"/>
    </row>
    <row r="448" spans="1:6" ht="12.75" x14ac:dyDescent="0.2">
      <c r="A448" s="46"/>
      <c r="C448" s="46"/>
      <c r="D448" s="46"/>
      <c r="E448" s="46"/>
      <c r="F448" s="40"/>
    </row>
    <row r="449" spans="1:6" ht="12.75" x14ac:dyDescent="0.2">
      <c r="A449" s="46"/>
      <c r="C449" s="46"/>
      <c r="D449" s="46"/>
      <c r="E449" s="46"/>
      <c r="F449" s="40"/>
    </row>
    <row r="450" spans="1:6" ht="12.75" x14ac:dyDescent="0.2">
      <c r="A450" s="46"/>
      <c r="C450" s="46"/>
      <c r="D450" s="46"/>
      <c r="E450" s="46"/>
      <c r="F450" s="40"/>
    </row>
    <row r="451" spans="1:6" ht="12.75" x14ac:dyDescent="0.2">
      <c r="A451" s="46"/>
      <c r="C451" s="46"/>
      <c r="D451" s="46"/>
      <c r="E451" s="46"/>
      <c r="F451" s="40"/>
    </row>
    <row r="452" spans="1:6" ht="12.75" x14ac:dyDescent="0.2">
      <c r="A452" s="46"/>
      <c r="C452" s="46"/>
      <c r="D452" s="46"/>
      <c r="E452" s="46"/>
      <c r="F452" s="40"/>
    </row>
    <row r="453" spans="1:6" ht="12.75" x14ac:dyDescent="0.2">
      <c r="A453" s="46"/>
      <c r="C453" s="46"/>
      <c r="D453" s="46"/>
      <c r="E453" s="46"/>
      <c r="F453" s="40"/>
    </row>
    <row r="454" spans="1:6" ht="12.75" x14ac:dyDescent="0.2">
      <c r="A454" s="46"/>
      <c r="C454" s="46"/>
      <c r="D454" s="46"/>
      <c r="E454" s="46"/>
      <c r="F454" s="40"/>
    </row>
    <row r="455" spans="1:6" ht="12.75" x14ac:dyDescent="0.2">
      <c r="A455" s="46"/>
      <c r="C455" s="46"/>
      <c r="D455" s="46"/>
      <c r="E455" s="46"/>
      <c r="F455" s="40"/>
    </row>
    <row r="456" spans="1:6" ht="12.75" x14ac:dyDescent="0.2">
      <c r="A456" s="46"/>
      <c r="C456" s="46"/>
      <c r="D456" s="46"/>
      <c r="E456" s="46"/>
      <c r="F456" s="40"/>
    </row>
    <row r="457" spans="1:6" ht="12.75" x14ac:dyDescent="0.2">
      <c r="A457" s="46"/>
      <c r="C457" s="46"/>
      <c r="D457" s="46"/>
      <c r="E457" s="46"/>
      <c r="F457" s="40"/>
    </row>
    <row r="458" spans="1:6" ht="12.75" x14ac:dyDescent="0.2">
      <c r="A458" s="46"/>
      <c r="C458" s="46"/>
      <c r="D458" s="46"/>
      <c r="E458" s="46"/>
      <c r="F458" s="40"/>
    </row>
    <row r="459" spans="1:6" ht="12.75" x14ac:dyDescent="0.2">
      <c r="A459" s="46"/>
      <c r="C459" s="46"/>
      <c r="D459" s="46"/>
      <c r="E459" s="46"/>
      <c r="F459" s="40"/>
    </row>
    <row r="460" spans="1:6" ht="12.75" x14ac:dyDescent="0.2">
      <c r="A460" s="46"/>
      <c r="C460" s="46"/>
      <c r="D460" s="46"/>
      <c r="E460" s="46"/>
      <c r="F460" s="40"/>
    </row>
    <row r="461" spans="1:6" ht="12.75" x14ac:dyDescent="0.2">
      <c r="A461" s="46"/>
      <c r="C461" s="46"/>
      <c r="D461" s="46"/>
      <c r="E461" s="46"/>
      <c r="F461" s="40"/>
    </row>
    <row r="462" spans="1:6" ht="12.75" x14ac:dyDescent="0.2">
      <c r="A462" s="46"/>
      <c r="C462" s="46"/>
      <c r="D462" s="46"/>
      <c r="E462" s="46"/>
      <c r="F462" s="40"/>
    </row>
    <row r="463" spans="1:6" ht="12.75" x14ac:dyDescent="0.2">
      <c r="A463" s="46"/>
      <c r="C463" s="46"/>
      <c r="D463" s="46"/>
      <c r="E463" s="46"/>
      <c r="F463" s="40"/>
    </row>
    <row r="464" spans="1:6" ht="12.75" x14ac:dyDescent="0.2">
      <c r="A464" s="46"/>
      <c r="C464" s="46"/>
      <c r="D464" s="46"/>
      <c r="E464" s="46"/>
      <c r="F464" s="40"/>
    </row>
    <row r="465" spans="1:6" ht="12.75" x14ac:dyDescent="0.2">
      <c r="A465" s="46"/>
      <c r="C465" s="46"/>
      <c r="D465" s="46"/>
      <c r="E465" s="46"/>
      <c r="F465" s="40"/>
    </row>
    <row r="466" spans="1:6" ht="12.75" x14ac:dyDescent="0.2">
      <c r="A466" s="46"/>
      <c r="C466" s="46"/>
      <c r="D466" s="46"/>
      <c r="E466" s="46"/>
      <c r="F466" s="40"/>
    </row>
    <row r="467" spans="1:6" ht="12.75" x14ac:dyDescent="0.2">
      <c r="A467" s="46"/>
      <c r="C467" s="46"/>
      <c r="D467" s="46"/>
      <c r="E467" s="46"/>
      <c r="F467" s="40"/>
    </row>
    <row r="468" spans="1:6" ht="12.75" x14ac:dyDescent="0.2">
      <c r="A468" s="46"/>
      <c r="C468" s="46"/>
      <c r="D468" s="46"/>
      <c r="E468" s="46"/>
      <c r="F468" s="40"/>
    </row>
    <row r="469" spans="1:6" ht="12.75" x14ac:dyDescent="0.2">
      <c r="A469" s="46"/>
      <c r="C469" s="46"/>
      <c r="D469" s="46"/>
      <c r="E469" s="46"/>
      <c r="F469" s="40"/>
    </row>
    <row r="470" spans="1:6" ht="12.75" x14ac:dyDescent="0.2">
      <c r="A470" s="46"/>
      <c r="C470" s="46"/>
      <c r="D470" s="46"/>
      <c r="E470" s="46"/>
      <c r="F470" s="40"/>
    </row>
    <row r="471" spans="1:6" ht="12.75" x14ac:dyDescent="0.2">
      <c r="A471" s="46"/>
      <c r="C471" s="46"/>
      <c r="D471" s="46"/>
      <c r="E471" s="46"/>
      <c r="F471" s="40"/>
    </row>
    <row r="472" spans="1:6" ht="12.75" x14ac:dyDescent="0.2">
      <c r="A472" s="46"/>
      <c r="C472" s="46"/>
      <c r="D472" s="46"/>
      <c r="E472" s="46"/>
      <c r="F472" s="40"/>
    </row>
    <row r="473" spans="1:6" ht="12.75" x14ac:dyDescent="0.2">
      <c r="A473" s="46"/>
      <c r="C473" s="46"/>
      <c r="D473" s="46"/>
      <c r="E473" s="46"/>
      <c r="F473" s="40"/>
    </row>
    <row r="474" spans="1:6" ht="12.75" x14ac:dyDescent="0.2">
      <c r="A474" s="46"/>
      <c r="C474" s="46"/>
      <c r="D474" s="46"/>
      <c r="E474" s="46"/>
      <c r="F474" s="40"/>
    </row>
    <row r="475" spans="1:6" ht="12.75" x14ac:dyDescent="0.2">
      <c r="A475" s="46"/>
      <c r="C475" s="46"/>
      <c r="D475" s="46"/>
      <c r="E475" s="46"/>
      <c r="F475" s="40"/>
    </row>
    <row r="476" spans="1:6" ht="12.75" x14ac:dyDescent="0.2">
      <c r="A476" s="46"/>
      <c r="C476" s="46"/>
      <c r="D476" s="46"/>
      <c r="E476" s="46"/>
      <c r="F476" s="40"/>
    </row>
    <row r="477" spans="1:6" ht="12.75" x14ac:dyDescent="0.2">
      <c r="A477" s="46"/>
      <c r="C477" s="46"/>
      <c r="D477" s="46"/>
      <c r="E477" s="46"/>
      <c r="F477" s="40"/>
    </row>
    <row r="478" spans="1:6" ht="12.75" x14ac:dyDescent="0.2">
      <c r="A478" s="46"/>
      <c r="C478" s="46"/>
      <c r="D478" s="46"/>
      <c r="E478" s="46"/>
      <c r="F478" s="40"/>
    </row>
    <row r="479" spans="1:6" ht="12.75" x14ac:dyDescent="0.2">
      <c r="A479" s="46"/>
      <c r="C479" s="46"/>
      <c r="D479" s="46"/>
      <c r="E479" s="46"/>
      <c r="F479" s="40"/>
    </row>
    <row r="480" spans="1:6" ht="12.75" x14ac:dyDescent="0.2">
      <c r="A480" s="46"/>
      <c r="C480" s="46"/>
      <c r="D480" s="46"/>
      <c r="E480" s="46"/>
      <c r="F480" s="40"/>
    </row>
    <row r="481" spans="1:6" ht="12.75" x14ac:dyDescent="0.2">
      <c r="A481" s="46"/>
      <c r="C481" s="46"/>
      <c r="D481" s="46"/>
      <c r="E481" s="46"/>
      <c r="F481" s="40"/>
    </row>
    <row r="482" spans="1:6" ht="12.75" x14ac:dyDescent="0.2">
      <c r="A482" s="46"/>
      <c r="C482" s="46"/>
      <c r="D482" s="46"/>
      <c r="E482" s="46"/>
      <c r="F482" s="40"/>
    </row>
    <row r="483" spans="1:6" ht="12.75" x14ac:dyDescent="0.2">
      <c r="A483" s="46"/>
      <c r="C483" s="46"/>
      <c r="D483" s="46"/>
      <c r="E483" s="46"/>
      <c r="F483" s="40"/>
    </row>
    <row r="484" spans="1:6" ht="12.75" x14ac:dyDescent="0.2">
      <c r="A484" s="46"/>
      <c r="C484" s="46"/>
      <c r="D484" s="46"/>
      <c r="E484" s="46"/>
      <c r="F484" s="40"/>
    </row>
    <row r="485" spans="1:6" ht="12.75" x14ac:dyDescent="0.2">
      <c r="A485" s="46"/>
      <c r="C485" s="46"/>
      <c r="D485" s="46"/>
      <c r="E485" s="46"/>
      <c r="F485" s="40"/>
    </row>
    <row r="486" spans="1:6" ht="12.75" x14ac:dyDescent="0.2">
      <c r="A486" s="46"/>
      <c r="C486" s="46"/>
      <c r="D486" s="46"/>
      <c r="E486" s="46"/>
      <c r="F486" s="40"/>
    </row>
    <row r="487" spans="1:6" ht="12.75" x14ac:dyDescent="0.2">
      <c r="A487" s="46"/>
      <c r="C487" s="46"/>
      <c r="D487" s="46"/>
      <c r="E487" s="46"/>
      <c r="F487" s="40"/>
    </row>
    <row r="488" spans="1:6" ht="12.75" x14ac:dyDescent="0.2">
      <c r="A488" s="46"/>
      <c r="C488" s="46"/>
      <c r="D488" s="46"/>
      <c r="E488" s="46"/>
      <c r="F488" s="40"/>
    </row>
    <row r="489" spans="1:6" ht="12.75" x14ac:dyDescent="0.2">
      <c r="A489" s="46"/>
      <c r="C489" s="46"/>
      <c r="D489" s="46"/>
      <c r="E489" s="46"/>
      <c r="F489" s="40"/>
    </row>
    <row r="490" spans="1:6" ht="12.75" x14ac:dyDescent="0.2">
      <c r="A490" s="46"/>
      <c r="C490" s="46"/>
      <c r="D490" s="46"/>
      <c r="E490" s="46"/>
      <c r="F490" s="40"/>
    </row>
    <row r="491" spans="1:6" ht="12.75" x14ac:dyDescent="0.2">
      <c r="A491" s="46"/>
      <c r="C491" s="46"/>
      <c r="D491" s="46"/>
      <c r="E491" s="46"/>
      <c r="F491" s="40"/>
    </row>
    <row r="492" spans="1:6" ht="12.75" x14ac:dyDescent="0.2">
      <c r="A492" s="46"/>
      <c r="C492" s="46"/>
      <c r="D492" s="46"/>
      <c r="E492" s="46"/>
      <c r="F492" s="40"/>
    </row>
    <row r="493" spans="1:6" ht="12.75" x14ac:dyDescent="0.2">
      <c r="A493" s="46"/>
      <c r="C493" s="46"/>
      <c r="D493" s="46"/>
      <c r="E493" s="46"/>
      <c r="F493" s="40"/>
    </row>
    <row r="494" spans="1:6" ht="12.75" x14ac:dyDescent="0.2">
      <c r="A494" s="46"/>
      <c r="C494" s="46"/>
      <c r="D494" s="46"/>
      <c r="E494" s="46"/>
      <c r="F494" s="40"/>
    </row>
    <row r="495" spans="1:6" ht="12.75" x14ac:dyDescent="0.2">
      <c r="A495" s="46"/>
      <c r="C495" s="46"/>
      <c r="D495" s="46"/>
      <c r="E495" s="46"/>
      <c r="F495" s="40"/>
    </row>
    <row r="496" spans="1:6" ht="12.75" x14ac:dyDescent="0.2">
      <c r="A496" s="46"/>
      <c r="C496" s="46"/>
      <c r="D496" s="46"/>
      <c r="E496" s="46"/>
      <c r="F496" s="40"/>
    </row>
    <row r="497" spans="1:6" ht="12.75" x14ac:dyDescent="0.2">
      <c r="A497" s="46"/>
      <c r="C497" s="46"/>
      <c r="D497" s="46"/>
      <c r="E497" s="46"/>
      <c r="F497" s="40"/>
    </row>
    <row r="498" spans="1:6" ht="12.75" x14ac:dyDescent="0.2">
      <c r="A498" s="46"/>
      <c r="C498" s="46"/>
      <c r="D498" s="46"/>
      <c r="E498" s="46"/>
      <c r="F498" s="40"/>
    </row>
    <row r="499" spans="1:6" ht="12.75" x14ac:dyDescent="0.2">
      <c r="A499" s="46"/>
      <c r="C499" s="46"/>
      <c r="D499" s="46"/>
      <c r="E499" s="46"/>
      <c r="F499" s="40"/>
    </row>
    <row r="500" spans="1:6" ht="12.75" x14ac:dyDescent="0.2">
      <c r="A500" s="46"/>
      <c r="C500" s="46"/>
      <c r="D500" s="46"/>
      <c r="E500" s="46"/>
      <c r="F500" s="40"/>
    </row>
    <row r="501" spans="1:6" ht="12.75" x14ac:dyDescent="0.2">
      <c r="A501" s="46"/>
      <c r="C501" s="46"/>
      <c r="D501" s="46"/>
      <c r="E501" s="46"/>
      <c r="F501" s="40"/>
    </row>
    <row r="502" spans="1:6" ht="12.75" x14ac:dyDescent="0.2">
      <c r="A502" s="46"/>
      <c r="C502" s="46"/>
      <c r="D502" s="46"/>
      <c r="E502" s="46"/>
      <c r="F502" s="40"/>
    </row>
    <row r="503" spans="1:6" ht="12.75" x14ac:dyDescent="0.2">
      <c r="A503" s="46"/>
      <c r="C503" s="46"/>
      <c r="D503" s="46"/>
      <c r="E503" s="46"/>
      <c r="F503" s="40"/>
    </row>
    <row r="504" spans="1:6" ht="12.75" x14ac:dyDescent="0.2">
      <c r="A504" s="46"/>
      <c r="C504" s="46"/>
      <c r="D504" s="46"/>
      <c r="E504" s="46"/>
      <c r="F504" s="40"/>
    </row>
    <row r="505" spans="1:6" ht="12.75" x14ac:dyDescent="0.2">
      <c r="A505" s="46"/>
      <c r="C505" s="46"/>
      <c r="D505" s="46"/>
      <c r="E505" s="46"/>
      <c r="F505" s="40"/>
    </row>
    <row r="506" spans="1:6" ht="12.75" x14ac:dyDescent="0.2">
      <c r="A506" s="46"/>
      <c r="C506" s="46"/>
      <c r="D506" s="46"/>
      <c r="E506" s="46"/>
      <c r="F506" s="40"/>
    </row>
    <row r="507" spans="1:6" ht="12.75" x14ac:dyDescent="0.2">
      <c r="A507" s="46"/>
      <c r="C507" s="46"/>
      <c r="D507" s="46"/>
      <c r="E507" s="46"/>
      <c r="F507" s="40"/>
    </row>
    <row r="508" spans="1:6" ht="12.75" x14ac:dyDescent="0.2">
      <c r="A508" s="46"/>
      <c r="C508" s="46"/>
      <c r="D508" s="46"/>
      <c r="E508" s="46"/>
      <c r="F508" s="40"/>
    </row>
    <row r="509" spans="1:6" ht="12.75" x14ac:dyDescent="0.2">
      <c r="A509" s="46"/>
      <c r="C509" s="46"/>
      <c r="D509" s="46"/>
      <c r="E509" s="46"/>
      <c r="F509" s="40"/>
    </row>
    <row r="510" spans="1:6" ht="12.75" x14ac:dyDescent="0.2">
      <c r="A510" s="46"/>
      <c r="C510" s="46"/>
      <c r="D510" s="46"/>
      <c r="E510" s="46"/>
      <c r="F510" s="40"/>
    </row>
    <row r="511" spans="1:6" ht="12.75" x14ac:dyDescent="0.2">
      <c r="A511" s="46"/>
      <c r="C511" s="46"/>
      <c r="D511" s="46"/>
      <c r="E511" s="46"/>
      <c r="F511" s="40"/>
    </row>
    <row r="512" spans="1:6" ht="12.75" x14ac:dyDescent="0.2">
      <c r="A512" s="46"/>
      <c r="C512" s="46"/>
      <c r="D512" s="46"/>
      <c r="E512" s="46"/>
      <c r="F512" s="40"/>
    </row>
    <row r="513" spans="1:6" ht="12.75" x14ac:dyDescent="0.2">
      <c r="A513" s="46"/>
      <c r="C513" s="46"/>
      <c r="D513" s="46"/>
      <c r="E513" s="46"/>
      <c r="F513" s="40"/>
    </row>
    <row r="514" spans="1:6" ht="12.75" x14ac:dyDescent="0.2">
      <c r="A514" s="46"/>
      <c r="C514" s="46"/>
      <c r="D514" s="46"/>
      <c r="E514" s="46"/>
      <c r="F514" s="40"/>
    </row>
    <row r="515" spans="1:6" ht="12.75" x14ac:dyDescent="0.2">
      <c r="A515" s="46"/>
      <c r="C515" s="46"/>
      <c r="D515" s="46"/>
      <c r="E515" s="46"/>
      <c r="F515" s="40"/>
    </row>
    <row r="516" spans="1:6" ht="12.75" x14ac:dyDescent="0.2">
      <c r="A516" s="46"/>
      <c r="C516" s="46"/>
      <c r="D516" s="46"/>
      <c r="E516" s="46"/>
      <c r="F516" s="40"/>
    </row>
    <row r="517" spans="1:6" ht="12.75" x14ac:dyDescent="0.2">
      <c r="A517" s="46"/>
      <c r="C517" s="46"/>
      <c r="D517" s="46"/>
      <c r="E517" s="46"/>
      <c r="F517" s="40"/>
    </row>
    <row r="518" spans="1:6" ht="12.75" x14ac:dyDescent="0.2">
      <c r="A518" s="46"/>
      <c r="C518" s="46"/>
      <c r="D518" s="46"/>
      <c r="E518" s="46"/>
      <c r="F518" s="40"/>
    </row>
    <row r="519" spans="1:6" ht="12.75" x14ac:dyDescent="0.2">
      <c r="A519" s="46"/>
      <c r="C519" s="46"/>
      <c r="D519" s="46"/>
      <c r="E519" s="46"/>
      <c r="F519" s="40"/>
    </row>
    <row r="520" spans="1:6" ht="12.75" x14ac:dyDescent="0.2">
      <c r="A520" s="46"/>
      <c r="C520" s="46"/>
      <c r="D520" s="46"/>
      <c r="E520" s="46"/>
      <c r="F520" s="40"/>
    </row>
    <row r="521" spans="1:6" ht="12.75" x14ac:dyDescent="0.2">
      <c r="A521" s="46"/>
      <c r="C521" s="46"/>
      <c r="D521" s="46"/>
      <c r="E521" s="46"/>
      <c r="F521" s="40"/>
    </row>
    <row r="522" spans="1:6" ht="12.75" x14ac:dyDescent="0.2">
      <c r="A522" s="46"/>
      <c r="C522" s="46"/>
      <c r="D522" s="46"/>
      <c r="E522" s="46"/>
      <c r="F522" s="40"/>
    </row>
    <row r="523" spans="1:6" ht="12.75" x14ac:dyDescent="0.2">
      <c r="A523" s="46"/>
      <c r="C523" s="46"/>
      <c r="D523" s="46"/>
      <c r="E523" s="46"/>
      <c r="F523" s="40"/>
    </row>
    <row r="524" spans="1:6" ht="12.75" x14ac:dyDescent="0.2">
      <c r="A524" s="46"/>
      <c r="C524" s="46"/>
      <c r="D524" s="46"/>
      <c r="E524" s="46"/>
      <c r="F524" s="40"/>
    </row>
    <row r="525" spans="1:6" ht="12.75" x14ac:dyDescent="0.2">
      <c r="A525" s="46"/>
      <c r="C525" s="46"/>
      <c r="D525" s="46"/>
      <c r="E525" s="46"/>
      <c r="F525" s="40"/>
    </row>
    <row r="526" spans="1:6" ht="12.75" x14ac:dyDescent="0.2">
      <c r="A526" s="46"/>
      <c r="C526" s="46"/>
      <c r="D526" s="46"/>
      <c r="E526" s="46"/>
      <c r="F526" s="40"/>
    </row>
    <row r="527" spans="1:6" ht="12.75" x14ac:dyDescent="0.2">
      <c r="A527" s="46"/>
      <c r="C527" s="46"/>
      <c r="D527" s="46"/>
      <c r="E527" s="46"/>
      <c r="F527" s="40"/>
    </row>
    <row r="528" spans="1:6" ht="12.75" x14ac:dyDescent="0.2">
      <c r="A528" s="46"/>
      <c r="C528" s="46"/>
      <c r="D528" s="46"/>
      <c r="E528" s="46"/>
      <c r="F528" s="40"/>
    </row>
    <row r="529" spans="1:6" ht="12.75" x14ac:dyDescent="0.2">
      <c r="A529" s="46"/>
      <c r="C529" s="46"/>
      <c r="D529" s="46"/>
      <c r="E529" s="46"/>
      <c r="F529" s="40"/>
    </row>
    <row r="530" spans="1:6" ht="12.75" x14ac:dyDescent="0.2">
      <c r="A530" s="46"/>
      <c r="C530" s="46"/>
      <c r="D530" s="46"/>
      <c r="E530" s="46"/>
      <c r="F530" s="40"/>
    </row>
    <row r="531" spans="1:6" ht="12.75" x14ac:dyDescent="0.2">
      <c r="A531" s="46"/>
      <c r="C531" s="46"/>
      <c r="D531" s="46"/>
      <c r="E531" s="46"/>
      <c r="F531" s="40"/>
    </row>
    <row r="532" spans="1:6" ht="12.75" x14ac:dyDescent="0.2">
      <c r="A532" s="46"/>
      <c r="C532" s="46"/>
      <c r="D532" s="46"/>
      <c r="E532" s="46"/>
      <c r="F532" s="40"/>
    </row>
    <row r="533" spans="1:6" ht="12.75" x14ac:dyDescent="0.2">
      <c r="A533" s="46"/>
      <c r="C533" s="46"/>
      <c r="D533" s="46"/>
      <c r="E533" s="46"/>
      <c r="F533" s="40"/>
    </row>
    <row r="534" spans="1:6" ht="12.75" x14ac:dyDescent="0.2">
      <c r="A534" s="46"/>
      <c r="C534" s="46"/>
      <c r="D534" s="46"/>
      <c r="E534" s="46"/>
      <c r="F534" s="40"/>
    </row>
    <row r="535" spans="1:6" ht="12.75" x14ac:dyDescent="0.2">
      <c r="A535" s="46"/>
      <c r="C535" s="46"/>
      <c r="D535" s="46"/>
      <c r="E535" s="46"/>
      <c r="F535" s="40"/>
    </row>
    <row r="536" spans="1:6" ht="12.75" x14ac:dyDescent="0.2">
      <c r="A536" s="46"/>
      <c r="C536" s="46"/>
      <c r="D536" s="46"/>
      <c r="E536" s="46"/>
      <c r="F536" s="40"/>
    </row>
    <row r="537" spans="1:6" ht="12.75" x14ac:dyDescent="0.2">
      <c r="A537" s="46"/>
      <c r="C537" s="46"/>
      <c r="D537" s="46"/>
      <c r="E537" s="46"/>
      <c r="F537" s="40"/>
    </row>
    <row r="538" spans="1:6" ht="12.75" x14ac:dyDescent="0.2">
      <c r="A538" s="46"/>
      <c r="C538" s="46"/>
      <c r="D538" s="46"/>
      <c r="E538" s="46"/>
      <c r="F538" s="40"/>
    </row>
    <row r="539" spans="1:6" ht="12.75" x14ac:dyDescent="0.2">
      <c r="A539" s="46"/>
      <c r="C539" s="46"/>
      <c r="D539" s="46"/>
      <c r="E539" s="46"/>
      <c r="F539" s="40"/>
    </row>
    <row r="540" spans="1:6" ht="12.75" x14ac:dyDescent="0.2">
      <c r="A540" s="46"/>
      <c r="C540" s="46"/>
      <c r="D540" s="46"/>
      <c r="E540" s="46"/>
      <c r="F540" s="40"/>
    </row>
    <row r="541" spans="1:6" ht="12.75" x14ac:dyDescent="0.2">
      <c r="A541" s="46"/>
      <c r="C541" s="46"/>
      <c r="D541" s="46"/>
      <c r="E541" s="46"/>
      <c r="F541" s="40"/>
    </row>
    <row r="542" spans="1:6" ht="12.75" x14ac:dyDescent="0.2">
      <c r="A542" s="46"/>
      <c r="C542" s="46"/>
      <c r="D542" s="46"/>
      <c r="E542" s="46"/>
      <c r="F542" s="40"/>
    </row>
    <row r="543" spans="1:6" ht="12.75" x14ac:dyDescent="0.2">
      <c r="A543" s="46"/>
      <c r="C543" s="46"/>
      <c r="D543" s="46"/>
      <c r="E543" s="46"/>
      <c r="F543" s="40"/>
    </row>
    <row r="544" spans="1:6" ht="12.75" x14ac:dyDescent="0.2">
      <c r="A544" s="46"/>
      <c r="C544" s="46"/>
      <c r="D544" s="46"/>
      <c r="E544" s="46"/>
      <c r="F544" s="40"/>
    </row>
    <row r="545" spans="1:6" ht="12.75" x14ac:dyDescent="0.2">
      <c r="A545" s="46"/>
      <c r="C545" s="46"/>
      <c r="D545" s="46"/>
      <c r="E545" s="46"/>
      <c r="F545" s="40"/>
    </row>
    <row r="546" spans="1:6" ht="12.75" x14ac:dyDescent="0.2">
      <c r="A546" s="46"/>
      <c r="C546" s="46"/>
      <c r="D546" s="46"/>
      <c r="E546" s="46"/>
      <c r="F546" s="40"/>
    </row>
    <row r="547" spans="1:6" ht="12.75" x14ac:dyDescent="0.2">
      <c r="A547" s="46"/>
      <c r="C547" s="46"/>
      <c r="D547" s="46"/>
      <c r="E547" s="46"/>
      <c r="F547" s="40"/>
    </row>
    <row r="548" spans="1:6" ht="12.75" x14ac:dyDescent="0.2">
      <c r="A548" s="46"/>
      <c r="C548" s="46"/>
      <c r="D548" s="46"/>
      <c r="E548" s="46"/>
      <c r="F548" s="40"/>
    </row>
    <row r="549" spans="1:6" ht="12.75" x14ac:dyDescent="0.2">
      <c r="A549" s="46"/>
      <c r="C549" s="46"/>
      <c r="D549" s="46"/>
      <c r="E549" s="46"/>
      <c r="F549" s="40"/>
    </row>
    <row r="550" spans="1:6" ht="12.75" x14ac:dyDescent="0.2">
      <c r="A550" s="46"/>
      <c r="C550" s="46"/>
      <c r="D550" s="46"/>
      <c r="E550" s="46"/>
      <c r="F550" s="40"/>
    </row>
    <row r="551" spans="1:6" ht="12.75" x14ac:dyDescent="0.2">
      <c r="A551" s="46"/>
      <c r="C551" s="46"/>
      <c r="D551" s="46"/>
      <c r="E551" s="46"/>
      <c r="F551" s="40"/>
    </row>
    <row r="552" spans="1:6" ht="12.75" x14ac:dyDescent="0.2">
      <c r="A552" s="46"/>
      <c r="C552" s="46"/>
      <c r="D552" s="46"/>
      <c r="E552" s="46"/>
      <c r="F552" s="40"/>
    </row>
    <row r="553" spans="1:6" ht="12.75" x14ac:dyDescent="0.2">
      <c r="A553" s="46"/>
      <c r="C553" s="46"/>
      <c r="D553" s="46"/>
      <c r="E553" s="46"/>
      <c r="F553" s="40"/>
    </row>
    <row r="554" spans="1:6" ht="12.75" x14ac:dyDescent="0.2">
      <c r="A554" s="46"/>
      <c r="C554" s="46"/>
      <c r="D554" s="46"/>
      <c r="E554" s="46"/>
      <c r="F554" s="40"/>
    </row>
    <row r="555" spans="1:6" ht="12.75" x14ac:dyDescent="0.2">
      <c r="A555" s="46"/>
      <c r="C555" s="46"/>
      <c r="D555" s="46"/>
      <c r="E555" s="46"/>
      <c r="F555" s="40"/>
    </row>
    <row r="556" spans="1:6" ht="12.75" x14ac:dyDescent="0.2">
      <c r="A556" s="46"/>
      <c r="C556" s="46"/>
      <c r="D556" s="46"/>
      <c r="E556" s="46"/>
      <c r="F556" s="40"/>
    </row>
    <row r="557" spans="1:6" ht="12.75" x14ac:dyDescent="0.2">
      <c r="A557" s="46"/>
      <c r="C557" s="46"/>
      <c r="D557" s="46"/>
      <c r="E557" s="46"/>
      <c r="F557" s="40"/>
    </row>
    <row r="558" spans="1:6" ht="12.75" x14ac:dyDescent="0.2">
      <c r="A558" s="46"/>
      <c r="C558" s="46"/>
      <c r="D558" s="46"/>
      <c r="E558" s="46"/>
      <c r="F558" s="40"/>
    </row>
    <row r="559" spans="1:6" ht="12.75" x14ac:dyDescent="0.2">
      <c r="A559" s="46"/>
      <c r="C559" s="46"/>
      <c r="D559" s="46"/>
      <c r="E559" s="46"/>
      <c r="F559" s="40"/>
    </row>
    <row r="560" spans="1:6" ht="12.75" x14ac:dyDescent="0.2">
      <c r="A560" s="46"/>
      <c r="C560" s="46"/>
      <c r="D560" s="46"/>
      <c r="E560" s="46"/>
      <c r="F560" s="40"/>
    </row>
    <row r="561" spans="1:6" ht="12.75" x14ac:dyDescent="0.2">
      <c r="A561" s="46"/>
      <c r="C561" s="46"/>
      <c r="D561" s="46"/>
      <c r="E561" s="46"/>
      <c r="F561" s="40"/>
    </row>
    <row r="562" spans="1:6" ht="12.75" x14ac:dyDescent="0.2">
      <c r="A562" s="46"/>
      <c r="C562" s="46"/>
      <c r="D562" s="46"/>
      <c r="E562" s="46"/>
      <c r="F562" s="40"/>
    </row>
    <row r="563" spans="1:6" ht="12.75" x14ac:dyDescent="0.2">
      <c r="A563" s="46"/>
      <c r="C563" s="46"/>
      <c r="D563" s="46"/>
      <c r="E563" s="46"/>
      <c r="F563" s="40"/>
    </row>
    <row r="564" spans="1:6" ht="12.75" x14ac:dyDescent="0.2">
      <c r="A564" s="46"/>
      <c r="C564" s="46"/>
      <c r="D564" s="46"/>
      <c r="E564" s="46"/>
      <c r="F564" s="40"/>
    </row>
    <row r="565" spans="1:6" ht="12.75" x14ac:dyDescent="0.2">
      <c r="A565" s="46"/>
      <c r="C565" s="46"/>
      <c r="D565" s="46"/>
      <c r="E565" s="46"/>
      <c r="F565" s="40"/>
    </row>
    <row r="566" spans="1:6" ht="12.75" x14ac:dyDescent="0.2">
      <c r="A566" s="46"/>
      <c r="C566" s="46"/>
      <c r="D566" s="46"/>
      <c r="E566" s="46"/>
      <c r="F566" s="40"/>
    </row>
    <row r="567" spans="1:6" ht="12.75" x14ac:dyDescent="0.2">
      <c r="A567" s="46"/>
      <c r="C567" s="46"/>
      <c r="D567" s="46"/>
      <c r="E567" s="46"/>
      <c r="F567" s="40"/>
    </row>
    <row r="568" spans="1:6" ht="12.75" x14ac:dyDescent="0.2">
      <c r="A568" s="46"/>
      <c r="C568" s="46"/>
      <c r="D568" s="46"/>
      <c r="E568" s="46"/>
      <c r="F568" s="40"/>
    </row>
    <row r="569" spans="1:6" ht="12.75" x14ac:dyDescent="0.2">
      <c r="A569" s="46"/>
      <c r="C569" s="46"/>
      <c r="D569" s="46"/>
      <c r="E569" s="46"/>
      <c r="F569" s="40"/>
    </row>
    <row r="570" spans="1:6" ht="12.75" x14ac:dyDescent="0.2">
      <c r="A570" s="46"/>
      <c r="C570" s="46"/>
      <c r="D570" s="46"/>
      <c r="E570" s="46"/>
      <c r="F570" s="40"/>
    </row>
    <row r="571" spans="1:6" ht="12.75" x14ac:dyDescent="0.2">
      <c r="A571" s="46"/>
      <c r="C571" s="46"/>
      <c r="D571" s="46"/>
      <c r="E571" s="46"/>
      <c r="F571" s="40"/>
    </row>
    <row r="572" spans="1:6" ht="12.75" x14ac:dyDescent="0.2">
      <c r="A572" s="46"/>
      <c r="C572" s="46"/>
      <c r="D572" s="46"/>
      <c r="E572" s="46"/>
      <c r="F572" s="40"/>
    </row>
    <row r="573" spans="1:6" ht="12.75" x14ac:dyDescent="0.2">
      <c r="A573" s="46"/>
      <c r="C573" s="46"/>
      <c r="D573" s="46"/>
      <c r="E573" s="46"/>
      <c r="F573" s="40"/>
    </row>
    <row r="574" spans="1:6" ht="12.75" x14ac:dyDescent="0.2">
      <c r="A574" s="46"/>
      <c r="C574" s="46"/>
      <c r="D574" s="46"/>
      <c r="E574" s="46"/>
      <c r="F574" s="40"/>
    </row>
    <row r="575" spans="1:6" ht="12.75" x14ac:dyDescent="0.2">
      <c r="A575" s="46"/>
      <c r="C575" s="46"/>
      <c r="D575" s="46"/>
      <c r="E575" s="46"/>
      <c r="F575" s="40"/>
    </row>
    <row r="576" spans="1:6" ht="12.75" x14ac:dyDescent="0.2">
      <c r="A576" s="46"/>
      <c r="C576" s="46"/>
      <c r="D576" s="46"/>
      <c r="E576" s="46"/>
      <c r="F576" s="40"/>
    </row>
    <row r="577" spans="1:6" ht="12.75" x14ac:dyDescent="0.2">
      <c r="A577" s="46"/>
      <c r="C577" s="46"/>
      <c r="D577" s="46"/>
      <c r="E577" s="46"/>
      <c r="F577" s="40"/>
    </row>
    <row r="578" spans="1:6" ht="12.75" x14ac:dyDescent="0.2">
      <c r="A578" s="46"/>
      <c r="C578" s="46"/>
      <c r="D578" s="46"/>
      <c r="E578" s="46"/>
      <c r="F578" s="40"/>
    </row>
    <row r="579" spans="1:6" ht="12.75" x14ac:dyDescent="0.2">
      <c r="A579" s="46"/>
      <c r="C579" s="46"/>
      <c r="D579" s="46"/>
      <c r="E579" s="46"/>
      <c r="F579" s="40"/>
    </row>
    <row r="580" spans="1:6" ht="12.75" x14ac:dyDescent="0.2">
      <c r="A580" s="46"/>
      <c r="C580" s="46"/>
      <c r="D580" s="46"/>
      <c r="E580" s="46"/>
      <c r="F580" s="40"/>
    </row>
    <row r="581" spans="1:6" ht="12.75" x14ac:dyDescent="0.2">
      <c r="A581" s="46"/>
      <c r="C581" s="46"/>
      <c r="D581" s="46"/>
      <c r="E581" s="46"/>
      <c r="F581" s="40"/>
    </row>
    <row r="582" spans="1:6" ht="12.75" x14ac:dyDescent="0.2">
      <c r="A582" s="46"/>
      <c r="C582" s="46"/>
      <c r="D582" s="46"/>
      <c r="E582" s="46"/>
      <c r="F582" s="40"/>
    </row>
    <row r="583" spans="1:6" ht="12.75" x14ac:dyDescent="0.2">
      <c r="A583" s="46"/>
      <c r="C583" s="46"/>
      <c r="D583" s="46"/>
      <c r="E583" s="46"/>
      <c r="F583" s="40"/>
    </row>
    <row r="584" spans="1:6" ht="12.75" x14ac:dyDescent="0.2">
      <c r="A584" s="46"/>
      <c r="C584" s="46"/>
      <c r="D584" s="46"/>
      <c r="E584" s="46"/>
      <c r="F584" s="40"/>
    </row>
    <row r="585" spans="1:6" ht="12.75" x14ac:dyDescent="0.2">
      <c r="A585" s="46"/>
      <c r="C585" s="46"/>
      <c r="D585" s="46"/>
      <c r="E585" s="46"/>
      <c r="F585" s="40"/>
    </row>
    <row r="586" spans="1:6" ht="12.75" x14ac:dyDescent="0.2">
      <c r="A586" s="46"/>
      <c r="C586" s="46"/>
      <c r="D586" s="46"/>
      <c r="E586" s="46"/>
      <c r="F586" s="40"/>
    </row>
    <row r="587" spans="1:6" ht="12.75" x14ac:dyDescent="0.2">
      <c r="A587" s="46"/>
      <c r="C587" s="46"/>
      <c r="D587" s="46"/>
      <c r="E587" s="46"/>
      <c r="F587" s="40"/>
    </row>
    <row r="588" spans="1:6" ht="12.75" x14ac:dyDescent="0.2">
      <c r="A588" s="46"/>
      <c r="C588" s="46"/>
      <c r="D588" s="46"/>
      <c r="E588" s="46"/>
      <c r="F588" s="40"/>
    </row>
    <row r="589" spans="1:6" ht="12.75" x14ac:dyDescent="0.2">
      <c r="A589" s="46"/>
      <c r="C589" s="46"/>
      <c r="D589" s="46"/>
      <c r="E589" s="46"/>
      <c r="F589" s="40"/>
    </row>
    <row r="590" spans="1:6" ht="12.75" x14ac:dyDescent="0.2">
      <c r="A590" s="46"/>
      <c r="C590" s="46"/>
      <c r="D590" s="46"/>
      <c r="E590" s="46"/>
      <c r="F590" s="40"/>
    </row>
    <row r="591" spans="1:6" ht="12.75" x14ac:dyDescent="0.2">
      <c r="A591" s="46"/>
      <c r="C591" s="46"/>
      <c r="D591" s="46"/>
      <c r="E591" s="46"/>
      <c r="F591" s="40"/>
    </row>
    <row r="592" spans="1:6" ht="12.75" x14ac:dyDescent="0.2">
      <c r="A592" s="46"/>
      <c r="C592" s="46"/>
      <c r="D592" s="46"/>
      <c r="E592" s="46"/>
      <c r="F592" s="40"/>
    </row>
    <row r="593" spans="1:6" ht="12.75" x14ac:dyDescent="0.2">
      <c r="A593" s="46"/>
      <c r="C593" s="46"/>
      <c r="D593" s="46"/>
      <c r="E593" s="46"/>
      <c r="F593" s="40"/>
    </row>
    <row r="594" spans="1:6" ht="12.75" x14ac:dyDescent="0.2">
      <c r="A594" s="46"/>
      <c r="C594" s="46"/>
      <c r="D594" s="46"/>
      <c r="E594" s="46"/>
      <c r="F594" s="40"/>
    </row>
    <row r="595" spans="1:6" ht="12.75" x14ac:dyDescent="0.2">
      <c r="A595" s="46"/>
      <c r="C595" s="46"/>
      <c r="D595" s="46"/>
      <c r="E595" s="46"/>
      <c r="F595" s="40"/>
    </row>
    <row r="596" spans="1:6" ht="12.75" x14ac:dyDescent="0.2">
      <c r="A596" s="46"/>
      <c r="C596" s="46"/>
      <c r="D596" s="46"/>
      <c r="E596" s="46"/>
      <c r="F596" s="40"/>
    </row>
    <row r="597" spans="1:6" ht="12.75" x14ac:dyDescent="0.2">
      <c r="A597" s="46"/>
      <c r="C597" s="46"/>
      <c r="D597" s="46"/>
      <c r="E597" s="46"/>
      <c r="F597" s="40"/>
    </row>
    <row r="598" spans="1:6" ht="12.75" x14ac:dyDescent="0.2">
      <c r="A598" s="46"/>
      <c r="C598" s="46"/>
      <c r="D598" s="46"/>
      <c r="E598" s="46"/>
      <c r="F598" s="40"/>
    </row>
    <row r="599" spans="1:6" ht="12.75" x14ac:dyDescent="0.2">
      <c r="A599" s="46"/>
      <c r="C599" s="46"/>
      <c r="D599" s="46"/>
      <c r="E599" s="46"/>
      <c r="F599" s="40"/>
    </row>
    <row r="600" spans="1:6" ht="12.75" x14ac:dyDescent="0.2">
      <c r="A600" s="46"/>
      <c r="C600" s="46"/>
      <c r="D600" s="46"/>
      <c r="E600" s="46"/>
      <c r="F600" s="40"/>
    </row>
    <row r="601" spans="1:6" ht="12.75" x14ac:dyDescent="0.2">
      <c r="A601" s="46"/>
      <c r="C601" s="46"/>
      <c r="D601" s="46"/>
      <c r="E601" s="46"/>
      <c r="F601" s="40"/>
    </row>
    <row r="602" spans="1:6" ht="12.75" x14ac:dyDescent="0.2">
      <c r="A602" s="46"/>
      <c r="C602" s="46"/>
      <c r="D602" s="46"/>
      <c r="E602" s="46"/>
      <c r="F602" s="40"/>
    </row>
    <row r="603" spans="1:6" ht="12.75" x14ac:dyDescent="0.2">
      <c r="A603" s="46"/>
      <c r="C603" s="46"/>
      <c r="D603" s="46"/>
      <c r="E603" s="46"/>
      <c r="F603" s="40"/>
    </row>
    <row r="604" spans="1:6" ht="12.75" x14ac:dyDescent="0.2">
      <c r="A604" s="46"/>
      <c r="C604" s="46"/>
      <c r="D604" s="46"/>
      <c r="E604" s="46"/>
      <c r="F604" s="40"/>
    </row>
    <row r="605" spans="1:6" ht="12.75" x14ac:dyDescent="0.2">
      <c r="A605" s="46"/>
      <c r="C605" s="46"/>
      <c r="D605" s="46"/>
      <c r="E605" s="46"/>
      <c r="F605" s="40"/>
    </row>
    <row r="606" spans="1:6" ht="12.75" x14ac:dyDescent="0.2">
      <c r="A606" s="46"/>
      <c r="C606" s="46"/>
      <c r="D606" s="46"/>
      <c r="E606" s="46"/>
      <c r="F606" s="40"/>
    </row>
    <row r="607" spans="1:6" ht="12.75" x14ac:dyDescent="0.2">
      <c r="A607" s="46"/>
      <c r="C607" s="46"/>
      <c r="D607" s="46"/>
      <c r="E607" s="46"/>
      <c r="F607" s="40"/>
    </row>
    <row r="608" spans="1:6" ht="12.75" x14ac:dyDescent="0.2">
      <c r="A608" s="46"/>
      <c r="C608" s="46"/>
      <c r="D608" s="46"/>
      <c r="E608" s="46"/>
      <c r="F608" s="40"/>
    </row>
    <row r="609" spans="1:6" ht="12.75" x14ac:dyDescent="0.2">
      <c r="A609" s="46"/>
      <c r="C609" s="46"/>
      <c r="D609" s="46"/>
      <c r="E609" s="46"/>
      <c r="F609" s="40"/>
    </row>
    <row r="610" spans="1:6" ht="12.75" x14ac:dyDescent="0.2">
      <c r="A610" s="46"/>
      <c r="C610" s="46"/>
      <c r="D610" s="46"/>
      <c r="E610" s="46"/>
      <c r="F610" s="40"/>
    </row>
    <row r="611" spans="1:6" ht="12.75" x14ac:dyDescent="0.2">
      <c r="A611" s="46"/>
      <c r="C611" s="46"/>
      <c r="D611" s="46"/>
      <c r="E611" s="46"/>
      <c r="F611" s="40"/>
    </row>
    <row r="612" spans="1:6" ht="12.75" x14ac:dyDescent="0.2">
      <c r="A612" s="46"/>
      <c r="C612" s="46"/>
      <c r="D612" s="46"/>
      <c r="E612" s="46"/>
      <c r="F612" s="40"/>
    </row>
    <row r="613" spans="1:6" ht="12.75" x14ac:dyDescent="0.2">
      <c r="A613" s="46"/>
      <c r="C613" s="46"/>
      <c r="D613" s="46"/>
      <c r="E613" s="46"/>
      <c r="F613" s="40"/>
    </row>
    <row r="614" spans="1:6" ht="12.75" x14ac:dyDescent="0.2">
      <c r="A614" s="46"/>
      <c r="C614" s="46"/>
      <c r="D614" s="46"/>
      <c r="E614" s="46"/>
      <c r="F614" s="40"/>
    </row>
    <row r="615" spans="1:6" ht="12.75" x14ac:dyDescent="0.2">
      <c r="A615" s="46"/>
      <c r="C615" s="46"/>
      <c r="D615" s="46"/>
      <c r="E615" s="46"/>
      <c r="F615" s="40"/>
    </row>
    <row r="616" spans="1:6" ht="12.75" x14ac:dyDescent="0.2">
      <c r="A616" s="46"/>
      <c r="C616" s="46"/>
      <c r="D616" s="46"/>
      <c r="E616" s="46"/>
      <c r="F616" s="40"/>
    </row>
    <row r="617" spans="1:6" ht="12.75" x14ac:dyDescent="0.2">
      <c r="A617" s="46"/>
      <c r="C617" s="46"/>
      <c r="D617" s="46"/>
      <c r="E617" s="46"/>
      <c r="F617" s="40"/>
    </row>
    <row r="618" spans="1:6" ht="12.75" x14ac:dyDescent="0.2">
      <c r="A618" s="46"/>
      <c r="C618" s="46"/>
      <c r="D618" s="46"/>
      <c r="E618" s="46"/>
      <c r="F618" s="40"/>
    </row>
    <row r="619" spans="1:6" ht="12.75" x14ac:dyDescent="0.2">
      <c r="A619" s="46"/>
      <c r="C619" s="46"/>
      <c r="D619" s="46"/>
      <c r="E619" s="46"/>
      <c r="F619" s="40"/>
    </row>
    <row r="620" spans="1:6" ht="12.75" x14ac:dyDescent="0.2">
      <c r="A620" s="46"/>
      <c r="C620" s="46"/>
      <c r="D620" s="46"/>
      <c r="E620" s="46"/>
      <c r="F620" s="40"/>
    </row>
    <row r="621" spans="1:6" ht="12.75" x14ac:dyDescent="0.2">
      <c r="A621" s="46"/>
      <c r="C621" s="46"/>
      <c r="D621" s="46"/>
      <c r="E621" s="46"/>
      <c r="F621" s="40"/>
    </row>
    <row r="622" spans="1:6" ht="12.75" x14ac:dyDescent="0.2">
      <c r="A622" s="46"/>
      <c r="C622" s="46"/>
      <c r="D622" s="46"/>
      <c r="E622" s="46"/>
      <c r="F622" s="40"/>
    </row>
    <row r="623" spans="1:6" ht="12.75" x14ac:dyDescent="0.2">
      <c r="A623" s="46"/>
      <c r="C623" s="46"/>
      <c r="D623" s="46"/>
      <c r="E623" s="46"/>
      <c r="F623" s="40"/>
    </row>
    <row r="624" spans="1:6" ht="12.75" x14ac:dyDescent="0.2">
      <c r="A624" s="46"/>
      <c r="C624" s="46"/>
      <c r="D624" s="46"/>
      <c r="E624" s="46"/>
      <c r="F624" s="40"/>
    </row>
    <row r="625" spans="1:6" ht="12.75" x14ac:dyDescent="0.2">
      <c r="A625" s="46"/>
      <c r="C625" s="46"/>
      <c r="D625" s="46"/>
      <c r="E625" s="46"/>
      <c r="F625" s="40"/>
    </row>
    <row r="626" spans="1:6" ht="12.75" x14ac:dyDescent="0.2">
      <c r="A626" s="46"/>
      <c r="C626" s="46"/>
      <c r="D626" s="46"/>
      <c r="E626" s="46"/>
      <c r="F626" s="40"/>
    </row>
    <row r="627" spans="1:6" ht="12.75" x14ac:dyDescent="0.2">
      <c r="A627" s="46"/>
      <c r="C627" s="46"/>
      <c r="D627" s="46"/>
      <c r="E627" s="46"/>
      <c r="F627" s="40"/>
    </row>
    <row r="628" spans="1:6" ht="12.75" x14ac:dyDescent="0.2">
      <c r="A628" s="46"/>
      <c r="C628" s="46"/>
      <c r="D628" s="46"/>
      <c r="E628" s="46"/>
      <c r="F628" s="40"/>
    </row>
    <row r="629" spans="1:6" ht="12.75" x14ac:dyDescent="0.2">
      <c r="A629" s="46"/>
      <c r="C629" s="46"/>
      <c r="D629" s="46"/>
      <c r="E629" s="46"/>
      <c r="F629" s="40"/>
    </row>
    <row r="630" spans="1:6" ht="12.75" x14ac:dyDescent="0.2">
      <c r="A630" s="46"/>
      <c r="C630" s="46"/>
      <c r="D630" s="46"/>
      <c r="E630" s="46"/>
      <c r="F630" s="40"/>
    </row>
    <row r="631" spans="1:6" ht="12.75" x14ac:dyDescent="0.2">
      <c r="A631" s="46"/>
      <c r="C631" s="46"/>
      <c r="D631" s="46"/>
      <c r="E631" s="46"/>
      <c r="F631" s="40"/>
    </row>
    <row r="632" spans="1:6" ht="12.75" x14ac:dyDescent="0.2">
      <c r="A632" s="46"/>
      <c r="C632" s="46"/>
      <c r="D632" s="46"/>
      <c r="E632" s="46"/>
      <c r="F632" s="40"/>
    </row>
    <row r="633" spans="1:6" ht="12.75" x14ac:dyDescent="0.2">
      <c r="A633" s="46"/>
      <c r="C633" s="46"/>
      <c r="D633" s="46"/>
      <c r="E633" s="46"/>
      <c r="F633" s="40"/>
    </row>
    <row r="634" spans="1:6" ht="12.75" x14ac:dyDescent="0.2">
      <c r="A634" s="46"/>
      <c r="C634" s="46"/>
      <c r="D634" s="46"/>
      <c r="E634" s="46"/>
      <c r="F634" s="40"/>
    </row>
    <row r="635" spans="1:6" ht="12.75" x14ac:dyDescent="0.2">
      <c r="A635" s="46"/>
      <c r="C635" s="46"/>
      <c r="D635" s="46"/>
      <c r="E635" s="46"/>
      <c r="F635" s="40"/>
    </row>
    <row r="636" spans="1:6" ht="12.75" x14ac:dyDescent="0.2">
      <c r="A636" s="46"/>
      <c r="C636" s="46"/>
      <c r="D636" s="46"/>
      <c r="E636" s="46"/>
      <c r="F636" s="40"/>
    </row>
    <row r="637" spans="1:6" ht="12.75" x14ac:dyDescent="0.2">
      <c r="A637" s="46"/>
      <c r="C637" s="46"/>
      <c r="D637" s="46"/>
      <c r="E637" s="46"/>
      <c r="F637" s="40"/>
    </row>
    <row r="638" spans="1:6" ht="12.75" x14ac:dyDescent="0.2">
      <c r="A638" s="46"/>
      <c r="C638" s="46"/>
      <c r="D638" s="46"/>
      <c r="E638" s="46"/>
      <c r="F638" s="40"/>
    </row>
    <row r="639" spans="1:6" ht="12.75" x14ac:dyDescent="0.2">
      <c r="A639" s="46"/>
      <c r="C639" s="46"/>
      <c r="D639" s="46"/>
      <c r="E639" s="46"/>
      <c r="F639" s="40"/>
    </row>
    <row r="640" spans="1:6" ht="12.75" x14ac:dyDescent="0.2">
      <c r="A640" s="46"/>
      <c r="C640" s="46"/>
      <c r="D640" s="46"/>
      <c r="E640" s="46"/>
      <c r="F640" s="40"/>
    </row>
    <row r="641" spans="1:6" ht="12.75" x14ac:dyDescent="0.2">
      <c r="A641" s="46"/>
      <c r="C641" s="46"/>
      <c r="D641" s="46"/>
      <c r="E641" s="46"/>
      <c r="F641" s="40"/>
    </row>
    <row r="642" spans="1:6" ht="12.75" x14ac:dyDescent="0.2">
      <c r="A642" s="46"/>
      <c r="C642" s="46"/>
      <c r="D642" s="46"/>
      <c r="E642" s="46"/>
      <c r="F642" s="40"/>
    </row>
    <row r="643" spans="1:6" ht="12.75" x14ac:dyDescent="0.2">
      <c r="A643" s="46"/>
      <c r="C643" s="46"/>
      <c r="D643" s="46"/>
      <c r="E643" s="46"/>
      <c r="F643" s="40"/>
    </row>
    <row r="644" spans="1:6" ht="12.75" x14ac:dyDescent="0.2">
      <c r="A644" s="46"/>
      <c r="C644" s="46"/>
      <c r="D644" s="46"/>
      <c r="E644" s="46"/>
      <c r="F644" s="40"/>
    </row>
    <row r="645" spans="1:6" ht="12.75" x14ac:dyDescent="0.2">
      <c r="A645" s="46"/>
      <c r="C645" s="46"/>
      <c r="D645" s="46"/>
      <c r="E645" s="46"/>
      <c r="F645" s="40"/>
    </row>
    <row r="646" spans="1:6" ht="12.75" x14ac:dyDescent="0.2">
      <c r="A646" s="46"/>
      <c r="C646" s="46"/>
      <c r="D646" s="46"/>
      <c r="E646" s="46"/>
      <c r="F646" s="40"/>
    </row>
    <row r="647" spans="1:6" ht="12.75" x14ac:dyDescent="0.2">
      <c r="A647" s="46"/>
      <c r="C647" s="46"/>
      <c r="D647" s="46"/>
      <c r="E647" s="46"/>
      <c r="F647" s="40"/>
    </row>
    <row r="648" spans="1:6" ht="12.75" x14ac:dyDescent="0.2">
      <c r="A648" s="46"/>
      <c r="C648" s="46"/>
      <c r="D648" s="46"/>
      <c r="E648" s="46"/>
      <c r="F648" s="40"/>
    </row>
    <row r="649" spans="1:6" ht="12.75" x14ac:dyDescent="0.2">
      <c r="A649" s="46"/>
      <c r="C649" s="46"/>
      <c r="D649" s="46"/>
      <c r="E649" s="46"/>
      <c r="F649" s="40"/>
    </row>
    <row r="650" spans="1:6" ht="12.75" x14ac:dyDescent="0.2">
      <c r="A650" s="46"/>
      <c r="C650" s="46"/>
      <c r="D650" s="46"/>
      <c r="E650" s="46"/>
      <c r="F650" s="40"/>
    </row>
    <row r="651" spans="1:6" ht="12.75" x14ac:dyDescent="0.2">
      <c r="A651" s="46"/>
      <c r="C651" s="46"/>
      <c r="D651" s="46"/>
      <c r="E651" s="46"/>
      <c r="F651" s="40"/>
    </row>
    <row r="652" spans="1:6" ht="12.75" x14ac:dyDescent="0.2">
      <c r="A652" s="46"/>
      <c r="C652" s="46"/>
      <c r="D652" s="46"/>
      <c r="E652" s="46"/>
      <c r="F652" s="40"/>
    </row>
    <row r="653" spans="1:6" ht="12.75" x14ac:dyDescent="0.2">
      <c r="A653" s="46"/>
      <c r="C653" s="46"/>
      <c r="D653" s="46"/>
      <c r="E653" s="46"/>
      <c r="F653" s="40"/>
    </row>
    <row r="654" spans="1:6" ht="12.75" x14ac:dyDescent="0.2">
      <c r="A654" s="46"/>
      <c r="C654" s="46"/>
      <c r="D654" s="46"/>
      <c r="E654" s="46"/>
      <c r="F654" s="40"/>
    </row>
    <row r="655" spans="1:6" ht="12.75" x14ac:dyDescent="0.2">
      <c r="A655" s="46"/>
      <c r="C655" s="46"/>
      <c r="D655" s="46"/>
      <c r="E655" s="46"/>
      <c r="F655" s="40"/>
    </row>
    <row r="656" spans="1:6" ht="12.75" x14ac:dyDescent="0.2">
      <c r="A656" s="46"/>
      <c r="C656" s="46"/>
      <c r="D656" s="46"/>
      <c r="E656" s="46"/>
      <c r="F656" s="40"/>
    </row>
    <row r="657" spans="1:6" ht="12.75" x14ac:dyDescent="0.2">
      <c r="A657" s="46"/>
      <c r="C657" s="46"/>
      <c r="D657" s="46"/>
      <c r="E657" s="46"/>
      <c r="F657" s="40"/>
    </row>
    <row r="658" spans="1:6" ht="12.75" x14ac:dyDescent="0.2">
      <c r="A658" s="46"/>
      <c r="C658" s="46"/>
      <c r="D658" s="46"/>
      <c r="E658" s="46"/>
      <c r="F658" s="40"/>
    </row>
    <row r="659" spans="1:6" ht="12.75" x14ac:dyDescent="0.2">
      <c r="A659" s="46"/>
      <c r="C659" s="46"/>
      <c r="D659" s="46"/>
      <c r="E659" s="46"/>
      <c r="F659" s="40"/>
    </row>
    <row r="660" spans="1:6" ht="12.75" x14ac:dyDescent="0.2">
      <c r="A660" s="46"/>
      <c r="C660" s="46"/>
      <c r="D660" s="46"/>
      <c r="E660" s="46"/>
      <c r="F660" s="40"/>
    </row>
    <row r="661" spans="1:6" ht="12.75" x14ac:dyDescent="0.2">
      <c r="A661" s="46"/>
      <c r="C661" s="46"/>
      <c r="D661" s="46"/>
      <c r="E661" s="46"/>
      <c r="F661" s="40"/>
    </row>
    <row r="662" spans="1:6" ht="12.75" x14ac:dyDescent="0.2">
      <c r="A662" s="46"/>
      <c r="C662" s="46"/>
      <c r="D662" s="46"/>
      <c r="E662" s="46"/>
      <c r="F662" s="40"/>
    </row>
    <row r="663" spans="1:6" ht="12.75" x14ac:dyDescent="0.2">
      <c r="A663" s="46"/>
      <c r="C663" s="46"/>
      <c r="D663" s="46"/>
      <c r="E663" s="46"/>
      <c r="F663" s="40"/>
    </row>
    <row r="664" spans="1:6" ht="12.75" x14ac:dyDescent="0.2">
      <c r="A664" s="46"/>
      <c r="C664" s="46"/>
      <c r="D664" s="46"/>
      <c r="E664" s="46"/>
      <c r="F664" s="40"/>
    </row>
    <row r="665" spans="1:6" ht="12.75" x14ac:dyDescent="0.2">
      <c r="A665" s="46"/>
      <c r="C665" s="46"/>
      <c r="D665" s="46"/>
      <c r="E665" s="46"/>
      <c r="F665" s="40"/>
    </row>
    <row r="666" spans="1:6" ht="12.75" x14ac:dyDescent="0.2">
      <c r="A666" s="46"/>
      <c r="C666" s="46"/>
      <c r="D666" s="46"/>
      <c r="E666" s="46"/>
      <c r="F666" s="40"/>
    </row>
    <row r="667" spans="1:6" ht="12.75" x14ac:dyDescent="0.2">
      <c r="A667" s="46"/>
      <c r="C667" s="46"/>
      <c r="D667" s="46"/>
      <c r="E667" s="46"/>
      <c r="F667" s="40"/>
    </row>
    <row r="668" spans="1:6" ht="12.75" x14ac:dyDescent="0.2">
      <c r="A668" s="46"/>
      <c r="C668" s="46"/>
      <c r="D668" s="46"/>
      <c r="E668" s="46"/>
      <c r="F668" s="40"/>
    </row>
    <row r="669" spans="1:6" ht="12.75" x14ac:dyDescent="0.2">
      <c r="A669" s="46"/>
      <c r="C669" s="46"/>
      <c r="D669" s="46"/>
      <c r="E669" s="46"/>
      <c r="F669" s="40"/>
    </row>
    <row r="670" spans="1:6" ht="12.75" x14ac:dyDescent="0.2">
      <c r="A670" s="46"/>
      <c r="C670" s="46"/>
      <c r="D670" s="46"/>
      <c r="E670" s="46"/>
      <c r="F670" s="40"/>
    </row>
    <row r="671" spans="1:6" ht="12.75" x14ac:dyDescent="0.2">
      <c r="A671" s="46"/>
      <c r="C671" s="46"/>
      <c r="D671" s="46"/>
      <c r="E671" s="46"/>
      <c r="F671" s="40"/>
    </row>
    <row r="672" spans="1:6" ht="12.75" x14ac:dyDescent="0.2">
      <c r="A672" s="46"/>
      <c r="C672" s="46"/>
      <c r="D672" s="46"/>
      <c r="E672" s="46"/>
      <c r="F672" s="40"/>
    </row>
    <row r="673" spans="1:6" ht="12.75" x14ac:dyDescent="0.2">
      <c r="A673" s="46"/>
      <c r="C673" s="46"/>
      <c r="D673" s="46"/>
      <c r="E673" s="46"/>
      <c r="F673" s="40"/>
    </row>
    <row r="674" spans="1:6" ht="12.75" x14ac:dyDescent="0.2">
      <c r="A674" s="46"/>
      <c r="C674" s="46"/>
      <c r="D674" s="46"/>
      <c r="E674" s="46"/>
      <c r="F674" s="40"/>
    </row>
    <row r="675" spans="1:6" ht="12.75" x14ac:dyDescent="0.2">
      <c r="A675" s="46"/>
      <c r="C675" s="46"/>
      <c r="D675" s="46"/>
      <c r="E675" s="46"/>
      <c r="F675" s="40"/>
    </row>
    <row r="676" spans="1:6" ht="12.75" x14ac:dyDescent="0.2">
      <c r="A676" s="46"/>
      <c r="C676" s="46"/>
      <c r="D676" s="46"/>
      <c r="E676" s="46"/>
      <c r="F676" s="40"/>
    </row>
    <row r="677" spans="1:6" ht="12.75" x14ac:dyDescent="0.2">
      <c r="A677" s="46"/>
      <c r="C677" s="46"/>
      <c r="D677" s="46"/>
      <c r="E677" s="46"/>
      <c r="F677" s="40"/>
    </row>
    <row r="678" spans="1:6" ht="12.75" x14ac:dyDescent="0.2">
      <c r="A678" s="46"/>
      <c r="C678" s="46"/>
      <c r="D678" s="46"/>
      <c r="E678" s="46"/>
      <c r="F678" s="40"/>
    </row>
    <row r="679" spans="1:6" ht="12.75" x14ac:dyDescent="0.2">
      <c r="A679" s="46"/>
      <c r="C679" s="46"/>
      <c r="D679" s="46"/>
      <c r="E679" s="46"/>
      <c r="F679" s="40"/>
    </row>
    <row r="680" spans="1:6" ht="12.75" x14ac:dyDescent="0.2">
      <c r="A680" s="46"/>
      <c r="C680" s="46"/>
      <c r="D680" s="46"/>
      <c r="E680" s="46"/>
      <c r="F680" s="40"/>
    </row>
    <row r="681" spans="1:6" ht="12.75" x14ac:dyDescent="0.2">
      <c r="A681" s="46"/>
      <c r="C681" s="46"/>
      <c r="D681" s="46"/>
      <c r="E681" s="46"/>
      <c r="F681" s="40"/>
    </row>
    <row r="682" spans="1:6" ht="12.75" x14ac:dyDescent="0.2">
      <c r="A682" s="46"/>
      <c r="C682" s="46"/>
      <c r="D682" s="46"/>
      <c r="E682" s="46"/>
      <c r="F682" s="40"/>
    </row>
    <row r="683" spans="1:6" ht="12.75" x14ac:dyDescent="0.2">
      <c r="A683" s="46"/>
      <c r="C683" s="46"/>
      <c r="D683" s="46"/>
      <c r="E683" s="46"/>
      <c r="F683" s="40"/>
    </row>
    <row r="684" spans="1:6" ht="12.75" x14ac:dyDescent="0.2">
      <c r="A684" s="46"/>
      <c r="C684" s="46"/>
      <c r="D684" s="46"/>
      <c r="E684" s="46"/>
      <c r="F684" s="40"/>
    </row>
    <row r="685" spans="1:6" ht="12.75" x14ac:dyDescent="0.2">
      <c r="A685" s="46"/>
      <c r="C685" s="46"/>
      <c r="D685" s="46"/>
      <c r="E685" s="46"/>
      <c r="F685" s="40"/>
    </row>
    <row r="686" spans="1:6" ht="12.75" x14ac:dyDescent="0.2">
      <c r="A686" s="46"/>
      <c r="C686" s="46"/>
      <c r="D686" s="46"/>
      <c r="E686" s="46"/>
      <c r="F686" s="40"/>
    </row>
    <row r="687" spans="1:6" ht="12.75" x14ac:dyDescent="0.2">
      <c r="A687" s="46"/>
      <c r="C687" s="46"/>
      <c r="D687" s="46"/>
      <c r="E687" s="46"/>
      <c r="F687" s="40"/>
    </row>
    <row r="688" spans="1:6" ht="12.75" x14ac:dyDescent="0.2">
      <c r="A688" s="46"/>
      <c r="C688" s="46"/>
      <c r="D688" s="46"/>
      <c r="E688" s="46"/>
      <c r="F688" s="40"/>
    </row>
    <row r="689" spans="1:6" ht="12.75" x14ac:dyDescent="0.2">
      <c r="A689" s="46"/>
      <c r="C689" s="46"/>
      <c r="D689" s="46"/>
      <c r="E689" s="46"/>
      <c r="F689" s="40"/>
    </row>
    <row r="690" spans="1:6" ht="12.75" x14ac:dyDescent="0.2">
      <c r="A690" s="46"/>
      <c r="C690" s="46"/>
      <c r="D690" s="46"/>
      <c r="E690" s="46"/>
      <c r="F690" s="40"/>
    </row>
    <row r="691" spans="1:6" ht="12.75" x14ac:dyDescent="0.2">
      <c r="A691" s="46"/>
      <c r="C691" s="46"/>
      <c r="D691" s="46"/>
      <c r="E691" s="46"/>
      <c r="F691" s="40"/>
    </row>
    <row r="692" spans="1:6" ht="12.75" x14ac:dyDescent="0.2">
      <c r="A692" s="46"/>
      <c r="C692" s="46"/>
      <c r="D692" s="46"/>
      <c r="E692" s="46"/>
      <c r="F692" s="40"/>
    </row>
    <row r="693" spans="1:6" ht="12.75" x14ac:dyDescent="0.2">
      <c r="A693" s="46"/>
      <c r="C693" s="46"/>
      <c r="D693" s="46"/>
      <c r="E693" s="46"/>
      <c r="F693" s="40"/>
    </row>
    <row r="694" spans="1:6" ht="12.75" x14ac:dyDescent="0.2">
      <c r="A694" s="46"/>
      <c r="C694" s="46"/>
      <c r="D694" s="46"/>
      <c r="E694" s="46"/>
      <c r="F694" s="40"/>
    </row>
    <row r="695" spans="1:6" ht="12.75" x14ac:dyDescent="0.2">
      <c r="A695" s="46"/>
      <c r="C695" s="46"/>
      <c r="D695" s="46"/>
      <c r="E695" s="46"/>
      <c r="F695" s="40"/>
    </row>
    <row r="696" spans="1:6" ht="12.75" x14ac:dyDescent="0.2">
      <c r="A696" s="46"/>
      <c r="C696" s="46"/>
      <c r="D696" s="46"/>
      <c r="E696" s="46"/>
      <c r="F696" s="40"/>
    </row>
    <row r="697" spans="1:6" ht="12.75" x14ac:dyDescent="0.2">
      <c r="A697" s="46"/>
      <c r="C697" s="46"/>
      <c r="D697" s="46"/>
      <c r="E697" s="46"/>
      <c r="F697" s="40"/>
    </row>
    <row r="698" spans="1:6" ht="12.75" x14ac:dyDescent="0.2">
      <c r="A698" s="46"/>
      <c r="C698" s="46"/>
      <c r="D698" s="46"/>
      <c r="E698" s="46"/>
      <c r="F698" s="40"/>
    </row>
    <row r="699" spans="1:6" ht="12.75" x14ac:dyDescent="0.2">
      <c r="A699" s="46"/>
      <c r="C699" s="46"/>
      <c r="D699" s="46"/>
      <c r="E699" s="46"/>
      <c r="F699" s="40"/>
    </row>
    <row r="700" spans="1:6" ht="12.75" x14ac:dyDescent="0.2">
      <c r="A700" s="46"/>
      <c r="C700" s="46"/>
      <c r="D700" s="46"/>
      <c r="E700" s="46"/>
      <c r="F700" s="40"/>
    </row>
    <row r="701" spans="1:6" ht="12.75" x14ac:dyDescent="0.2">
      <c r="A701" s="46"/>
      <c r="C701" s="46"/>
      <c r="D701" s="46"/>
      <c r="E701" s="46"/>
      <c r="F701" s="40"/>
    </row>
    <row r="702" spans="1:6" ht="12.75" x14ac:dyDescent="0.2">
      <c r="A702" s="46"/>
      <c r="C702" s="46"/>
      <c r="D702" s="46"/>
      <c r="E702" s="46"/>
      <c r="F702" s="40"/>
    </row>
    <row r="703" spans="1:6" ht="12.75" x14ac:dyDescent="0.2">
      <c r="A703" s="46"/>
      <c r="C703" s="46"/>
      <c r="D703" s="46"/>
      <c r="E703" s="46"/>
      <c r="F703" s="40"/>
    </row>
    <row r="704" spans="1:6" ht="12.75" x14ac:dyDescent="0.2">
      <c r="A704" s="46"/>
      <c r="C704" s="46"/>
      <c r="D704" s="46"/>
      <c r="E704" s="46"/>
      <c r="F704" s="40"/>
    </row>
    <row r="705" spans="1:6" ht="12.75" x14ac:dyDescent="0.2">
      <c r="A705" s="46"/>
      <c r="C705" s="46"/>
      <c r="D705" s="46"/>
      <c r="E705" s="46"/>
      <c r="F705" s="40"/>
    </row>
    <row r="706" spans="1:6" ht="12.75" x14ac:dyDescent="0.2">
      <c r="A706" s="46"/>
      <c r="C706" s="46"/>
      <c r="D706" s="46"/>
      <c r="E706" s="46"/>
      <c r="F706" s="40"/>
    </row>
    <row r="707" spans="1:6" ht="12.75" x14ac:dyDescent="0.2">
      <c r="A707" s="46"/>
      <c r="C707" s="46"/>
      <c r="D707" s="46"/>
      <c r="E707" s="46"/>
      <c r="F707" s="40"/>
    </row>
    <row r="708" spans="1:6" ht="12.75" x14ac:dyDescent="0.2">
      <c r="A708" s="46"/>
      <c r="C708" s="46"/>
      <c r="D708" s="46"/>
      <c r="E708" s="46"/>
      <c r="F708" s="40"/>
    </row>
    <row r="709" spans="1:6" ht="12.75" x14ac:dyDescent="0.2">
      <c r="A709" s="46"/>
      <c r="C709" s="46"/>
      <c r="D709" s="46"/>
      <c r="E709" s="46"/>
      <c r="F709" s="40"/>
    </row>
    <row r="710" spans="1:6" ht="12.75" x14ac:dyDescent="0.2">
      <c r="A710" s="46"/>
      <c r="C710" s="46"/>
      <c r="D710" s="46"/>
      <c r="E710" s="46"/>
      <c r="F710" s="40"/>
    </row>
    <row r="711" spans="1:6" ht="12.75" x14ac:dyDescent="0.2">
      <c r="A711" s="46"/>
      <c r="C711" s="46"/>
      <c r="D711" s="46"/>
      <c r="E711" s="46"/>
      <c r="F711" s="40"/>
    </row>
    <row r="712" spans="1:6" ht="12.75" x14ac:dyDescent="0.2">
      <c r="A712" s="46"/>
      <c r="C712" s="46"/>
      <c r="D712" s="46"/>
      <c r="E712" s="46"/>
      <c r="F712" s="40"/>
    </row>
    <row r="713" spans="1:6" ht="12.75" x14ac:dyDescent="0.2">
      <c r="A713" s="46"/>
      <c r="C713" s="46"/>
      <c r="D713" s="46"/>
      <c r="E713" s="46"/>
      <c r="F713" s="40"/>
    </row>
    <row r="714" spans="1:6" ht="12.75" x14ac:dyDescent="0.2">
      <c r="A714" s="46"/>
      <c r="C714" s="46"/>
      <c r="D714" s="46"/>
      <c r="E714" s="46"/>
      <c r="F714" s="40"/>
    </row>
    <row r="715" spans="1:6" ht="12.75" x14ac:dyDescent="0.2">
      <c r="A715" s="46"/>
      <c r="C715" s="46"/>
      <c r="D715" s="46"/>
      <c r="E715" s="46"/>
      <c r="F715" s="40"/>
    </row>
    <row r="716" spans="1:6" ht="12.75" x14ac:dyDescent="0.2">
      <c r="A716" s="46"/>
      <c r="C716" s="46"/>
      <c r="D716" s="46"/>
      <c r="E716" s="46"/>
      <c r="F716" s="40"/>
    </row>
    <row r="717" spans="1:6" ht="12.75" x14ac:dyDescent="0.2">
      <c r="A717" s="46"/>
      <c r="C717" s="46"/>
      <c r="D717" s="46"/>
      <c r="E717" s="46"/>
      <c r="F717" s="40"/>
    </row>
    <row r="718" spans="1:6" ht="12.75" x14ac:dyDescent="0.2">
      <c r="A718" s="46"/>
      <c r="C718" s="46"/>
      <c r="D718" s="46"/>
      <c r="E718" s="46"/>
      <c r="F718" s="40"/>
    </row>
    <row r="719" spans="1:6" ht="12.75" x14ac:dyDescent="0.2">
      <c r="A719" s="46"/>
      <c r="C719" s="46"/>
      <c r="D719" s="46"/>
      <c r="E719" s="46"/>
      <c r="F719" s="40"/>
    </row>
    <row r="720" spans="1:6" ht="12.75" x14ac:dyDescent="0.2">
      <c r="A720" s="46"/>
      <c r="C720" s="46"/>
      <c r="D720" s="46"/>
      <c r="E720" s="46"/>
      <c r="F720" s="40"/>
    </row>
    <row r="721" spans="1:6" ht="12.75" x14ac:dyDescent="0.2">
      <c r="A721" s="46"/>
      <c r="C721" s="46"/>
      <c r="D721" s="46"/>
      <c r="E721" s="46"/>
      <c r="F721" s="40"/>
    </row>
    <row r="722" spans="1:6" ht="12.75" x14ac:dyDescent="0.2">
      <c r="A722" s="46"/>
      <c r="C722" s="46"/>
      <c r="D722" s="46"/>
      <c r="E722" s="46"/>
      <c r="F722" s="40"/>
    </row>
    <row r="723" spans="1:6" ht="12.75" x14ac:dyDescent="0.2">
      <c r="A723" s="46"/>
      <c r="C723" s="46"/>
      <c r="D723" s="46"/>
      <c r="E723" s="46"/>
      <c r="F723" s="40"/>
    </row>
    <row r="724" spans="1:6" ht="12.75" x14ac:dyDescent="0.2">
      <c r="A724" s="46"/>
      <c r="C724" s="46"/>
      <c r="D724" s="46"/>
      <c r="E724" s="46"/>
      <c r="F724" s="40"/>
    </row>
    <row r="725" spans="1:6" ht="12.75" x14ac:dyDescent="0.2">
      <c r="A725" s="46"/>
      <c r="C725" s="46"/>
      <c r="D725" s="46"/>
      <c r="E725" s="46"/>
      <c r="F725" s="40"/>
    </row>
    <row r="726" spans="1:6" ht="12.75" x14ac:dyDescent="0.2">
      <c r="A726" s="46"/>
      <c r="C726" s="46"/>
      <c r="D726" s="46"/>
      <c r="E726" s="46"/>
      <c r="F726" s="40"/>
    </row>
    <row r="727" spans="1:6" ht="12.75" x14ac:dyDescent="0.2">
      <c r="A727" s="46"/>
      <c r="C727" s="46"/>
      <c r="D727" s="46"/>
      <c r="E727" s="46"/>
      <c r="F727" s="40"/>
    </row>
    <row r="728" spans="1:6" ht="12.75" x14ac:dyDescent="0.2">
      <c r="A728" s="46"/>
      <c r="C728" s="46"/>
      <c r="D728" s="46"/>
      <c r="E728" s="46"/>
      <c r="F728" s="40"/>
    </row>
    <row r="729" spans="1:6" ht="12.75" x14ac:dyDescent="0.2">
      <c r="A729" s="46"/>
      <c r="C729" s="46"/>
      <c r="D729" s="46"/>
      <c r="E729" s="46"/>
      <c r="F729" s="40"/>
    </row>
    <row r="730" spans="1:6" ht="12.75" x14ac:dyDescent="0.2">
      <c r="A730" s="46"/>
      <c r="C730" s="46"/>
      <c r="D730" s="46"/>
      <c r="E730" s="46"/>
      <c r="F730" s="40"/>
    </row>
    <row r="731" spans="1:6" ht="12.75" x14ac:dyDescent="0.2">
      <c r="A731" s="46"/>
      <c r="C731" s="46"/>
      <c r="D731" s="46"/>
      <c r="E731" s="46"/>
      <c r="F731" s="40"/>
    </row>
    <row r="732" spans="1:6" ht="12.75" x14ac:dyDescent="0.2">
      <c r="A732" s="46"/>
      <c r="C732" s="46"/>
      <c r="D732" s="46"/>
      <c r="E732" s="46"/>
      <c r="F732" s="40"/>
    </row>
    <row r="733" spans="1:6" ht="12.75" x14ac:dyDescent="0.2">
      <c r="A733" s="46"/>
      <c r="C733" s="46"/>
      <c r="D733" s="46"/>
      <c r="E733" s="46"/>
      <c r="F733" s="40"/>
    </row>
    <row r="734" spans="1:6" ht="12.75" x14ac:dyDescent="0.2">
      <c r="A734" s="46"/>
      <c r="C734" s="46"/>
      <c r="D734" s="46"/>
      <c r="E734" s="46"/>
      <c r="F734" s="40"/>
    </row>
    <row r="735" spans="1:6" ht="12.75" x14ac:dyDescent="0.2">
      <c r="A735" s="46"/>
      <c r="C735" s="46"/>
      <c r="D735" s="46"/>
      <c r="E735" s="46"/>
      <c r="F735" s="40"/>
    </row>
    <row r="736" spans="1:6" ht="12.75" x14ac:dyDescent="0.2">
      <c r="A736" s="46"/>
      <c r="C736" s="46"/>
      <c r="D736" s="46"/>
      <c r="E736" s="46"/>
      <c r="F736" s="40"/>
    </row>
    <row r="737" spans="1:6" ht="12.75" x14ac:dyDescent="0.2">
      <c r="A737" s="46"/>
      <c r="C737" s="46"/>
      <c r="D737" s="46"/>
      <c r="E737" s="46"/>
      <c r="F737" s="40"/>
    </row>
    <row r="738" spans="1:6" ht="12.75" x14ac:dyDescent="0.2">
      <c r="A738" s="46"/>
      <c r="C738" s="46"/>
      <c r="D738" s="46"/>
      <c r="E738" s="46"/>
      <c r="F738" s="40"/>
    </row>
    <row r="739" spans="1:6" ht="12.75" x14ac:dyDescent="0.2">
      <c r="A739" s="46"/>
      <c r="C739" s="46"/>
      <c r="D739" s="46"/>
      <c r="E739" s="46"/>
      <c r="F739" s="40"/>
    </row>
    <row r="740" spans="1:6" ht="12.75" x14ac:dyDescent="0.2">
      <c r="A740" s="46"/>
      <c r="C740" s="46"/>
      <c r="D740" s="46"/>
      <c r="E740" s="46"/>
      <c r="F740" s="40"/>
    </row>
    <row r="741" spans="1:6" ht="12.75" x14ac:dyDescent="0.2">
      <c r="A741" s="46"/>
      <c r="C741" s="46"/>
      <c r="D741" s="46"/>
      <c r="E741" s="46"/>
      <c r="F741" s="40"/>
    </row>
    <row r="742" spans="1:6" ht="12.75" x14ac:dyDescent="0.2">
      <c r="A742" s="46"/>
      <c r="C742" s="46"/>
      <c r="D742" s="46"/>
      <c r="E742" s="46"/>
      <c r="F742" s="40"/>
    </row>
    <row r="743" spans="1:6" ht="12.75" x14ac:dyDescent="0.2">
      <c r="A743" s="46"/>
      <c r="C743" s="46"/>
      <c r="D743" s="46"/>
      <c r="E743" s="46"/>
      <c r="F743" s="40"/>
    </row>
    <row r="744" spans="1:6" ht="12.75" x14ac:dyDescent="0.2">
      <c r="A744" s="46"/>
      <c r="C744" s="46"/>
      <c r="D744" s="46"/>
      <c r="E744" s="46"/>
      <c r="F744" s="40"/>
    </row>
    <row r="745" spans="1:6" ht="12.75" x14ac:dyDescent="0.2">
      <c r="A745" s="46"/>
      <c r="C745" s="46"/>
      <c r="D745" s="46"/>
      <c r="E745" s="46"/>
      <c r="F745" s="40"/>
    </row>
    <row r="746" spans="1:6" ht="12.75" x14ac:dyDescent="0.2">
      <c r="A746" s="46"/>
      <c r="C746" s="46"/>
      <c r="D746" s="46"/>
      <c r="E746" s="46"/>
      <c r="F746" s="40"/>
    </row>
    <row r="747" spans="1:6" ht="12.75" x14ac:dyDescent="0.2">
      <c r="A747" s="46"/>
      <c r="C747" s="46"/>
      <c r="D747" s="46"/>
      <c r="E747" s="46"/>
      <c r="F747" s="40"/>
    </row>
    <row r="748" spans="1:6" ht="12.75" x14ac:dyDescent="0.2">
      <c r="A748" s="46"/>
      <c r="C748" s="46"/>
      <c r="D748" s="46"/>
      <c r="E748" s="46"/>
      <c r="F748" s="40"/>
    </row>
    <row r="749" spans="1:6" ht="12.75" x14ac:dyDescent="0.2">
      <c r="A749" s="46"/>
      <c r="C749" s="46"/>
      <c r="D749" s="46"/>
      <c r="E749" s="46"/>
      <c r="F749" s="40"/>
    </row>
    <row r="750" spans="1:6" ht="12.75" x14ac:dyDescent="0.2">
      <c r="A750" s="46"/>
      <c r="C750" s="46"/>
      <c r="D750" s="46"/>
      <c r="E750" s="46"/>
      <c r="F750" s="40"/>
    </row>
    <row r="751" spans="1:6" ht="12.75" x14ac:dyDescent="0.2">
      <c r="A751" s="46"/>
      <c r="C751" s="46"/>
      <c r="D751" s="46"/>
      <c r="E751" s="46"/>
      <c r="F751" s="40"/>
    </row>
    <row r="752" spans="1:6" ht="12.75" x14ac:dyDescent="0.2">
      <c r="A752" s="46"/>
      <c r="C752" s="46"/>
      <c r="D752" s="46"/>
      <c r="E752" s="46"/>
      <c r="F752" s="40"/>
    </row>
    <row r="753" spans="1:6" ht="12.75" x14ac:dyDescent="0.2">
      <c r="A753" s="46"/>
      <c r="C753" s="46"/>
      <c r="D753" s="46"/>
      <c r="E753" s="46"/>
      <c r="F753" s="40"/>
    </row>
    <row r="754" spans="1:6" ht="12.75" x14ac:dyDescent="0.2">
      <c r="A754" s="46"/>
      <c r="C754" s="46"/>
      <c r="D754" s="46"/>
      <c r="E754" s="46"/>
      <c r="F754" s="40"/>
    </row>
    <row r="755" spans="1:6" ht="12.75" x14ac:dyDescent="0.2">
      <c r="A755" s="46"/>
      <c r="C755" s="46"/>
      <c r="D755" s="46"/>
      <c r="E755" s="46"/>
      <c r="F755" s="40"/>
    </row>
    <row r="756" spans="1:6" ht="12.75" x14ac:dyDescent="0.2">
      <c r="A756" s="46"/>
      <c r="C756" s="46"/>
      <c r="D756" s="46"/>
      <c r="E756" s="46"/>
      <c r="F756" s="40"/>
    </row>
    <row r="757" spans="1:6" ht="12.75" x14ac:dyDescent="0.2">
      <c r="A757" s="46"/>
      <c r="C757" s="46"/>
      <c r="D757" s="46"/>
      <c r="E757" s="46"/>
      <c r="F757" s="40"/>
    </row>
    <row r="758" spans="1:6" ht="12.75" x14ac:dyDescent="0.2">
      <c r="A758" s="46"/>
      <c r="C758" s="46"/>
      <c r="D758" s="46"/>
      <c r="E758" s="46"/>
      <c r="F758" s="40"/>
    </row>
    <row r="759" spans="1:6" ht="12.75" x14ac:dyDescent="0.2">
      <c r="A759" s="46"/>
      <c r="C759" s="46"/>
      <c r="D759" s="46"/>
      <c r="E759" s="46"/>
      <c r="F759" s="40"/>
    </row>
    <row r="760" spans="1:6" ht="12.75" x14ac:dyDescent="0.2">
      <c r="A760" s="46"/>
      <c r="C760" s="46"/>
      <c r="D760" s="46"/>
      <c r="E760" s="46"/>
      <c r="F760" s="40"/>
    </row>
    <row r="761" spans="1:6" ht="12.75" x14ac:dyDescent="0.2">
      <c r="A761" s="46"/>
      <c r="C761" s="46"/>
      <c r="D761" s="46"/>
      <c r="E761" s="46"/>
      <c r="F761" s="40"/>
    </row>
    <row r="762" spans="1:6" ht="12.75" x14ac:dyDescent="0.2">
      <c r="A762" s="46"/>
      <c r="C762" s="46"/>
      <c r="D762" s="46"/>
      <c r="E762" s="46"/>
      <c r="F762" s="40"/>
    </row>
    <row r="763" spans="1:6" ht="12.75" x14ac:dyDescent="0.2">
      <c r="A763" s="46"/>
      <c r="C763" s="46"/>
      <c r="D763" s="46"/>
      <c r="E763" s="46"/>
      <c r="F763" s="40"/>
    </row>
    <row r="764" spans="1:6" ht="12.75" x14ac:dyDescent="0.2">
      <c r="A764" s="46"/>
      <c r="C764" s="46"/>
      <c r="D764" s="46"/>
      <c r="E764" s="46"/>
      <c r="F764" s="40"/>
    </row>
    <row r="765" spans="1:6" ht="12.75" x14ac:dyDescent="0.2">
      <c r="A765" s="46"/>
      <c r="C765" s="46"/>
      <c r="D765" s="46"/>
      <c r="E765" s="46"/>
      <c r="F765" s="40"/>
    </row>
    <row r="766" spans="1:6" ht="12.75" x14ac:dyDescent="0.2">
      <c r="A766" s="46"/>
      <c r="C766" s="46"/>
      <c r="D766" s="46"/>
      <c r="E766" s="46"/>
      <c r="F766" s="40"/>
    </row>
    <row r="767" spans="1:6" ht="12.75" x14ac:dyDescent="0.2">
      <c r="A767" s="46"/>
      <c r="C767" s="46"/>
      <c r="D767" s="46"/>
      <c r="E767" s="46"/>
      <c r="F767" s="40"/>
    </row>
    <row r="768" spans="1:6" ht="12.75" x14ac:dyDescent="0.2">
      <c r="A768" s="46"/>
      <c r="C768" s="46"/>
      <c r="D768" s="46"/>
      <c r="E768" s="46"/>
      <c r="F768" s="40"/>
    </row>
    <row r="769" spans="1:6" ht="12.75" x14ac:dyDescent="0.2">
      <c r="A769" s="46"/>
      <c r="C769" s="46"/>
      <c r="D769" s="46"/>
      <c r="E769" s="46"/>
      <c r="F769" s="40"/>
    </row>
    <row r="770" spans="1:6" ht="12.75" x14ac:dyDescent="0.2">
      <c r="A770" s="46"/>
      <c r="C770" s="46"/>
      <c r="D770" s="46"/>
      <c r="E770" s="46"/>
      <c r="F770" s="40"/>
    </row>
    <row r="771" spans="1:6" ht="12.75" x14ac:dyDescent="0.2">
      <c r="A771" s="46"/>
      <c r="C771" s="46"/>
      <c r="D771" s="46"/>
      <c r="E771" s="46"/>
      <c r="F771" s="40"/>
    </row>
    <row r="772" spans="1:6" ht="12.75" x14ac:dyDescent="0.2">
      <c r="A772" s="46"/>
      <c r="C772" s="46"/>
      <c r="D772" s="46"/>
      <c r="E772" s="46"/>
      <c r="F772" s="40"/>
    </row>
    <row r="773" spans="1:6" ht="12.75" x14ac:dyDescent="0.2">
      <c r="A773" s="46"/>
      <c r="C773" s="46"/>
      <c r="D773" s="46"/>
      <c r="E773" s="46"/>
      <c r="F773" s="40"/>
    </row>
    <row r="774" spans="1:6" ht="12.75" x14ac:dyDescent="0.2">
      <c r="A774" s="46"/>
      <c r="C774" s="46"/>
      <c r="D774" s="46"/>
      <c r="E774" s="46"/>
      <c r="F774" s="40"/>
    </row>
    <row r="775" spans="1:6" ht="12.75" x14ac:dyDescent="0.2">
      <c r="A775" s="46"/>
      <c r="C775" s="46"/>
      <c r="D775" s="46"/>
      <c r="E775" s="46"/>
      <c r="F775" s="40"/>
    </row>
    <row r="776" spans="1:6" ht="12.75" x14ac:dyDescent="0.2">
      <c r="A776" s="46"/>
      <c r="C776" s="46"/>
      <c r="D776" s="46"/>
      <c r="E776" s="46"/>
      <c r="F776" s="40"/>
    </row>
    <row r="777" spans="1:6" ht="12.75" x14ac:dyDescent="0.2">
      <c r="A777" s="46"/>
      <c r="C777" s="46"/>
      <c r="D777" s="46"/>
      <c r="E777" s="46"/>
      <c r="F777" s="40"/>
    </row>
    <row r="778" spans="1:6" ht="12.75" x14ac:dyDescent="0.2">
      <c r="A778" s="46"/>
      <c r="C778" s="46"/>
      <c r="D778" s="46"/>
      <c r="E778" s="46"/>
      <c r="F778" s="40"/>
    </row>
    <row r="779" spans="1:6" ht="12.75" x14ac:dyDescent="0.2">
      <c r="A779" s="46"/>
      <c r="C779" s="46"/>
      <c r="D779" s="46"/>
      <c r="E779" s="46"/>
      <c r="F779" s="40"/>
    </row>
    <row r="780" spans="1:6" ht="12.75" x14ac:dyDescent="0.2">
      <c r="A780" s="46"/>
      <c r="C780" s="46"/>
      <c r="D780" s="46"/>
      <c r="E780" s="46"/>
      <c r="F780" s="40"/>
    </row>
    <row r="781" spans="1:6" ht="12.75" x14ac:dyDescent="0.2">
      <c r="A781" s="46"/>
      <c r="C781" s="46"/>
      <c r="D781" s="46"/>
      <c r="E781" s="46"/>
      <c r="F781" s="40"/>
    </row>
    <row r="782" spans="1:6" ht="12.75" x14ac:dyDescent="0.2">
      <c r="A782" s="46"/>
      <c r="C782" s="46"/>
      <c r="D782" s="46"/>
      <c r="E782" s="46"/>
      <c r="F782" s="40"/>
    </row>
    <row r="783" spans="1:6" ht="12.75" x14ac:dyDescent="0.2">
      <c r="A783" s="46"/>
      <c r="C783" s="46"/>
      <c r="D783" s="46"/>
      <c r="E783" s="46"/>
      <c r="F783" s="40"/>
    </row>
    <row r="784" spans="1:6" ht="12.75" x14ac:dyDescent="0.2">
      <c r="A784" s="46"/>
      <c r="C784" s="46"/>
      <c r="D784" s="46"/>
      <c r="E784" s="46"/>
      <c r="F784" s="40"/>
    </row>
    <row r="785" spans="1:6" ht="12.75" x14ac:dyDescent="0.2">
      <c r="A785" s="46"/>
      <c r="C785" s="46"/>
      <c r="D785" s="46"/>
      <c r="E785" s="46"/>
      <c r="F785" s="40"/>
    </row>
    <row r="786" spans="1:6" ht="12.75" x14ac:dyDescent="0.2">
      <c r="A786" s="46"/>
      <c r="C786" s="46"/>
      <c r="D786" s="46"/>
      <c r="E786" s="46"/>
      <c r="F786" s="40"/>
    </row>
    <row r="787" spans="1:6" ht="12.75" x14ac:dyDescent="0.2">
      <c r="A787" s="46"/>
      <c r="C787" s="46"/>
      <c r="D787" s="46"/>
      <c r="E787" s="46"/>
      <c r="F787" s="40"/>
    </row>
    <row r="788" spans="1:6" ht="12.75" x14ac:dyDescent="0.2">
      <c r="A788" s="46"/>
      <c r="C788" s="46"/>
      <c r="D788" s="46"/>
      <c r="E788" s="46"/>
      <c r="F788" s="40"/>
    </row>
    <row r="789" spans="1:6" ht="12.75" x14ac:dyDescent="0.2">
      <c r="A789" s="46"/>
      <c r="C789" s="46"/>
      <c r="D789" s="46"/>
      <c r="E789" s="46"/>
      <c r="F789" s="40"/>
    </row>
    <row r="790" spans="1:6" ht="12.75" x14ac:dyDescent="0.2">
      <c r="A790" s="46"/>
      <c r="C790" s="46"/>
      <c r="D790" s="46"/>
      <c r="E790" s="46"/>
      <c r="F790" s="40"/>
    </row>
    <row r="791" spans="1:6" ht="12.75" x14ac:dyDescent="0.2">
      <c r="A791" s="46"/>
      <c r="C791" s="46"/>
      <c r="D791" s="46"/>
      <c r="E791" s="46"/>
      <c r="F791" s="40"/>
    </row>
    <row r="792" spans="1:6" ht="12.75" x14ac:dyDescent="0.2">
      <c r="A792" s="46"/>
      <c r="C792" s="46"/>
      <c r="D792" s="46"/>
      <c r="E792" s="46"/>
      <c r="F792" s="40"/>
    </row>
    <row r="793" spans="1:6" ht="12.75" x14ac:dyDescent="0.2">
      <c r="A793" s="46"/>
      <c r="C793" s="46"/>
      <c r="D793" s="46"/>
      <c r="E793" s="46"/>
      <c r="F793" s="40"/>
    </row>
    <row r="794" spans="1:6" ht="12.75" x14ac:dyDescent="0.2">
      <c r="A794" s="46"/>
      <c r="C794" s="46"/>
      <c r="D794" s="46"/>
      <c r="E794" s="46"/>
      <c r="F794" s="40"/>
    </row>
    <row r="795" spans="1:6" ht="12.75" x14ac:dyDescent="0.2">
      <c r="A795" s="46"/>
      <c r="C795" s="46"/>
      <c r="D795" s="46"/>
      <c r="E795" s="46"/>
      <c r="F795" s="40"/>
    </row>
    <row r="796" spans="1:6" ht="12.75" x14ac:dyDescent="0.2">
      <c r="A796" s="46"/>
      <c r="C796" s="46"/>
      <c r="D796" s="46"/>
      <c r="E796" s="46"/>
      <c r="F796" s="40"/>
    </row>
    <row r="797" spans="1:6" ht="12.75" x14ac:dyDescent="0.2">
      <c r="A797" s="46"/>
      <c r="C797" s="46"/>
      <c r="D797" s="46"/>
      <c r="E797" s="46"/>
      <c r="F797" s="40"/>
    </row>
    <row r="798" spans="1:6" ht="12.75" x14ac:dyDescent="0.2">
      <c r="A798" s="46"/>
      <c r="C798" s="46"/>
      <c r="D798" s="46"/>
      <c r="E798" s="46"/>
      <c r="F798" s="40"/>
    </row>
    <row r="799" spans="1:6" ht="12.75" x14ac:dyDescent="0.2">
      <c r="A799" s="46"/>
      <c r="C799" s="46"/>
      <c r="D799" s="46"/>
      <c r="E799" s="46"/>
      <c r="F799" s="40"/>
    </row>
    <row r="800" spans="1:6" ht="12.75" x14ac:dyDescent="0.2">
      <c r="A800" s="46"/>
      <c r="C800" s="46"/>
      <c r="D800" s="46"/>
      <c r="E800" s="46"/>
      <c r="F800" s="40"/>
    </row>
    <row r="801" spans="1:6" ht="12.75" x14ac:dyDescent="0.2">
      <c r="A801" s="46"/>
      <c r="C801" s="46"/>
      <c r="D801" s="46"/>
      <c r="E801" s="46"/>
      <c r="F801" s="40"/>
    </row>
    <row r="802" spans="1:6" ht="12.75" x14ac:dyDescent="0.2">
      <c r="A802" s="46"/>
      <c r="C802" s="46"/>
      <c r="D802" s="46"/>
      <c r="E802" s="46"/>
      <c r="F802" s="40"/>
    </row>
    <row r="803" spans="1:6" ht="12.75" x14ac:dyDescent="0.2">
      <c r="A803" s="46"/>
      <c r="C803" s="46"/>
      <c r="D803" s="46"/>
      <c r="E803" s="46"/>
      <c r="F803" s="40"/>
    </row>
    <row r="804" spans="1:6" ht="12.75" x14ac:dyDescent="0.2">
      <c r="A804" s="46"/>
      <c r="C804" s="46"/>
      <c r="D804" s="46"/>
      <c r="E804" s="46"/>
      <c r="F804" s="40"/>
    </row>
    <row r="805" spans="1:6" ht="12.75" x14ac:dyDescent="0.2">
      <c r="A805" s="46"/>
      <c r="C805" s="46"/>
      <c r="D805" s="46"/>
      <c r="E805" s="46"/>
      <c r="F805" s="40"/>
    </row>
    <row r="806" spans="1:6" ht="12.75" x14ac:dyDescent="0.2">
      <c r="A806" s="46"/>
      <c r="C806" s="46"/>
      <c r="D806" s="46"/>
      <c r="E806" s="46"/>
      <c r="F806" s="40"/>
    </row>
    <row r="807" spans="1:6" ht="12.75" x14ac:dyDescent="0.2">
      <c r="A807" s="46"/>
      <c r="C807" s="46"/>
      <c r="D807" s="46"/>
      <c r="E807" s="46"/>
      <c r="F807" s="40"/>
    </row>
    <row r="808" spans="1:6" ht="12.75" x14ac:dyDescent="0.2">
      <c r="A808" s="46"/>
      <c r="C808" s="46"/>
      <c r="D808" s="46"/>
      <c r="E808" s="46"/>
      <c r="F808" s="40"/>
    </row>
    <row r="809" spans="1:6" ht="12.75" x14ac:dyDescent="0.2">
      <c r="A809" s="46"/>
      <c r="C809" s="46"/>
      <c r="D809" s="46"/>
      <c r="E809" s="46"/>
      <c r="F809" s="40"/>
    </row>
    <row r="810" spans="1:6" ht="12.75" x14ac:dyDescent="0.2">
      <c r="A810" s="46"/>
      <c r="C810" s="46"/>
      <c r="D810" s="46"/>
      <c r="E810" s="46"/>
      <c r="F810" s="40"/>
    </row>
    <row r="811" spans="1:6" ht="12.75" x14ac:dyDescent="0.2">
      <c r="A811" s="46"/>
      <c r="C811" s="46"/>
      <c r="D811" s="46"/>
      <c r="E811" s="46"/>
      <c r="F811" s="40"/>
    </row>
    <row r="812" spans="1:6" ht="12.75" x14ac:dyDescent="0.2">
      <c r="A812" s="46"/>
      <c r="C812" s="46"/>
      <c r="D812" s="46"/>
      <c r="E812" s="46"/>
      <c r="F812" s="40"/>
    </row>
    <row r="813" spans="1:6" ht="12.75" x14ac:dyDescent="0.2">
      <c r="A813" s="46"/>
      <c r="C813" s="46"/>
      <c r="D813" s="46"/>
      <c r="E813" s="46"/>
      <c r="F813" s="40"/>
    </row>
    <row r="814" spans="1:6" ht="12.75" x14ac:dyDescent="0.2">
      <c r="A814" s="46"/>
      <c r="C814" s="46"/>
      <c r="D814" s="46"/>
      <c r="E814" s="46"/>
      <c r="F814" s="40"/>
    </row>
    <row r="815" spans="1:6" ht="12.75" x14ac:dyDescent="0.2">
      <c r="A815" s="46"/>
      <c r="C815" s="46"/>
      <c r="D815" s="46"/>
      <c r="E815" s="46"/>
      <c r="F815" s="40"/>
    </row>
    <row r="816" spans="1:6" ht="12.75" x14ac:dyDescent="0.2">
      <c r="A816" s="46"/>
      <c r="C816" s="46"/>
      <c r="D816" s="46"/>
      <c r="E816" s="46"/>
      <c r="F816" s="40"/>
    </row>
    <row r="817" spans="1:6" ht="12.75" x14ac:dyDescent="0.2">
      <c r="A817" s="46"/>
      <c r="C817" s="46"/>
      <c r="D817" s="46"/>
      <c r="E817" s="46"/>
      <c r="F817" s="40"/>
    </row>
    <row r="818" spans="1:6" ht="12.75" x14ac:dyDescent="0.2">
      <c r="A818" s="46"/>
      <c r="C818" s="46"/>
      <c r="D818" s="46"/>
      <c r="E818" s="46"/>
      <c r="F818" s="40"/>
    </row>
    <row r="819" spans="1:6" ht="12.75" x14ac:dyDescent="0.2">
      <c r="A819" s="46"/>
      <c r="C819" s="46"/>
      <c r="D819" s="46"/>
      <c r="E819" s="46"/>
      <c r="F819" s="40"/>
    </row>
    <row r="820" spans="1:6" ht="12.75" x14ac:dyDescent="0.2">
      <c r="A820" s="46"/>
      <c r="C820" s="46"/>
      <c r="D820" s="46"/>
      <c r="E820" s="46"/>
      <c r="F820" s="40"/>
    </row>
    <row r="821" spans="1:6" ht="12.75" x14ac:dyDescent="0.2">
      <c r="A821" s="46"/>
      <c r="C821" s="46"/>
      <c r="D821" s="46"/>
      <c r="E821" s="46"/>
      <c r="F821" s="40"/>
    </row>
    <row r="822" spans="1:6" ht="12.75" x14ac:dyDescent="0.2">
      <c r="A822" s="46"/>
      <c r="C822" s="46"/>
      <c r="D822" s="46"/>
      <c r="E822" s="46"/>
      <c r="F822" s="40"/>
    </row>
    <row r="823" spans="1:6" ht="12.75" x14ac:dyDescent="0.2">
      <c r="A823" s="46"/>
      <c r="C823" s="46"/>
      <c r="D823" s="46"/>
      <c r="E823" s="46"/>
      <c r="F823" s="40"/>
    </row>
    <row r="824" spans="1:6" ht="12.75" x14ac:dyDescent="0.2">
      <c r="A824" s="46"/>
      <c r="C824" s="46"/>
      <c r="D824" s="46"/>
      <c r="E824" s="46"/>
      <c r="F824" s="40"/>
    </row>
    <row r="825" spans="1:6" ht="12.75" x14ac:dyDescent="0.2">
      <c r="A825" s="46"/>
      <c r="C825" s="46"/>
      <c r="D825" s="46"/>
      <c r="E825" s="46"/>
      <c r="F825" s="40"/>
    </row>
    <row r="826" spans="1:6" ht="12.75" x14ac:dyDescent="0.2">
      <c r="A826" s="46"/>
      <c r="C826" s="46"/>
      <c r="D826" s="46"/>
      <c r="E826" s="46"/>
      <c r="F826" s="40"/>
    </row>
    <row r="827" spans="1:6" ht="12.75" x14ac:dyDescent="0.2">
      <c r="A827" s="46"/>
      <c r="C827" s="46"/>
      <c r="D827" s="46"/>
      <c r="E827" s="46"/>
      <c r="F827" s="40"/>
    </row>
    <row r="828" spans="1:6" ht="12.75" x14ac:dyDescent="0.2">
      <c r="A828" s="46"/>
      <c r="C828" s="46"/>
      <c r="D828" s="46"/>
      <c r="E828" s="46"/>
      <c r="F828" s="40"/>
    </row>
    <row r="829" spans="1:6" ht="12.75" x14ac:dyDescent="0.2">
      <c r="A829" s="46"/>
      <c r="C829" s="46"/>
      <c r="D829" s="46"/>
      <c r="E829" s="46"/>
      <c r="F829" s="40"/>
    </row>
    <row r="830" spans="1:6" ht="12.75" x14ac:dyDescent="0.2">
      <c r="A830" s="46"/>
      <c r="C830" s="46"/>
      <c r="D830" s="46"/>
      <c r="E830" s="46"/>
      <c r="F830" s="40"/>
    </row>
    <row r="831" spans="1:6" ht="12.75" x14ac:dyDescent="0.2">
      <c r="A831" s="46"/>
      <c r="C831" s="46"/>
      <c r="D831" s="46"/>
      <c r="E831" s="46"/>
      <c r="F831" s="40"/>
    </row>
    <row r="832" spans="1:6" ht="12.75" x14ac:dyDescent="0.2">
      <c r="A832" s="46"/>
      <c r="C832" s="46"/>
      <c r="D832" s="46"/>
      <c r="E832" s="46"/>
      <c r="F832" s="40"/>
    </row>
    <row r="833" spans="1:6" ht="12.75" x14ac:dyDescent="0.2">
      <c r="A833" s="46"/>
      <c r="C833" s="46"/>
      <c r="D833" s="46"/>
      <c r="E833" s="46"/>
      <c r="F833" s="40"/>
    </row>
    <row r="834" spans="1:6" ht="12.75" x14ac:dyDescent="0.2">
      <c r="A834" s="46"/>
      <c r="C834" s="46"/>
      <c r="D834" s="46"/>
      <c r="E834" s="46"/>
      <c r="F834" s="40"/>
    </row>
    <row r="835" spans="1:6" ht="12.75" x14ac:dyDescent="0.2">
      <c r="A835" s="46"/>
      <c r="C835" s="46"/>
      <c r="D835" s="46"/>
      <c r="E835" s="46"/>
      <c r="F835" s="40"/>
    </row>
    <row r="836" spans="1:6" ht="12.75" x14ac:dyDescent="0.2">
      <c r="A836" s="46"/>
      <c r="C836" s="46"/>
      <c r="D836" s="46"/>
      <c r="E836" s="46"/>
      <c r="F836" s="40"/>
    </row>
    <row r="837" spans="1:6" ht="12.75" x14ac:dyDescent="0.2">
      <c r="A837" s="46"/>
      <c r="C837" s="46"/>
      <c r="D837" s="46"/>
      <c r="E837" s="46"/>
      <c r="F837" s="40"/>
    </row>
    <row r="838" spans="1:6" ht="12.75" x14ac:dyDescent="0.2">
      <c r="A838" s="46"/>
      <c r="C838" s="46"/>
      <c r="D838" s="46"/>
      <c r="E838" s="46"/>
      <c r="F838" s="40"/>
    </row>
    <row r="839" spans="1:6" ht="12.75" x14ac:dyDescent="0.2">
      <c r="A839" s="46"/>
      <c r="C839" s="46"/>
      <c r="D839" s="46"/>
      <c r="E839" s="46"/>
      <c r="F839" s="40"/>
    </row>
    <row r="840" spans="1:6" ht="12.75" x14ac:dyDescent="0.2">
      <c r="A840" s="46"/>
      <c r="C840" s="46"/>
      <c r="D840" s="46"/>
      <c r="E840" s="46"/>
      <c r="F840" s="40"/>
    </row>
    <row r="841" spans="1:6" ht="12.75" x14ac:dyDescent="0.2">
      <c r="A841" s="46"/>
      <c r="C841" s="46"/>
      <c r="D841" s="46"/>
      <c r="E841" s="46"/>
      <c r="F841" s="40"/>
    </row>
    <row r="842" spans="1:6" ht="12.75" x14ac:dyDescent="0.2">
      <c r="A842" s="46"/>
      <c r="C842" s="46"/>
      <c r="D842" s="46"/>
      <c r="E842" s="46"/>
      <c r="F842" s="40"/>
    </row>
    <row r="843" spans="1:6" ht="12.75" x14ac:dyDescent="0.2">
      <c r="A843" s="46"/>
      <c r="C843" s="46"/>
      <c r="D843" s="46"/>
      <c r="E843" s="46"/>
      <c r="F843" s="40"/>
    </row>
    <row r="844" spans="1:6" ht="12.75" x14ac:dyDescent="0.2">
      <c r="A844" s="46"/>
      <c r="C844" s="46"/>
      <c r="D844" s="46"/>
      <c r="E844" s="46"/>
      <c r="F844" s="40"/>
    </row>
    <row r="845" spans="1:6" ht="12.75" x14ac:dyDescent="0.2">
      <c r="A845" s="46"/>
      <c r="C845" s="46"/>
      <c r="D845" s="46"/>
      <c r="E845" s="46"/>
      <c r="F845" s="40"/>
    </row>
    <row r="846" spans="1:6" ht="12.75" x14ac:dyDescent="0.2">
      <c r="A846" s="46"/>
      <c r="C846" s="46"/>
      <c r="D846" s="46"/>
      <c r="E846" s="46"/>
      <c r="F846" s="40"/>
    </row>
    <row r="847" spans="1:6" ht="12.75" x14ac:dyDescent="0.2">
      <c r="A847" s="46"/>
      <c r="C847" s="46"/>
      <c r="D847" s="46"/>
      <c r="E847" s="46"/>
      <c r="F847" s="40"/>
    </row>
    <row r="848" spans="1:6" ht="12.75" x14ac:dyDescent="0.2">
      <c r="A848" s="46"/>
      <c r="C848" s="46"/>
      <c r="D848" s="46"/>
      <c r="E848" s="46"/>
      <c r="F848" s="40"/>
    </row>
    <row r="849" spans="1:6" ht="12.75" x14ac:dyDescent="0.2">
      <c r="A849" s="46"/>
      <c r="C849" s="46"/>
      <c r="D849" s="46"/>
      <c r="E849" s="46"/>
      <c r="F849" s="40"/>
    </row>
    <row r="850" spans="1:6" ht="12.75" x14ac:dyDescent="0.2">
      <c r="A850" s="46"/>
      <c r="C850" s="46"/>
      <c r="D850" s="46"/>
      <c r="E850" s="46"/>
      <c r="F850" s="40"/>
    </row>
    <row r="851" spans="1:6" ht="12.75" x14ac:dyDescent="0.2">
      <c r="A851" s="46"/>
      <c r="C851" s="46"/>
      <c r="D851" s="46"/>
      <c r="E851" s="46"/>
      <c r="F851" s="40"/>
    </row>
    <row r="852" spans="1:6" ht="12.75" x14ac:dyDescent="0.2">
      <c r="A852" s="46"/>
      <c r="C852" s="46"/>
      <c r="D852" s="46"/>
      <c r="E852" s="46"/>
      <c r="F852" s="40"/>
    </row>
    <row r="853" spans="1:6" ht="12.75" x14ac:dyDescent="0.2">
      <c r="A853" s="46"/>
      <c r="C853" s="46"/>
      <c r="D853" s="46"/>
      <c r="E853" s="46"/>
      <c r="F853" s="40"/>
    </row>
    <row r="854" spans="1:6" ht="12.75" x14ac:dyDescent="0.2">
      <c r="A854" s="46"/>
      <c r="C854" s="46"/>
      <c r="D854" s="46"/>
      <c r="E854" s="46"/>
      <c r="F854" s="40"/>
    </row>
    <row r="855" spans="1:6" ht="12.75" x14ac:dyDescent="0.2">
      <c r="A855" s="46"/>
      <c r="C855" s="46"/>
      <c r="D855" s="46"/>
      <c r="E855" s="46"/>
      <c r="F855" s="40"/>
    </row>
    <row r="856" spans="1:6" ht="12.75" x14ac:dyDescent="0.2">
      <c r="A856" s="46"/>
      <c r="C856" s="46"/>
      <c r="D856" s="46"/>
      <c r="E856" s="46"/>
      <c r="F856" s="40"/>
    </row>
    <row r="857" spans="1:6" ht="12.75" x14ac:dyDescent="0.2">
      <c r="A857" s="46"/>
      <c r="C857" s="46"/>
      <c r="D857" s="46"/>
      <c r="E857" s="46"/>
      <c r="F857" s="40"/>
    </row>
    <row r="858" spans="1:6" ht="12.75" x14ac:dyDescent="0.2">
      <c r="A858" s="46"/>
      <c r="C858" s="46"/>
      <c r="D858" s="46"/>
      <c r="E858" s="46"/>
      <c r="F858" s="40"/>
    </row>
    <row r="859" spans="1:6" ht="12.75" x14ac:dyDescent="0.2">
      <c r="A859" s="46"/>
      <c r="C859" s="46"/>
      <c r="D859" s="46"/>
      <c r="E859" s="46"/>
      <c r="F859" s="40"/>
    </row>
    <row r="860" spans="1:6" ht="12.75" x14ac:dyDescent="0.2">
      <c r="A860" s="46"/>
      <c r="C860" s="46"/>
      <c r="D860" s="46"/>
      <c r="E860" s="46"/>
      <c r="F860" s="40"/>
    </row>
    <row r="861" spans="1:6" ht="12.75" x14ac:dyDescent="0.2">
      <c r="A861" s="46"/>
      <c r="C861" s="46"/>
      <c r="D861" s="46"/>
      <c r="E861" s="46"/>
      <c r="F861" s="40"/>
    </row>
    <row r="862" spans="1:6" ht="12.75" x14ac:dyDescent="0.2">
      <c r="A862" s="46"/>
      <c r="C862" s="46"/>
      <c r="D862" s="46"/>
      <c r="E862" s="46"/>
      <c r="F862" s="40"/>
    </row>
    <row r="863" spans="1:6" ht="12.75" x14ac:dyDescent="0.2">
      <c r="A863" s="46"/>
      <c r="C863" s="46"/>
      <c r="D863" s="46"/>
      <c r="E863" s="46"/>
      <c r="F863" s="40"/>
    </row>
    <row r="864" spans="1:6" ht="12.75" x14ac:dyDescent="0.2">
      <c r="A864" s="46"/>
      <c r="C864" s="46"/>
      <c r="D864" s="46"/>
      <c r="E864" s="46"/>
      <c r="F864" s="40"/>
    </row>
    <row r="865" spans="1:6" ht="12.75" x14ac:dyDescent="0.2">
      <c r="A865" s="46"/>
      <c r="C865" s="46"/>
      <c r="D865" s="46"/>
      <c r="E865" s="46"/>
      <c r="F865" s="40"/>
    </row>
    <row r="866" spans="1:6" ht="12.75" x14ac:dyDescent="0.2">
      <c r="A866" s="46"/>
      <c r="C866" s="46"/>
      <c r="D866" s="46"/>
      <c r="E866" s="46"/>
      <c r="F866" s="40"/>
    </row>
    <row r="867" spans="1:6" ht="12.75" x14ac:dyDescent="0.2">
      <c r="A867" s="46"/>
      <c r="C867" s="46"/>
      <c r="D867" s="46"/>
      <c r="E867" s="46"/>
      <c r="F867" s="40"/>
    </row>
    <row r="868" spans="1:6" ht="12.75" x14ac:dyDescent="0.2">
      <c r="A868" s="46"/>
      <c r="C868" s="46"/>
      <c r="D868" s="46"/>
      <c r="E868" s="46"/>
      <c r="F868" s="40"/>
    </row>
    <row r="869" spans="1:6" ht="12.75" x14ac:dyDescent="0.2">
      <c r="A869" s="46"/>
      <c r="C869" s="46"/>
      <c r="D869" s="46"/>
      <c r="E869" s="46"/>
      <c r="F869" s="40"/>
    </row>
    <row r="870" spans="1:6" ht="12.75" x14ac:dyDescent="0.2">
      <c r="A870" s="46"/>
      <c r="C870" s="46"/>
      <c r="D870" s="46"/>
      <c r="E870" s="46"/>
      <c r="F870" s="40"/>
    </row>
    <row r="871" spans="1:6" ht="12.75" x14ac:dyDescent="0.2">
      <c r="A871" s="46"/>
      <c r="C871" s="46"/>
      <c r="D871" s="46"/>
      <c r="E871" s="46"/>
      <c r="F871" s="40"/>
    </row>
    <row r="872" spans="1:6" ht="12.75" x14ac:dyDescent="0.2">
      <c r="A872" s="46"/>
      <c r="C872" s="46"/>
      <c r="D872" s="46"/>
      <c r="E872" s="46"/>
      <c r="F872" s="40"/>
    </row>
    <row r="873" spans="1:6" ht="12.75" x14ac:dyDescent="0.2">
      <c r="A873" s="46"/>
      <c r="C873" s="46"/>
      <c r="D873" s="46"/>
      <c r="E873" s="46"/>
      <c r="F873" s="40"/>
    </row>
    <row r="874" spans="1:6" ht="12.75" x14ac:dyDescent="0.2">
      <c r="A874" s="46"/>
      <c r="C874" s="46"/>
      <c r="D874" s="46"/>
      <c r="E874" s="46"/>
      <c r="F874" s="40"/>
    </row>
    <row r="875" spans="1:6" ht="12.75" x14ac:dyDescent="0.2">
      <c r="A875" s="46"/>
      <c r="C875" s="46"/>
      <c r="D875" s="46"/>
      <c r="E875" s="46"/>
      <c r="F875" s="40"/>
    </row>
    <row r="876" spans="1:6" ht="12.75" x14ac:dyDescent="0.2">
      <c r="A876" s="46"/>
      <c r="C876" s="46"/>
      <c r="D876" s="46"/>
      <c r="E876" s="46"/>
      <c r="F876" s="40"/>
    </row>
    <row r="877" spans="1:6" ht="12.75" x14ac:dyDescent="0.2">
      <c r="A877" s="46"/>
      <c r="C877" s="46"/>
      <c r="D877" s="46"/>
      <c r="E877" s="46"/>
      <c r="F877" s="40"/>
    </row>
    <row r="878" spans="1:6" ht="12.75" x14ac:dyDescent="0.2">
      <c r="A878" s="46"/>
      <c r="C878" s="46"/>
      <c r="D878" s="46"/>
      <c r="E878" s="46"/>
      <c r="F878" s="40"/>
    </row>
    <row r="879" spans="1:6" ht="12.75" x14ac:dyDescent="0.2">
      <c r="A879" s="46"/>
      <c r="C879" s="46"/>
      <c r="D879" s="46"/>
      <c r="E879" s="46"/>
      <c r="F879" s="40"/>
    </row>
    <row r="880" spans="1:6" ht="12.75" x14ac:dyDescent="0.2">
      <c r="A880" s="46"/>
      <c r="C880" s="46"/>
      <c r="D880" s="46"/>
      <c r="E880" s="46"/>
      <c r="F880" s="40"/>
    </row>
    <row r="881" spans="1:6" ht="12.75" x14ac:dyDescent="0.2">
      <c r="A881" s="46"/>
      <c r="C881" s="46"/>
      <c r="D881" s="46"/>
      <c r="E881" s="46"/>
      <c r="F881" s="40"/>
    </row>
    <row r="882" spans="1:6" ht="12.75" x14ac:dyDescent="0.2">
      <c r="A882" s="46"/>
      <c r="C882" s="46"/>
      <c r="D882" s="46"/>
      <c r="E882" s="46"/>
      <c r="F882" s="40"/>
    </row>
    <row r="883" spans="1:6" ht="12.75" x14ac:dyDescent="0.2">
      <c r="A883" s="46"/>
      <c r="C883" s="46"/>
      <c r="D883" s="46"/>
      <c r="E883" s="46"/>
      <c r="F883" s="40"/>
    </row>
    <row r="884" spans="1:6" ht="12.75" x14ac:dyDescent="0.2">
      <c r="A884" s="46"/>
      <c r="C884" s="46"/>
      <c r="D884" s="46"/>
      <c r="E884" s="46"/>
      <c r="F884" s="40"/>
    </row>
    <row r="885" spans="1:6" ht="12.75" x14ac:dyDescent="0.2">
      <c r="A885" s="46"/>
      <c r="C885" s="46"/>
      <c r="D885" s="46"/>
      <c r="E885" s="46"/>
      <c r="F885" s="40"/>
    </row>
    <row r="886" spans="1:6" ht="12.75" x14ac:dyDescent="0.2">
      <c r="A886" s="46"/>
      <c r="C886" s="46"/>
      <c r="D886" s="46"/>
      <c r="E886" s="46"/>
      <c r="F886" s="40"/>
    </row>
    <row r="887" spans="1:6" ht="12.75" x14ac:dyDescent="0.2">
      <c r="A887" s="46"/>
      <c r="C887" s="46"/>
      <c r="D887" s="46"/>
      <c r="E887" s="46"/>
      <c r="F887" s="40"/>
    </row>
    <row r="888" spans="1:6" ht="12.75" x14ac:dyDescent="0.2">
      <c r="A888" s="46"/>
      <c r="C888" s="46"/>
      <c r="D888" s="46"/>
      <c r="E888" s="46"/>
      <c r="F888" s="40"/>
    </row>
    <row r="889" spans="1:6" ht="12.75" x14ac:dyDescent="0.2">
      <c r="A889" s="46"/>
      <c r="C889" s="46"/>
      <c r="D889" s="46"/>
      <c r="E889" s="46"/>
      <c r="F889" s="40"/>
    </row>
    <row r="890" spans="1:6" ht="12.75" x14ac:dyDescent="0.2">
      <c r="A890" s="46"/>
      <c r="C890" s="46"/>
      <c r="D890" s="46"/>
      <c r="E890" s="46"/>
      <c r="F890" s="40"/>
    </row>
    <row r="891" spans="1:6" ht="12.75" x14ac:dyDescent="0.2">
      <c r="A891" s="46"/>
      <c r="C891" s="46"/>
      <c r="D891" s="46"/>
      <c r="E891" s="46"/>
      <c r="F891" s="40"/>
    </row>
    <row r="892" spans="1:6" ht="12.75" x14ac:dyDescent="0.2">
      <c r="A892" s="46"/>
      <c r="C892" s="46"/>
      <c r="D892" s="46"/>
      <c r="E892" s="46"/>
      <c r="F892" s="40"/>
    </row>
    <row r="893" spans="1:6" ht="12.75" x14ac:dyDescent="0.2">
      <c r="A893" s="46"/>
      <c r="C893" s="46"/>
      <c r="D893" s="46"/>
      <c r="E893" s="46"/>
      <c r="F893" s="40"/>
    </row>
    <row r="894" spans="1:6" ht="12.75" x14ac:dyDescent="0.2">
      <c r="A894" s="46"/>
      <c r="C894" s="46"/>
      <c r="D894" s="46"/>
      <c r="E894" s="46"/>
      <c r="F894" s="40"/>
    </row>
    <row r="895" spans="1:6" ht="12.75" x14ac:dyDescent="0.2">
      <c r="A895" s="46"/>
      <c r="C895" s="46"/>
      <c r="D895" s="46"/>
      <c r="E895" s="46"/>
      <c r="F895" s="40"/>
    </row>
    <row r="896" spans="1:6" ht="12.75" x14ac:dyDescent="0.2">
      <c r="A896" s="46"/>
      <c r="C896" s="46"/>
      <c r="D896" s="46"/>
      <c r="E896" s="46"/>
      <c r="F896" s="40"/>
    </row>
    <row r="897" spans="1:6" ht="12.75" x14ac:dyDescent="0.2">
      <c r="A897" s="46"/>
      <c r="C897" s="46"/>
      <c r="D897" s="46"/>
      <c r="E897" s="46"/>
      <c r="F897" s="40"/>
    </row>
    <row r="898" spans="1:6" ht="12.75" x14ac:dyDescent="0.2">
      <c r="A898" s="46"/>
      <c r="C898" s="46"/>
      <c r="D898" s="46"/>
      <c r="E898" s="46"/>
      <c r="F898" s="40"/>
    </row>
    <row r="899" spans="1:6" ht="12.75" x14ac:dyDescent="0.2">
      <c r="A899" s="46"/>
      <c r="C899" s="46"/>
      <c r="D899" s="46"/>
      <c r="E899" s="46"/>
      <c r="F899" s="40"/>
    </row>
    <row r="900" spans="1:6" ht="12.75" x14ac:dyDescent="0.2">
      <c r="A900" s="46"/>
      <c r="C900" s="46"/>
      <c r="D900" s="46"/>
      <c r="E900" s="46"/>
      <c r="F900" s="40"/>
    </row>
    <row r="901" spans="1:6" ht="12.75" x14ac:dyDescent="0.2">
      <c r="A901" s="46"/>
      <c r="C901" s="46"/>
      <c r="D901" s="46"/>
      <c r="E901" s="46"/>
      <c r="F901" s="40"/>
    </row>
    <row r="902" spans="1:6" ht="12.75" x14ac:dyDescent="0.2">
      <c r="A902" s="46"/>
      <c r="C902" s="46"/>
      <c r="D902" s="46"/>
      <c r="E902" s="46"/>
      <c r="F902" s="40"/>
    </row>
    <row r="903" spans="1:6" ht="12.75" x14ac:dyDescent="0.2">
      <c r="A903" s="46"/>
      <c r="C903" s="46"/>
      <c r="D903" s="46"/>
      <c r="E903" s="46"/>
      <c r="F903" s="40"/>
    </row>
    <row r="904" spans="1:6" ht="12.75" x14ac:dyDescent="0.2">
      <c r="A904" s="46"/>
      <c r="C904" s="46"/>
      <c r="D904" s="46"/>
      <c r="E904" s="46"/>
      <c r="F904" s="40"/>
    </row>
    <row r="905" spans="1:6" ht="12.75" x14ac:dyDescent="0.2">
      <c r="A905" s="46"/>
      <c r="C905" s="46"/>
      <c r="D905" s="46"/>
      <c r="E905" s="46"/>
      <c r="F905" s="40"/>
    </row>
    <row r="906" spans="1:6" ht="12.75" x14ac:dyDescent="0.2">
      <c r="A906" s="46"/>
      <c r="C906" s="46"/>
      <c r="D906" s="46"/>
      <c r="E906" s="46"/>
      <c r="F906" s="40"/>
    </row>
    <row r="907" spans="1:6" ht="12.75" x14ac:dyDescent="0.2">
      <c r="A907" s="46"/>
      <c r="C907" s="46"/>
      <c r="D907" s="46"/>
      <c r="E907" s="46"/>
      <c r="F907" s="40"/>
    </row>
    <row r="908" spans="1:6" ht="12.75" x14ac:dyDescent="0.2">
      <c r="A908" s="46"/>
      <c r="C908" s="46"/>
      <c r="D908" s="46"/>
      <c r="E908" s="46"/>
      <c r="F908" s="40"/>
    </row>
    <row r="909" spans="1:6" ht="12.75" x14ac:dyDescent="0.2">
      <c r="A909" s="46"/>
      <c r="C909" s="46"/>
      <c r="D909" s="46"/>
      <c r="E909" s="46"/>
      <c r="F909" s="40"/>
    </row>
    <row r="910" spans="1:6" ht="12.75" x14ac:dyDescent="0.2">
      <c r="A910" s="46"/>
      <c r="C910" s="46"/>
      <c r="D910" s="46"/>
      <c r="E910" s="46"/>
      <c r="F910" s="40"/>
    </row>
    <row r="911" spans="1:6" ht="12.75" x14ac:dyDescent="0.2">
      <c r="A911" s="46"/>
      <c r="C911" s="46"/>
      <c r="D911" s="46"/>
      <c r="E911" s="46"/>
      <c r="F911" s="40"/>
    </row>
    <row r="912" spans="1:6" ht="12.75" x14ac:dyDescent="0.2">
      <c r="A912" s="46"/>
      <c r="C912" s="46"/>
      <c r="D912" s="46"/>
      <c r="E912" s="46"/>
      <c r="F912" s="40"/>
    </row>
    <row r="913" spans="1:6" ht="12.75" x14ac:dyDescent="0.2">
      <c r="A913" s="46"/>
      <c r="C913" s="46"/>
      <c r="D913" s="46"/>
      <c r="E913" s="46"/>
      <c r="F913" s="40"/>
    </row>
    <row r="914" spans="1:6" ht="12.75" x14ac:dyDescent="0.2">
      <c r="A914" s="46"/>
      <c r="C914" s="46"/>
      <c r="D914" s="46"/>
      <c r="E914" s="46"/>
      <c r="F914" s="40"/>
    </row>
    <row r="915" spans="1:6" ht="12.75" x14ac:dyDescent="0.2">
      <c r="A915" s="46"/>
      <c r="C915" s="46"/>
      <c r="D915" s="46"/>
      <c r="E915" s="46"/>
      <c r="F915" s="40"/>
    </row>
    <row r="916" spans="1:6" ht="12.75" x14ac:dyDescent="0.2">
      <c r="A916" s="46"/>
      <c r="C916" s="46"/>
      <c r="D916" s="46"/>
      <c r="E916" s="46"/>
      <c r="F916" s="40"/>
    </row>
    <row r="917" spans="1:6" ht="12.75" x14ac:dyDescent="0.2">
      <c r="A917" s="46"/>
      <c r="C917" s="46"/>
      <c r="D917" s="46"/>
      <c r="E917" s="46"/>
      <c r="F917" s="40"/>
    </row>
    <row r="918" spans="1:6" ht="12.75" x14ac:dyDescent="0.2">
      <c r="A918" s="46"/>
      <c r="C918" s="46"/>
      <c r="D918" s="46"/>
      <c r="E918" s="46"/>
      <c r="F918" s="40"/>
    </row>
    <row r="919" spans="1:6" ht="12.75" x14ac:dyDescent="0.2">
      <c r="A919" s="46"/>
      <c r="C919" s="46"/>
      <c r="D919" s="46"/>
      <c r="E919" s="46"/>
      <c r="F919" s="40"/>
    </row>
    <row r="920" spans="1:6" ht="12.75" x14ac:dyDescent="0.2">
      <c r="A920" s="46"/>
      <c r="C920" s="46"/>
      <c r="D920" s="46"/>
      <c r="E920" s="46"/>
      <c r="F920" s="40"/>
    </row>
    <row r="921" spans="1:6" ht="12.75" x14ac:dyDescent="0.2">
      <c r="A921" s="46"/>
      <c r="C921" s="46"/>
      <c r="D921" s="46"/>
      <c r="E921" s="46"/>
      <c r="F921" s="40"/>
    </row>
    <row r="922" spans="1:6" ht="12.75" x14ac:dyDescent="0.2">
      <c r="A922" s="46"/>
      <c r="C922" s="46"/>
      <c r="D922" s="46"/>
      <c r="E922" s="46"/>
      <c r="F922" s="40"/>
    </row>
    <row r="923" spans="1:6" ht="12.75" x14ac:dyDescent="0.2">
      <c r="A923" s="46"/>
      <c r="C923" s="46"/>
      <c r="D923" s="46"/>
      <c r="E923" s="46"/>
      <c r="F923" s="40"/>
    </row>
    <row r="924" spans="1:6" ht="12.75" x14ac:dyDescent="0.2">
      <c r="A924" s="46"/>
      <c r="C924" s="46"/>
      <c r="D924" s="46"/>
      <c r="E924" s="46"/>
      <c r="F924" s="40"/>
    </row>
    <row r="925" spans="1:6" ht="12.75" x14ac:dyDescent="0.2">
      <c r="A925" s="46"/>
      <c r="C925" s="46"/>
      <c r="D925" s="46"/>
      <c r="E925" s="46"/>
      <c r="F925" s="40"/>
    </row>
    <row r="926" spans="1:6" ht="12.75" x14ac:dyDescent="0.2">
      <c r="A926" s="46"/>
      <c r="C926" s="46"/>
      <c r="D926" s="46"/>
      <c r="E926" s="46"/>
      <c r="F926" s="40"/>
    </row>
    <row r="927" spans="1:6" ht="12.75" x14ac:dyDescent="0.2">
      <c r="A927" s="46"/>
      <c r="C927" s="46"/>
      <c r="D927" s="46"/>
      <c r="E927" s="46"/>
      <c r="F927" s="40"/>
    </row>
    <row r="928" spans="1:6" ht="12.75" x14ac:dyDescent="0.2">
      <c r="A928" s="46"/>
      <c r="C928" s="46"/>
      <c r="D928" s="46"/>
      <c r="E928" s="46"/>
      <c r="F928" s="40"/>
    </row>
    <row r="929" spans="1:6" ht="12.75" x14ac:dyDescent="0.2">
      <c r="A929" s="46"/>
      <c r="C929" s="46"/>
      <c r="D929" s="46"/>
      <c r="E929" s="46"/>
      <c r="F929" s="40"/>
    </row>
    <row r="930" spans="1:6" ht="12.75" x14ac:dyDescent="0.2">
      <c r="A930" s="46"/>
      <c r="C930" s="46"/>
      <c r="D930" s="46"/>
      <c r="E930" s="46"/>
      <c r="F930" s="40"/>
    </row>
    <row r="931" spans="1:6" ht="12.75" x14ac:dyDescent="0.2">
      <c r="A931" s="46"/>
      <c r="C931" s="46"/>
      <c r="D931" s="46"/>
      <c r="E931" s="46"/>
      <c r="F931" s="40"/>
    </row>
    <row r="932" spans="1:6" ht="12.75" x14ac:dyDescent="0.2">
      <c r="A932" s="46"/>
      <c r="C932" s="46"/>
      <c r="D932" s="46"/>
      <c r="E932" s="46"/>
      <c r="F932" s="40"/>
    </row>
    <row r="933" spans="1:6" ht="12.75" x14ac:dyDescent="0.2">
      <c r="A933" s="46"/>
      <c r="C933" s="46"/>
      <c r="D933" s="46"/>
      <c r="E933" s="46"/>
      <c r="F933" s="40"/>
    </row>
    <row r="934" spans="1:6" ht="12.75" x14ac:dyDescent="0.2">
      <c r="A934" s="46"/>
      <c r="C934" s="46"/>
      <c r="D934" s="46"/>
      <c r="E934" s="46"/>
      <c r="F934" s="40"/>
    </row>
    <row r="935" spans="1:6" ht="12.75" x14ac:dyDescent="0.2">
      <c r="A935" s="46"/>
      <c r="C935" s="46"/>
      <c r="D935" s="46"/>
      <c r="E935" s="46"/>
      <c r="F935" s="40"/>
    </row>
    <row r="936" spans="1:6" ht="12.75" x14ac:dyDescent="0.2">
      <c r="A936" s="46"/>
      <c r="C936" s="46"/>
      <c r="D936" s="46"/>
      <c r="E936" s="46"/>
      <c r="F936" s="40"/>
    </row>
    <row r="937" spans="1:6" ht="12.75" x14ac:dyDescent="0.2">
      <c r="A937" s="46"/>
      <c r="C937" s="46"/>
      <c r="D937" s="46"/>
      <c r="E937" s="46"/>
      <c r="F937" s="40"/>
    </row>
    <row r="938" spans="1:6" ht="12.75" x14ac:dyDescent="0.2">
      <c r="A938" s="46"/>
      <c r="C938" s="46"/>
      <c r="D938" s="46"/>
      <c r="E938" s="46"/>
      <c r="F938" s="40"/>
    </row>
    <row r="939" spans="1:6" ht="12.75" x14ac:dyDescent="0.2">
      <c r="A939" s="46"/>
      <c r="C939" s="46"/>
      <c r="D939" s="46"/>
      <c r="E939" s="46"/>
      <c r="F939" s="40"/>
    </row>
    <row r="940" spans="1:6" ht="12.75" x14ac:dyDescent="0.2">
      <c r="A940" s="46"/>
      <c r="C940" s="46"/>
      <c r="D940" s="46"/>
      <c r="E940" s="46"/>
      <c r="F940" s="40"/>
    </row>
    <row r="941" spans="1:6" ht="12.75" x14ac:dyDescent="0.2">
      <c r="A941" s="46"/>
      <c r="C941" s="46"/>
      <c r="D941" s="46"/>
      <c r="E941" s="46"/>
      <c r="F941" s="40"/>
    </row>
    <row r="942" spans="1:6" ht="12.75" x14ac:dyDescent="0.2">
      <c r="A942" s="46"/>
      <c r="C942" s="46"/>
      <c r="D942" s="46"/>
      <c r="E942" s="46"/>
      <c r="F942" s="40"/>
    </row>
    <row r="943" spans="1:6" ht="12.75" x14ac:dyDescent="0.2">
      <c r="A943" s="46"/>
      <c r="C943" s="46"/>
      <c r="D943" s="46"/>
      <c r="E943" s="46"/>
      <c r="F943" s="40"/>
    </row>
    <row r="944" spans="1:6" ht="12.75" x14ac:dyDescent="0.2">
      <c r="A944" s="46"/>
      <c r="C944" s="46"/>
      <c r="D944" s="46"/>
      <c r="E944" s="46"/>
      <c r="F944" s="40"/>
    </row>
    <row r="945" spans="1:6" ht="12.75" x14ac:dyDescent="0.2">
      <c r="A945" s="46"/>
      <c r="C945" s="46"/>
      <c r="D945" s="46"/>
      <c r="E945" s="46"/>
      <c r="F945" s="40"/>
    </row>
    <row r="946" spans="1:6" ht="12.75" x14ac:dyDescent="0.2">
      <c r="A946" s="46"/>
      <c r="C946" s="46"/>
      <c r="D946" s="46"/>
      <c r="E946" s="46"/>
      <c r="F946" s="40"/>
    </row>
    <row r="947" spans="1:6" ht="12.75" x14ac:dyDescent="0.2">
      <c r="A947" s="46"/>
      <c r="C947" s="46"/>
      <c r="D947" s="46"/>
      <c r="E947" s="46"/>
      <c r="F947" s="40"/>
    </row>
    <row r="948" spans="1:6" ht="12.75" x14ac:dyDescent="0.2">
      <c r="A948" s="46"/>
      <c r="C948" s="46"/>
      <c r="D948" s="46"/>
      <c r="E948" s="46"/>
      <c r="F948" s="40"/>
    </row>
    <row r="949" spans="1:6" ht="12.75" x14ac:dyDescent="0.2">
      <c r="A949" s="46"/>
      <c r="C949" s="46"/>
      <c r="D949" s="46"/>
      <c r="E949" s="46"/>
      <c r="F949" s="40"/>
    </row>
    <row r="950" spans="1:6" ht="12.75" x14ac:dyDescent="0.2">
      <c r="A950" s="46"/>
      <c r="C950" s="46"/>
      <c r="D950" s="46"/>
      <c r="E950" s="46"/>
      <c r="F950" s="40"/>
    </row>
    <row r="951" spans="1:6" ht="12.75" x14ac:dyDescent="0.2">
      <c r="A951" s="46"/>
      <c r="C951" s="46"/>
      <c r="D951" s="46"/>
      <c r="E951" s="46"/>
      <c r="F951" s="40"/>
    </row>
    <row r="952" spans="1:6" ht="12.75" x14ac:dyDescent="0.2">
      <c r="A952" s="46"/>
      <c r="C952" s="46"/>
      <c r="D952" s="46"/>
      <c r="E952" s="46"/>
      <c r="F952" s="40"/>
    </row>
    <row r="953" spans="1:6" ht="12.75" x14ac:dyDescent="0.2">
      <c r="A953" s="46"/>
      <c r="C953" s="46"/>
      <c r="D953" s="46"/>
      <c r="E953" s="46"/>
      <c r="F953" s="40"/>
    </row>
    <row r="954" spans="1:6" ht="12.75" x14ac:dyDescent="0.2">
      <c r="A954" s="46"/>
      <c r="C954" s="46"/>
      <c r="D954" s="46"/>
      <c r="E954" s="46"/>
      <c r="F954" s="40"/>
    </row>
    <row r="955" spans="1:6" ht="12.75" x14ac:dyDescent="0.2">
      <c r="A955" s="46"/>
      <c r="C955" s="46"/>
      <c r="D955" s="46"/>
      <c r="E955" s="46"/>
      <c r="F955" s="40"/>
    </row>
    <row r="956" spans="1:6" ht="12.75" x14ac:dyDescent="0.2">
      <c r="A956" s="46"/>
      <c r="C956" s="46"/>
      <c r="D956" s="46"/>
      <c r="E956" s="46"/>
      <c r="F956" s="40"/>
    </row>
    <row r="957" spans="1:6" ht="12.75" x14ac:dyDescent="0.2">
      <c r="A957" s="46"/>
      <c r="C957" s="46"/>
      <c r="D957" s="46"/>
      <c r="E957" s="46"/>
      <c r="F957" s="40"/>
    </row>
    <row r="958" spans="1:6" ht="12.75" x14ac:dyDescent="0.2">
      <c r="A958" s="46"/>
      <c r="C958" s="46"/>
      <c r="D958" s="46"/>
      <c r="E958" s="46"/>
      <c r="F958" s="40"/>
    </row>
    <row r="959" spans="1:6" ht="12.75" x14ac:dyDescent="0.2">
      <c r="A959" s="46"/>
      <c r="C959" s="46"/>
      <c r="D959" s="46"/>
      <c r="E959" s="46"/>
      <c r="F959" s="40"/>
    </row>
    <row r="960" spans="1:6" ht="12.75" x14ac:dyDescent="0.2">
      <c r="A960" s="46"/>
      <c r="C960" s="46"/>
      <c r="D960" s="46"/>
      <c r="E960" s="46"/>
      <c r="F960" s="40"/>
    </row>
    <row r="961" spans="1:6" ht="12.75" x14ac:dyDescent="0.2">
      <c r="A961" s="46"/>
      <c r="C961" s="46"/>
      <c r="D961" s="46"/>
      <c r="E961" s="46"/>
      <c r="F961" s="40"/>
    </row>
    <row r="962" spans="1:6" ht="12.75" x14ac:dyDescent="0.2">
      <c r="A962" s="46"/>
      <c r="C962" s="46"/>
      <c r="D962" s="46"/>
      <c r="E962" s="46"/>
      <c r="F962" s="40"/>
    </row>
    <row r="963" spans="1:6" ht="12.75" x14ac:dyDescent="0.2">
      <c r="A963" s="46"/>
      <c r="C963" s="46"/>
      <c r="D963" s="46"/>
      <c r="E963" s="46"/>
      <c r="F963" s="40"/>
    </row>
    <row r="964" spans="1:6" ht="12.75" x14ac:dyDescent="0.2">
      <c r="A964" s="46"/>
      <c r="C964" s="46"/>
      <c r="D964" s="46"/>
      <c r="E964" s="46"/>
      <c r="F964" s="40"/>
    </row>
    <row r="965" spans="1:6" ht="12.75" x14ac:dyDescent="0.2">
      <c r="A965" s="46"/>
      <c r="C965" s="46"/>
      <c r="D965" s="46"/>
      <c r="E965" s="46"/>
      <c r="F965" s="40"/>
    </row>
    <row r="966" spans="1:6" ht="12.75" x14ac:dyDescent="0.2">
      <c r="A966" s="46"/>
      <c r="C966" s="46"/>
      <c r="D966" s="46"/>
      <c r="E966" s="46"/>
      <c r="F966" s="40"/>
    </row>
    <row r="967" spans="1:6" ht="12.75" x14ac:dyDescent="0.2">
      <c r="A967" s="46"/>
      <c r="C967" s="46"/>
      <c r="D967" s="46"/>
      <c r="E967" s="46"/>
      <c r="F967" s="40"/>
    </row>
    <row r="968" spans="1:6" ht="12.75" x14ac:dyDescent="0.2">
      <c r="A968" s="46"/>
      <c r="C968" s="46"/>
      <c r="D968" s="46"/>
      <c r="E968" s="46"/>
      <c r="F968" s="40"/>
    </row>
    <row r="969" spans="1:6" ht="12.75" x14ac:dyDescent="0.2">
      <c r="A969" s="46"/>
      <c r="C969" s="46"/>
      <c r="D969" s="46"/>
      <c r="E969" s="46"/>
      <c r="F969" s="40"/>
    </row>
    <row r="970" spans="1:6" ht="12.75" x14ac:dyDescent="0.2">
      <c r="A970" s="46"/>
      <c r="C970" s="46"/>
      <c r="D970" s="46"/>
      <c r="E970" s="46"/>
      <c r="F970" s="40"/>
    </row>
    <row r="971" spans="1:6" ht="12.75" x14ac:dyDescent="0.2">
      <c r="A971" s="46"/>
      <c r="C971" s="46"/>
      <c r="D971" s="46"/>
      <c r="E971" s="46"/>
      <c r="F971" s="40"/>
    </row>
    <row r="972" spans="1:6" ht="12.75" x14ac:dyDescent="0.2">
      <c r="A972" s="46"/>
      <c r="C972" s="46"/>
      <c r="D972" s="46"/>
      <c r="E972" s="46"/>
      <c r="F972" s="40"/>
    </row>
    <row r="973" spans="1:6" ht="12.75" x14ac:dyDescent="0.2">
      <c r="A973" s="46"/>
      <c r="C973" s="46"/>
      <c r="D973" s="46"/>
      <c r="E973" s="46"/>
      <c r="F973" s="40"/>
    </row>
    <row r="974" spans="1:6" ht="12.75" x14ac:dyDescent="0.2">
      <c r="A974" s="46"/>
      <c r="C974" s="46"/>
      <c r="D974" s="46"/>
      <c r="E974" s="46"/>
      <c r="F974" s="40"/>
    </row>
    <row r="975" spans="1:6" ht="12.75" x14ac:dyDescent="0.2">
      <c r="A975" s="46"/>
      <c r="C975" s="46"/>
      <c r="D975" s="46"/>
      <c r="E975" s="46"/>
      <c r="F975" s="40"/>
    </row>
    <row r="976" spans="1:6" ht="12.75" x14ac:dyDescent="0.2">
      <c r="A976" s="46"/>
      <c r="C976" s="46"/>
      <c r="D976" s="46"/>
      <c r="E976" s="46"/>
      <c r="F976" s="40"/>
    </row>
    <row r="977" spans="1:6" ht="12.75" x14ac:dyDescent="0.2">
      <c r="A977" s="46"/>
      <c r="C977" s="46"/>
      <c r="D977" s="46"/>
      <c r="E977" s="46"/>
      <c r="F977" s="40"/>
    </row>
    <row r="978" spans="1:6" ht="12.75" x14ac:dyDescent="0.2">
      <c r="A978" s="46"/>
      <c r="C978" s="46"/>
      <c r="D978" s="46"/>
      <c r="E978" s="46"/>
      <c r="F978" s="40"/>
    </row>
    <row r="979" spans="1:6" ht="12.75" x14ac:dyDescent="0.2">
      <c r="A979" s="46"/>
      <c r="C979" s="46"/>
      <c r="D979" s="46"/>
      <c r="E979" s="46"/>
      <c r="F979" s="40"/>
    </row>
    <row r="980" spans="1:6" ht="12.75" x14ac:dyDescent="0.2">
      <c r="A980" s="46"/>
      <c r="C980" s="46"/>
      <c r="D980" s="46"/>
      <c r="E980" s="46"/>
      <c r="F980" s="40"/>
    </row>
    <row r="981" spans="1:6" ht="12.75" x14ac:dyDescent="0.2">
      <c r="A981" s="46"/>
      <c r="C981" s="46"/>
      <c r="D981" s="46"/>
      <c r="E981" s="46"/>
      <c r="F981" s="40"/>
    </row>
    <row r="982" spans="1:6" ht="12.75" x14ac:dyDescent="0.2">
      <c r="A982" s="46"/>
      <c r="C982" s="46"/>
      <c r="D982" s="46"/>
      <c r="E982" s="46"/>
      <c r="F982" s="40"/>
    </row>
    <row r="983" spans="1:6" ht="12.75" x14ac:dyDescent="0.2">
      <c r="A983" s="46"/>
      <c r="C983" s="46"/>
      <c r="D983" s="46"/>
      <c r="E983" s="46"/>
      <c r="F983" s="40"/>
    </row>
    <row r="984" spans="1:6" ht="12.75" x14ac:dyDescent="0.2">
      <c r="A984" s="46"/>
      <c r="C984" s="46"/>
      <c r="D984" s="46"/>
      <c r="E984" s="46"/>
      <c r="F984" s="40"/>
    </row>
    <row r="985" spans="1:6" ht="12.75" x14ac:dyDescent="0.2">
      <c r="A985" s="46"/>
      <c r="C985" s="46"/>
      <c r="D985" s="46"/>
      <c r="E985" s="46"/>
      <c r="F985" s="40"/>
    </row>
    <row r="986" spans="1:6" ht="12.75" x14ac:dyDescent="0.2">
      <c r="A986" s="46"/>
      <c r="C986" s="46"/>
      <c r="D986" s="46"/>
      <c r="E986" s="46"/>
      <c r="F986" s="40"/>
    </row>
    <row r="987" spans="1:6" ht="12.75" x14ac:dyDescent="0.2">
      <c r="A987" s="46"/>
      <c r="C987" s="46"/>
      <c r="D987" s="46"/>
      <c r="E987" s="46"/>
      <c r="F987" s="40"/>
    </row>
    <row r="988" spans="1:6" ht="12.75" x14ac:dyDescent="0.2">
      <c r="A988" s="46"/>
      <c r="C988" s="46"/>
      <c r="D988" s="46"/>
      <c r="E988" s="46"/>
      <c r="F988" s="40"/>
    </row>
    <row r="989" spans="1:6" ht="12.75" x14ac:dyDescent="0.2">
      <c r="A989" s="46"/>
      <c r="C989" s="46"/>
      <c r="D989" s="46"/>
      <c r="E989" s="46"/>
      <c r="F989" s="40"/>
    </row>
    <row r="990" spans="1:6" ht="12.75" x14ac:dyDescent="0.2">
      <c r="A990" s="46"/>
      <c r="C990" s="46"/>
      <c r="D990" s="46"/>
      <c r="E990" s="46"/>
      <c r="F990" s="40"/>
    </row>
    <row r="991" spans="1:6" ht="12.75" x14ac:dyDescent="0.2">
      <c r="A991" s="46"/>
      <c r="C991" s="46"/>
      <c r="D991" s="46"/>
      <c r="E991" s="46"/>
      <c r="F991" s="40"/>
    </row>
    <row r="992" spans="1:6" ht="12.75" x14ac:dyDescent="0.2">
      <c r="A992" s="46"/>
      <c r="C992" s="46"/>
      <c r="D992" s="46"/>
      <c r="E992" s="46"/>
      <c r="F992" s="40"/>
    </row>
    <row r="993" spans="1:6" ht="12.75" x14ac:dyDescent="0.2">
      <c r="A993" s="46"/>
      <c r="C993" s="46"/>
      <c r="D993" s="46"/>
      <c r="E993" s="46"/>
      <c r="F993" s="40"/>
    </row>
    <row r="994" spans="1:6" ht="12.75" x14ac:dyDescent="0.2">
      <c r="A994" s="46"/>
      <c r="C994" s="46"/>
      <c r="D994" s="46"/>
      <c r="E994" s="46"/>
      <c r="F994" s="40"/>
    </row>
    <row r="995" spans="1:6" ht="12.75" x14ac:dyDescent="0.2">
      <c r="A995" s="46"/>
      <c r="C995" s="46"/>
      <c r="D995" s="46"/>
      <c r="E995" s="46"/>
      <c r="F995" s="40"/>
    </row>
    <row r="996" spans="1:6" ht="12.75" x14ac:dyDescent="0.2">
      <c r="A996" s="46"/>
      <c r="C996" s="46"/>
      <c r="D996" s="46"/>
      <c r="E996" s="46"/>
      <c r="F996" s="40"/>
    </row>
    <row r="997" spans="1:6" ht="12.75" x14ac:dyDescent="0.2">
      <c r="A997" s="46"/>
      <c r="C997" s="46"/>
      <c r="D997" s="46"/>
      <c r="E997" s="46"/>
      <c r="F997" s="40"/>
    </row>
    <row r="998" spans="1:6" ht="12.75" x14ac:dyDescent="0.2">
      <c r="A998" s="46"/>
      <c r="C998" s="46"/>
      <c r="D998" s="46"/>
      <c r="E998" s="46"/>
      <c r="F998" s="40"/>
    </row>
    <row r="999" spans="1:6" ht="12.75" x14ac:dyDescent="0.2">
      <c r="A999" s="46"/>
      <c r="C999" s="46"/>
      <c r="D999" s="46"/>
      <c r="E999" s="46"/>
      <c r="F999" s="40"/>
    </row>
    <row r="1000" spans="1:6" ht="12.75" x14ac:dyDescent="0.2">
      <c r="A1000" s="46"/>
      <c r="C1000" s="46"/>
      <c r="D1000" s="46"/>
      <c r="E1000" s="46"/>
      <c r="F1000" s="40"/>
    </row>
    <row r="1001" spans="1:6" ht="12.75" x14ac:dyDescent="0.2">
      <c r="A1001" s="46"/>
      <c r="C1001" s="46"/>
      <c r="D1001" s="46"/>
      <c r="E1001" s="46"/>
      <c r="F1001" s="40"/>
    </row>
    <row r="1002" spans="1:6" ht="12.75" x14ac:dyDescent="0.2">
      <c r="A1002" s="46"/>
      <c r="C1002" s="46"/>
      <c r="D1002" s="46"/>
      <c r="E1002" s="46"/>
      <c r="F1002" s="40"/>
    </row>
    <row r="1003" spans="1:6" ht="12.75" x14ac:dyDescent="0.2">
      <c r="A1003" s="46"/>
      <c r="C1003" s="46"/>
      <c r="D1003" s="46"/>
      <c r="E1003" s="46"/>
      <c r="F1003" s="40"/>
    </row>
    <row r="1004" spans="1:6" ht="12.75" x14ac:dyDescent="0.2">
      <c r="A1004" s="46"/>
      <c r="C1004" s="46"/>
      <c r="D1004" s="46"/>
      <c r="E1004" s="46"/>
      <c r="F1004" s="40"/>
    </row>
    <row r="1005" spans="1:6" ht="12.75" x14ac:dyDescent="0.2">
      <c r="A1005" s="46"/>
      <c r="C1005" s="46"/>
      <c r="D1005" s="46"/>
      <c r="E1005" s="46"/>
      <c r="F1005" s="40"/>
    </row>
    <row r="1006" spans="1:6" ht="12.75" x14ac:dyDescent="0.2">
      <c r="A1006" s="46"/>
      <c r="C1006" s="46"/>
      <c r="D1006" s="46"/>
      <c r="E1006" s="46"/>
      <c r="F1006" s="40"/>
    </row>
    <row r="1007" spans="1:6" ht="12.75" x14ac:dyDescent="0.2">
      <c r="A1007" s="46"/>
      <c r="C1007" s="46"/>
      <c r="D1007" s="46"/>
      <c r="E1007" s="46"/>
      <c r="F1007" s="40"/>
    </row>
    <row r="1008" spans="1:6" ht="12.75" x14ac:dyDescent="0.2">
      <c r="A1008" s="46"/>
      <c r="C1008" s="46"/>
      <c r="D1008" s="46"/>
      <c r="E1008" s="46"/>
      <c r="F1008" s="40"/>
    </row>
    <row r="1009" spans="1:6" ht="12.75" x14ac:dyDescent="0.2">
      <c r="A1009" s="46"/>
      <c r="C1009" s="46"/>
      <c r="D1009" s="46"/>
      <c r="E1009" s="46"/>
      <c r="F1009" s="40"/>
    </row>
    <row r="1010" spans="1:6" ht="12.75" x14ac:dyDescent="0.2">
      <c r="A1010" s="46"/>
      <c r="C1010" s="46"/>
      <c r="D1010" s="46"/>
      <c r="E1010" s="46"/>
      <c r="F1010" s="40"/>
    </row>
    <row r="1011" spans="1:6" ht="12.75" x14ac:dyDescent="0.2">
      <c r="A1011" s="46"/>
      <c r="C1011" s="46"/>
      <c r="D1011" s="46"/>
      <c r="E1011" s="46"/>
      <c r="F1011" s="40"/>
    </row>
    <row r="1012" spans="1:6" ht="12.75" x14ac:dyDescent="0.2">
      <c r="A1012" s="46"/>
      <c r="C1012" s="46"/>
      <c r="D1012" s="46"/>
      <c r="E1012" s="46"/>
      <c r="F1012" s="40"/>
    </row>
    <row r="1013" spans="1:6" ht="12.75" x14ac:dyDescent="0.2">
      <c r="A1013" s="46"/>
      <c r="C1013" s="46"/>
      <c r="D1013" s="46"/>
      <c r="E1013" s="46"/>
      <c r="F1013" s="40"/>
    </row>
    <row r="1014" spans="1:6" ht="12.75" x14ac:dyDescent="0.2">
      <c r="A1014" s="46"/>
      <c r="C1014" s="46"/>
      <c r="D1014" s="46"/>
      <c r="E1014" s="46"/>
      <c r="F1014" s="40"/>
    </row>
    <row r="1015" spans="1:6" ht="12.75" x14ac:dyDescent="0.2">
      <c r="A1015" s="46"/>
      <c r="C1015" s="46"/>
      <c r="D1015" s="46"/>
      <c r="E1015" s="46"/>
      <c r="F1015" s="40"/>
    </row>
    <row r="1016" spans="1:6" ht="12.75" x14ac:dyDescent="0.2">
      <c r="A1016" s="46"/>
      <c r="C1016" s="46"/>
      <c r="D1016" s="46"/>
      <c r="E1016" s="46"/>
      <c r="F1016" s="40"/>
    </row>
    <row r="1017" spans="1:6" ht="12.75" x14ac:dyDescent="0.2">
      <c r="A1017" s="46"/>
      <c r="C1017" s="46"/>
      <c r="D1017" s="46"/>
      <c r="E1017" s="46"/>
      <c r="F1017" s="40"/>
    </row>
    <row r="1018" spans="1:6" ht="12.75" x14ac:dyDescent="0.2">
      <c r="A1018" s="46"/>
      <c r="C1018" s="46"/>
      <c r="D1018" s="46"/>
      <c r="E1018" s="46"/>
      <c r="F1018" s="40"/>
    </row>
    <row r="1019" spans="1:6" ht="12.75" x14ac:dyDescent="0.2">
      <c r="A1019" s="46"/>
      <c r="C1019" s="46"/>
      <c r="D1019" s="46"/>
      <c r="E1019" s="46"/>
      <c r="F1019" s="40"/>
    </row>
    <row r="1020" spans="1:6" ht="12.75" x14ac:dyDescent="0.2">
      <c r="A1020" s="46"/>
      <c r="C1020" s="46"/>
      <c r="D1020" s="46"/>
      <c r="E1020" s="46"/>
      <c r="F1020" s="40"/>
    </row>
    <row r="1021" spans="1:6" ht="12.75" x14ac:dyDescent="0.2">
      <c r="A1021" s="46"/>
      <c r="C1021" s="46"/>
      <c r="D1021" s="46"/>
      <c r="E1021" s="46"/>
      <c r="F1021" s="40"/>
    </row>
    <row r="1022" spans="1:6" ht="12.75" x14ac:dyDescent="0.2">
      <c r="A1022" s="46"/>
      <c r="C1022" s="46"/>
      <c r="D1022" s="46"/>
      <c r="E1022" s="46"/>
      <c r="F1022" s="40"/>
    </row>
    <row r="1023" spans="1:6" ht="12.75" x14ac:dyDescent="0.2">
      <c r="A1023" s="46"/>
      <c r="C1023" s="46"/>
      <c r="D1023" s="46"/>
      <c r="E1023" s="46"/>
      <c r="F1023" s="40"/>
    </row>
    <row r="1024" spans="1:6" ht="12.75" x14ac:dyDescent="0.2">
      <c r="A1024" s="46"/>
      <c r="C1024" s="46"/>
      <c r="D1024" s="46"/>
      <c r="E1024" s="46"/>
      <c r="F1024" s="40"/>
    </row>
    <row r="1025" spans="1:6" ht="12.75" x14ac:dyDescent="0.2">
      <c r="A1025" s="46"/>
      <c r="C1025" s="46"/>
      <c r="D1025" s="46"/>
      <c r="E1025" s="46"/>
      <c r="F1025" s="40"/>
    </row>
    <row r="1026" spans="1:6" ht="12.75" x14ac:dyDescent="0.2">
      <c r="A1026" s="46"/>
      <c r="C1026" s="46"/>
      <c r="D1026" s="46"/>
      <c r="E1026" s="46"/>
      <c r="F1026" s="40"/>
    </row>
    <row r="1027" spans="1:6" ht="12.75" x14ac:dyDescent="0.2">
      <c r="A1027" s="46"/>
      <c r="C1027" s="46"/>
      <c r="D1027" s="46"/>
      <c r="E1027" s="46"/>
      <c r="F1027" s="40"/>
    </row>
    <row r="1028" spans="1:6" ht="12.75" x14ac:dyDescent="0.2">
      <c r="A1028" s="46"/>
      <c r="C1028" s="46"/>
      <c r="D1028" s="46"/>
      <c r="E1028" s="46"/>
      <c r="F1028" s="40"/>
    </row>
    <row r="1029" spans="1:6" ht="12.75" x14ac:dyDescent="0.2">
      <c r="A1029" s="46"/>
      <c r="C1029" s="46"/>
      <c r="D1029" s="46"/>
      <c r="E1029" s="46"/>
      <c r="F1029" s="40"/>
    </row>
    <row r="1030" spans="1:6" ht="12.75" x14ac:dyDescent="0.2">
      <c r="A1030" s="46"/>
      <c r="C1030" s="46"/>
      <c r="D1030" s="46"/>
      <c r="E1030" s="46"/>
      <c r="F1030" s="40"/>
    </row>
    <row r="1031" spans="1:6" ht="12.75" x14ac:dyDescent="0.2">
      <c r="A1031" s="46"/>
      <c r="C1031" s="46"/>
      <c r="D1031" s="46"/>
      <c r="E1031" s="46"/>
      <c r="F1031" s="40"/>
    </row>
    <row r="1032" spans="1:6" ht="12.75" x14ac:dyDescent="0.2">
      <c r="A1032" s="46"/>
      <c r="C1032" s="46"/>
      <c r="D1032" s="46"/>
      <c r="E1032" s="46"/>
      <c r="F1032" s="40"/>
    </row>
    <row r="1033" spans="1:6" ht="12.75" x14ac:dyDescent="0.2">
      <c r="A1033" s="46"/>
      <c r="C1033" s="46"/>
      <c r="D1033" s="46"/>
      <c r="E1033" s="46"/>
      <c r="F1033" s="40"/>
    </row>
    <row r="1034" spans="1:6" ht="12.75" x14ac:dyDescent="0.2">
      <c r="A1034" s="46"/>
      <c r="C1034" s="46"/>
      <c r="D1034" s="46"/>
      <c r="E1034" s="46"/>
      <c r="F1034" s="40"/>
    </row>
    <row r="1035" spans="1:6" ht="12.75" x14ac:dyDescent="0.2">
      <c r="A1035" s="46"/>
      <c r="C1035" s="46"/>
      <c r="D1035" s="46"/>
      <c r="E1035" s="46"/>
      <c r="F1035" s="40"/>
    </row>
    <row r="1036" spans="1:6" ht="12.75" x14ac:dyDescent="0.2">
      <c r="A1036" s="46"/>
      <c r="C1036" s="46"/>
      <c r="D1036" s="46"/>
      <c r="E1036" s="46"/>
      <c r="F1036"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Variable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M.A.L.M. van Assen</dc:creator>
  <cp:lastModifiedBy>C.H.J. Hartgerink</cp:lastModifiedBy>
  <dcterms:created xsi:type="dcterms:W3CDTF">2015-03-24T07:52:42Z</dcterms:created>
  <dcterms:modified xsi:type="dcterms:W3CDTF">2015-03-24T09:19:38Z</dcterms:modified>
</cp:coreProperties>
</file>