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vanderbilt_files\gartzke_et_al_formal_model\"/>
    </mc:Choice>
  </mc:AlternateContent>
  <xr:revisionPtr revIDLastSave="0" documentId="13_ncr:1_{C4FBB552-309C-418D-814C-467D3E14D63B}" xr6:coauthVersionLast="45" xr6:coauthVersionMax="45" xr10:uidLastSave="{00000000-0000-0000-0000-000000000000}"/>
  <bookViews>
    <workbookView minimized="1" xWindow="16875" yWindow="1050" windowWidth="11985" windowHeight="11130" activeTab="3" xr2:uid="{0EBF94A8-7E35-4029-B543-AA260C92B920}"/>
  </bookViews>
  <sheets>
    <sheet name="kappa_D" sheetId="1" r:id="rId1"/>
    <sheet name="beta" sheetId="2" r:id="rId2"/>
    <sheet name="Theta" sheetId="3" r:id="rId3"/>
    <sheet name="theta_d_scratch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04" i="4" l="1"/>
  <c r="Z703" i="4"/>
  <c r="Z702" i="4"/>
  <c r="Z701" i="4"/>
  <c r="Z700" i="4"/>
  <c r="Z699" i="4"/>
  <c r="Z698" i="4"/>
  <c r="Z697" i="4"/>
  <c r="Z696" i="4"/>
  <c r="Z695" i="4"/>
  <c r="Z694" i="4"/>
  <c r="Z693" i="4"/>
  <c r="Z692" i="4"/>
  <c r="Z691" i="4"/>
  <c r="Z690" i="4"/>
  <c r="Z689" i="4"/>
  <c r="Z688" i="4"/>
  <c r="Z687" i="4"/>
  <c r="Z686" i="4"/>
  <c r="Z685" i="4"/>
  <c r="Z684" i="4"/>
  <c r="Z683" i="4"/>
  <c r="Z682" i="4"/>
  <c r="Z681" i="4"/>
  <c r="Z680" i="4"/>
  <c r="Z679" i="4"/>
  <c r="Z678" i="4"/>
  <c r="Z677" i="4"/>
  <c r="Z676" i="4"/>
  <c r="Z675" i="4"/>
  <c r="Z674" i="4"/>
  <c r="Z673" i="4"/>
  <c r="Z672" i="4"/>
  <c r="Z671" i="4"/>
  <c r="Z670" i="4"/>
  <c r="Z669" i="4"/>
  <c r="Z668" i="4"/>
  <c r="Z667" i="4"/>
  <c r="Z666" i="4"/>
  <c r="Z665" i="4"/>
  <c r="Z664" i="4"/>
  <c r="Z663" i="4"/>
  <c r="Z662" i="4"/>
  <c r="Z661" i="4"/>
  <c r="Z660" i="4"/>
  <c r="Z659" i="4"/>
  <c r="Z658" i="4"/>
  <c r="Z657" i="4"/>
  <c r="Z656" i="4"/>
  <c r="Z655" i="4"/>
  <c r="Z654" i="4"/>
  <c r="Z653" i="4"/>
  <c r="Z652" i="4"/>
  <c r="Z651" i="4"/>
  <c r="Z650" i="4"/>
  <c r="Z649" i="4"/>
  <c r="Z648" i="4"/>
  <c r="Z647" i="4"/>
  <c r="Z646" i="4"/>
  <c r="Z645" i="4"/>
  <c r="Z644" i="4"/>
  <c r="Z643" i="4"/>
  <c r="Z642" i="4"/>
  <c r="Z641" i="4"/>
  <c r="Z640" i="4"/>
  <c r="Z639" i="4"/>
  <c r="Z638" i="4"/>
  <c r="Z637" i="4"/>
  <c r="Z636" i="4"/>
  <c r="Z635" i="4"/>
  <c r="Z634" i="4"/>
  <c r="Z633" i="4"/>
  <c r="Z632" i="4"/>
  <c r="Z631" i="4"/>
  <c r="Z630" i="4"/>
  <c r="Z629" i="4"/>
  <c r="Z628" i="4"/>
  <c r="Z627" i="4"/>
  <c r="Z626" i="4"/>
  <c r="Z625" i="4"/>
  <c r="Z624" i="4"/>
  <c r="Z623" i="4"/>
  <c r="Z622" i="4"/>
  <c r="Z621" i="4"/>
  <c r="Z620" i="4"/>
  <c r="Z619" i="4"/>
  <c r="Z618" i="4"/>
  <c r="Z617" i="4"/>
  <c r="Z616" i="4"/>
  <c r="Z615" i="4"/>
  <c r="Z614" i="4"/>
  <c r="Z613" i="4"/>
  <c r="Z612" i="4"/>
  <c r="Z611" i="4"/>
  <c r="Z610" i="4"/>
  <c r="Z609" i="4"/>
  <c r="Z608" i="4"/>
  <c r="Z607" i="4"/>
  <c r="Z606" i="4"/>
  <c r="Z605" i="4"/>
  <c r="Z604" i="4"/>
  <c r="Z603" i="4"/>
  <c r="Z602" i="4"/>
  <c r="Z601" i="4"/>
  <c r="Z600" i="4"/>
  <c r="Z599" i="4"/>
  <c r="Z598" i="4"/>
  <c r="Z597" i="4"/>
  <c r="Z596" i="4"/>
  <c r="Z595" i="4"/>
  <c r="Z594" i="4"/>
  <c r="Z593" i="4"/>
  <c r="Z592" i="4"/>
  <c r="Z591" i="4"/>
  <c r="Z590" i="4"/>
  <c r="Z589" i="4"/>
  <c r="Z588" i="4"/>
  <c r="Z587" i="4"/>
  <c r="Z586" i="4"/>
  <c r="Z585" i="4"/>
  <c r="Z584" i="4"/>
  <c r="Z583" i="4"/>
  <c r="Z582" i="4"/>
  <c r="Z581" i="4"/>
  <c r="Z580" i="4"/>
  <c r="Z579" i="4"/>
  <c r="Z578" i="4"/>
  <c r="Z577" i="4"/>
  <c r="Z576" i="4"/>
  <c r="Z575" i="4"/>
  <c r="Z574" i="4"/>
  <c r="Z573" i="4"/>
  <c r="Z572" i="4"/>
  <c r="Z571" i="4"/>
  <c r="Z570" i="4"/>
  <c r="Z569" i="4"/>
  <c r="Z568" i="4"/>
  <c r="Z567" i="4"/>
  <c r="Z566" i="4"/>
  <c r="Z565" i="4"/>
  <c r="Z564" i="4"/>
  <c r="Z563" i="4"/>
  <c r="Z562" i="4"/>
  <c r="Z561" i="4"/>
  <c r="Z560" i="4"/>
  <c r="Z559" i="4"/>
  <c r="Z558" i="4"/>
  <c r="Z557" i="4"/>
  <c r="Z556" i="4"/>
  <c r="Z555" i="4"/>
  <c r="Z554" i="4"/>
  <c r="Z553" i="4"/>
  <c r="Z552" i="4"/>
  <c r="Z551" i="4"/>
  <c r="Z550" i="4"/>
  <c r="Z549" i="4"/>
  <c r="Z548" i="4"/>
  <c r="Z547" i="4"/>
  <c r="Z546" i="4"/>
  <c r="Z545" i="4"/>
  <c r="Z544" i="4"/>
  <c r="Z543" i="4"/>
  <c r="Z542" i="4"/>
  <c r="Z541" i="4"/>
  <c r="Z540" i="4"/>
  <c r="Z539" i="4"/>
  <c r="Z538" i="4"/>
  <c r="Z537" i="4"/>
  <c r="Z536" i="4"/>
  <c r="Z535" i="4"/>
  <c r="Z534" i="4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S23" i="4" l="1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R136" i="4"/>
  <c r="R137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R22" i="4"/>
  <c r="P22" i="4"/>
  <c r="O22" i="4"/>
  <c r="S22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Q22" i="4"/>
  <c r="P23" i="4"/>
  <c r="P24" i="4"/>
  <c r="P25" i="4"/>
  <c r="P26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D35" i="4"/>
  <c r="B35" i="4"/>
  <c r="D34" i="4"/>
  <c r="B34" i="4"/>
  <c r="E31" i="4"/>
  <c r="E30" i="4"/>
  <c r="D26" i="4"/>
  <c r="C26" i="4"/>
  <c r="D25" i="4"/>
  <c r="C25" i="4"/>
  <c r="C22" i="4"/>
  <c r="E21" i="4"/>
  <c r="C21" i="4"/>
  <c r="C19" i="4"/>
  <c r="U18" i="4"/>
  <c r="T18" i="4"/>
  <c r="O18" i="4"/>
  <c r="N18" i="4"/>
  <c r="E18" i="4"/>
  <c r="C18" i="4"/>
  <c r="U17" i="4"/>
  <c r="T17" i="4"/>
  <c r="O17" i="4"/>
  <c r="N17" i="4"/>
  <c r="U16" i="4"/>
  <c r="T16" i="4"/>
  <c r="O16" i="4"/>
  <c r="N16" i="4"/>
  <c r="C16" i="4"/>
  <c r="E15" i="4"/>
  <c r="C15" i="4"/>
  <c r="C13" i="4"/>
  <c r="E12" i="4"/>
  <c r="C12" i="4"/>
  <c r="A9" i="4"/>
  <c r="A8" i="4"/>
  <c r="A7" i="4"/>
  <c r="S18" i="4" l="1"/>
  <c r="S16" i="4"/>
  <c r="S17" i="4"/>
  <c r="P18" i="4"/>
  <c r="R18" i="4" s="1"/>
  <c r="Q18" i="4" s="1"/>
  <c r="D27" i="4"/>
  <c r="C31" i="4" s="1"/>
  <c r="C27" i="4"/>
  <c r="C34" i="4" s="1"/>
  <c r="P16" i="4"/>
  <c r="R16" i="4" s="1"/>
  <c r="Q16" i="4" s="1"/>
  <c r="P17" i="4"/>
  <c r="R17" i="4" s="1"/>
  <c r="N47" i="3"/>
  <c r="O47" i="3"/>
  <c r="P47" i="3"/>
  <c r="R47" i="3" s="1"/>
  <c r="T47" i="3"/>
  <c r="S47" i="3" s="1"/>
  <c r="U47" i="3"/>
  <c r="N48" i="3"/>
  <c r="P48" i="3" s="1"/>
  <c r="R48" i="3" s="1"/>
  <c r="O48" i="3"/>
  <c r="T48" i="3"/>
  <c r="U48" i="3"/>
  <c r="S48" i="3" s="1"/>
  <c r="N49" i="3"/>
  <c r="O49" i="3"/>
  <c r="P49" i="3" s="1"/>
  <c r="R49" i="3" s="1"/>
  <c r="Q49" i="3" s="1"/>
  <c r="T49" i="3"/>
  <c r="U49" i="3"/>
  <c r="S49" i="3" s="1"/>
  <c r="N50" i="3"/>
  <c r="O50" i="3"/>
  <c r="P50" i="3" s="1"/>
  <c r="R50" i="3" s="1"/>
  <c r="Q50" i="3" s="1"/>
  <c r="T50" i="3"/>
  <c r="U50" i="3"/>
  <c r="S50" i="3" s="1"/>
  <c r="N51" i="3"/>
  <c r="O51" i="3"/>
  <c r="P51" i="3" s="1"/>
  <c r="R51" i="3" s="1"/>
  <c r="Q51" i="3" s="1"/>
  <c r="T51" i="3"/>
  <c r="U51" i="3"/>
  <c r="S51" i="3" s="1"/>
  <c r="N52" i="3"/>
  <c r="O52" i="3"/>
  <c r="P52" i="3" s="1"/>
  <c r="R52" i="3" s="1"/>
  <c r="Q52" i="3" s="1"/>
  <c r="T52" i="3"/>
  <c r="U52" i="3"/>
  <c r="S52" i="3" s="1"/>
  <c r="N53" i="3"/>
  <c r="O53" i="3"/>
  <c r="P53" i="3" s="1"/>
  <c r="R53" i="3" s="1"/>
  <c r="Q53" i="3" s="1"/>
  <c r="T53" i="3"/>
  <c r="U53" i="3"/>
  <c r="S53" i="3" s="1"/>
  <c r="N54" i="3"/>
  <c r="O54" i="3"/>
  <c r="P54" i="3" s="1"/>
  <c r="R54" i="3" s="1"/>
  <c r="Q54" i="3" s="1"/>
  <c r="T54" i="3"/>
  <c r="U54" i="3"/>
  <c r="S54" i="3" s="1"/>
  <c r="N55" i="3"/>
  <c r="O55" i="3"/>
  <c r="P55" i="3" s="1"/>
  <c r="R55" i="3" s="1"/>
  <c r="Q55" i="3" s="1"/>
  <c r="T55" i="3"/>
  <c r="U55" i="3"/>
  <c r="S55" i="3" s="1"/>
  <c r="N56" i="3"/>
  <c r="O56" i="3"/>
  <c r="P56" i="3" s="1"/>
  <c r="R56" i="3" s="1"/>
  <c r="Q56" i="3" s="1"/>
  <c r="T56" i="3"/>
  <c r="U56" i="3"/>
  <c r="S56" i="3" s="1"/>
  <c r="N57" i="3"/>
  <c r="O57" i="3"/>
  <c r="P57" i="3" s="1"/>
  <c r="R57" i="3" s="1"/>
  <c r="Q57" i="3" s="1"/>
  <c r="T57" i="3"/>
  <c r="U57" i="3"/>
  <c r="S57" i="3" s="1"/>
  <c r="N58" i="3"/>
  <c r="O58" i="3"/>
  <c r="P58" i="3" s="1"/>
  <c r="R58" i="3" s="1"/>
  <c r="Q58" i="3" s="1"/>
  <c r="T58" i="3"/>
  <c r="U58" i="3"/>
  <c r="S58" i="3" s="1"/>
  <c r="N59" i="3"/>
  <c r="O59" i="3"/>
  <c r="P59" i="3" s="1"/>
  <c r="R59" i="3" s="1"/>
  <c r="Q59" i="3" s="1"/>
  <c r="T59" i="3"/>
  <c r="U59" i="3"/>
  <c r="S59" i="3" s="1"/>
  <c r="N60" i="3"/>
  <c r="O60" i="3"/>
  <c r="P60" i="3" s="1"/>
  <c r="R60" i="3" s="1"/>
  <c r="Q60" i="3" s="1"/>
  <c r="T60" i="3"/>
  <c r="U60" i="3"/>
  <c r="S60" i="3" s="1"/>
  <c r="N61" i="3"/>
  <c r="O61" i="3"/>
  <c r="P61" i="3" s="1"/>
  <c r="R61" i="3" s="1"/>
  <c r="Q61" i="3" s="1"/>
  <c r="T61" i="3"/>
  <c r="U61" i="3"/>
  <c r="S61" i="3" s="1"/>
  <c r="N62" i="3"/>
  <c r="O62" i="3"/>
  <c r="P62" i="3" s="1"/>
  <c r="R62" i="3" s="1"/>
  <c r="Q62" i="3" s="1"/>
  <c r="T62" i="3"/>
  <c r="U62" i="3"/>
  <c r="S62" i="3" s="1"/>
  <c r="N63" i="3"/>
  <c r="O63" i="3"/>
  <c r="P63" i="3" s="1"/>
  <c r="R63" i="3" s="1"/>
  <c r="Q63" i="3" s="1"/>
  <c r="T63" i="3"/>
  <c r="U63" i="3"/>
  <c r="S63" i="3" s="1"/>
  <c r="N64" i="3"/>
  <c r="O64" i="3"/>
  <c r="P64" i="3" s="1"/>
  <c r="R64" i="3" s="1"/>
  <c r="Q64" i="3" s="1"/>
  <c r="T64" i="3"/>
  <c r="U64" i="3"/>
  <c r="S64" i="3" s="1"/>
  <c r="N65" i="3"/>
  <c r="O65" i="3"/>
  <c r="P65" i="3" s="1"/>
  <c r="R65" i="3" s="1"/>
  <c r="Q65" i="3" s="1"/>
  <c r="T65" i="3"/>
  <c r="U65" i="3"/>
  <c r="S65" i="3" s="1"/>
  <c r="N66" i="3"/>
  <c r="O66" i="3"/>
  <c r="P66" i="3" s="1"/>
  <c r="R66" i="3" s="1"/>
  <c r="Q66" i="3" s="1"/>
  <c r="T66" i="3"/>
  <c r="U66" i="3"/>
  <c r="S66" i="3" s="1"/>
  <c r="N67" i="3"/>
  <c r="O67" i="3"/>
  <c r="P67" i="3" s="1"/>
  <c r="R67" i="3" s="1"/>
  <c r="Q67" i="3" s="1"/>
  <c r="T67" i="3"/>
  <c r="U67" i="3"/>
  <c r="S67" i="3" s="1"/>
  <c r="N68" i="3"/>
  <c r="O68" i="3"/>
  <c r="P68" i="3" s="1"/>
  <c r="R68" i="3" s="1"/>
  <c r="Q68" i="3" s="1"/>
  <c r="T68" i="3"/>
  <c r="U68" i="3"/>
  <c r="S68" i="3" s="1"/>
  <c r="N69" i="3"/>
  <c r="O69" i="3"/>
  <c r="P69" i="3" s="1"/>
  <c r="R69" i="3" s="1"/>
  <c r="Q69" i="3" s="1"/>
  <c r="T69" i="3"/>
  <c r="U69" i="3"/>
  <c r="S69" i="3" s="1"/>
  <c r="N70" i="3"/>
  <c r="O70" i="3"/>
  <c r="P70" i="3" s="1"/>
  <c r="R70" i="3" s="1"/>
  <c r="Q70" i="3" s="1"/>
  <c r="T70" i="3"/>
  <c r="U70" i="3"/>
  <c r="S70" i="3" s="1"/>
  <c r="N71" i="3"/>
  <c r="O71" i="3"/>
  <c r="P71" i="3" s="1"/>
  <c r="R71" i="3" s="1"/>
  <c r="Q71" i="3" s="1"/>
  <c r="T71" i="3"/>
  <c r="U71" i="3"/>
  <c r="S71" i="3" s="1"/>
  <c r="N72" i="3"/>
  <c r="O72" i="3"/>
  <c r="P72" i="3" s="1"/>
  <c r="R72" i="3" s="1"/>
  <c r="Q72" i="3" s="1"/>
  <c r="T72" i="3"/>
  <c r="U72" i="3"/>
  <c r="S72" i="3" s="1"/>
  <c r="N73" i="3"/>
  <c r="O73" i="3"/>
  <c r="P73" i="3" s="1"/>
  <c r="R73" i="3" s="1"/>
  <c r="Q73" i="3" s="1"/>
  <c r="T73" i="3"/>
  <c r="U73" i="3"/>
  <c r="S73" i="3" s="1"/>
  <c r="N74" i="3"/>
  <c r="O74" i="3"/>
  <c r="P74" i="3" s="1"/>
  <c r="R74" i="3" s="1"/>
  <c r="Q74" i="3" s="1"/>
  <c r="T74" i="3"/>
  <c r="U74" i="3"/>
  <c r="S74" i="3" s="1"/>
  <c r="N75" i="3"/>
  <c r="O75" i="3"/>
  <c r="P75" i="3" s="1"/>
  <c r="R75" i="3" s="1"/>
  <c r="Q75" i="3" s="1"/>
  <c r="T75" i="3"/>
  <c r="U75" i="3"/>
  <c r="S75" i="3" s="1"/>
  <c r="N76" i="3"/>
  <c r="O76" i="3"/>
  <c r="P76" i="3" s="1"/>
  <c r="R76" i="3" s="1"/>
  <c r="Q76" i="3" s="1"/>
  <c r="T76" i="3"/>
  <c r="U76" i="3"/>
  <c r="S76" i="3" s="1"/>
  <c r="D26" i="3"/>
  <c r="N17" i="3"/>
  <c r="O17" i="3"/>
  <c r="T17" i="3"/>
  <c r="U17" i="3"/>
  <c r="N18" i="3"/>
  <c r="O18" i="3"/>
  <c r="T18" i="3"/>
  <c r="U18" i="3"/>
  <c r="N19" i="3"/>
  <c r="O19" i="3"/>
  <c r="T19" i="3"/>
  <c r="U19" i="3"/>
  <c r="N20" i="3"/>
  <c r="O20" i="3"/>
  <c r="T20" i="3"/>
  <c r="U20" i="3"/>
  <c r="N21" i="3"/>
  <c r="O21" i="3"/>
  <c r="T21" i="3"/>
  <c r="U21" i="3"/>
  <c r="N22" i="3"/>
  <c r="O22" i="3"/>
  <c r="T22" i="3"/>
  <c r="U22" i="3"/>
  <c r="N23" i="3"/>
  <c r="O23" i="3"/>
  <c r="T23" i="3"/>
  <c r="U23" i="3"/>
  <c r="N24" i="3"/>
  <c r="O24" i="3"/>
  <c r="T24" i="3"/>
  <c r="U24" i="3"/>
  <c r="N25" i="3"/>
  <c r="O25" i="3"/>
  <c r="T25" i="3"/>
  <c r="U25" i="3"/>
  <c r="N26" i="3"/>
  <c r="O26" i="3"/>
  <c r="T26" i="3"/>
  <c r="U26" i="3"/>
  <c r="N27" i="3"/>
  <c r="O27" i="3"/>
  <c r="T27" i="3"/>
  <c r="U27" i="3"/>
  <c r="N28" i="3"/>
  <c r="O28" i="3"/>
  <c r="T28" i="3"/>
  <c r="U28" i="3"/>
  <c r="N29" i="3"/>
  <c r="O29" i="3"/>
  <c r="T29" i="3"/>
  <c r="U29" i="3"/>
  <c r="N30" i="3"/>
  <c r="O30" i="3"/>
  <c r="T30" i="3"/>
  <c r="U30" i="3"/>
  <c r="N31" i="3"/>
  <c r="O31" i="3"/>
  <c r="T31" i="3"/>
  <c r="U31" i="3"/>
  <c r="N32" i="3"/>
  <c r="O32" i="3"/>
  <c r="T32" i="3"/>
  <c r="U32" i="3"/>
  <c r="N33" i="3"/>
  <c r="O33" i="3"/>
  <c r="T33" i="3"/>
  <c r="U33" i="3"/>
  <c r="N34" i="3"/>
  <c r="O34" i="3"/>
  <c r="T34" i="3"/>
  <c r="U34" i="3"/>
  <c r="N35" i="3"/>
  <c r="O35" i="3"/>
  <c r="T35" i="3"/>
  <c r="U35" i="3"/>
  <c r="N36" i="3"/>
  <c r="O36" i="3"/>
  <c r="T36" i="3"/>
  <c r="U36" i="3"/>
  <c r="N37" i="3"/>
  <c r="O37" i="3"/>
  <c r="T37" i="3"/>
  <c r="U37" i="3"/>
  <c r="N38" i="3"/>
  <c r="O38" i="3"/>
  <c r="T38" i="3"/>
  <c r="U38" i="3"/>
  <c r="N39" i="3"/>
  <c r="O39" i="3"/>
  <c r="T39" i="3"/>
  <c r="U39" i="3"/>
  <c r="N40" i="3"/>
  <c r="O40" i="3"/>
  <c r="T40" i="3"/>
  <c r="U40" i="3"/>
  <c r="N41" i="3"/>
  <c r="O41" i="3"/>
  <c r="T41" i="3"/>
  <c r="U41" i="3"/>
  <c r="N42" i="3"/>
  <c r="O42" i="3"/>
  <c r="T42" i="3"/>
  <c r="U42" i="3"/>
  <c r="N43" i="3"/>
  <c r="O43" i="3"/>
  <c r="T43" i="3"/>
  <c r="U43" i="3"/>
  <c r="N44" i="3"/>
  <c r="O44" i="3"/>
  <c r="T44" i="3"/>
  <c r="U44" i="3"/>
  <c r="N45" i="3"/>
  <c r="O45" i="3"/>
  <c r="T45" i="3"/>
  <c r="U45" i="3"/>
  <c r="N46" i="3"/>
  <c r="O46" i="3"/>
  <c r="T46" i="3"/>
  <c r="U46" i="3"/>
  <c r="U16" i="3"/>
  <c r="T16" i="3"/>
  <c r="O16" i="3"/>
  <c r="N16" i="3"/>
  <c r="A9" i="3"/>
  <c r="A7" i="3"/>
  <c r="D35" i="3"/>
  <c r="D34" i="3"/>
  <c r="B35" i="3"/>
  <c r="B34" i="3"/>
  <c r="E30" i="3"/>
  <c r="C26" i="3"/>
  <c r="D25" i="3"/>
  <c r="C25" i="3"/>
  <c r="C22" i="3"/>
  <c r="C19" i="3"/>
  <c r="E18" i="3"/>
  <c r="C18" i="3"/>
  <c r="C16" i="3"/>
  <c r="C13" i="3"/>
  <c r="E12" i="3"/>
  <c r="C12" i="3"/>
  <c r="C21" i="3"/>
  <c r="E21" i="3"/>
  <c r="E15" i="3"/>
  <c r="C15" i="3"/>
  <c r="A8" i="3"/>
  <c r="E31" i="3"/>
  <c r="N17" i="2"/>
  <c r="O17" i="2"/>
  <c r="P17" i="2"/>
  <c r="R17" i="2" s="1"/>
  <c r="T17" i="2"/>
  <c r="S17" i="2" s="1"/>
  <c r="U17" i="2"/>
  <c r="N18" i="2"/>
  <c r="O18" i="2"/>
  <c r="P18" i="2" s="1"/>
  <c r="R18" i="2" s="1"/>
  <c r="Q18" i="2" s="1"/>
  <c r="T18" i="2"/>
  <c r="U18" i="2"/>
  <c r="S18" i="2" s="1"/>
  <c r="N19" i="2"/>
  <c r="O19" i="2"/>
  <c r="P19" i="2" s="1"/>
  <c r="R19" i="2" s="1"/>
  <c r="Q19" i="2" s="1"/>
  <c r="T19" i="2"/>
  <c r="U19" i="2"/>
  <c r="S19" i="2" s="1"/>
  <c r="N20" i="2"/>
  <c r="O20" i="2"/>
  <c r="P20" i="2" s="1"/>
  <c r="R20" i="2" s="1"/>
  <c r="Q20" i="2" s="1"/>
  <c r="T20" i="2"/>
  <c r="U20" i="2"/>
  <c r="S20" i="2" s="1"/>
  <c r="N21" i="2"/>
  <c r="O21" i="2"/>
  <c r="P21" i="2" s="1"/>
  <c r="R21" i="2" s="1"/>
  <c r="Q21" i="2" s="1"/>
  <c r="T21" i="2"/>
  <c r="U21" i="2"/>
  <c r="S21" i="2" s="1"/>
  <c r="N22" i="2"/>
  <c r="O22" i="2"/>
  <c r="P22" i="2" s="1"/>
  <c r="R22" i="2" s="1"/>
  <c r="Q22" i="2" s="1"/>
  <c r="T22" i="2"/>
  <c r="U22" i="2"/>
  <c r="S22" i="2" s="1"/>
  <c r="N23" i="2"/>
  <c r="O23" i="2"/>
  <c r="P23" i="2" s="1"/>
  <c r="R23" i="2" s="1"/>
  <c r="Q23" i="2"/>
  <c r="T23" i="2"/>
  <c r="U23" i="2"/>
  <c r="S23" i="2" s="1"/>
  <c r="N24" i="2"/>
  <c r="O24" i="2"/>
  <c r="P24" i="2" s="1"/>
  <c r="R24" i="2" s="1"/>
  <c r="Q24" i="2" s="1"/>
  <c r="T24" i="2"/>
  <c r="U24" i="2"/>
  <c r="S24" i="2" s="1"/>
  <c r="N25" i="2"/>
  <c r="O25" i="2"/>
  <c r="P25" i="2" s="1"/>
  <c r="R25" i="2" s="1"/>
  <c r="Q25" i="2" s="1"/>
  <c r="T25" i="2"/>
  <c r="U25" i="2"/>
  <c r="S25" i="2" s="1"/>
  <c r="N26" i="2"/>
  <c r="O26" i="2"/>
  <c r="P26" i="2" s="1"/>
  <c r="R26" i="2" s="1"/>
  <c r="Q26" i="2"/>
  <c r="T26" i="2"/>
  <c r="U26" i="2"/>
  <c r="S26" i="2" s="1"/>
  <c r="N27" i="2"/>
  <c r="O27" i="2"/>
  <c r="P27" i="2" s="1"/>
  <c r="R27" i="2" s="1"/>
  <c r="Q27" i="2"/>
  <c r="T27" i="2"/>
  <c r="U27" i="2"/>
  <c r="S27" i="2" s="1"/>
  <c r="N28" i="2"/>
  <c r="O28" i="2"/>
  <c r="P28" i="2" s="1"/>
  <c r="R28" i="2" s="1"/>
  <c r="Q28" i="2" s="1"/>
  <c r="T28" i="2"/>
  <c r="U28" i="2"/>
  <c r="S28" i="2" s="1"/>
  <c r="N29" i="2"/>
  <c r="O29" i="2"/>
  <c r="P29" i="2" s="1"/>
  <c r="R29" i="2" s="1"/>
  <c r="Q29" i="2" s="1"/>
  <c r="T29" i="2"/>
  <c r="U29" i="2"/>
  <c r="S29" i="2" s="1"/>
  <c r="N30" i="2"/>
  <c r="O30" i="2"/>
  <c r="P30" i="2" s="1"/>
  <c r="R30" i="2" s="1"/>
  <c r="Q30" i="2"/>
  <c r="T30" i="2"/>
  <c r="U30" i="2"/>
  <c r="S30" i="2" s="1"/>
  <c r="N31" i="2"/>
  <c r="O31" i="2"/>
  <c r="P31" i="2" s="1"/>
  <c r="R31" i="2" s="1"/>
  <c r="Q31" i="2"/>
  <c r="T31" i="2"/>
  <c r="U31" i="2"/>
  <c r="S31" i="2" s="1"/>
  <c r="N32" i="2"/>
  <c r="O32" i="2"/>
  <c r="P32" i="2" s="1"/>
  <c r="R32" i="2" s="1"/>
  <c r="Q32" i="2" s="1"/>
  <c r="T32" i="2"/>
  <c r="U32" i="2"/>
  <c r="S32" i="2" s="1"/>
  <c r="N33" i="2"/>
  <c r="O33" i="2"/>
  <c r="P33" i="2" s="1"/>
  <c r="R33" i="2" s="1"/>
  <c r="Q33" i="2" s="1"/>
  <c r="T33" i="2"/>
  <c r="U33" i="2"/>
  <c r="S33" i="2" s="1"/>
  <c r="N34" i="2"/>
  <c r="O34" i="2"/>
  <c r="P34" i="2" s="1"/>
  <c r="R34" i="2" s="1"/>
  <c r="Q34" i="2"/>
  <c r="T34" i="2"/>
  <c r="U34" i="2"/>
  <c r="S34" i="2" s="1"/>
  <c r="N35" i="2"/>
  <c r="O35" i="2"/>
  <c r="P35" i="2" s="1"/>
  <c r="R35" i="2" s="1"/>
  <c r="Q35" i="2"/>
  <c r="T35" i="2"/>
  <c r="U35" i="2"/>
  <c r="S35" i="2" s="1"/>
  <c r="N36" i="2"/>
  <c r="O36" i="2"/>
  <c r="P36" i="2" s="1"/>
  <c r="R36" i="2" s="1"/>
  <c r="Q36" i="2" s="1"/>
  <c r="T36" i="2"/>
  <c r="U36" i="2"/>
  <c r="S36" i="2" s="1"/>
  <c r="N37" i="2"/>
  <c r="O37" i="2"/>
  <c r="P37" i="2" s="1"/>
  <c r="R37" i="2" s="1"/>
  <c r="T37" i="2"/>
  <c r="U37" i="2"/>
  <c r="S37" i="2" s="1"/>
  <c r="Q37" i="2" s="1"/>
  <c r="N38" i="2"/>
  <c r="O38" i="2"/>
  <c r="P38" i="2" s="1"/>
  <c r="R38" i="2" s="1"/>
  <c r="Q38" i="2"/>
  <c r="T38" i="2"/>
  <c r="U38" i="2"/>
  <c r="S38" i="2" s="1"/>
  <c r="N39" i="2"/>
  <c r="O39" i="2"/>
  <c r="P39" i="2" s="1"/>
  <c r="R39" i="2" s="1"/>
  <c r="Q39" i="2"/>
  <c r="T39" i="2"/>
  <c r="U39" i="2"/>
  <c r="S39" i="2" s="1"/>
  <c r="N40" i="2"/>
  <c r="O40" i="2"/>
  <c r="P40" i="2" s="1"/>
  <c r="R40" i="2" s="1"/>
  <c r="Q40" i="2" s="1"/>
  <c r="T40" i="2"/>
  <c r="U40" i="2"/>
  <c r="S40" i="2" s="1"/>
  <c r="N41" i="2"/>
  <c r="O41" i="2"/>
  <c r="P41" i="2" s="1"/>
  <c r="R41" i="2" s="1"/>
  <c r="T41" i="2"/>
  <c r="U41" i="2"/>
  <c r="S41" i="2" s="1"/>
  <c r="Q41" i="2" s="1"/>
  <c r="N42" i="2"/>
  <c r="O42" i="2"/>
  <c r="P42" i="2" s="1"/>
  <c r="R42" i="2" s="1"/>
  <c r="Q42" i="2"/>
  <c r="T42" i="2"/>
  <c r="U42" i="2"/>
  <c r="S42" i="2" s="1"/>
  <c r="N43" i="2"/>
  <c r="O43" i="2"/>
  <c r="P43" i="2" s="1"/>
  <c r="R43" i="2" s="1"/>
  <c r="Q43" i="2"/>
  <c r="T43" i="2"/>
  <c r="U43" i="2"/>
  <c r="S43" i="2" s="1"/>
  <c r="N44" i="2"/>
  <c r="O44" i="2"/>
  <c r="P44" i="2" s="1"/>
  <c r="R44" i="2" s="1"/>
  <c r="Q44" i="2" s="1"/>
  <c r="T44" i="2"/>
  <c r="U44" i="2"/>
  <c r="S44" i="2" s="1"/>
  <c r="N45" i="2"/>
  <c r="O45" i="2"/>
  <c r="P45" i="2" s="1"/>
  <c r="R45" i="2" s="1"/>
  <c r="T45" i="2"/>
  <c r="U45" i="2"/>
  <c r="S45" i="2" s="1"/>
  <c r="Q45" i="2" s="1"/>
  <c r="N46" i="2"/>
  <c r="O46" i="2"/>
  <c r="P46" i="2" s="1"/>
  <c r="R46" i="2" s="1"/>
  <c r="Q46" i="2"/>
  <c r="T46" i="2"/>
  <c r="U46" i="2"/>
  <c r="S46" i="2" s="1"/>
  <c r="N47" i="2"/>
  <c r="O47" i="2"/>
  <c r="P47" i="2" s="1"/>
  <c r="R47" i="2" s="1"/>
  <c r="Q47" i="2"/>
  <c r="T47" i="2"/>
  <c r="U47" i="2"/>
  <c r="S47" i="2" s="1"/>
  <c r="N48" i="2"/>
  <c r="O48" i="2"/>
  <c r="P48" i="2" s="1"/>
  <c r="R48" i="2" s="1"/>
  <c r="Q48" i="2" s="1"/>
  <c r="T48" i="2"/>
  <c r="U48" i="2"/>
  <c r="S48" i="2" s="1"/>
  <c r="N49" i="2"/>
  <c r="O49" i="2"/>
  <c r="P49" i="2" s="1"/>
  <c r="R49" i="2" s="1"/>
  <c r="T49" i="2"/>
  <c r="U49" i="2"/>
  <c r="S49" i="2" s="1"/>
  <c r="Q49" i="2" s="1"/>
  <c r="N50" i="2"/>
  <c r="O50" i="2"/>
  <c r="P50" i="2" s="1"/>
  <c r="R50" i="2" s="1"/>
  <c r="Q50" i="2"/>
  <c r="T50" i="2"/>
  <c r="U50" i="2"/>
  <c r="S50" i="2" s="1"/>
  <c r="N51" i="2"/>
  <c r="O51" i="2"/>
  <c r="P51" i="2" s="1"/>
  <c r="R51" i="2" s="1"/>
  <c r="Q51" i="2"/>
  <c r="T51" i="2"/>
  <c r="U51" i="2"/>
  <c r="S51" i="2" s="1"/>
  <c r="N52" i="2"/>
  <c r="O52" i="2"/>
  <c r="P52" i="2" s="1"/>
  <c r="R52" i="2" s="1"/>
  <c r="Q52" i="2" s="1"/>
  <c r="T52" i="2"/>
  <c r="U52" i="2"/>
  <c r="S52" i="2" s="1"/>
  <c r="N53" i="2"/>
  <c r="O53" i="2"/>
  <c r="P53" i="2" s="1"/>
  <c r="R53" i="2" s="1"/>
  <c r="T53" i="2"/>
  <c r="U53" i="2"/>
  <c r="S53" i="2" s="1"/>
  <c r="Q53" i="2" s="1"/>
  <c r="N54" i="2"/>
  <c r="O54" i="2"/>
  <c r="P54" i="2" s="1"/>
  <c r="R54" i="2" s="1"/>
  <c r="Q54" i="2"/>
  <c r="T54" i="2"/>
  <c r="U54" i="2"/>
  <c r="S54" i="2" s="1"/>
  <c r="N55" i="2"/>
  <c r="O55" i="2"/>
  <c r="P55" i="2" s="1"/>
  <c r="R55" i="2" s="1"/>
  <c r="Q55" i="2"/>
  <c r="T55" i="2"/>
  <c r="U55" i="2"/>
  <c r="S55" i="2" s="1"/>
  <c r="N56" i="2"/>
  <c r="O56" i="2"/>
  <c r="P56" i="2" s="1"/>
  <c r="R56" i="2" s="1"/>
  <c r="Q56" i="2" s="1"/>
  <c r="T56" i="2"/>
  <c r="U56" i="2"/>
  <c r="S56" i="2" s="1"/>
  <c r="N57" i="2"/>
  <c r="O57" i="2"/>
  <c r="P57" i="2" s="1"/>
  <c r="R57" i="2" s="1"/>
  <c r="T57" i="2"/>
  <c r="U57" i="2"/>
  <c r="S57" i="2" s="1"/>
  <c r="Q57" i="2" s="1"/>
  <c r="N58" i="2"/>
  <c r="O58" i="2"/>
  <c r="P58" i="2" s="1"/>
  <c r="R58" i="2" s="1"/>
  <c r="Q58" i="2"/>
  <c r="T58" i="2"/>
  <c r="U58" i="2"/>
  <c r="S58" i="2" s="1"/>
  <c r="N59" i="2"/>
  <c r="O59" i="2"/>
  <c r="P59" i="2" s="1"/>
  <c r="R59" i="2" s="1"/>
  <c r="Q59" i="2"/>
  <c r="T59" i="2"/>
  <c r="U59" i="2"/>
  <c r="S59" i="2" s="1"/>
  <c r="N60" i="2"/>
  <c r="O60" i="2"/>
  <c r="P60" i="2" s="1"/>
  <c r="R60" i="2" s="1"/>
  <c r="Q60" i="2" s="1"/>
  <c r="T60" i="2"/>
  <c r="U60" i="2"/>
  <c r="S60" i="2" s="1"/>
  <c r="N61" i="2"/>
  <c r="O61" i="2"/>
  <c r="P61" i="2" s="1"/>
  <c r="R61" i="2" s="1"/>
  <c r="T61" i="2"/>
  <c r="U61" i="2"/>
  <c r="S61" i="2" s="1"/>
  <c r="Q61" i="2" s="1"/>
  <c r="N62" i="2"/>
  <c r="O62" i="2"/>
  <c r="P62" i="2" s="1"/>
  <c r="R62" i="2" s="1"/>
  <c r="Q62" i="2"/>
  <c r="T62" i="2"/>
  <c r="U62" i="2"/>
  <c r="S62" i="2" s="1"/>
  <c r="N63" i="2"/>
  <c r="O63" i="2"/>
  <c r="P63" i="2" s="1"/>
  <c r="R63" i="2" s="1"/>
  <c r="Q63" i="2"/>
  <c r="T63" i="2"/>
  <c r="U63" i="2"/>
  <c r="S63" i="2" s="1"/>
  <c r="N64" i="2"/>
  <c r="O64" i="2"/>
  <c r="P64" i="2" s="1"/>
  <c r="R64" i="2" s="1"/>
  <c r="Q64" i="2" s="1"/>
  <c r="T64" i="2"/>
  <c r="U64" i="2"/>
  <c r="S64" i="2" s="1"/>
  <c r="N65" i="2"/>
  <c r="O65" i="2"/>
  <c r="P65" i="2" s="1"/>
  <c r="R65" i="2" s="1"/>
  <c r="T65" i="2"/>
  <c r="U65" i="2"/>
  <c r="S65" i="2" s="1"/>
  <c r="Q65" i="2" s="1"/>
  <c r="N66" i="2"/>
  <c r="O66" i="2"/>
  <c r="P66" i="2" s="1"/>
  <c r="R66" i="2" s="1"/>
  <c r="Q66" i="2"/>
  <c r="T66" i="2"/>
  <c r="U66" i="2"/>
  <c r="S66" i="2" s="1"/>
  <c r="N67" i="2"/>
  <c r="O67" i="2"/>
  <c r="P67" i="2" s="1"/>
  <c r="R67" i="2" s="1"/>
  <c r="Q67" i="2"/>
  <c r="T67" i="2"/>
  <c r="U67" i="2"/>
  <c r="S67" i="2" s="1"/>
  <c r="N68" i="2"/>
  <c r="O68" i="2"/>
  <c r="P68" i="2" s="1"/>
  <c r="R68" i="2" s="1"/>
  <c r="Q68" i="2" s="1"/>
  <c r="T68" i="2"/>
  <c r="U68" i="2"/>
  <c r="S68" i="2" s="1"/>
  <c r="N69" i="2"/>
  <c r="O69" i="2"/>
  <c r="P69" i="2" s="1"/>
  <c r="R69" i="2" s="1"/>
  <c r="T69" i="2"/>
  <c r="U69" i="2"/>
  <c r="S69" i="2" s="1"/>
  <c r="Q69" i="2" s="1"/>
  <c r="N70" i="2"/>
  <c r="O70" i="2"/>
  <c r="P70" i="2" s="1"/>
  <c r="R70" i="2" s="1"/>
  <c r="Q70" i="2"/>
  <c r="T70" i="2"/>
  <c r="U70" i="2"/>
  <c r="S70" i="2" s="1"/>
  <c r="N71" i="2"/>
  <c r="O71" i="2"/>
  <c r="P71" i="2" s="1"/>
  <c r="R71" i="2" s="1"/>
  <c r="Q71" i="2"/>
  <c r="T71" i="2"/>
  <c r="U71" i="2"/>
  <c r="S71" i="2" s="1"/>
  <c r="N72" i="2"/>
  <c r="O72" i="2"/>
  <c r="P72" i="2" s="1"/>
  <c r="R72" i="2" s="1"/>
  <c r="Q72" i="2" s="1"/>
  <c r="T72" i="2"/>
  <c r="U72" i="2"/>
  <c r="S72" i="2" s="1"/>
  <c r="N73" i="2"/>
  <c r="O73" i="2"/>
  <c r="P73" i="2" s="1"/>
  <c r="R73" i="2" s="1"/>
  <c r="T73" i="2"/>
  <c r="U73" i="2"/>
  <c r="S73" i="2" s="1"/>
  <c r="Q73" i="2" s="1"/>
  <c r="N74" i="2"/>
  <c r="O74" i="2"/>
  <c r="P74" i="2" s="1"/>
  <c r="R74" i="2" s="1"/>
  <c r="Q74" i="2"/>
  <c r="T74" i="2"/>
  <c r="U74" i="2"/>
  <c r="S74" i="2" s="1"/>
  <c r="N75" i="2"/>
  <c r="O75" i="2"/>
  <c r="P75" i="2" s="1"/>
  <c r="R75" i="2" s="1"/>
  <c r="Q75" i="2"/>
  <c r="T75" i="2"/>
  <c r="U75" i="2"/>
  <c r="S75" i="2" s="1"/>
  <c r="N76" i="2"/>
  <c r="O76" i="2"/>
  <c r="P76" i="2" s="1"/>
  <c r="R76" i="2" s="1"/>
  <c r="Q76" i="2" s="1"/>
  <c r="T76" i="2"/>
  <c r="U76" i="2"/>
  <c r="S76" i="2" s="1"/>
  <c r="N77" i="2"/>
  <c r="O77" i="2"/>
  <c r="P77" i="2" s="1"/>
  <c r="R77" i="2" s="1"/>
  <c r="T77" i="2"/>
  <c r="U77" i="2"/>
  <c r="S77" i="2" s="1"/>
  <c r="Q77" i="2" s="1"/>
  <c r="N78" i="2"/>
  <c r="O78" i="2"/>
  <c r="P78" i="2" s="1"/>
  <c r="R78" i="2" s="1"/>
  <c r="Q78" i="2"/>
  <c r="T78" i="2"/>
  <c r="U78" i="2"/>
  <c r="S78" i="2" s="1"/>
  <c r="N79" i="2"/>
  <c r="O79" i="2"/>
  <c r="P79" i="2" s="1"/>
  <c r="R79" i="2" s="1"/>
  <c r="Q79" i="2"/>
  <c r="T79" i="2"/>
  <c r="U79" i="2"/>
  <c r="S79" i="2" s="1"/>
  <c r="N80" i="2"/>
  <c r="O80" i="2"/>
  <c r="P80" i="2" s="1"/>
  <c r="R80" i="2" s="1"/>
  <c r="Q80" i="2" s="1"/>
  <c r="T80" i="2"/>
  <c r="U80" i="2"/>
  <c r="S80" i="2" s="1"/>
  <c r="N81" i="2"/>
  <c r="O81" i="2"/>
  <c r="P81" i="2" s="1"/>
  <c r="R81" i="2" s="1"/>
  <c r="T81" i="2"/>
  <c r="U81" i="2"/>
  <c r="S81" i="2" s="1"/>
  <c r="Q81" i="2" s="1"/>
  <c r="N82" i="2"/>
  <c r="O82" i="2"/>
  <c r="P82" i="2" s="1"/>
  <c r="R82" i="2" s="1"/>
  <c r="Q82" i="2"/>
  <c r="T82" i="2"/>
  <c r="U82" i="2"/>
  <c r="S82" i="2" s="1"/>
  <c r="N83" i="2"/>
  <c r="O83" i="2"/>
  <c r="P83" i="2" s="1"/>
  <c r="R83" i="2" s="1"/>
  <c r="Q83" i="2"/>
  <c r="T83" i="2"/>
  <c r="U83" i="2"/>
  <c r="S83" i="2" s="1"/>
  <c r="N84" i="2"/>
  <c r="O84" i="2"/>
  <c r="P84" i="2" s="1"/>
  <c r="R84" i="2" s="1"/>
  <c r="T84" i="2"/>
  <c r="U84" i="2"/>
  <c r="S84" i="2" s="1"/>
  <c r="N85" i="2"/>
  <c r="O85" i="2"/>
  <c r="P85" i="2" s="1"/>
  <c r="R85" i="2" s="1"/>
  <c r="S85" i="2"/>
  <c r="Q85" i="2" s="1"/>
  <c r="T85" i="2"/>
  <c r="U85" i="2"/>
  <c r="N86" i="2"/>
  <c r="O86" i="2"/>
  <c r="P86" i="2" s="1"/>
  <c r="R86" i="2" s="1"/>
  <c r="Q86" i="2" s="1"/>
  <c r="T86" i="2"/>
  <c r="U86" i="2"/>
  <c r="S86" i="2" s="1"/>
  <c r="N87" i="2"/>
  <c r="O87" i="2"/>
  <c r="P87" i="2" s="1"/>
  <c r="R87" i="2" s="1"/>
  <c r="S87" i="2"/>
  <c r="Q87" i="2" s="1"/>
  <c r="T87" i="2"/>
  <c r="U87" i="2"/>
  <c r="N88" i="2"/>
  <c r="O88" i="2"/>
  <c r="P88" i="2" s="1"/>
  <c r="R88" i="2" s="1"/>
  <c r="Q88" i="2" s="1"/>
  <c r="T88" i="2"/>
  <c r="U88" i="2"/>
  <c r="S88" i="2" s="1"/>
  <c r="N89" i="2"/>
  <c r="O89" i="2"/>
  <c r="P89" i="2" s="1"/>
  <c r="R89" i="2" s="1"/>
  <c r="S89" i="2"/>
  <c r="Q89" i="2" s="1"/>
  <c r="T89" i="2"/>
  <c r="U89" i="2"/>
  <c r="N90" i="2"/>
  <c r="O90" i="2"/>
  <c r="P90" i="2" s="1"/>
  <c r="R90" i="2" s="1"/>
  <c r="T90" i="2"/>
  <c r="U90" i="2"/>
  <c r="S90" i="2" s="1"/>
  <c r="N91" i="2"/>
  <c r="O91" i="2"/>
  <c r="P91" i="2" s="1"/>
  <c r="R91" i="2" s="1"/>
  <c r="S91" i="2"/>
  <c r="Q91" i="2" s="1"/>
  <c r="T91" i="2"/>
  <c r="U91" i="2"/>
  <c r="N92" i="2"/>
  <c r="O92" i="2"/>
  <c r="P92" i="2" s="1"/>
  <c r="R92" i="2" s="1"/>
  <c r="T92" i="2"/>
  <c r="U92" i="2"/>
  <c r="S92" i="2" s="1"/>
  <c r="N93" i="2"/>
  <c r="O93" i="2"/>
  <c r="P93" i="2" s="1"/>
  <c r="R93" i="2" s="1"/>
  <c r="S93" i="2"/>
  <c r="Q93" i="2" s="1"/>
  <c r="T93" i="2"/>
  <c r="U93" i="2"/>
  <c r="N94" i="2"/>
  <c r="O94" i="2"/>
  <c r="P94" i="2" s="1"/>
  <c r="R94" i="2" s="1"/>
  <c r="Q94" i="2" s="1"/>
  <c r="T94" i="2"/>
  <c r="U94" i="2"/>
  <c r="S94" i="2" s="1"/>
  <c r="U16" i="2"/>
  <c r="T16" i="2"/>
  <c r="S16" i="2" s="1"/>
  <c r="O16" i="2"/>
  <c r="P16" i="2" s="1"/>
  <c r="R16" i="2" s="1"/>
  <c r="N16" i="2"/>
  <c r="U16" i="1"/>
  <c r="U17" i="1"/>
  <c r="S17" i="1" s="1"/>
  <c r="T16" i="1"/>
  <c r="T17" i="1"/>
  <c r="O16" i="1"/>
  <c r="O17" i="1"/>
  <c r="N16" i="1"/>
  <c r="P16" i="1" s="1"/>
  <c r="R16" i="1" s="1"/>
  <c r="N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18" i="1"/>
  <c r="D34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P32" i="1" s="1"/>
  <c r="R32" i="1" s="1"/>
  <c r="N33" i="1"/>
  <c r="N34" i="1"/>
  <c r="N35" i="1"/>
  <c r="N36" i="1"/>
  <c r="N37" i="1"/>
  <c r="N38" i="1"/>
  <c r="N39" i="1"/>
  <c r="N18" i="1"/>
  <c r="P18" i="1" s="1"/>
  <c r="R18" i="1" s="1"/>
  <c r="C18" i="1"/>
  <c r="T18" i="1"/>
  <c r="B34" i="1"/>
  <c r="P20" i="1"/>
  <c r="R20" i="1" s="1"/>
  <c r="P37" i="1"/>
  <c r="R37" i="1" s="1"/>
  <c r="O21" i="1"/>
  <c r="P21" i="1" s="1"/>
  <c r="R21" i="1" s="1"/>
  <c r="O22" i="1"/>
  <c r="O23" i="1"/>
  <c r="O24" i="1"/>
  <c r="O25" i="1"/>
  <c r="O26" i="1"/>
  <c r="O27" i="1"/>
  <c r="O28" i="1"/>
  <c r="O29" i="1"/>
  <c r="O30" i="1"/>
  <c r="O31" i="1"/>
  <c r="O32" i="1"/>
  <c r="O33" i="1"/>
  <c r="P33" i="1" s="1"/>
  <c r="R33" i="1" s="1"/>
  <c r="O34" i="1"/>
  <c r="O35" i="1"/>
  <c r="O36" i="1"/>
  <c r="O37" i="1"/>
  <c r="O38" i="1"/>
  <c r="O39" i="1"/>
  <c r="O19" i="1"/>
  <c r="O20" i="1"/>
  <c r="O18" i="1"/>
  <c r="Q17" i="4" l="1"/>
  <c r="C35" i="4"/>
  <c r="C30" i="4"/>
  <c r="Q47" i="3"/>
  <c r="Q48" i="3"/>
  <c r="P18" i="3"/>
  <c r="R18" i="3" s="1"/>
  <c r="P32" i="3"/>
  <c r="R32" i="3" s="1"/>
  <c r="P31" i="3"/>
  <c r="R31" i="3" s="1"/>
  <c r="P30" i="3"/>
  <c r="R30" i="3" s="1"/>
  <c r="P29" i="3"/>
  <c r="R29" i="3" s="1"/>
  <c r="P28" i="3"/>
  <c r="R28" i="3" s="1"/>
  <c r="P27" i="3"/>
  <c r="R27" i="3" s="1"/>
  <c r="P26" i="3"/>
  <c r="R26" i="3" s="1"/>
  <c r="P25" i="3"/>
  <c r="R25" i="3" s="1"/>
  <c r="P24" i="3"/>
  <c r="R24" i="3" s="1"/>
  <c r="P23" i="3"/>
  <c r="R23" i="3" s="1"/>
  <c r="P22" i="3"/>
  <c r="R22" i="3" s="1"/>
  <c r="P21" i="3"/>
  <c r="R21" i="3" s="1"/>
  <c r="P20" i="3"/>
  <c r="R20" i="3" s="1"/>
  <c r="P19" i="3"/>
  <c r="R19" i="3" s="1"/>
  <c r="S31" i="3"/>
  <c r="Q31" i="3" s="1"/>
  <c r="S30" i="3"/>
  <c r="S29" i="3"/>
  <c r="S28" i="3"/>
  <c r="Q28" i="3" s="1"/>
  <c r="S27" i="3"/>
  <c r="S26" i="3"/>
  <c r="S25" i="3"/>
  <c r="S24" i="3"/>
  <c r="Q24" i="3" s="1"/>
  <c r="S23" i="3"/>
  <c r="Q23" i="3" s="1"/>
  <c r="S22" i="3"/>
  <c r="S21" i="3"/>
  <c r="S20" i="3"/>
  <c r="Q20" i="3" s="1"/>
  <c r="S32" i="3"/>
  <c r="Q32" i="3" s="1"/>
  <c r="P17" i="3"/>
  <c r="R17" i="3" s="1"/>
  <c r="P46" i="3"/>
  <c r="R46" i="3" s="1"/>
  <c r="P45" i="3"/>
  <c r="R45" i="3" s="1"/>
  <c r="P44" i="3"/>
  <c r="R44" i="3" s="1"/>
  <c r="P43" i="3"/>
  <c r="R43" i="3" s="1"/>
  <c r="P42" i="3"/>
  <c r="R42" i="3" s="1"/>
  <c r="P41" i="3"/>
  <c r="R41" i="3" s="1"/>
  <c r="P40" i="3"/>
  <c r="R40" i="3" s="1"/>
  <c r="P39" i="3"/>
  <c r="R39" i="3" s="1"/>
  <c r="P38" i="3"/>
  <c r="R38" i="3" s="1"/>
  <c r="P37" i="3"/>
  <c r="R37" i="3" s="1"/>
  <c r="P36" i="3"/>
  <c r="R36" i="3" s="1"/>
  <c r="P35" i="3"/>
  <c r="R35" i="3" s="1"/>
  <c r="P34" i="3"/>
  <c r="R34" i="3" s="1"/>
  <c r="P33" i="3"/>
  <c r="R33" i="3" s="1"/>
  <c r="Q27" i="3"/>
  <c r="S46" i="3"/>
  <c r="S45" i="3"/>
  <c r="S44" i="3"/>
  <c r="S43" i="3"/>
  <c r="S42" i="3"/>
  <c r="Q42" i="3" s="1"/>
  <c r="S41" i="3"/>
  <c r="S40" i="3"/>
  <c r="S39" i="3"/>
  <c r="S38" i="3"/>
  <c r="S37" i="3"/>
  <c r="S36" i="3"/>
  <c r="S35" i="3"/>
  <c r="S34" i="3"/>
  <c r="S33" i="3"/>
  <c r="S19" i="3"/>
  <c r="Q19" i="3" s="1"/>
  <c r="S18" i="3"/>
  <c r="Q18" i="3" s="1"/>
  <c r="S17" i="3"/>
  <c r="P16" i="3"/>
  <c r="R16" i="3" s="1"/>
  <c r="S16" i="3"/>
  <c r="D27" i="3"/>
  <c r="C27" i="3"/>
  <c r="P24" i="1"/>
  <c r="R24" i="1" s="1"/>
  <c r="P39" i="1"/>
  <c r="R39" i="1" s="1"/>
  <c r="P35" i="1"/>
  <c r="R35" i="1" s="1"/>
  <c r="P31" i="1"/>
  <c r="R31" i="1" s="1"/>
  <c r="P27" i="1"/>
  <c r="R27" i="1" s="1"/>
  <c r="P23" i="1"/>
  <c r="R23" i="1" s="1"/>
  <c r="P19" i="1"/>
  <c r="R19" i="1" s="1"/>
  <c r="P28" i="1"/>
  <c r="R28" i="1" s="1"/>
  <c r="P38" i="1"/>
  <c r="R38" i="1" s="1"/>
  <c r="P34" i="1"/>
  <c r="R34" i="1" s="1"/>
  <c r="P30" i="1"/>
  <c r="R30" i="1" s="1"/>
  <c r="P26" i="1"/>
  <c r="R26" i="1" s="1"/>
  <c r="P22" i="1"/>
  <c r="R22" i="1" s="1"/>
  <c r="P17" i="1"/>
  <c r="R17" i="1" s="1"/>
  <c r="P36" i="1"/>
  <c r="R36" i="1" s="1"/>
  <c r="P29" i="1"/>
  <c r="R29" i="1" s="1"/>
  <c r="P25" i="1"/>
  <c r="R25" i="1" s="1"/>
  <c r="S16" i="1"/>
  <c r="S18" i="1"/>
  <c r="S36" i="1"/>
  <c r="Q36" i="1" s="1"/>
  <c r="S32" i="1"/>
  <c r="Q32" i="1" s="1"/>
  <c r="S28" i="1"/>
  <c r="S38" i="1"/>
  <c r="S34" i="1"/>
  <c r="S30" i="1"/>
  <c r="S26" i="1"/>
  <c r="S24" i="1"/>
  <c r="S22" i="1"/>
  <c r="Q22" i="1" s="1"/>
  <c r="S20" i="1"/>
  <c r="Q20" i="1" s="1"/>
  <c r="S39" i="1"/>
  <c r="Q39" i="1" s="1"/>
  <c r="S35" i="1"/>
  <c r="Q35" i="1" s="1"/>
  <c r="S31" i="1"/>
  <c r="Q31" i="1" s="1"/>
  <c r="S27" i="1"/>
  <c r="Q27" i="1" s="1"/>
  <c r="S23" i="1"/>
  <c r="Q23" i="1" s="1"/>
  <c r="S19" i="1"/>
  <c r="Q19" i="1" s="1"/>
  <c r="Q24" i="1"/>
  <c r="S37" i="1"/>
  <c r="Q37" i="1" s="1"/>
  <c r="S33" i="1"/>
  <c r="Q33" i="1" s="1"/>
  <c r="S29" i="1"/>
  <c r="S25" i="1"/>
  <c r="Q25" i="1" s="1"/>
  <c r="S21" i="1"/>
  <c r="Q21" i="1" s="1"/>
  <c r="Q18" i="1"/>
  <c r="Q38" i="1"/>
  <c r="Q34" i="1"/>
  <c r="Q92" i="2"/>
  <c r="Q84" i="2"/>
  <c r="Q90" i="2"/>
  <c r="Q17" i="2"/>
  <c r="Q16" i="2"/>
  <c r="Q17" i="1"/>
  <c r="Q16" i="1"/>
  <c r="Q34" i="3" l="1"/>
  <c r="Q26" i="3"/>
  <c r="Q25" i="3"/>
  <c r="Q29" i="3"/>
  <c r="Q36" i="3"/>
  <c r="Q40" i="3"/>
  <c r="Q44" i="3"/>
  <c r="Q22" i="3"/>
  <c r="Q30" i="3"/>
  <c r="Q21" i="3"/>
  <c r="Q45" i="3"/>
  <c r="Q38" i="3"/>
  <c r="Q17" i="3"/>
  <c r="Q43" i="3"/>
  <c r="Q46" i="3"/>
  <c r="Q33" i="3"/>
  <c r="Q37" i="3"/>
  <c r="Q41" i="3"/>
  <c r="Q35" i="3"/>
  <c r="Q39" i="3"/>
  <c r="Q16" i="3"/>
  <c r="C31" i="3"/>
  <c r="C35" i="3"/>
  <c r="C30" i="3"/>
  <c r="C34" i="3"/>
  <c r="Q29" i="1"/>
  <c r="Q26" i="1"/>
  <c r="Q28" i="1"/>
  <c r="Q30" i="1"/>
  <c r="D26" i="1"/>
  <c r="C25" i="1"/>
  <c r="A8" i="2"/>
  <c r="A7" i="2"/>
  <c r="C13" i="2"/>
  <c r="C16" i="2"/>
  <c r="C19" i="2"/>
  <c r="E18" i="2"/>
  <c r="C22" i="2"/>
  <c r="C21" i="2"/>
  <c r="E21" i="2"/>
  <c r="D26" i="2"/>
  <c r="D25" i="2"/>
  <c r="C25" i="2"/>
  <c r="C26" i="2"/>
  <c r="A9" i="2"/>
  <c r="D34" i="2"/>
  <c r="B35" i="2"/>
  <c r="B34" i="2"/>
  <c r="E30" i="2"/>
  <c r="C18" i="2"/>
  <c r="C15" i="2"/>
  <c r="E15" i="2"/>
  <c r="E12" i="2"/>
  <c r="C12" i="2"/>
  <c r="D35" i="2"/>
  <c r="E31" i="2"/>
  <c r="C22" i="1"/>
  <c r="C19" i="1"/>
  <c r="E18" i="1"/>
  <c r="C13" i="1"/>
  <c r="E12" i="1"/>
  <c r="E31" i="1"/>
  <c r="E30" i="1"/>
  <c r="D35" i="1"/>
  <c r="B35" i="1"/>
  <c r="C26" i="1"/>
  <c r="D25" i="1"/>
  <c r="C16" i="1"/>
  <c r="E21" i="1"/>
  <c r="E15" i="1"/>
  <c r="C21" i="1"/>
  <c r="C15" i="1"/>
  <c r="C12" i="1"/>
  <c r="A9" i="1"/>
  <c r="A8" i="1"/>
  <c r="A7" i="1"/>
  <c r="D27" i="2" l="1"/>
  <c r="C27" i="2"/>
  <c r="D27" i="1"/>
  <c r="C35" i="1" s="1"/>
  <c r="C27" i="1"/>
  <c r="C34" i="1" s="1"/>
  <c r="C31" i="2" l="1"/>
  <c r="C35" i="2"/>
  <c r="C30" i="2"/>
  <c r="C34" i="2"/>
  <c r="C31" i="1"/>
  <c r="C30" i="1"/>
</calcChain>
</file>

<file path=xl/sharedStrings.xml><?xml version="1.0" encoding="utf-8"?>
<sst xmlns="http://schemas.openxmlformats.org/spreadsheetml/2006/main" count="1244" uniqueCount="101">
  <si>
    <t>rho_0</t>
  </si>
  <si>
    <t>rho_W</t>
  </si>
  <si>
    <t>kappa_D</t>
  </si>
  <si>
    <t>d</t>
  </si>
  <si>
    <t>beta</t>
  </si>
  <si>
    <t>theta</t>
  </si>
  <si>
    <t>kappa_R</t>
  </si>
  <si>
    <t>k_D_h</t>
  </si>
  <si>
    <t>k_D_L</t>
  </si>
  <si>
    <t>Observation 1 ScratchL Uses kappa_D_high and low</t>
  </si>
  <si>
    <t>&gt;</t>
  </si>
  <si>
    <t>Assumption 1</t>
  </si>
  <si>
    <t>for kappa_D_h</t>
  </si>
  <si>
    <t>for kappa_D_l</t>
  </si>
  <si>
    <t>Assumption 2</t>
  </si>
  <si>
    <t>then</t>
  </si>
  <si>
    <t>if</t>
  </si>
  <si>
    <t xml:space="preserve">If </t>
  </si>
  <si>
    <t>kappa d_h</t>
  </si>
  <si>
    <t>kappa_d_l</t>
  </si>
  <si>
    <t>&lt;</t>
  </si>
  <si>
    <t>kap_d_h</t>
  </si>
  <si>
    <t>kap_d_l</t>
  </si>
  <si>
    <t>status quo</t>
  </si>
  <si>
    <t>R Utilities</t>
  </si>
  <si>
    <t>gray zone</t>
  </si>
  <si>
    <t>war</t>
  </si>
  <si>
    <t>If gray zone, what's optimal R?</t>
  </si>
  <si>
    <t>internal constraint</t>
  </si>
  <si>
    <t>external constraint</t>
  </si>
  <si>
    <t>final</t>
  </si>
  <si>
    <t>k_d_h</t>
  </si>
  <si>
    <t>k_d_l</t>
  </si>
  <si>
    <t>Selected r&gt;g</t>
  </si>
  <si>
    <t>kd_h</t>
  </si>
  <si>
    <t>kd_l</t>
  </si>
  <si>
    <t>Success</t>
  </si>
  <si>
    <t>Note</t>
  </si>
  <si>
    <t xml:space="preserve">Super small range- </t>
  </si>
  <si>
    <t>SQ-gray</t>
  </si>
  <si>
    <t>War-gray</t>
  </si>
  <si>
    <t>war-gray-gray</t>
  </si>
  <si>
    <t>SQ-gray-gray</t>
  </si>
  <si>
    <t>Observation  Scratch: Uses beta_h and \beta_l</t>
  </si>
  <si>
    <t>beta_h</t>
  </si>
  <si>
    <t>beta_l</t>
  </si>
  <si>
    <t>Assumption 3</t>
  </si>
  <si>
    <t>for beta_l</t>
  </si>
  <si>
    <t xml:space="preserve">for beta_h </t>
  </si>
  <si>
    <t>K_D</t>
  </si>
  <si>
    <t>True R</t>
  </si>
  <si>
    <t>U_SQ</t>
  </si>
  <si>
    <t>U_war</t>
  </si>
  <si>
    <t>U_GZ</t>
  </si>
  <si>
    <t>internal_R</t>
  </si>
  <si>
    <t>external_R</t>
  </si>
  <si>
    <t>U best_alternate</t>
  </si>
  <si>
    <t>min</t>
  </si>
  <si>
    <t>*Kill about here.</t>
  </si>
  <si>
    <t>FOR SQ.</t>
  </si>
  <si>
    <t>Beta</t>
  </si>
  <si>
    <t>Beta_L</t>
  </si>
  <si>
    <t>*Kill about .129</t>
  </si>
  <si>
    <t>Final Beta</t>
  </si>
  <si>
    <t>Final R</t>
  </si>
  <si>
    <t>\\</t>
  </si>
  <si>
    <t>Observation 2  Uses theta high and low</t>
  </si>
  <si>
    <t>was</t>
  </si>
  <si>
    <t>now</t>
  </si>
  <si>
    <t>theta_h</t>
  </si>
  <si>
    <t>theta_l</t>
  </si>
  <si>
    <t>for theta_h</t>
  </si>
  <si>
    <t>for theta_l</t>
  </si>
  <si>
    <t>SQ-gray-war</t>
  </si>
  <si>
    <t>inc in</t>
  </si>
  <si>
    <t>d,-kd,</t>
  </si>
  <si>
    <t>pw,-po,d,t_h,b</t>
  </si>
  <si>
    <t>pw,-po,d,t_l,b</t>
  </si>
  <si>
    <t>SQ-gray-gray-war</t>
  </si>
  <si>
    <t>is</t>
  </si>
  <si>
    <t>For latex</t>
  </si>
  <si>
    <t>R</t>
  </si>
  <si>
    <t>Really good d range</t>
  </si>
  <si>
    <t>d=</t>
  </si>
  <si>
    <t>Fixed d's</t>
  </si>
  <si>
    <t>fixed theta</t>
  </si>
  <si>
    <t>War (fixed theta)</t>
  </si>
  <si>
    <t xml:space="preserve">GZ int/ex </t>
  </si>
  <si>
    <t>d-&gt;theta</t>
  </si>
  <si>
    <t>GZ int/peace</t>
  </si>
  <si>
    <t>\theta--&gt;d</t>
  </si>
  <si>
    <t>GZ int-war</t>
  </si>
  <si>
    <t>GZ-extern-war</t>
  </si>
  <si>
    <t>theta-&gt;D</t>
  </si>
  <si>
    <t>War</t>
  </si>
  <si>
    <t>War theta</t>
  </si>
  <si>
    <t>War d</t>
  </si>
  <si>
    <t>GZ constraints</t>
  </si>
  <si>
    <t>GZ interior.peace</t>
  </si>
  <si>
    <t>GZ interior war</t>
  </si>
  <si>
    <t>GZ-external-war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</si>
</sst>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26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26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47" Type="http://schemas.openxmlformats.org/officeDocument/2006/relationships/hyperlink" Target="\" TargetMode="External"/><Relationship Id="rId50" Type="http://schemas.openxmlformats.org/officeDocument/2006/relationships/hyperlink" Target="\" TargetMode="External"/><Relationship Id="rId55" Type="http://schemas.openxmlformats.org/officeDocument/2006/relationships/hyperlink" Target="\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54" Type="http://schemas.openxmlformats.org/officeDocument/2006/relationships/hyperlink" Target="\" TargetMode="External"/><Relationship Id="rId6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45" Type="http://schemas.openxmlformats.org/officeDocument/2006/relationships/hyperlink" Target="\" TargetMode="External"/><Relationship Id="rId53" Type="http://schemas.openxmlformats.org/officeDocument/2006/relationships/hyperlink" Target="\" TargetMode="External"/><Relationship Id="rId58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49" Type="http://schemas.openxmlformats.org/officeDocument/2006/relationships/hyperlink" Target="\" TargetMode="External"/><Relationship Id="rId57" Type="http://schemas.openxmlformats.org/officeDocument/2006/relationships/hyperlink" Target="\" TargetMode="External"/><Relationship Id="rId61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4" Type="http://schemas.openxmlformats.org/officeDocument/2006/relationships/hyperlink" Target="\" TargetMode="External"/><Relationship Id="rId52" Type="http://schemas.openxmlformats.org/officeDocument/2006/relationships/hyperlink" Target="\" TargetMode="External"/><Relationship Id="rId6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43" Type="http://schemas.openxmlformats.org/officeDocument/2006/relationships/hyperlink" Target="\" TargetMode="External"/><Relationship Id="rId48" Type="http://schemas.openxmlformats.org/officeDocument/2006/relationships/hyperlink" Target="\" TargetMode="External"/><Relationship Id="rId56" Type="http://schemas.openxmlformats.org/officeDocument/2006/relationships/hyperlink" Target="\" TargetMode="External"/><Relationship Id="rId8" Type="http://schemas.openxmlformats.org/officeDocument/2006/relationships/hyperlink" Target="\" TargetMode="External"/><Relationship Id="rId51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46" Type="http://schemas.openxmlformats.org/officeDocument/2006/relationships/hyperlink" Target="\" TargetMode="External"/><Relationship Id="rId5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EEAE-CD9D-47ED-8552-27D83B24DA95}">
  <dimension ref="A1:AA39"/>
  <sheetViews>
    <sheetView topLeftCell="A9" workbookViewId="0">
      <selection activeCell="H14" sqref="A1:XFD1048576"/>
    </sheetView>
  </sheetViews>
  <sheetFormatPr defaultRowHeight="15" x14ac:dyDescent="0.25"/>
  <cols>
    <col min="2" max="2" width="11" customWidth="1"/>
    <col min="3" max="3" width="10.28515625" customWidth="1"/>
    <col min="13" max="13" width="9.140625" customWidth="1"/>
    <col min="14" max="14" width="8.85546875" customWidth="1"/>
    <col min="15" max="15" width="17.140625" customWidth="1"/>
  </cols>
  <sheetData>
    <row r="1" spans="1:27" x14ac:dyDescent="0.25">
      <c r="A1" t="s">
        <v>9</v>
      </c>
    </row>
    <row r="2" spans="1:27" x14ac:dyDescent="0.25">
      <c r="O2" t="s">
        <v>37</v>
      </c>
      <c r="P2" t="s">
        <v>36</v>
      </c>
    </row>
    <row r="3" spans="1:27" x14ac:dyDescent="0.25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5</v>
      </c>
      <c r="G3" t="s">
        <v>4</v>
      </c>
      <c r="I3" t="s">
        <v>7</v>
      </c>
      <c r="J3" t="s">
        <v>10</v>
      </c>
      <c r="K3" t="s">
        <v>8</v>
      </c>
      <c r="N3" t="s">
        <v>39</v>
      </c>
      <c r="O3" t="s">
        <v>38</v>
      </c>
    </row>
    <row r="4" spans="1:27" x14ac:dyDescent="0.25">
      <c r="A4">
        <v>0.1</v>
      </c>
      <c r="B4">
        <v>0.7</v>
      </c>
      <c r="D4">
        <v>0.39</v>
      </c>
      <c r="E4">
        <v>1</v>
      </c>
      <c r="F4">
        <v>0.69</v>
      </c>
      <c r="G4">
        <v>0.34</v>
      </c>
      <c r="I4">
        <v>0.24</v>
      </c>
      <c r="K4">
        <v>1E-3</v>
      </c>
    </row>
    <row r="6" spans="1:27" x14ac:dyDescent="0.25">
      <c r="A6" t="s">
        <v>11</v>
      </c>
      <c r="N6" t="s">
        <v>40</v>
      </c>
      <c r="Q6" t="s">
        <v>0</v>
      </c>
      <c r="R6" t="s">
        <v>1</v>
      </c>
      <c r="S6" t="s">
        <v>2</v>
      </c>
      <c r="T6" t="s">
        <v>6</v>
      </c>
      <c r="U6" t="s">
        <v>3</v>
      </c>
      <c r="V6" t="s">
        <v>5</v>
      </c>
      <c r="W6" t="s">
        <v>4</v>
      </c>
      <c r="Y6" t="s">
        <v>7</v>
      </c>
      <c r="Z6" t="s">
        <v>10</v>
      </c>
      <c r="AA6" t="s">
        <v>8</v>
      </c>
    </row>
    <row r="7" spans="1:27" x14ac:dyDescent="0.25">
      <c r="A7">
        <f>B4-A4+E4/2-F4/(2*G4)</f>
        <v>8.5294117647058965E-2</v>
      </c>
      <c r="B7" t="s">
        <v>10</v>
      </c>
      <c r="C7">
        <v>0</v>
      </c>
      <c r="Q7">
        <v>0.1</v>
      </c>
      <c r="R7">
        <v>0.8</v>
      </c>
      <c r="T7">
        <v>0.495</v>
      </c>
      <c r="U7">
        <v>1</v>
      </c>
      <c r="V7">
        <v>0.8</v>
      </c>
      <c r="W7">
        <v>0.34</v>
      </c>
      <c r="Y7">
        <v>0.24</v>
      </c>
      <c r="AA7">
        <v>0.03</v>
      </c>
    </row>
    <row r="8" spans="1:27" x14ac:dyDescent="0.25">
      <c r="A8">
        <f>-I4+E4/4</f>
        <v>1.0000000000000009E-2</v>
      </c>
      <c r="B8" t="s">
        <v>10</v>
      </c>
      <c r="C8">
        <v>0</v>
      </c>
      <c r="E8" t="s">
        <v>12</v>
      </c>
    </row>
    <row r="9" spans="1:27" x14ac:dyDescent="0.25">
      <c r="A9">
        <f>-K4+E4/4</f>
        <v>0.249</v>
      </c>
      <c r="B9" t="s">
        <v>10</v>
      </c>
      <c r="C9">
        <v>0</v>
      </c>
      <c r="E9" t="s">
        <v>13</v>
      </c>
      <c r="N9" t="s">
        <v>41</v>
      </c>
      <c r="Q9" t="s">
        <v>0</v>
      </c>
      <c r="R9" t="s">
        <v>1</v>
      </c>
      <c r="S9" t="s">
        <v>2</v>
      </c>
      <c r="T9" t="s">
        <v>6</v>
      </c>
      <c r="U9" t="s">
        <v>3</v>
      </c>
      <c r="V9" t="s">
        <v>5</v>
      </c>
      <c r="W9" t="s">
        <v>4</v>
      </c>
      <c r="Y9" t="s">
        <v>7</v>
      </c>
      <c r="Z9" t="s">
        <v>10</v>
      </c>
      <c r="AA9" t="s">
        <v>8</v>
      </c>
    </row>
    <row r="10" spans="1:27" x14ac:dyDescent="0.25">
      <c r="Q10">
        <v>0.1</v>
      </c>
      <c r="R10">
        <v>0.7</v>
      </c>
      <c r="T10">
        <v>0.41299999999999998</v>
      </c>
      <c r="U10">
        <v>1</v>
      </c>
      <c r="V10">
        <v>0.69</v>
      </c>
      <c r="W10">
        <v>0.34</v>
      </c>
      <c r="Y10">
        <v>0.24</v>
      </c>
      <c r="AA10">
        <v>0.03</v>
      </c>
    </row>
    <row r="11" spans="1:27" x14ac:dyDescent="0.25">
      <c r="A11" t="s">
        <v>14</v>
      </c>
    </row>
    <row r="12" spans="1:27" x14ac:dyDescent="0.25">
      <c r="A12" t="s">
        <v>18</v>
      </c>
      <c r="B12" t="s">
        <v>17</v>
      </c>
      <c r="C12">
        <f>F4/(2*G4)</f>
        <v>1.0147058823529411</v>
      </c>
      <c r="D12" t="s">
        <v>20</v>
      </c>
      <c r="E12">
        <f>B4-A4+I4+E4/4</f>
        <v>1.0899999999999999</v>
      </c>
      <c r="N12" t="s">
        <v>42</v>
      </c>
      <c r="Q12" t="s">
        <v>0</v>
      </c>
      <c r="R12" t="s">
        <v>1</v>
      </c>
      <c r="S12" t="s">
        <v>2</v>
      </c>
      <c r="T12" t="s">
        <v>6</v>
      </c>
      <c r="U12" t="s">
        <v>3</v>
      </c>
      <c r="V12" t="s">
        <v>5</v>
      </c>
      <c r="W12" t="s">
        <v>4</v>
      </c>
      <c r="Y12" t="s">
        <v>7</v>
      </c>
      <c r="Z12" t="s">
        <v>10</v>
      </c>
      <c r="AA12" t="s">
        <v>8</v>
      </c>
    </row>
    <row r="13" spans="1:27" x14ac:dyDescent="0.25">
      <c r="A13" t="s">
        <v>18</v>
      </c>
      <c r="B13" t="s">
        <v>15</v>
      </c>
      <c r="C13">
        <f>E4-(F4/G4)-2*A4+2</f>
        <v>0.7705882352941178</v>
      </c>
      <c r="D13" t="s">
        <v>10</v>
      </c>
      <c r="E13">
        <v>0</v>
      </c>
      <c r="Q13">
        <v>0.1</v>
      </c>
      <c r="R13">
        <v>0.7</v>
      </c>
      <c r="T13">
        <v>0.5</v>
      </c>
      <c r="U13">
        <v>1</v>
      </c>
      <c r="V13">
        <v>0.69</v>
      </c>
      <c r="W13">
        <v>0.34</v>
      </c>
      <c r="Y13">
        <v>0.24</v>
      </c>
      <c r="AA13">
        <v>0.03</v>
      </c>
    </row>
    <row r="15" spans="1:27" x14ac:dyDescent="0.25">
      <c r="A15" t="s">
        <v>18</v>
      </c>
      <c r="B15" t="s">
        <v>16</v>
      </c>
      <c r="C15">
        <f>F4/(2*G4)</f>
        <v>1.0147058823529411</v>
      </c>
      <c r="D15" t="s">
        <v>10</v>
      </c>
      <c r="E15">
        <f>B4-A4+I4+E4/4</f>
        <v>1.0899999999999999</v>
      </c>
      <c r="K15" t="s">
        <v>59</v>
      </c>
      <c r="M15" t="s">
        <v>49</v>
      </c>
      <c r="N15" t="s">
        <v>54</v>
      </c>
      <c r="O15" t="s">
        <v>55</v>
      </c>
      <c r="P15" t="s">
        <v>57</v>
      </c>
      <c r="Q15" t="s">
        <v>50</v>
      </c>
      <c r="R15" t="s">
        <v>53</v>
      </c>
      <c r="S15" t="s">
        <v>56</v>
      </c>
      <c r="T15" t="s">
        <v>51</v>
      </c>
      <c r="U15" t="s">
        <v>52</v>
      </c>
    </row>
    <row r="16" spans="1:27" x14ac:dyDescent="0.25">
      <c r="A16" t="s">
        <v>18</v>
      </c>
      <c r="B16" t="s">
        <v>15</v>
      </c>
      <c r="C16">
        <f>E4-4*(I4-1+B4)</f>
        <v>1.2400000000000002</v>
      </c>
      <c r="D16" t="s">
        <v>10</v>
      </c>
      <c r="E16">
        <v>0</v>
      </c>
      <c r="L16" t="s">
        <v>8</v>
      </c>
      <c r="M16">
        <v>0.01</v>
      </c>
      <c r="N16">
        <f t="shared" ref="N16:N17" si="0">$F$4/(2*$G$4)</f>
        <v>1.0147058823529411</v>
      </c>
      <c r="O16">
        <f t="shared" ref="O16:O17" si="1">$B$4-$A$4+M16+$E$4/4</f>
        <v>0.86</v>
      </c>
      <c r="P16">
        <f t="shared" ref="P16:P17" si="2">MIN(N16,O16)</f>
        <v>0.86</v>
      </c>
      <c r="Q16">
        <f t="shared" ref="Q16:Q17" si="3">IF(R16&gt;S16,P16,0)</f>
        <v>0</v>
      </c>
      <c r="R16">
        <f t="shared" ref="R16:R17" si="4">$F$4*($A$4+P16-$E$4/2)-$G$4*P16^2</f>
        <v>6.5935999999999995E-2</v>
      </c>
      <c r="S16">
        <f t="shared" ref="S16:S17" si="5">MAX(T16,U16)</f>
        <v>9.2999999999999916E-2</v>
      </c>
      <c r="T16">
        <f t="shared" ref="T16:T17" si="6">$F$4*$A$4</f>
        <v>6.8999999999999992E-2</v>
      </c>
      <c r="U16">
        <f t="shared" ref="U16:U17" si="7">$F$4*$B$4-$D$4</f>
        <v>9.2999999999999916E-2</v>
      </c>
    </row>
    <row r="17" spans="1:21" x14ac:dyDescent="0.25">
      <c r="M17">
        <v>0.02</v>
      </c>
      <c r="N17">
        <f t="shared" si="0"/>
        <v>1.0147058823529411</v>
      </c>
      <c r="O17">
        <f t="shared" si="1"/>
        <v>0.87</v>
      </c>
      <c r="P17">
        <f t="shared" si="2"/>
        <v>0.87</v>
      </c>
      <c r="Q17">
        <f t="shared" si="3"/>
        <v>0</v>
      </c>
      <c r="R17">
        <f t="shared" si="4"/>
        <v>6.6953999999999958E-2</v>
      </c>
      <c r="S17">
        <f t="shared" si="5"/>
        <v>9.2999999999999916E-2</v>
      </c>
      <c r="T17">
        <f t="shared" si="6"/>
        <v>6.8999999999999992E-2</v>
      </c>
      <c r="U17">
        <f t="shared" si="7"/>
        <v>9.2999999999999916E-2</v>
      </c>
    </row>
    <row r="18" spans="1:21" x14ac:dyDescent="0.25">
      <c r="A18" t="s">
        <v>19</v>
      </c>
      <c r="B18" t="s">
        <v>17</v>
      </c>
      <c r="C18">
        <f>F4/(2*G4)</f>
        <v>1.0147058823529411</v>
      </c>
      <c r="D18" t="s">
        <v>20</v>
      </c>
      <c r="E18">
        <f>B4-A4+K4+E4/4</f>
        <v>0.85099999999999998</v>
      </c>
      <c r="M18">
        <v>0.03</v>
      </c>
      <c r="N18">
        <f>$F$4/(2*$G$4)</f>
        <v>1.0147058823529411</v>
      </c>
      <c r="O18">
        <f>$B$4-$A$4+M18+$E$4/4</f>
        <v>0.88</v>
      </c>
      <c r="P18">
        <f>MIN(N18,O18)</f>
        <v>0.88</v>
      </c>
      <c r="Q18">
        <f>IF(R18&gt;S18,P18,0)</f>
        <v>0</v>
      </c>
      <c r="R18">
        <f>$F$4*($A$4+P18-$E$4/2)-$G$4*P18^2</f>
        <v>6.7903999999999909E-2</v>
      </c>
      <c r="S18">
        <f>MAX(T18,U18)</f>
        <v>9.2999999999999916E-2</v>
      </c>
      <c r="T18">
        <f>$F$4*$A$4</f>
        <v>6.8999999999999992E-2</v>
      </c>
      <c r="U18">
        <f>$F$4*$B$4-$D$4</f>
        <v>9.2999999999999916E-2</v>
      </c>
    </row>
    <row r="19" spans="1:21" x14ac:dyDescent="0.25">
      <c r="A19" t="s">
        <v>19</v>
      </c>
      <c r="B19" t="s">
        <v>15</v>
      </c>
      <c r="C19">
        <f>E4-(F4/G4)-2*A4+2</f>
        <v>0.7705882352941178</v>
      </c>
      <c r="D19" t="s">
        <v>10</v>
      </c>
      <c r="E19">
        <v>0</v>
      </c>
      <c r="M19">
        <v>0.04</v>
      </c>
      <c r="N19">
        <f t="shared" ref="N19:N39" si="8">$F$4/(2*$G$4)</f>
        <v>1.0147058823529411</v>
      </c>
      <c r="O19">
        <f t="shared" ref="O19:O39" si="9">$B$4-$A$4+M19+$E$4/4</f>
        <v>0.89</v>
      </c>
      <c r="P19">
        <f t="shared" ref="P19:P39" si="10">MIN(N19,O19)</f>
        <v>0.89</v>
      </c>
      <c r="Q19">
        <f t="shared" ref="Q19:Q39" si="11">IF(R19&gt;S19,P19,0)</f>
        <v>0</v>
      </c>
      <c r="R19">
        <f t="shared" ref="R19:R39" si="12">$F$4*($A$4+P19-$E$4/2)-$G$4*P19^2</f>
        <v>6.8785999999999903E-2</v>
      </c>
      <c r="S19">
        <f t="shared" ref="S19:S39" si="13">MAX(T19,U19)</f>
        <v>9.2999999999999916E-2</v>
      </c>
      <c r="T19">
        <f t="shared" ref="T19:T39" si="14">$F$4*$A$4</f>
        <v>6.8999999999999992E-2</v>
      </c>
      <c r="U19">
        <f t="shared" ref="U19:U39" si="15">$F$4*$B$4-$D$4</f>
        <v>9.2999999999999916E-2</v>
      </c>
    </row>
    <row r="20" spans="1:21" x14ac:dyDescent="0.25">
      <c r="M20">
        <v>0.05</v>
      </c>
      <c r="N20">
        <f t="shared" si="8"/>
        <v>1.0147058823529411</v>
      </c>
      <c r="O20">
        <f t="shared" si="9"/>
        <v>0.9</v>
      </c>
      <c r="P20">
        <f t="shared" si="10"/>
        <v>0.9</v>
      </c>
      <c r="Q20">
        <f t="shared" si="11"/>
        <v>0</v>
      </c>
      <c r="R20">
        <f t="shared" si="12"/>
        <v>6.959999999999994E-2</v>
      </c>
      <c r="S20">
        <f t="shared" si="13"/>
        <v>9.2999999999999916E-2</v>
      </c>
      <c r="T20">
        <f t="shared" si="14"/>
        <v>6.8999999999999992E-2</v>
      </c>
      <c r="U20">
        <f t="shared" si="15"/>
        <v>9.2999999999999916E-2</v>
      </c>
    </row>
    <row r="21" spans="1:21" x14ac:dyDescent="0.25">
      <c r="A21" t="s">
        <v>19</v>
      </c>
      <c r="B21" t="s">
        <v>16</v>
      </c>
      <c r="C21">
        <f>F4/(2*G4)</f>
        <v>1.0147058823529411</v>
      </c>
      <c r="D21" t="s">
        <v>10</v>
      </c>
      <c r="E21">
        <f>B4-A4+K4+E4/4</f>
        <v>0.85099999999999998</v>
      </c>
      <c r="M21">
        <v>0.06</v>
      </c>
      <c r="N21">
        <f t="shared" si="8"/>
        <v>1.0147058823529411</v>
      </c>
      <c r="O21">
        <f t="shared" si="9"/>
        <v>0.90999999999999992</v>
      </c>
      <c r="P21">
        <f t="shared" si="10"/>
        <v>0.90999999999999992</v>
      </c>
      <c r="Q21">
        <f t="shared" si="11"/>
        <v>0</v>
      </c>
      <c r="R21">
        <f t="shared" si="12"/>
        <v>7.034600000000002E-2</v>
      </c>
      <c r="S21">
        <f t="shared" si="13"/>
        <v>9.2999999999999916E-2</v>
      </c>
      <c r="T21">
        <f t="shared" si="14"/>
        <v>6.8999999999999992E-2</v>
      </c>
      <c r="U21">
        <f t="shared" si="15"/>
        <v>9.2999999999999916E-2</v>
      </c>
    </row>
    <row r="22" spans="1:21" x14ac:dyDescent="0.25">
      <c r="A22" t="s">
        <v>19</v>
      </c>
      <c r="B22" t="s">
        <v>15</v>
      </c>
      <c r="C22">
        <f>E4-4*(K4-1+B4)</f>
        <v>2.1960000000000002</v>
      </c>
      <c r="D22" t="s">
        <v>10</v>
      </c>
      <c r="E22">
        <v>0</v>
      </c>
      <c r="M22">
        <v>7.0000000000000007E-2</v>
      </c>
      <c r="N22">
        <f t="shared" si="8"/>
        <v>1.0147058823529411</v>
      </c>
      <c r="O22">
        <f t="shared" si="9"/>
        <v>0.91999999999999993</v>
      </c>
      <c r="P22">
        <f t="shared" si="10"/>
        <v>0.91999999999999993</v>
      </c>
      <c r="Q22">
        <f t="shared" si="11"/>
        <v>0</v>
      </c>
      <c r="R22">
        <f t="shared" si="12"/>
        <v>7.1024000000000032E-2</v>
      </c>
      <c r="S22">
        <f t="shared" si="13"/>
        <v>9.2999999999999916E-2</v>
      </c>
      <c r="T22">
        <f t="shared" si="14"/>
        <v>6.8999999999999992E-2</v>
      </c>
      <c r="U22">
        <f t="shared" si="15"/>
        <v>9.2999999999999916E-2</v>
      </c>
    </row>
    <row r="23" spans="1:21" x14ac:dyDescent="0.25">
      <c r="M23">
        <v>0.08</v>
      </c>
      <c r="N23">
        <f t="shared" si="8"/>
        <v>1.0147058823529411</v>
      </c>
      <c r="O23">
        <f t="shared" si="9"/>
        <v>0.92999999999999994</v>
      </c>
      <c r="P23">
        <f t="shared" si="10"/>
        <v>0.92999999999999994</v>
      </c>
      <c r="Q23">
        <f t="shared" si="11"/>
        <v>0</v>
      </c>
      <c r="R23">
        <f t="shared" si="12"/>
        <v>7.1633999999999975E-2</v>
      </c>
      <c r="S23">
        <f t="shared" si="13"/>
        <v>9.2999999999999916E-2</v>
      </c>
      <c r="T23">
        <f t="shared" si="14"/>
        <v>6.8999999999999992E-2</v>
      </c>
      <c r="U23">
        <f t="shared" si="15"/>
        <v>9.2999999999999916E-2</v>
      </c>
    </row>
    <row r="24" spans="1:21" x14ac:dyDescent="0.25">
      <c r="A24" t="s">
        <v>27</v>
      </c>
      <c r="C24" t="s">
        <v>31</v>
      </c>
      <c r="D24" t="s">
        <v>32</v>
      </c>
      <c r="M24">
        <v>0.09</v>
      </c>
      <c r="N24">
        <f t="shared" si="8"/>
        <v>1.0147058823529411</v>
      </c>
      <c r="O24">
        <f t="shared" si="9"/>
        <v>0.94</v>
      </c>
      <c r="P24">
        <f t="shared" si="10"/>
        <v>0.94</v>
      </c>
      <c r="Q24">
        <f t="shared" si="11"/>
        <v>0</v>
      </c>
      <c r="R24">
        <f t="shared" si="12"/>
        <v>7.2175999999999962E-2</v>
      </c>
      <c r="S24">
        <f t="shared" si="13"/>
        <v>9.2999999999999916E-2</v>
      </c>
      <c r="T24">
        <f t="shared" si="14"/>
        <v>6.8999999999999992E-2</v>
      </c>
      <c r="U24">
        <f t="shared" si="15"/>
        <v>9.2999999999999916E-2</v>
      </c>
    </row>
    <row r="25" spans="1:21" x14ac:dyDescent="0.25">
      <c r="A25" t="s">
        <v>28</v>
      </c>
      <c r="C25">
        <f>F4/(2*G4)</f>
        <v>1.0147058823529411</v>
      </c>
      <c r="D25">
        <f>F4/(2*G4)</f>
        <v>1.0147058823529411</v>
      </c>
      <c r="M25">
        <v>0.1</v>
      </c>
      <c r="N25">
        <f t="shared" si="8"/>
        <v>1.0147058823529411</v>
      </c>
      <c r="O25">
        <f t="shared" si="9"/>
        <v>0.95</v>
      </c>
      <c r="P25">
        <f t="shared" si="10"/>
        <v>0.95</v>
      </c>
      <c r="Q25">
        <f t="shared" si="11"/>
        <v>0</v>
      </c>
      <c r="R25">
        <f t="shared" si="12"/>
        <v>7.2649999999999992E-2</v>
      </c>
      <c r="S25">
        <f t="shared" si="13"/>
        <v>9.2999999999999916E-2</v>
      </c>
      <c r="T25">
        <f t="shared" si="14"/>
        <v>6.8999999999999992E-2</v>
      </c>
      <c r="U25">
        <f t="shared" si="15"/>
        <v>9.2999999999999916E-2</v>
      </c>
    </row>
    <row r="26" spans="1:21" x14ac:dyDescent="0.25">
      <c r="A26" t="s">
        <v>29</v>
      </c>
      <c r="C26">
        <f>B4-A4+I4+E4/4</f>
        <v>1.0899999999999999</v>
      </c>
      <c r="D26">
        <f>B4-A4+K4+E4/4</f>
        <v>0.85099999999999998</v>
      </c>
      <c r="M26">
        <v>0.11</v>
      </c>
      <c r="N26">
        <f t="shared" si="8"/>
        <v>1.0147058823529411</v>
      </c>
      <c r="O26">
        <f t="shared" si="9"/>
        <v>0.96</v>
      </c>
      <c r="P26">
        <f t="shared" si="10"/>
        <v>0.96</v>
      </c>
      <c r="Q26">
        <f t="shared" si="11"/>
        <v>0</v>
      </c>
      <c r="R26">
        <f t="shared" si="12"/>
        <v>7.305600000000001E-2</v>
      </c>
      <c r="S26">
        <f t="shared" si="13"/>
        <v>9.2999999999999916E-2</v>
      </c>
      <c r="T26">
        <f t="shared" si="14"/>
        <v>6.8999999999999992E-2</v>
      </c>
      <c r="U26">
        <f t="shared" si="15"/>
        <v>9.2999999999999916E-2</v>
      </c>
    </row>
    <row r="27" spans="1:21" x14ac:dyDescent="0.25">
      <c r="A27" t="s">
        <v>30</v>
      </c>
      <c r="C27">
        <f>MIN(C25,C26)</f>
        <v>1.0147058823529411</v>
      </c>
      <c r="D27">
        <f>MIN(D25,D26)</f>
        <v>0.85099999999999998</v>
      </c>
      <c r="M27">
        <v>0.12</v>
      </c>
      <c r="N27">
        <f t="shared" si="8"/>
        <v>1.0147058823529411</v>
      </c>
      <c r="O27">
        <f t="shared" si="9"/>
        <v>0.97</v>
      </c>
      <c r="P27">
        <f t="shared" si="10"/>
        <v>0.97</v>
      </c>
      <c r="Q27">
        <f t="shared" si="11"/>
        <v>0</v>
      </c>
      <c r="R27">
        <f t="shared" si="12"/>
        <v>7.3394000000000015E-2</v>
      </c>
      <c r="S27">
        <f t="shared" si="13"/>
        <v>9.2999999999999916E-2</v>
      </c>
      <c r="T27">
        <f t="shared" si="14"/>
        <v>6.8999999999999992E-2</v>
      </c>
      <c r="U27">
        <f t="shared" si="15"/>
        <v>9.2999999999999916E-2</v>
      </c>
    </row>
    <row r="28" spans="1:21" x14ac:dyDescent="0.25">
      <c r="M28">
        <v>0.13</v>
      </c>
      <c r="N28">
        <f t="shared" si="8"/>
        <v>1.0147058823529411</v>
      </c>
      <c r="O28">
        <f t="shared" si="9"/>
        <v>0.98</v>
      </c>
      <c r="P28">
        <f t="shared" si="10"/>
        <v>0.98</v>
      </c>
      <c r="Q28">
        <f t="shared" si="11"/>
        <v>0</v>
      </c>
      <c r="R28">
        <f t="shared" si="12"/>
        <v>7.3664000000000007E-2</v>
      </c>
      <c r="S28">
        <f t="shared" si="13"/>
        <v>9.2999999999999916E-2</v>
      </c>
      <c r="T28">
        <f t="shared" si="14"/>
        <v>6.8999999999999992E-2</v>
      </c>
      <c r="U28">
        <f t="shared" si="15"/>
        <v>9.2999999999999916E-2</v>
      </c>
    </row>
    <row r="29" spans="1:21" x14ac:dyDescent="0.25">
      <c r="A29" t="s">
        <v>46</v>
      </c>
      <c r="M29">
        <v>0.14000000000000001</v>
      </c>
      <c r="N29">
        <f t="shared" si="8"/>
        <v>1.0147058823529411</v>
      </c>
      <c r="O29">
        <f t="shared" si="9"/>
        <v>0.99</v>
      </c>
      <c r="P29">
        <f t="shared" si="10"/>
        <v>0.99</v>
      </c>
      <c r="Q29">
        <f t="shared" si="11"/>
        <v>0</v>
      </c>
      <c r="R29">
        <f t="shared" si="12"/>
        <v>7.3865999999999987E-2</v>
      </c>
      <c r="S29">
        <f t="shared" si="13"/>
        <v>9.2999999999999916E-2</v>
      </c>
      <c r="T29">
        <f t="shared" si="14"/>
        <v>6.8999999999999992E-2</v>
      </c>
      <c r="U29">
        <f t="shared" si="15"/>
        <v>9.2999999999999916E-2</v>
      </c>
    </row>
    <row r="30" spans="1:21" x14ac:dyDescent="0.25">
      <c r="A30" t="s">
        <v>33</v>
      </c>
      <c r="B30" t="s">
        <v>34</v>
      </c>
      <c r="C30">
        <f>C27</f>
        <v>1.0147058823529411</v>
      </c>
      <c r="D30" t="s">
        <v>10</v>
      </c>
      <c r="E30">
        <f>E4/2</f>
        <v>0.5</v>
      </c>
      <c r="M30">
        <v>0.15</v>
      </c>
      <c r="N30">
        <f t="shared" si="8"/>
        <v>1.0147058823529411</v>
      </c>
      <c r="O30">
        <f t="shared" si="9"/>
        <v>1</v>
      </c>
      <c r="P30">
        <f t="shared" si="10"/>
        <v>1</v>
      </c>
      <c r="Q30">
        <f t="shared" si="11"/>
        <v>0</v>
      </c>
      <c r="R30">
        <f t="shared" si="12"/>
        <v>7.400000000000001E-2</v>
      </c>
      <c r="S30">
        <f t="shared" si="13"/>
        <v>9.2999999999999916E-2</v>
      </c>
      <c r="T30">
        <f t="shared" si="14"/>
        <v>6.8999999999999992E-2</v>
      </c>
      <c r="U30">
        <f t="shared" si="15"/>
        <v>9.2999999999999916E-2</v>
      </c>
    </row>
    <row r="31" spans="1:21" x14ac:dyDescent="0.25">
      <c r="B31" t="s">
        <v>35</v>
      </c>
      <c r="C31">
        <f>D27</f>
        <v>0.85099999999999998</v>
      </c>
      <c r="D31" t="s">
        <v>10</v>
      </c>
      <c r="E31">
        <f>E4/2</f>
        <v>0.5</v>
      </c>
      <c r="M31">
        <v>0.16</v>
      </c>
      <c r="N31">
        <f t="shared" si="8"/>
        <v>1.0147058823529411</v>
      </c>
      <c r="O31">
        <f t="shared" si="9"/>
        <v>1.01</v>
      </c>
      <c r="P31">
        <f t="shared" si="10"/>
        <v>1.01</v>
      </c>
      <c r="Q31">
        <f t="shared" si="11"/>
        <v>0</v>
      </c>
      <c r="R31">
        <f t="shared" si="12"/>
        <v>7.4066000000000021E-2</v>
      </c>
      <c r="S31">
        <f t="shared" si="13"/>
        <v>9.2999999999999916E-2</v>
      </c>
      <c r="T31">
        <f t="shared" si="14"/>
        <v>6.8999999999999992E-2</v>
      </c>
      <c r="U31">
        <f t="shared" si="15"/>
        <v>9.2999999999999916E-2</v>
      </c>
    </row>
    <row r="32" spans="1:21" x14ac:dyDescent="0.25">
      <c r="M32">
        <v>0.17</v>
      </c>
      <c r="N32">
        <f t="shared" si="8"/>
        <v>1.0147058823529411</v>
      </c>
      <c r="O32">
        <f t="shared" si="9"/>
        <v>1.02</v>
      </c>
      <c r="P32">
        <f t="shared" si="10"/>
        <v>1.0147058823529411</v>
      </c>
      <c r="Q32">
        <f t="shared" si="11"/>
        <v>0</v>
      </c>
      <c r="R32">
        <f t="shared" si="12"/>
        <v>7.4073529411764705E-2</v>
      </c>
      <c r="S32">
        <f t="shared" si="13"/>
        <v>9.2999999999999916E-2</v>
      </c>
      <c r="T32">
        <f t="shared" si="14"/>
        <v>6.8999999999999992E-2</v>
      </c>
      <c r="U32">
        <f t="shared" si="15"/>
        <v>9.2999999999999916E-2</v>
      </c>
    </row>
    <row r="33" spans="1:21" x14ac:dyDescent="0.25">
      <c r="A33" t="s">
        <v>24</v>
      </c>
      <c r="B33" t="s">
        <v>23</v>
      </c>
      <c r="C33" t="s">
        <v>25</v>
      </c>
      <c r="D33" t="s">
        <v>26</v>
      </c>
      <c r="M33">
        <v>0.18</v>
      </c>
      <c r="N33">
        <f t="shared" si="8"/>
        <v>1.0147058823529411</v>
      </c>
      <c r="O33">
        <f t="shared" si="9"/>
        <v>1.03</v>
      </c>
      <c r="P33">
        <f t="shared" si="10"/>
        <v>1.0147058823529411</v>
      </c>
      <c r="Q33">
        <f t="shared" si="11"/>
        <v>0</v>
      </c>
      <c r="R33">
        <f t="shared" si="12"/>
        <v>7.4073529411764705E-2</v>
      </c>
      <c r="S33">
        <f t="shared" si="13"/>
        <v>9.2999999999999916E-2</v>
      </c>
      <c r="T33">
        <f t="shared" si="14"/>
        <v>6.8999999999999992E-2</v>
      </c>
      <c r="U33">
        <f t="shared" si="15"/>
        <v>9.2999999999999916E-2</v>
      </c>
    </row>
    <row r="34" spans="1:21" x14ac:dyDescent="0.25">
      <c r="A34" t="s">
        <v>21</v>
      </c>
      <c r="B34">
        <f>F4*A4</f>
        <v>6.8999999999999992E-2</v>
      </c>
      <c r="C34">
        <f>F4*(A4+C27-E4/2)-G4*C27^2</f>
        <v>7.4073529411764705E-2</v>
      </c>
      <c r="D34">
        <f>F4*B4-D4</f>
        <v>9.2999999999999916E-2</v>
      </c>
      <c r="M34">
        <v>0.19</v>
      </c>
      <c r="N34">
        <f t="shared" si="8"/>
        <v>1.0147058823529411</v>
      </c>
      <c r="O34">
        <f t="shared" si="9"/>
        <v>1.04</v>
      </c>
      <c r="P34">
        <f t="shared" si="10"/>
        <v>1.0147058823529411</v>
      </c>
      <c r="Q34">
        <f t="shared" si="11"/>
        <v>0</v>
      </c>
      <c r="R34">
        <f t="shared" si="12"/>
        <v>7.4073529411764705E-2</v>
      </c>
      <c r="S34">
        <f t="shared" si="13"/>
        <v>9.2999999999999916E-2</v>
      </c>
      <c r="T34">
        <f t="shared" si="14"/>
        <v>6.8999999999999992E-2</v>
      </c>
      <c r="U34">
        <f t="shared" si="15"/>
        <v>9.2999999999999916E-2</v>
      </c>
    </row>
    <row r="35" spans="1:21" x14ac:dyDescent="0.25">
      <c r="A35" t="s">
        <v>22</v>
      </c>
      <c r="B35">
        <f>F4*A4</f>
        <v>6.8999999999999992E-2</v>
      </c>
      <c r="C35">
        <f>F4*(A4+D27-E4/2)-G4*D27^2</f>
        <v>6.4961659999999949E-2</v>
      </c>
      <c r="D35">
        <f>F4*B4-D4</f>
        <v>9.2999999999999916E-2</v>
      </c>
      <c r="M35">
        <v>0.2</v>
      </c>
      <c r="N35">
        <f t="shared" si="8"/>
        <v>1.0147058823529411</v>
      </c>
      <c r="O35">
        <f t="shared" si="9"/>
        <v>1.05</v>
      </c>
      <c r="P35">
        <f t="shared" si="10"/>
        <v>1.0147058823529411</v>
      </c>
      <c r="Q35">
        <f t="shared" si="11"/>
        <v>0</v>
      </c>
      <c r="R35">
        <f t="shared" si="12"/>
        <v>7.4073529411764705E-2</v>
      </c>
      <c r="S35">
        <f t="shared" si="13"/>
        <v>9.2999999999999916E-2</v>
      </c>
      <c r="T35">
        <f t="shared" si="14"/>
        <v>6.8999999999999992E-2</v>
      </c>
      <c r="U35">
        <f t="shared" si="15"/>
        <v>9.2999999999999916E-2</v>
      </c>
    </row>
    <row r="36" spans="1:21" x14ac:dyDescent="0.25">
      <c r="M36">
        <v>0.21</v>
      </c>
      <c r="N36">
        <f t="shared" si="8"/>
        <v>1.0147058823529411</v>
      </c>
      <c r="O36">
        <f t="shared" si="9"/>
        <v>1.06</v>
      </c>
      <c r="P36">
        <f t="shared" si="10"/>
        <v>1.0147058823529411</v>
      </c>
      <c r="Q36">
        <f t="shared" si="11"/>
        <v>0</v>
      </c>
      <c r="R36">
        <f t="shared" si="12"/>
        <v>7.4073529411764705E-2</v>
      </c>
      <c r="S36">
        <f t="shared" si="13"/>
        <v>9.2999999999999916E-2</v>
      </c>
      <c r="T36">
        <f t="shared" si="14"/>
        <v>6.8999999999999992E-2</v>
      </c>
      <c r="U36">
        <f t="shared" si="15"/>
        <v>9.2999999999999916E-2</v>
      </c>
    </row>
    <row r="37" spans="1:21" x14ac:dyDescent="0.25">
      <c r="K37" t="s">
        <v>58</v>
      </c>
      <c r="M37">
        <v>0.22</v>
      </c>
      <c r="N37">
        <f t="shared" si="8"/>
        <v>1.0147058823529411</v>
      </c>
      <c r="O37">
        <f t="shared" si="9"/>
        <v>1.0699999999999998</v>
      </c>
      <c r="P37">
        <f t="shared" si="10"/>
        <v>1.0147058823529411</v>
      </c>
      <c r="Q37">
        <f t="shared" si="11"/>
        <v>0</v>
      </c>
      <c r="R37">
        <f t="shared" si="12"/>
        <v>7.4073529411764705E-2</v>
      </c>
      <c r="S37">
        <f t="shared" si="13"/>
        <v>9.2999999999999916E-2</v>
      </c>
      <c r="T37">
        <f t="shared" si="14"/>
        <v>6.8999999999999992E-2</v>
      </c>
      <c r="U37">
        <f t="shared" si="15"/>
        <v>9.2999999999999916E-2</v>
      </c>
    </row>
    <row r="38" spans="1:21" x14ac:dyDescent="0.25">
      <c r="M38">
        <v>0.23</v>
      </c>
      <c r="N38">
        <f t="shared" si="8"/>
        <v>1.0147058823529411</v>
      </c>
      <c r="O38">
        <f t="shared" si="9"/>
        <v>1.08</v>
      </c>
      <c r="P38">
        <f t="shared" si="10"/>
        <v>1.0147058823529411</v>
      </c>
      <c r="Q38">
        <f t="shared" si="11"/>
        <v>0</v>
      </c>
      <c r="R38">
        <f t="shared" si="12"/>
        <v>7.4073529411764705E-2</v>
      </c>
      <c r="S38">
        <f t="shared" si="13"/>
        <v>9.2999999999999916E-2</v>
      </c>
      <c r="T38">
        <f t="shared" si="14"/>
        <v>6.8999999999999992E-2</v>
      </c>
      <c r="U38">
        <f t="shared" si="15"/>
        <v>9.2999999999999916E-2</v>
      </c>
    </row>
    <row r="39" spans="1:21" x14ac:dyDescent="0.25">
      <c r="M39">
        <v>0.24</v>
      </c>
      <c r="N39">
        <f t="shared" si="8"/>
        <v>1.0147058823529411</v>
      </c>
      <c r="O39">
        <f t="shared" si="9"/>
        <v>1.0899999999999999</v>
      </c>
      <c r="P39">
        <f t="shared" si="10"/>
        <v>1.0147058823529411</v>
      </c>
      <c r="Q39">
        <f t="shared" si="11"/>
        <v>0</v>
      </c>
      <c r="R39">
        <f t="shared" si="12"/>
        <v>7.4073529411764705E-2</v>
      </c>
      <c r="S39">
        <f t="shared" si="13"/>
        <v>9.2999999999999916E-2</v>
      </c>
      <c r="T39">
        <f t="shared" si="14"/>
        <v>6.8999999999999992E-2</v>
      </c>
      <c r="U39">
        <f t="shared" si="15"/>
        <v>9.2999999999999916E-2</v>
      </c>
    </row>
  </sheetData>
  <conditionalFormatting sqref="A7:A9">
    <cfRule type="cellIs" dxfId="15" priority="4" operator="lessThan">
      <formula>0</formula>
    </cfRule>
  </conditionalFormatting>
  <conditionalFormatting sqref="C13 C16 C19 C22">
    <cfRule type="cellIs" dxfId="14" priority="3" operator="lessThan">
      <formula>0</formula>
    </cfRule>
  </conditionalFormatting>
  <conditionalFormatting sqref="C30">
    <cfRule type="cellIs" dxfId="13" priority="2" operator="lessThan">
      <formula>$E$30</formula>
    </cfRule>
  </conditionalFormatting>
  <conditionalFormatting sqref="C31">
    <cfRule type="cellIs" dxfId="12" priority="1" operator="lessThan">
      <formula>$E$31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C847-089A-4AF2-8BA0-828769C53527}">
  <dimension ref="A1:Z94"/>
  <sheetViews>
    <sheetView workbookViewId="0">
      <selection activeCell="H11" sqref="H11"/>
    </sheetView>
  </sheetViews>
  <sheetFormatPr defaultRowHeight="15" x14ac:dyDescent="0.25"/>
  <cols>
    <col min="1" max="1" width="19" customWidth="1"/>
  </cols>
  <sheetData>
    <row r="1" spans="1:26" x14ac:dyDescent="0.25">
      <c r="A1" t="s">
        <v>43</v>
      </c>
    </row>
    <row r="2" spans="1:26" x14ac:dyDescent="0.25">
      <c r="O2" t="s">
        <v>37</v>
      </c>
    </row>
    <row r="3" spans="1:26" x14ac:dyDescent="0.25">
      <c r="A3" s="1" t="s">
        <v>0</v>
      </c>
      <c r="B3" s="1" t="s">
        <v>1</v>
      </c>
      <c r="C3" s="1" t="s">
        <v>2</v>
      </c>
      <c r="D3" s="1" t="s">
        <v>6</v>
      </c>
      <c r="E3" s="1" t="s">
        <v>3</v>
      </c>
      <c r="F3" s="1" t="s">
        <v>5</v>
      </c>
      <c r="G3" s="1" t="s">
        <v>4</v>
      </c>
      <c r="H3" s="1"/>
      <c r="I3" s="1" t="s">
        <v>44</v>
      </c>
      <c r="J3" s="1" t="s">
        <v>10</v>
      </c>
      <c r="K3" s="1" t="s">
        <v>45</v>
      </c>
      <c r="N3" t="s">
        <v>39</v>
      </c>
      <c r="P3" s="1" t="s">
        <v>0</v>
      </c>
      <c r="Q3" s="1" t="s">
        <v>1</v>
      </c>
      <c r="R3" s="1" t="s">
        <v>2</v>
      </c>
      <c r="S3" s="1" t="s">
        <v>6</v>
      </c>
      <c r="T3" s="1" t="s">
        <v>3</v>
      </c>
      <c r="U3" s="1" t="s">
        <v>5</v>
      </c>
      <c r="V3" s="1" t="s">
        <v>4</v>
      </c>
      <c r="W3" s="1"/>
      <c r="X3" s="1" t="s">
        <v>44</v>
      </c>
      <c r="Y3" s="1" t="s">
        <v>10</v>
      </c>
      <c r="Z3" s="1" t="s">
        <v>45</v>
      </c>
    </row>
    <row r="4" spans="1:26" x14ac:dyDescent="0.25">
      <c r="A4" s="1">
        <v>0.1</v>
      </c>
      <c r="B4" s="1">
        <v>0.8</v>
      </c>
      <c r="C4" s="1">
        <v>0.15</v>
      </c>
      <c r="D4" s="1">
        <v>0.2</v>
      </c>
      <c r="E4" s="1">
        <v>0.8</v>
      </c>
      <c r="F4" s="1">
        <v>0.2</v>
      </c>
      <c r="G4" s="1"/>
      <c r="H4" s="1"/>
      <c r="I4" s="1">
        <v>0.13</v>
      </c>
      <c r="J4" s="1"/>
      <c r="K4" s="1">
        <v>9.0999999999999998E-2</v>
      </c>
      <c r="P4" s="1">
        <v>0.1</v>
      </c>
      <c r="Q4" s="1">
        <v>0.8</v>
      </c>
      <c r="R4" s="1">
        <v>0.15</v>
      </c>
      <c r="S4" s="1">
        <v>0.2</v>
      </c>
      <c r="T4" s="1">
        <v>0.8</v>
      </c>
      <c r="U4" s="1">
        <v>0.2</v>
      </c>
      <c r="V4" s="1"/>
      <c r="W4" s="1"/>
      <c r="X4" s="1">
        <v>0.2</v>
      </c>
      <c r="Y4" s="1"/>
      <c r="Z4" s="1">
        <v>0.1</v>
      </c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26" x14ac:dyDescent="0.25">
      <c r="A6" s="1" t="s">
        <v>11</v>
      </c>
      <c r="B6" s="1"/>
      <c r="C6" s="1"/>
      <c r="D6" s="1"/>
      <c r="E6" s="1"/>
      <c r="F6" s="1"/>
      <c r="G6" s="1"/>
      <c r="H6" s="1"/>
      <c r="I6" s="1" t="s">
        <v>62</v>
      </c>
      <c r="J6" s="1"/>
      <c r="K6" s="1"/>
      <c r="N6" t="s">
        <v>40</v>
      </c>
    </row>
    <row r="7" spans="1:26" x14ac:dyDescent="0.25">
      <c r="A7" s="1">
        <f>B4-A4+E4/2-F4/(2*I4)</f>
        <v>0.33076923076923082</v>
      </c>
      <c r="B7" s="1" t="s">
        <v>10</v>
      </c>
      <c r="C7" s="1">
        <v>0</v>
      </c>
      <c r="D7" s="1"/>
      <c r="E7" s="1" t="s">
        <v>48</v>
      </c>
      <c r="F7" s="1"/>
      <c r="G7" s="1"/>
      <c r="H7" s="1"/>
      <c r="I7" s="1"/>
      <c r="J7" s="1"/>
      <c r="K7" s="1"/>
    </row>
    <row r="8" spans="1:26" x14ac:dyDescent="0.25">
      <c r="A8" s="1">
        <f>B4-A4+E4/2-F4/(2*K4)</f>
        <v>1.098901098901095E-3</v>
      </c>
      <c r="B8" s="1" t="s">
        <v>10</v>
      </c>
      <c r="C8" s="1">
        <v>0</v>
      </c>
      <c r="D8" s="1"/>
      <c r="E8" s="1" t="s">
        <v>47</v>
      </c>
      <c r="F8" s="1"/>
      <c r="G8" s="1"/>
      <c r="H8" s="1"/>
      <c r="I8" s="1"/>
      <c r="J8" s="1"/>
      <c r="K8" s="1"/>
    </row>
    <row r="9" spans="1:26" x14ac:dyDescent="0.25">
      <c r="A9" s="1">
        <f>-C4+E4/4</f>
        <v>5.0000000000000017E-2</v>
      </c>
      <c r="B9" s="1" t="s">
        <v>10</v>
      </c>
      <c r="C9" s="1">
        <v>0</v>
      </c>
      <c r="D9" s="1"/>
      <c r="E9" s="1"/>
      <c r="F9" s="1"/>
      <c r="G9" s="1"/>
      <c r="H9" s="1"/>
      <c r="I9" s="1"/>
      <c r="J9" s="1"/>
      <c r="K9" s="1"/>
      <c r="N9" t="s">
        <v>41</v>
      </c>
      <c r="P9" s="1" t="s">
        <v>0</v>
      </c>
      <c r="Q9" s="1" t="s">
        <v>1</v>
      </c>
      <c r="R9" s="1" t="s">
        <v>2</v>
      </c>
      <c r="S9" s="1" t="s">
        <v>6</v>
      </c>
      <c r="T9" s="1" t="s">
        <v>3</v>
      </c>
      <c r="U9" s="1" t="s">
        <v>5</v>
      </c>
      <c r="V9" s="1" t="s">
        <v>4</v>
      </c>
      <c r="W9" s="1"/>
      <c r="X9" s="1" t="s">
        <v>44</v>
      </c>
      <c r="Y9" s="1" t="s">
        <v>10</v>
      </c>
      <c r="Z9" s="1" t="s">
        <v>45</v>
      </c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P10" s="1">
        <v>0.1</v>
      </c>
      <c r="Q10" s="1">
        <v>0.8</v>
      </c>
      <c r="R10" s="1">
        <v>0.15</v>
      </c>
      <c r="S10" s="1">
        <v>0.13</v>
      </c>
      <c r="T10" s="1">
        <v>0.8</v>
      </c>
      <c r="U10" s="1">
        <v>0.2</v>
      </c>
      <c r="V10" s="1"/>
      <c r="W10" s="1"/>
      <c r="X10" s="1">
        <v>0.13</v>
      </c>
      <c r="Y10" s="1"/>
      <c r="Z10" s="1">
        <v>9.0999999999999998E-2</v>
      </c>
    </row>
    <row r="11" spans="1:26" x14ac:dyDescent="0.25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6" x14ac:dyDescent="0.25">
      <c r="A12" s="1" t="s">
        <v>44</v>
      </c>
      <c r="B12" s="1" t="s">
        <v>17</v>
      </c>
      <c r="C12" s="1">
        <f>F4/(2*I4)</f>
        <v>0.76923076923076927</v>
      </c>
      <c r="D12" s="1" t="s">
        <v>20</v>
      </c>
      <c r="E12" s="1">
        <f>B4-A4+C4+E4/4</f>
        <v>1.05</v>
      </c>
      <c r="F12" s="1"/>
      <c r="G12" s="1"/>
      <c r="H12" s="1"/>
      <c r="I12" s="1"/>
      <c r="J12" s="1"/>
      <c r="K12" s="1"/>
      <c r="N12" t="s">
        <v>42</v>
      </c>
      <c r="P12" s="1" t="s">
        <v>0</v>
      </c>
      <c r="Q12" s="1" t="s">
        <v>1</v>
      </c>
      <c r="R12" s="1" t="s">
        <v>2</v>
      </c>
      <c r="S12" s="1" t="s">
        <v>6</v>
      </c>
      <c r="T12" s="1" t="s">
        <v>3</v>
      </c>
      <c r="U12" s="1" t="s">
        <v>5</v>
      </c>
      <c r="V12" s="1" t="s">
        <v>4</v>
      </c>
      <c r="W12" s="1"/>
      <c r="X12" s="1" t="s">
        <v>44</v>
      </c>
      <c r="Y12" s="1" t="s">
        <v>10</v>
      </c>
      <c r="Z12" s="1" t="s">
        <v>45</v>
      </c>
    </row>
    <row r="13" spans="1:26" x14ac:dyDescent="0.25">
      <c r="A13" s="1" t="s">
        <v>44</v>
      </c>
      <c r="B13" s="1" t="s">
        <v>15</v>
      </c>
      <c r="C13" s="1">
        <f>E4-(F4/I4)-2*A4+2</f>
        <v>1.0615384615384615</v>
      </c>
      <c r="D13" s="1" t="s">
        <v>10</v>
      </c>
      <c r="E13" s="1">
        <v>0</v>
      </c>
      <c r="F13" s="1"/>
      <c r="G13" s="1"/>
      <c r="H13" s="1"/>
      <c r="I13" s="1"/>
      <c r="J13" s="1"/>
      <c r="K13" s="1"/>
      <c r="P13" s="1">
        <v>0.1</v>
      </c>
      <c r="Q13" s="1">
        <v>0.8</v>
      </c>
      <c r="R13" s="1">
        <v>0.15</v>
      </c>
      <c r="S13" s="1">
        <v>0.2</v>
      </c>
      <c r="T13" s="1">
        <v>0.8</v>
      </c>
      <c r="U13" s="1">
        <v>0.2</v>
      </c>
      <c r="V13" s="1"/>
      <c r="W13" s="1"/>
      <c r="X13" s="1">
        <v>0.13</v>
      </c>
      <c r="Y13" s="1"/>
      <c r="Z13" s="1">
        <v>9.0999999999999998E-2</v>
      </c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26" x14ac:dyDescent="0.25">
      <c r="A15" s="1" t="s">
        <v>44</v>
      </c>
      <c r="B15" s="1" t="s">
        <v>16</v>
      </c>
      <c r="C15" s="1">
        <f>F4/(2*I4)</f>
        <v>0.76923076923076927</v>
      </c>
      <c r="D15" s="1" t="s">
        <v>10</v>
      </c>
      <c r="E15" s="1">
        <f>B4-A4+C4+E4/4</f>
        <v>1.05</v>
      </c>
      <c r="F15" s="1"/>
      <c r="G15" s="1"/>
      <c r="H15" s="1"/>
      <c r="I15" s="1"/>
      <c r="J15" s="1"/>
      <c r="K15" t="s">
        <v>59</v>
      </c>
      <c r="M15" t="s">
        <v>60</v>
      </c>
      <c r="N15" t="s">
        <v>54</v>
      </c>
      <c r="O15" t="s">
        <v>55</v>
      </c>
      <c r="P15" t="s">
        <v>57</v>
      </c>
      <c r="Q15" t="s">
        <v>50</v>
      </c>
      <c r="R15" t="s">
        <v>53</v>
      </c>
      <c r="S15" t="s">
        <v>56</v>
      </c>
      <c r="T15" t="s">
        <v>51</v>
      </c>
      <c r="U15" t="s">
        <v>52</v>
      </c>
      <c r="W15" t="s">
        <v>63</v>
      </c>
      <c r="X15" t="s">
        <v>64</v>
      </c>
    </row>
    <row r="16" spans="1:26" x14ac:dyDescent="0.25">
      <c r="A16" s="1" t="s">
        <v>44</v>
      </c>
      <c r="B16" s="1" t="s">
        <v>15</v>
      </c>
      <c r="C16" s="1">
        <f>E4-4*(C4-1+B4)</f>
        <v>0.99999999999999978</v>
      </c>
      <c r="D16" s="1" t="s">
        <v>10</v>
      </c>
      <c r="E16" s="1">
        <v>0</v>
      </c>
      <c r="F16" s="1"/>
      <c r="G16" s="1"/>
      <c r="H16" s="1"/>
      <c r="I16" s="1"/>
      <c r="J16" s="1"/>
      <c r="L16" t="s">
        <v>61</v>
      </c>
      <c r="M16">
        <v>9.0999999999999998E-2</v>
      </c>
      <c r="N16">
        <f>$F$4/(2*M16)</f>
        <v>1.098901098901099</v>
      </c>
      <c r="O16">
        <f>$B$4-$A$4+$C$4+$E$4/4</f>
        <v>1.05</v>
      </c>
      <c r="P16">
        <f t="shared" ref="P16" si="0">MIN(N16,O16)</f>
        <v>1.05</v>
      </c>
      <c r="Q16">
        <f t="shared" ref="Q16" si="1">IF(R16&gt;S16,P16,0)</f>
        <v>1.05</v>
      </c>
      <c r="R16">
        <f>$F$4*($A$4+$P16-$E$4/2)-M16*P16^2</f>
        <v>4.9672500000000022E-2</v>
      </c>
      <c r="S16">
        <f t="shared" ref="S16" si="2">MAX(T16,U16)</f>
        <v>2.0000000000000004E-2</v>
      </c>
      <c r="T16">
        <f>$F$4*$A$4</f>
        <v>2.0000000000000004E-2</v>
      </c>
      <c r="U16">
        <f>$F$4*$B$4-$D$4</f>
        <v>-3.999999999999998E-2</v>
      </c>
      <c r="W16">
        <v>9.0999999999999998E-2</v>
      </c>
      <c r="X16">
        <v>1.05</v>
      </c>
      <c r="Y16" s="2" t="s">
        <v>65</v>
      </c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M17">
        <v>9.1499999999999998E-2</v>
      </c>
      <c r="N17">
        <f t="shared" ref="N17:N80" si="3">$F$4/(2*M17)</f>
        <v>1.0928961748633881</v>
      </c>
      <c r="O17">
        <f t="shared" ref="O17:O80" si="4">$B$4-$A$4+$C$4+$E$4/4</f>
        <v>1.05</v>
      </c>
      <c r="P17">
        <f t="shared" ref="P17:P80" si="5">MIN(N17,O17)</f>
        <v>1.05</v>
      </c>
      <c r="Q17">
        <f t="shared" ref="Q17:Q80" si="6">IF(R17&gt;S17,P17,0)</f>
        <v>1.05</v>
      </c>
      <c r="R17">
        <f t="shared" ref="R17:R80" si="7">$F$4*($A$4+$P17-$E$4/2)-M17*P17^2</f>
        <v>4.9121250000000019E-2</v>
      </c>
      <c r="S17">
        <f t="shared" ref="S17:S80" si="8">MAX(T17,U17)</f>
        <v>2.0000000000000004E-2</v>
      </c>
      <c r="T17">
        <f t="shared" ref="T17:T80" si="9">$F$4*$A$4</f>
        <v>2.0000000000000004E-2</v>
      </c>
      <c r="U17">
        <f t="shared" ref="U17:U80" si="10">$F$4*$B$4-$D$4</f>
        <v>-3.999999999999998E-2</v>
      </c>
      <c r="W17">
        <v>9.1499999999999998E-2</v>
      </c>
      <c r="X17">
        <v>1.05</v>
      </c>
      <c r="Y17" s="2" t="s">
        <v>65</v>
      </c>
    </row>
    <row r="18" spans="1:25" x14ac:dyDescent="0.25">
      <c r="A18" s="1" t="s">
        <v>45</v>
      </c>
      <c r="B18" s="1" t="s">
        <v>17</v>
      </c>
      <c r="C18" s="1">
        <f>F4/(2*K4)</f>
        <v>1.098901098901099</v>
      </c>
      <c r="D18" s="1" t="s">
        <v>20</v>
      </c>
      <c r="E18" s="1">
        <f>B4-A4+C4+E4/4</f>
        <v>1.05</v>
      </c>
      <c r="F18" s="1"/>
      <c r="G18" s="1"/>
      <c r="H18" s="1"/>
      <c r="I18" s="1"/>
      <c r="J18" s="1"/>
      <c r="M18">
        <v>9.1999999999999998E-2</v>
      </c>
      <c r="N18">
        <f t="shared" si="3"/>
        <v>1.0869565217391306</v>
      </c>
      <c r="O18">
        <f t="shared" si="4"/>
        <v>1.05</v>
      </c>
      <c r="P18">
        <f t="shared" si="5"/>
        <v>1.05</v>
      </c>
      <c r="Q18">
        <f t="shared" si="6"/>
        <v>1.05</v>
      </c>
      <c r="R18">
        <f t="shared" si="7"/>
        <v>4.8570000000000016E-2</v>
      </c>
      <c r="S18">
        <f t="shared" si="8"/>
        <v>2.0000000000000004E-2</v>
      </c>
      <c r="T18">
        <f t="shared" si="9"/>
        <v>2.0000000000000004E-2</v>
      </c>
      <c r="U18">
        <f t="shared" si="10"/>
        <v>-3.999999999999998E-2</v>
      </c>
      <c r="W18">
        <v>9.1999999999999998E-2</v>
      </c>
      <c r="X18">
        <v>1.05</v>
      </c>
      <c r="Y18" s="2" t="s">
        <v>65</v>
      </c>
    </row>
    <row r="19" spans="1:25" x14ac:dyDescent="0.25">
      <c r="A19" s="1" t="s">
        <v>45</v>
      </c>
      <c r="B19" s="1" t="s">
        <v>15</v>
      </c>
      <c r="C19" s="1">
        <f>E4-(F4/K4)-2*A4+2</f>
        <v>0.4021978021978021</v>
      </c>
      <c r="D19" s="1" t="s">
        <v>10</v>
      </c>
      <c r="E19" s="1">
        <v>0</v>
      </c>
      <c r="F19" s="1"/>
      <c r="G19" s="1"/>
      <c r="H19" s="1"/>
      <c r="I19" s="1"/>
      <c r="J19" s="1"/>
      <c r="M19">
        <v>9.2499999999999999E-2</v>
      </c>
      <c r="N19">
        <f t="shared" si="3"/>
        <v>1.0810810810810811</v>
      </c>
      <c r="O19">
        <f t="shared" si="4"/>
        <v>1.05</v>
      </c>
      <c r="P19">
        <f t="shared" si="5"/>
        <v>1.05</v>
      </c>
      <c r="Q19">
        <f t="shared" si="6"/>
        <v>1.05</v>
      </c>
      <c r="R19">
        <f t="shared" si="7"/>
        <v>4.8018750000000027E-2</v>
      </c>
      <c r="S19">
        <f t="shared" si="8"/>
        <v>2.0000000000000004E-2</v>
      </c>
      <c r="T19">
        <f t="shared" si="9"/>
        <v>2.0000000000000004E-2</v>
      </c>
      <c r="U19">
        <f t="shared" si="10"/>
        <v>-3.999999999999998E-2</v>
      </c>
      <c r="W19">
        <v>9.2499999999999999E-2</v>
      </c>
      <c r="X19">
        <v>1.05</v>
      </c>
      <c r="Y19" s="2" t="s">
        <v>65</v>
      </c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M20">
        <v>9.2999999999999999E-2</v>
      </c>
      <c r="N20">
        <f t="shared" si="3"/>
        <v>1.0752688172043012</v>
      </c>
      <c r="O20">
        <f t="shared" si="4"/>
        <v>1.05</v>
      </c>
      <c r="P20">
        <f t="shared" si="5"/>
        <v>1.05</v>
      </c>
      <c r="Q20">
        <f t="shared" si="6"/>
        <v>1.05</v>
      </c>
      <c r="R20">
        <f t="shared" si="7"/>
        <v>4.7467500000000024E-2</v>
      </c>
      <c r="S20">
        <f t="shared" si="8"/>
        <v>2.0000000000000004E-2</v>
      </c>
      <c r="T20">
        <f t="shared" si="9"/>
        <v>2.0000000000000004E-2</v>
      </c>
      <c r="U20">
        <f t="shared" si="10"/>
        <v>-3.999999999999998E-2</v>
      </c>
      <c r="W20">
        <v>9.2999999999999999E-2</v>
      </c>
      <c r="X20">
        <v>1.05</v>
      </c>
      <c r="Y20" s="2" t="s">
        <v>65</v>
      </c>
    </row>
    <row r="21" spans="1:25" x14ac:dyDescent="0.25">
      <c r="A21" s="1" t="s">
        <v>45</v>
      </c>
      <c r="B21" s="1" t="s">
        <v>16</v>
      </c>
      <c r="C21" s="1">
        <f>F4/(2*K4)</f>
        <v>1.098901098901099</v>
      </c>
      <c r="D21" s="1" t="s">
        <v>10</v>
      </c>
      <c r="E21" s="1">
        <f>B4-A4+C4+E4/4</f>
        <v>1.05</v>
      </c>
      <c r="F21" s="1"/>
      <c r="G21" s="1"/>
      <c r="H21" s="1"/>
      <c r="I21" s="1"/>
      <c r="J21" s="1"/>
      <c r="M21">
        <v>9.35E-2</v>
      </c>
      <c r="N21">
        <f t="shared" si="3"/>
        <v>1.0695187165775402</v>
      </c>
      <c r="O21">
        <f t="shared" si="4"/>
        <v>1.05</v>
      </c>
      <c r="P21">
        <f t="shared" si="5"/>
        <v>1.05</v>
      </c>
      <c r="Q21">
        <f t="shared" si="6"/>
        <v>1.05</v>
      </c>
      <c r="R21">
        <f t="shared" si="7"/>
        <v>4.691625000000002E-2</v>
      </c>
      <c r="S21">
        <f t="shared" si="8"/>
        <v>2.0000000000000004E-2</v>
      </c>
      <c r="T21">
        <f t="shared" si="9"/>
        <v>2.0000000000000004E-2</v>
      </c>
      <c r="U21">
        <f t="shared" si="10"/>
        <v>-3.999999999999998E-2</v>
      </c>
      <c r="W21">
        <v>9.35E-2</v>
      </c>
      <c r="X21">
        <v>1.05</v>
      </c>
      <c r="Y21" s="2" t="s">
        <v>65</v>
      </c>
    </row>
    <row r="22" spans="1:25" x14ac:dyDescent="0.25">
      <c r="A22" s="1" t="s">
        <v>45</v>
      </c>
      <c r="B22" s="1" t="s">
        <v>15</v>
      </c>
      <c r="C22" s="1">
        <f>E4-4*(C4-1+B4)</f>
        <v>0.99999999999999978</v>
      </c>
      <c r="D22" s="1" t="s">
        <v>10</v>
      </c>
      <c r="E22" s="1">
        <v>0</v>
      </c>
      <c r="F22" s="1"/>
      <c r="G22" s="1"/>
      <c r="H22" s="1"/>
      <c r="I22" s="1"/>
      <c r="J22" s="1"/>
      <c r="M22">
        <v>9.4E-2</v>
      </c>
      <c r="N22">
        <f t="shared" si="3"/>
        <v>1.0638297872340425</v>
      </c>
      <c r="O22">
        <f t="shared" si="4"/>
        <v>1.05</v>
      </c>
      <c r="P22">
        <f t="shared" si="5"/>
        <v>1.05</v>
      </c>
      <c r="Q22">
        <f t="shared" si="6"/>
        <v>1.05</v>
      </c>
      <c r="R22">
        <f t="shared" si="7"/>
        <v>4.6365000000000017E-2</v>
      </c>
      <c r="S22">
        <f t="shared" si="8"/>
        <v>2.0000000000000004E-2</v>
      </c>
      <c r="T22">
        <f t="shared" si="9"/>
        <v>2.0000000000000004E-2</v>
      </c>
      <c r="U22">
        <f t="shared" si="10"/>
        <v>-3.999999999999998E-2</v>
      </c>
      <c r="W22">
        <v>9.4E-2</v>
      </c>
      <c r="X22">
        <v>1.05</v>
      </c>
      <c r="Y22" s="2" t="s">
        <v>65</v>
      </c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M23">
        <v>9.4500000000000001E-2</v>
      </c>
      <c r="N23">
        <f t="shared" si="3"/>
        <v>1.0582010582010581</v>
      </c>
      <c r="O23">
        <f t="shared" si="4"/>
        <v>1.05</v>
      </c>
      <c r="P23">
        <f t="shared" si="5"/>
        <v>1.05</v>
      </c>
      <c r="Q23">
        <f t="shared" si="6"/>
        <v>1.05</v>
      </c>
      <c r="R23">
        <f t="shared" si="7"/>
        <v>4.5813750000000014E-2</v>
      </c>
      <c r="S23">
        <f t="shared" si="8"/>
        <v>2.0000000000000004E-2</v>
      </c>
      <c r="T23">
        <f t="shared" si="9"/>
        <v>2.0000000000000004E-2</v>
      </c>
      <c r="U23">
        <f t="shared" si="10"/>
        <v>-3.999999999999998E-2</v>
      </c>
      <c r="W23">
        <v>9.4500000000000001E-2</v>
      </c>
      <c r="X23">
        <v>1.05</v>
      </c>
      <c r="Y23" s="2" t="s">
        <v>65</v>
      </c>
    </row>
    <row r="24" spans="1:25" x14ac:dyDescent="0.25">
      <c r="A24" s="1" t="s">
        <v>27</v>
      </c>
      <c r="B24" s="1"/>
      <c r="C24" s="1" t="s">
        <v>44</v>
      </c>
      <c r="D24" s="1" t="s">
        <v>45</v>
      </c>
      <c r="E24" s="1"/>
      <c r="F24" s="1"/>
      <c r="G24" s="1"/>
      <c r="H24" s="1"/>
      <c r="I24" s="1"/>
      <c r="J24" s="1"/>
      <c r="M24">
        <v>9.5000000000000001E-2</v>
      </c>
      <c r="N24">
        <f t="shared" si="3"/>
        <v>1.0526315789473684</v>
      </c>
      <c r="O24">
        <f t="shared" si="4"/>
        <v>1.05</v>
      </c>
      <c r="P24">
        <f t="shared" si="5"/>
        <v>1.05</v>
      </c>
      <c r="Q24">
        <f t="shared" si="6"/>
        <v>1.05</v>
      </c>
      <c r="R24">
        <f t="shared" si="7"/>
        <v>4.5262500000000011E-2</v>
      </c>
      <c r="S24">
        <f t="shared" si="8"/>
        <v>2.0000000000000004E-2</v>
      </c>
      <c r="T24">
        <f t="shared" si="9"/>
        <v>2.0000000000000004E-2</v>
      </c>
      <c r="U24">
        <f t="shared" si="10"/>
        <v>-3.999999999999998E-2</v>
      </c>
      <c r="W24">
        <v>9.5000000000000001E-2</v>
      </c>
      <c r="X24">
        <v>1.05</v>
      </c>
      <c r="Y24" s="2" t="s">
        <v>65</v>
      </c>
    </row>
    <row r="25" spans="1:25" x14ac:dyDescent="0.25">
      <c r="A25" s="1" t="s">
        <v>28</v>
      </c>
      <c r="B25" s="1"/>
      <c r="C25" s="1">
        <f>F4/(2*I4)</f>
        <v>0.76923076923076927</v>
      </c>
      <c r="D25" s="1">
        <f>F4/(2*K4)</f>
        <v>1.098901098901099</v>
      </c>
      <c r="E25" s="1"/>
      <c r="F25" s="1"/>
      <c r="G25" s="1"/>
      <c r="H25" s="1"/>
      <c r="I25" s="1"/>
      <c r="J25" s="1"/>
      <c r="M25">
        <v>9.5500000000000002E-2</v>
      </c>
      <c r="N25">
        <f t="shared" si="3"/>
        <v>1.0471204188481675</v>
      </c>
      <c r="O25">
        <f t="shared" si="4"/>
        <v>1.05</v>
      </c>
      <c r="P25">
        <f t="shared" si="5"/>
        <v>1.0471204188481675</v>
      </c>
      <c r="Q25">
        <f t="shared" si="6"/>
        <v>1.0471204188481675</v>
      </c>
      <c r="R25">
        <f t="shared" si="7"/>
        <v>4.4712041884816783E-2</v>
      </c>
      <c r="S25">
        <f t="shared" si="8"/>
        <v>2.0000000000000004E-2</v>
      </c>
      <c r="T25">
        <f t="shared" si="9"/>
        <v>2.0000000000000004E-2</v>
      </c>
      <c r="U25">
        <f t="shared" si="10"/>
        <v>-3.999999999999998E-2</v>
      </c>
      <c r="W25">
        <v>9.5500000000000002E-2</v>
      </c>
      <c r="X25">
        <v>1.0471204188481675</v>
      </c>
      <c r="Y25" s="2" t="s">
        <v>65</v>
      </c>
    </row>
    <row r="26" spans="1:25" x14ac:dyDescent="0.25">
      <c r="A26" s="1" t="s">
        <v>29</v>
      </c>
      <c r="B26" s="1"/>
      <c r="C26" s="1">
        <f>B4-A4+C4+E4/4</f>
        <v>1.05</v>
      </c>
      <c r="D26" s="1">
        <f>B4-A4+C4+E4/4</f>
        <v>1.05</v>
      </c>
      <c r="E26" s="1"/>
      <c r="F26" s="1"/>
      <c r="G26" s="1"/>
      <c r="H26" s="1"/>
      <c r="I26" s="1"/>
      <c r="J26" s="1"/>
      <c r="M26">
        <v>9.6000000000000002E-2</v>
      </c>
      <c r="N26">
        <f t="shared" si="3"/>
        <v>1.0416666666666667</v>
      </c>
      <c r="O26">
        <f t="shared" si="4"/>
        <v>1.05</v>
      </c>
      <c r="P26">
        <f t="shared" si="5"/>
        <v>1.0416666666666667</v>
      </c>
      <c r="Q26">
        <f t="shared" si="6"/>
        <v>1.0416666666666667</v>
      </c>
      <c r="R26">
        <f t="shared" si="7"/>
        <v>4.4166666666666687E-2</v>
      </c>
      <c r="S26">
        <f t="shared" si="8"/>
        <v>2.0000000000000004E-2</v>
      </c>
      <c r="T26">
        <f t="shared" si="9"/>
        <v>2.0000000000000004E-2</v>
      </c>
      <c r="U26">
        <f t="shared" si="10"/>
        <v>-3.999999999999998E-2</v>
      </c>
      <c r="W26">
        <v>9.6000000000000002E-2</v>
      </c>
      <c r="X26">
        <v>1.0416666666666667</v>
      </c>
      <c r="Y26" s="2" t="s">
        <v>65</v>
      </c>
    </row>
    <row r="27" spans="1:25" x14ac:dyDescent="0.25">
      <c r="A27" s="1" t="s">
        <v>30</v>
      </c>
      <c r="B27" s="1"/>
      <c r="C27" s="1">
        <f>MIN(C25,C26)</f>
        <v>0.76923076923076927</v>
      </c>
      <c r="D27" s="1">
        <f>MIN(D25,D26)</f>
        <v>1.05</v>
      </c>
      <c r="E27" s="1"/>
      <c r="F27" s="1"/>
      <c r="G27" s="1"/>
      <c r="H27" s="1"/>
      <c r="I27" s="1"/>
      <c r="J27" s="1"/>
      <c r="M27">
        <v>9.6500000000000002E-2</v>
      </c>
      <c r="N27">
        <f t="shared" si="3"/>
        <v>1.0362694300518136</v>
      </c>
      <c r="O27">
        <f t="shared" si="4"/>
        <v>1.05</v>
      </c>
      <c r="P27">
        <f t="shared" si="5"/>
        <v>1.0362694300518136</v>
      </c>
      <c r="Q27">
        <f t="shared" si="6"/>
        <v>1.0362694300518136</v>
      </c>
      <c r="R27">
        <f t="shared" si="7"/>
        <v>4.3626943005181371E-2</v>
      </c>
      <c r="S27">
        <f t="shared" si="8"/>
        <v>2.0000000000000004E-2</v>
      </c>
      <c r="T27">
        <f t="shared" si="9"/>
        <v>2.0000000000000004E-2</v>
      </c>
      <c r="U27">
        <f t="shared" si="10"/>
        <v>-3.999999999999998E-2</v>
      </c>
      <c r="W27">
        <v>9.6500000000000002E-2</v>
      </c>
      <c r="X27">
        <v>1.0362694300518136</v>
      </c>
      <c r="Y27" s="2" t="s">
        <v>65</v>
      </c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M28">
        <v>9.7000000000000003E-2</v>
      </c>
      <c r="N28">
        <f t="shared" si="3"/>
        <v>1.0309278350515465</v>
      </c>
      <c r="O28">
        <f t="shared" si="4"/>
        <v>1.05</v>
      </c>
      <c r="P28">
        <f t="shared" si="5"/>
        <v>1.0309278350515465</v>
      </c>
      <c r="Q28">
        <f t="shared" si="6"/>
        <v>1.0309278350515465</v>
      </c>
      <c r="R28">
        <f t="shared" si="7"/>
        <v>4.3092783505154664E-2</v>
      </c>
      <c r="S28">
        <f t="shared" si="8"/>
        <v>2.0000000000000004E-2</v>
      </c>
      <c r="T28">
        <f t="shared" si="9"/>
        <v>2.0000000000000004E-2</v>
      </c>
      <c r="U28">
        <f t="shared" si="10"/>
        <v>-3.999999999999998E-2</v>
      </c>
      <c r="W28">
        <v>9.7000000000000003E-2</v>
      </c>
      <c r="X28">
        <v>1.0309278350515465</v>
      </c>
      <c r="Y28" s="2" t="s">
        <v>65</v>
      </c>
    </row>
    <row r="29" spans="1:25" x14ac:dyDescent="0.25">
      <c r="A29" s="1" t="s">
        <v>46</v>
      </c>
      <c r="B29" s="1"/>
      <c r="C29" s="1"/>
      <c r="D29" s="1"/>
      <c r="E29" s="1"/>
      <c r="F29" s="1"/>
      <c r="G29" s="1"/>
      <c r="H29" s="1"/>
      <c r="I29" s="1"/>
      <c r="J29" s="1"/>
      <c r="M29">
        <v>9.7500000000000003E-2</v>
      </c>
      <c r="N29">
        <f t="shared" si="3"/>
        <v>1.0256410256410258</v>
      </c>
      <c r="O29">
        <f t="shared" si="4"/>
        <v>1.05</v>
      </c>
      <c r="P29">
        <f t="shared" si="5"/>
        <v>1.0256410256410258</v>
      </c>
      <c r="Q29">
        <f t="shared" si="6"/>
        <v>1.0256410256410258</v>
      </c>
      <c r="R29">
        <f t="shared" si="7"/>
        <v>4.2564102564102591E-2</v>
      </c>
      <c r="S29">
        <f t="shared" si="8"/>
        <v>2.0000000000000004E-2</v>
      </c>
      <c r="T29">
        <f t="shared" si="9"/>
        <v>2.0000000000000004E-2</v>
      </c>
      <c r="U29">
        <f t="shared" si="10"/>
        <v>-3.999999999999998E-2</v>
      </c>
      <c r="W29">
        <v>9.7500000000000003E-2</v>
      </c>
      <c r="X29">
        <v>1.0256410256410258</v>
      </c>
      <c r="Y29" s="2" t="s">
        <v>65</v>
      </c>
    </row>
    <row r="30" spans="1:25" x14ac:dyDescent="0.25">
      <c r="A30" s="1" t="s">
        <v>33</v>
      </c>
      <c r="B30" s="1" t="s">
        <v>44</v>
      </c>
      <c r="C30" s="1">
        <f>C27</f>
        <v>0.76923076923076927</v>
      </c>
      <c r="D30" s="1" t="s">
        <v>10</v>
      </c>
      <c r="E30" s="1">
        <f>E4/2</f>
        <v>0.4</v>
      </c>
      <c r="F30" s="1"/>
      <c r="G30" s="1"/>
      <c r="H30" s="1"/>
      <c r="I30" s="1"/>
      <c r="J30" s="1"/>
      <c r="M30">
        <v>9.8000000000000004E-2</v>
      </c>
      <c r="N30">
        <f t="shared" si="3"/>
        <v>1.0204081632653061</v>
      </c>
      <c r="O30">
        <f t="shared" si="4"/>
        <v>1.05</v>
      </c>
      <c r="P30">
        <f t="shared" si="5"/>
        <v>1.0204081632653061</v>
      </c>
      <c r="Q30">
        <f t="shared" si="6"/>
        <v>1.0204081632653061</v>
      </c>
      <c r="R30">
        <f t="shared" si="7"/>
        <v>4.2040816326530631E-2</v>
      </c>
      <c r="S30">
        <f t="shared" si="8"/>
        <v>2.0000000000000004E-2</v>
      </c>
      <c r="T30">
        <f t="shared" si="9"/>
        <v>2.0000000000000004E-2</v>
      </c>
      <c r="U30">
        <f t="shared" si="10"/>
        <v>-3.999999999999998E-2</v>
      </c>
      <c r="W30">
        <v>9.8000000000000004E-2</v>
      </c>
      <c r="X30">
        <v>1.0204081632653061</v>
      </c>
      <c r="Y30" s="2" t="s">
        <v>65</v>
      </c>
    </row>
    <row r="31" spans="1:25" x14ac:dyDescent="0.25">
      <c r="A31" s="1"/>
      <c r="B31" s="1" t="s">
        <v>45</v>
      </c>
      <c r="C31" s="1">
        <f>D27</f>
        <v>1.05</v>
      </c>
      <c r="D31" s="1" t="s">
        <v>10</v>
      </c>
      <c r="E31" s="1">
        <f>E4/2</f>
        <v>0.4</v>
      </c>
      <c r="F31" s="1"/>
      <c r="G31" s="1"/>
      <c r="H31" s="1"/>
      <c r="I31" s="1"/>
      <c r="J31" s="1"/>
      <c r="M31">
        <v>9.8500000000000004E-2</v>
      </c>
      <c r="N31">
        <f t="shared" si="3"/>
        <v>1.015228426395939</v>
      </c>
      <c r="O31">
        <f t="shared" si="4"/>
        <v>1.05</v>
      </c>
      <c r="P31">
        <f t="shared" si="5"/>
        <v>1.015228426395939</v>
      </c>
      <c r="Q31">
        <f t="shared" si="6"/>
        <v>1.015228426395939</v>
      </c>
      <c r="R31">
        <f t="shared" si="7"/>
        <v>4.152284263959391E-2</v>
      </c>
      <c r="S31">
        <f t="shared" si="8"/>
        <v>2.0000000000000004E-2</v>
      </c>
      <c r="T31">
        <f t="shared" si="9"/>
        <v>2.0000000000000004E-2</v>
      </c>
      <c r="U31">
        <f t="shared" si="10"/>
        <v>-3.999999999999998E-2</v>
      </c>
      <c r="W31">
        <v>9.8500000000000004E-2</v>
      </c>
      <c r="X31">
        <v>1.015228426395939</v>
      </c>
      <c r="Y31" s="2" t="s">
        <v>65</v>
      </c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M32">
        <v>9.9000000000000005E-2</v>
      </c>
      <c r="N32">
        <f t="shared" si="3"/>
        <v>1.0101010101010102</v>
      </c>
      <c r="O32">
        <f t="shared" si="4"/>
        <v>1.05</v>
      </c>
      <c r="P32">
        <f t="shared" si="5"/>
        <v>1.0101010101010102</v>
      </c>
      <c r="Q32">
        <f t="shared" si="6"/>
        <v>1.0101010101010102</v>
      </c>
      <c r="R32">
        <f t="shared" si="7"/>
        <v>4.101010101010101E-2</v>
      </c>
      <c r="S32">
        <f t="shared" si="8"/>
        <v>2.0000000000000004E-2</v>
      </c>
      <c r="T32">
        <f t="shared" si="9"/>
        <v>2.0000000000000004E-2</v>
      </c>
      <c r="U32">
        <f t="shared" si="10"/>
        <v>-3.999999999999998E-2</v>
      </c>
      <c r="W32">
        <v>9.9000000000000005E-2</v>
      </c>
      <c r="X32">
        <v>1.0101010101010102</v>
      </c>
      <c r="Y32" s="2" t="s">
        <v>65</v>
      </c>
    </row>
    <row r="33" spans="1:25" x14ac:dyDescent="0.25">
      <c r="A33" s="1" t="s">
        <v>24</v>
      </c>
      <c r="B33" s="1" t="s">
        <v>23</v>
      </c>
      <c r="C33" s="1" t="s">
        <v>25</v>
      </c>
      <c r="D33" s="1" t="s">
        <v>26</v>
      </c>
      <c r="E33" s="1"/>
      <c r="F33" s="1"/>
      <c r="G33" s="1"/>
      <c r="H33" s="1"/>
      <c r="I33" s="1"/>
      <c r="J33" s="1"/>
      <c r="M33">
        <v>9.9500000000000005E-2</v>
      </c>
      <c r="N33">
        <f t="shared" si="3"/>
        <v>1.0050251256281406</v>
      </c>
      <c r="O33">
        <f t="shared" si="4"/>
        <v>1.05</v>
      </c>
      <c r="P33">
        <f t="shared" si="5"/>
        <v>1.0050251256281406</v>
      </c>
      <c r="Q33">
        <f t="shared" si="6"/>
        <v>1.0050251256281406</v>
      </c>
      <c r="R33">
        <f t="shared" si="7"/>
        <v>4.0502512562814105E-2</v>
      </c>
      <c r="S33">
        <f t="shared" si="8"/>
        <v>2.0000000000000004E-2</v>
      </c>
      <c r="T33">
        <f t="shared" si="9"/>
        <v>2.0000000000000004E-2</v>
      </c>
      <c r="U33">
        <f t="shared" si="10"/>
        <v>-3.999999999999998E-2</v>
      </c>
      <c r="W33">
        <v>9.9500000000000005E-2</v>
      </c>
      <c r="X33">
        <v>1.0050251256281406</v>
      </c>
      <c r="Y33" s="2" t="s">
        <v>65</v>
      </c>
    </row>
    <row r="34" spans="1:25" x14ac:dyDescent="0.25">
      <c r="A34" s="1" t="s">
        <v>44</v>
      </c>
      <c r="B34" s="1">
        <f>F4*A4</f>
        <v>2.0000000000000004E-2</v>
      </c>
      <c r="C34" s="1">
        <f>F4*(A4+C27-E4/2)-I4*C27^2</f>
        <v>1.692307692307693E-2</v>
      </c>
      <c r="D34" s="1">
        <f>F4*B4-D4</f>
        <v>-3.999999999999998E-2</v>
      </c>
      <c r="E34" s="1"/>
      <c r="F34" s="1"/>
      <c r="G34" s="1"/>
      <c r="H34" s="1"/>
      <c r="I34" s="1"/>
      <c r="J34" s="1"/>
      <c r="M34">
        <v>0.1</v>
      </c>
      <c r="N34">
        <f t="shared" si="3"/>
        <v>1</v>
      </c>
      <c r="O34">
        <f t="shared" si="4"/>
        <v>1.05</v>
      </c>
      <c r="P34">
        <f t="shared" si="5"/>
        <v>1</v>
      </c>
      <c r="Q34">
        <f t="shared" si="6"/>
        <v>1</v>
      </c>
      <c r="R34">
        <f t="shared" si="7"/>
        <v>4.0000000000000008E-2</v>
      </c>
      <c r="S34">
        <f t="shared" si="8"/>
        <v>2.0000000000000004E-2</v>
      </c>
      <c r="T34">
        <f t="shared" si="9"/>
        <v>2.0000000000000004E-2</v>
      </c>
      <c r="U34">
        <f t="shared" si="10"/>
        <v>-3.999999999999998E-2</v>
      </c>
      <c r="W34">
        <v>0.1</v>
      </c>
      <c r="X34">
        <v>1</v>
      </c>
      <c r="Y34" s="2" t="s">
        <v>65</v>
      </c>
    </row>
    <row r="35" spans="1:25" x14ac:dyDescent="0.25">
      <c r="A35" s="1" t="s">
        <v>45</v>
      </c>
      <c r="B35" s="1">
        <f>F4*A4</f>
        <v>2.0000000000000004E-2</v>
      </c>
      <c r="C35" s="1">
        <f>F4*(A4+D27-E4/2)-K4*D27^2</f>
        <v>4.9672500000000022E-2</v>
      </c>
      <c r="D35" s="1">
        <f>F4*B4-D4</f>
        <v>-3.999999999999998E-2</v>
      </c>
      <c r="E35" s="1"/>
      <c r="F35" s="1"/>
      <c r="G35" s="1"/>
      <c r="H35" s="1"/>
      <c r="I35" s="1"/>
      <c r="J35" s="1"/>
      <c r="M35">
        <v>0.10050000000000001</v>
      </c>
      <c r="N35">
        <f t="shared" si="3"/>
        <v>0.99502487562189057</v>
      </c>
      <c r="O35">
        <f t="shared" si="4"/>
        <v>1.05</v>
      </c>
      <c r="P35">
        <f t="shared" si="5"/>
        <v>0.99502487562189057</v>
      </c>
      <c r="Q35">
        <f t="shared" si="6"/>
        <v>0.99502487562189057</v>
      </c>
      <c r="R35">
        <f t="shared" si="7"/>
        <v>3.9502487562189062E-2</v>
      </c>
      <c r="S35">
        <f t="shared" si="8"/>
        <v>2.0000000000000004E-2</v>
      </c>
      <c r="T35">
        <f t="shared" si="9"/>
        <v>2.0000000000000004E-2</v>
      </c>
      <c r="U35">
        <f t="shared" si="10"/>
        <v>-3.999999999999998E-2</v>
      </c>
      <c r="W35">
        <v>0.10050000000000001</v>
      </c>
      <c r="X35">
        <v>0.99502487562189057</v>
      </c>
      <c r="Y35" s="2" t="s">
        <v>65</v>
      </c>
    </row>
    <row r="36" spans="1:25" x14ac:dyDescent="0.25">
      <c r="M36">
        <v>0.10100000000000001</v>
      </c>
      <c r="N36">
        <f t="shared" si="3"/>
        <v>0.99009900990099009</v>
      </c>
      <c r="O36">
        <f t="shared" si="4"/>
        <v>1.05</v>
      </c>
      <c r="P36">
        <f t="shared" si="5"/>
        <v>0.99009900990099009</v>
      </c>
      <c r="Q36">
        <f t="shared" si="6"/>
        <v>0.99009900990099009</v>
      </c>
      <c r="R36">
        <f t="shared" si="7"/>
        <v>3.9009900990099017E-2</v>
      </c>
      <c r="S36">
        <f t="shared" si="8"/>
        <v>2.0000000000000004E-2</v>
      </c>
      <c r="T36">
        <f t="shared" si="9"/>
        <v>2.0000000000000004E-2</v>
      </c>
      <c r="U36">
        <f t="shared" si="10"/>
        <v>-3.999999999999998E-2</v>
      </c>
      <c r="W36">
        <v>0.10100000000000001</v>
      </c>
      <c r="X36">
        <v>0.99009900990099009</v>
      </c>
      <c r="Y36" s="2" t="s">
        <v>65</v>
      </c>
    </row>
    <row r="37" spans="1:25" x14ac:dyDescent="0.25">
      <c r="M37">
        <v>0.10150000000000001</v>
      </c>
      <c r="N37">
        <f t="shared" si="3"/>
        <v>0.98522167487684731</v>
      </c>
      <c r="O37">
        <f t="shared" si="4"/>
        <v>1.05</v>
      </c>
      <c r="P37">
        <f t="shared" si="5"/>
        <v>0.98522167487684731</v>
      </c>
      <c r="Q37">
        <f t="shared" si="6"/>
        <v>0.98522167487684731</v>
      </c>
      <c r="R37">
        <f t="shared" si="7"/>
        <v>3.8522167487684722E-2</v>
      </c>
      <c r="S37">
        <f t="shared" si="8"/>
        <v>2.0000000000000004E-2</v>
      </c>
      <c r="T37">
        <f t="shared" si="9"/>
        <v>2.0000000000000004E-2</v>
      </c>
      <c r="U37">
        <f t="shared" si="10"/>
        <v>-3.999999999999998E-2</v>
      </c>
      <c r="W37">
        <v>0.10150000000000001</v>
      </c>
      <c r="X37">
        <v>0.98522167487684731</v>
      </c>
      <c r="Y37" s="2" t="s">
        <v>65</v>
      </c>
    </row>
    <row r="38" spans="1:25" x14ac:dyDescent="0.25">
      <c r="M38">
        <v>0.10199999999999999</v>
      </c>
      <c r="N38">
        <f t="shared" si="3"/>
        <v>0.98039215686274517</v>
      </c>
      <c r="O38">
        <f t="shared" si="4"/>
        <v>1.05</v>
      </c>
      <c r="P38">
        <f t="shared" si="5"/>
        <v>0.98039215686274517</v>
      </c>
      <c r="Q38">
        <f t="shared" si="6"/>
        <v>0.98039215686274517</v>
      </c>
      <c r="R38">
        <f t="shared" si="7"/>
        <v>3.8039215686274525E-2</v>
      </c>
      <c r="S38">
        <f t="shared" si="8"/>
        <v>2.0000000000000004E-2</v>
      </c>
      <c r="T38">
        <f t="shared" si="9"/>
        <v>2.0000000000000004E-2</v>
      </c>
      <c r="U38">
        <f t="shared" si="10"/>
        <v>-3.999999999999998E-2</v>
      </c>
      <c r="W38">
        <v>0.10199999999999999</v>
      </c>
      <c r="X38">
        <v>0.98039215686274517</v>
      </c>
      <c r="Y38" s="2" t="s">
        <v>65</v>
      </c>
    </row>
    <row r="39" spans="1:25" x14ac:dyDescent="0.25">
      <c r="M39">
        <v>0.10249999999999999</v>
      </c>
      <c r="N39">
        <f t="shared" si="3"/>
        <v>0.97560975609756106</v>
      </c>
      <c r="O39">
        <f t="shared" si="4"/>
        <v>1.05</v>
      </c>
      <c r="P39">
        <f t="shared" si="5"/>
        <v>0.97560975609756106</v>
      </c>
      <c r="Q39">
        <f t="shared" si="6"/>
        <v>0.97560975609756106</v>
      </c>
      <c r="R39">
        <f t="shared" si="7"/>
        <v>3.7560975609756103E-2</v>
      </c>
      <c r="S39">
        <f t="shared" si="8"/>
        <v>2.0000000000000004E-2</v>
      </c>
      <c r="T39">
        <f t="shared" si="9"/>
        <v>2.0000000000000004E-2</v>
      </c>
      <c r="U39">
        <f t="shared" si="10"/>
        <v>-3.999999999999998E-2</v>
      </c>
      <c r="W39">
        <v>0.10249999999999999</v>
      </c>
      <c r="X39">
        <v>0.97560975609756106</v>
      </c>
      <c r="Y39" s="2" t="s">
        <v>65</v>
      </c>
    </row>
    <row r="40" spans="1:25" x14ac:dyDescent="0.25">
      <c r="M40">
        <v>0.10299999999999999</v>
      </c>
      <c r="N40">
        <f t="shared" si="3"/>
        <v>0.97087378640776711</v>
      </c>
      <c r="O40">
        <f t="shared" si="4"/>
        <v>1.05</v>
      </c>
      <c r="P40">
        <f t="shared" si="5"/>
        <v>0.97087378640776711</v>
      </c>
      <c r="Q40">
        <f t="shared" si="6"/>
        <v>0.97087378640776711</v>
      </c>
      <c r="R40">
        <f t="shared" si="7"/>
        <v>3.7087378640776714E-2</v>
      </c>
      <c r="S40">
        <f t="shared" si="8"/>
        <v>2.0000000000000004E-2</v>
      </c>
      <c r="T40">
        <f t="shared" si="9"/>
        <v>2.0000000000000004E-2</v>
      </c>
      <c r="U40">
        <f t="shared" si="10"/>
        <v>-3.999999999999998E-2</v>
      </c>
      <c r="W40">
        <v>0.10299999999999999</v>
      </c>
      <c r="X40">
        <v>0.97087378640776711</v>
      </c>
      <c r="Y40" s="2" t="s">
        <v>65</v>
      </c>
    </row>
    <row r="41" spans="1:25" x14ac:dyDescent="0.25">
      <c r="M41">
        <v>0.10349999999999999</v>
      </c>
      <c r="N41">
        <f t="shared" si="3"/>
        <v>0.96618357487922713</v>
      </c>
      <c r="O41">
        <f t="shared" si="4"/>
        <v>1.05</v>
      </c>
      <c r="P41">
        <f t="shared" si="5"/>
        <v>0.96618357487922713</v>
      </c>
      <c r="Q41">
        <f t="shared" si="6"/>
        <v>0.96618357487922713</v>
      </c>
      <c r="R41">
        <f t="shared" si="7"/>
        <v>3.6618357487922734E-2</v>
      </c>
      <c r="S41">
        <f t="shared" si="8"/>
        <v>2.0000000000000004E-2</v>
      </c>
      <c r="T41">
        <f t="shared" si="9"/>
        <v>2.0000000000000004E-2</v>
      </c>
      <c r="U41">
        <f t="shared" si="10"/>
        <v>-3.999999999999998E-2</v>
      </c>
      <c r="W41">
        <v>0.10349999999999999</v>
      </c>
      <c r="X41">
        <v>0.96618357487922713</v>
      </c>
      <c r="Y41" s="2" t="s">
        <v>65</v>
      </c>
    </row>
    <row r="42" spans="1:25" x14ac:dyDescent="0.25">
      <c r="M42">
        <v>0.104</v>
      </c>
      <c r="N42">
        <f t="shared" si="3"/>
        <v>0.96153846153846168</v>
      </c>
      <c r="O42">
        <f t="shared" si="4"/>
        <v>1.05</v>
      </c>
      <c r="P42">
        <f t="shared" si="5"/>
        <v>0.96153846153846168</v>
      </c>
      <c r="Q42">
        <f t="shared" si="6"/>
        <v>0.96153846153846168</v>
      </c>
      <c r="R42">
        <f t="shared" si="7"/>
        <v>3.6153846153846175E-2</v>
      </c>
      <c r="S42">
        <f t="shared" si="8"/>
        <v>2.0000000000000004E-2</v>
      </c>
      <c r="T42">
        <f t="shared" si="9"/>
        <v>2.0000000000000004E-2</v>
      </c>
      <c r="U42">
        <f t="shared" si="10"/>
        <v>-3.999999999999998E-2</v>
      </c>
      <c r="W42">
        <v>0.104</v>
      </c>
      <c r="X42">
        <v>0.96153846153846168</v>
      </c>
      <c r="Y42" s="2" t="s">
        <v>65</v>
      </c>
    </row>
    <row r="43" spans="1:25" x14ac:dyDescent="0.25">
      <c r="M43">
        <v>0.1045</v>
      </c>
      <c r="N43">
        <f t="shared" si="3"/>
        <v>0.95693779904306231</v>
      </c>
      <c r="O43">
        <f t="shared" si="4"/>
        <v>1.05</v>
      </c>
      <c r="P43">
        <f t="shared" si="5"/>
        <v>0.95693779904306231</v>
      </c>
      <c r="Q43">
        <f t="shared" si="6"/>
        <v>0.95693779904306231</v>
      </c>
      <c r="R43">
        <f t="shared" si="7"/>
        <v>3.5693779904306236E-2</v>
      </c>
      <c r="S43">
        <f t="shared" si="8"/>
        <v>2.0000000000000004E-2</v>
      </c>
      <c r="T43">
        <f t="shared" si="9"/>
        <v>2.0000000000000004E-2</v>
      </c>
      <c r="U43">
        <f t="shared" si="10"/>
        <v>-3.999999999999998E-2</v>
      </c>
      <c r="W43">
        <v>0.1045</v>
      </c>
      <c r="X43">
        <v>0.95693779904306231</v>
      </c>
      <c r="Y43" s="2" t="s">
        <v>65</v>
      </c>
    </row>
    <row r="44" spans="1:25" x14ac:dyDescent="0.25">
      <c r="M44">
        <v>0.105</v>
      </c>
      <c r="N44">
        <f t="shared" si="3"/>
        <v>0.95238095238095244</v>
      </c>
      <c r="O44">
        <f t="shared" si="4"/>
        <v>1.05</v>
      </c>
      <c r="P44">
        <f t="shared" si="5"/>
        <v>0.95238095238095244</v>
      </c>
      <c r="Q44">
        <f t="shared" si="6"/>
        <v>0.95238095238095244</v>
      </c>
      <c r="R44">
        <f t="shared" si="7"/>
        <v>3.5238095238095249E-2</v>
      </c>
      <c r="S44">
        <f t="shared" si="8"/>
        <v>2.0000000000000004E-2</v>
      </c>
      <c r="T44">
        <f t="shared" si="9"/>
        <v>2.0000000000000004E-2</v>
      </c>
      <c r="U44">
        <f t="shared" si="10"/>
        <v>-3.999999999999998E-2</v>
      </c>
      <c r="W44">
        <v>0.105</v>
      </c>
      <c r="X44">
        <v>0.95238095238095244</v>
      </c>
      <c r="Y44" s="2" t="s">
        <v>65</v>
      </c>
    </row>
    <row r="45" spans="1:25" x14ac:dyDescent="0.25">
      <c r="M45">
        <v>0.1055</v>
      </c>
      <c r="N45">
        <f t="shared" si="3"/>
        <v>0.94786729857819918</v>
      </c>
      <c r="O45">
        <f t="shared" si="4"/>
        <v>1.05</v>
      </c>
      <c r="P45">
        <f t="shared" si="5"/>
        <v>0.94786729857819918</v>
      </c>
      <c r="Q45">
        <f t="shared" si="6"/>
        <v>0.94786729857819918</v>
      </c>
      <c r="R45">
        <f t="shared" si="7"/>
        <v>3.4786729857819901E-2</v>
      </c>
      <c r="S45">
        <f t="shared" si="8"/>
        <v>2.0000000000000004E-2</v>
      </c>
      <c r="T45">
        <f t="shared" si="9"/>
        <v>2.0000000000000004E-2</v>
      </c>
      <c r="U45">
        <f t="shared" si="10"/>
        <v>-3.999999999999998E-2</v>
      </c>
      <c r="W45">
        <v>0.1055</v>
      </c>
      <c r="X45">
        <v>0.94786729857819918</v>
      </c>
      <c r="Y45" s="2" t="s">
        <v>65</v>
      </c>
    </row>
    <row r="46" spans="1:25" x14ac:dyDescent="0.25">
      <c r="M46">
        <v>0.106</v>
      </c>
      <c r="N46">
        <f t="shared" si="3"/>
        <v>0.94339622641509446</v>
      </c>
      <c r="O46">
        <f t="shared" si="4"/>
        <v>1.05</v>
      </c>
      <c r="P46">
        <f t="shared" si="5"/>
        <v>0.94339622641509446</v>
      </c>
      <c r="Q46">
        <f t="shared" si="6"/>
        <v>0.94339622641509446</v>
      </c>
      <c r="R46">
        <f t="shared" si="7"/>
        <v>3.4339622641509429E-2</v>
      </c>
      <c r="S46">
        <f t="shared" si="8"/>
        <v>2.0000000000000004E-2</v>
      </c>
      <c r="T46">
        <f t="shared" si="9"/>
        <v>2.0000000000000004E-2</v>
      </c>
      <c r="U46">
        <f t="shared" si="10"/>
        <v>-3.999999999999998E-2</v>
      </c>
      <c r="W46">
        <v>0.106</v>
      </c>
      <c r="X46">
        <v>0.94339622641509446</v>
      </c>
      <c r="Y46" s="2" t="s">
        <v>65</v>
      </c>
    </row>
    <row r="47" spans="1:25" x14ac:dyDescent="0.25">
      <c r="M47">
        <v>0.1065</v>
      </c>
      <c r="N47">
        <f t="shared" si="3"/>
        <v>0.93896713615023486</v>
      </c>
      <c r="O47">
        <f t="shared" si="4"/>
        <v>1.05</v>
      </c>
      <c r="P47">
        <f t="shared" si="5"/>
        <v>0.93896713615023486</v>
      </c>
      <c r="Q47">
        <f t="shared" si="6"/>
        <v>0.93896713615023486</v>
      </c>
      <c r="R47">
        <f t="shared" si="7"/>
        <v>3.3896713615023472E-2</v>
      </c>
      <c r="S47">
        <f t="shared" si="8"/>
        <v>2.0000000000000004E-2</v>
      </c>
      <c r="T47">
        <f t="shared" si="9"/>
        <v>2.0000000000000004E-2</v>
      </c>
      <c r="U47">
        <f t="shared" si="10"/>
        <v>-3.999999999999998E-2</v>
      </c>
      <c r="W47">
        <v>0.1065</v>
      </c>
      <c r="X47">
        <v>0.93896713615023486</v>
      </c>
      <c r="Y47" s="2" t="s">
        <v>65</v>
      </c>
    </row>
    <row r="48" spans="1:25" x14ac:dyDescent="0.25">
      <c r="M48">
        <v>0.107</v>
      </c>
      <c r="N48">
        <f t="shared" si="3"/>
        <v>0.93457943925233655</v>
      </c>
      <c r="O48">
        <f t="shared" si="4"/>
        <v>1.05</v>
      </c>
      <c r="P48">
        <f t="shared" si="5"/>
        <v>0.93457943925233655</v>
      </c>
      <c r="Q48">
        <f t="shared" si="6"/>
        <v>0.93457943925233655</v>
      </c>
      <c r="R48">
        <f t="shared" si="7"/>
        <v>3.3457943925233685E-2</v>
      </c>
      <c r="S48">
        <f t="shared" si="8"/>
        <v>2.0000000000000004E-2</v>
      </c>
      <c r="T48">
        <f t="shared" si="9"/>
        <v>2.0000000000000004E-2</v>
      </c>
      <c r="U48">
        <f t="shared" si="10"/>
        <v>-3.999999999999998E-2</v>
      </c>
      <c r="W48">
        <v>0.107</v>
      </c>
      <c r="X48">
        <v>0.93457943925233655</v>
      </c>
      <c r="Y48" s="2" t="s">
        <v>65</v>
      </c>
    </row>
    <row r="49" spans="13:25" x14ac:dyDescent="0.25">
      <c r="M49">
        <v>0.1075</v>
      </c>
      <c r="N49">
        <f t="shared" si="3"/>
        <v>0.93023255813953498</v>
      </c>
      <c r="O49">
        <f t="shared" si="4"/>
        <v>1.05</v>
      </c>
      <c r="P49">
        <f t="shared" si="5"/>
        <v>0.93023255813953498</v>
      </c>
      <c r="Q49">
        <f t="shared" si="6"/>
        <v>0.93023255813953498</v>
      </c>
      <c r="R49">
        <f t="shared" si="7"/>
        <v>3.3023255813953503E-2</v>
      </c>
      <c r="S49">
        <f t="shared" si="8"/>
        <v>2.0000000000000004E-2</v>
      </c>
      <c r="T49">
        <f t="shared" si="9"/>
        <v>2.0000000000000004E-2</v>
      </c>
      <c r="U49">
        <f t="shared" si="10"/>
        <v>-3.999999999999998E-2</v>
      </c>
      <c r="W49">
        <v>0.1075</v>
      </c>
      <c r="X49">
        <v>0.93023255813953498</v>
      </c>
      <c r="Y49" s="2" t="s">
        <v>65</v>
      </c>
    </row>
    <row r="50" spans="13:25" x14ac:dyDescent="0.25">
      <c r="M50">
        <v>0.108</v>
      </c>
      <c r="N50">
        <f t="shared" si="3"/>
        <v>0.92592592592592604</v>
      </c>
      <c r="O50">
        <f t="shared" si="4"/>
        <v>1.05</v>
      </c>
      <c r="P50">
        <f t="shared" si="5"/>
        <v>0.92592592592592604</v>
      </c>
      <c r="Q50">
        <f t="shared" si="6"/>
        <v>0.92592592592592604</v>
      </c>
      <c r="R50">
        <f t="shared" si="7"/>
        <v>3.2592592592592617E-2</v>
      </c>
      <c r="S50">
        <f t="shared" si="8"/>
        <v>2.0000000000000004E-2</v>
      </c>
      <c r="T50">
        <f t="shared" si="9"/>
        <v>2.0000000000000004E-2</v>
      </c>
      <c r="U50">
        <f t="shared" si="10"/>
        <v>-3.999999999999998E-2</v>
      </c>
      <c r="W50">
        <v>0.108</v>
      </c>
      <c r="X50">
        <v>0.92592592592592604</v>
      </c>
      <c r="Y50" s="2" t="s">
        <v>65</v>
      </c>
    </row>
    <row r="51" spans="13:25" x14ac:dyDescent="0.25">
      <c r="M51">
        <v>0.1085</v>
      </c>
      <c r="N51">
        <f t="shared" si="3"/>
        <v>0.92165898617511521</v>
      </c>
      <c r="O51">
        <f t="shared" si="4"/>
        <v>1.05</v>
      </c>
      <c r="P51">
        <f t="shared" si="5"/>
        <v>0.92165898617511521</v>
      </c>
      <c r="Q51">
        <f t="shared" si="6"/>
        <v>0.92165898617511521</v>
      </c>
      <c r="R51">
        <f t="shared" si="7"/>
        <v>3.2165898617511554E-2</v>
      </c>
      <c r="S51">
        <f t="shared" si="8"/>
        <v>2.0000000000000004E-2</v>
      </c>
      <c r="T51">
        <f t="shared" si="9"/>
        <v>2.0000000000000004E-2</v>
      </c>
      <c r="U51">
        <f t="shared" si="10"/>
        <v>-3.999999999999998E-2</v>
      </c>
      <c r="W51">
        <v>0.1085</v>
      </c>
      <c r="X51">
        <v>0.92165898617511521</v>
      </c>
      <c r="Y51" s="2" t="s">
        <v>65</v>
      </c>
    </row>
    <row r="52" spans="13:25" x14ac:dyDescent="0.25">
      <c r="M52">
        <v>0.109</v>
      </c>
      <c r="N52">
        <f t="shared" si="3"/>
        <v>0.91743119266055051</v>
      </c>
      <c r="O52">
        <f t="shared" si="4"/>
        <v>1.05</v>
      </c>
      <c r="P52">
        <f t="shared" si="5"/>
        <v>0.91743119266055051</v>
      </c>
      <c r="Q52">
        <f t="shared" si="6"/>
        <v>0.91743119266055051</v>
      </c>
      <c r="R52">
        <f t="shared" si="7"/>
        <v>3.1743119266055053E-2</v>
      </c>
      <c r="S52">
        <f t="shared" si="8"/>
        <v>2.0000000000000004E-2</v>
      </c>
      <c r="T52">
        <f t="shared" si="9"/>
        <v>2.0000000000000004E-2</v>
      </c>
      <c r="U52">
        <f t="shared" si="10"/>
        <v>-3.999999999999998E-2</v>
      </c>
      <c r="W52">
        <v>0.109</v>
      </c>
      <c r="X52">
        <v>0.91743119266055051</v>
      </c>
      <c r="Y52" s="2" t="s">
        <v>65</v>
      </c>
    </row>
    <row r="53" spans="13:25" x14ac:dyDescent="0.25">
      <c r="M53">
        <v>0.1095</v>
      </c>
      <c r="N53">
        <f t="shared" si="3"/>
        <v>0.91324200913242015</v>
      </c>
      <c r="O53">
        <f t="shared" si="4"/>
        <v>1.05</v>
      </c>
      <c r="P53">
        <f t="shared" si="5"/>
        <v>0.91324200913242015</v>
      </c>
      <c r="Q53">
        <f t="shared" si="6"/>
        <v>0.91324200913242015</v>
      </c>
      <c r="R53">
        <f t="shared" si="7"/>
        <v>3.1324200913241992E-2</v>
      </c>
      <c r="S53">
        <f t="shared" si="8"/>
        <v>2.0000000000000004E-2</v>
      </c>
      <c r="T53">
        <f t="shared" si="9"/>
        <v>2.0000000000000004E-2</v>
      </c>
      <c r="U53">
        <f t="shared" si="10"/>
        <v>-3.999999999999998E-2</v>
      </c>
      <c r="W53">
        <v>0.1095</v>
      </c>
      <c r="X53">
        <v>0.91324200913242015</v>
      </c>
      <c r="Y53" s="2" t="s">
        <v>65</v>
      </c>
    </row>
    <row r="54" spans="13:25" x14ac:dyDescent="0.25">
      <c r="M54">
        <v>0.11</v>
      </c>
      <c r="N54">
        <f t="shared" si="3"/>
        <v>0.90909090909090917</v>
      </c>
      <c r="O54">
        <f t="shared" si="4"/>
        <v>1.05</v>
      </c>
      <c r="P54">
        <f t="shared" si="5"/>
        <v>0.90909090909090917</v>
      </c>
      <c r="Q54">
        <f t="shared" si="6"/>
        <v>0.90909090909090917</v>
      </c>
      <c r="R54">
        <f t="shared" si="7"/>
        <v>3.0909090909090928E-2</v>
      </c>
      <c r="S54">
        <f t="shared" si="8"/>
        <v>2.0000000000000004E-2</v>
      </c>
      <c r="T54">
        <f t="shared" si="9"/>
        <v>2.0000000000000004E-2</v>
      </c>
      <c r="U54">
        <f t="shared" si="10"/>
        <v>-3.999999999999998E-2</v>
      </c>
      <c r="W54">
        <v>0.11</v>
      </c>
      <c r="X54">
        <v>0.90909090909090917</v>
      </c>
      <c r="Y54" s="2" t="s">
        <v>65</v>
      </c>
    </row>
    <row r="55" spans="13:25" x14ac:dyDescent="0.25">
      <c r="M55">
        <v>0.1105</v>
      </c>
      <c r="N55">
        <f t="shared" si="3"/>
        <v>0.90497737556561086</v>
      </c>
      <c r="O55">
        <f t="shared" si="4"/>
        <v>1.05</v>
      </c>
      <c r="P55">
        <f t="shared" si="5"/>
        <v>0.90497737556561086</v>
      </c>
      <c r="Q55">
        <f t="shared" si="6"/>
        <v>0.90497737556561086</v>
      </c>
      <c r="R55">
        <f t="shared" si="7"/>
        <v>3.0497737556561086E-2</v>
      </c>
      <c r="S55">
        <f t="shared" si="8"/>
        <v>2.0000000000000004E-2</v>
      </c>
      <c r="T55">
        <f t="shared" si="9"/>
        <v>2.0000000000000004E-2</v>
      </c>
      <c r="U55">
        <f t="shared" si="10"/>
        <v>-3.999999999999998E-2</v>
      </c>
      <c r="W55">
        <v>0.1105</v>
      </c>
      <c r="X55">
        <v>0.90497737556561086</v>
      </c>
      <c r="Y55" s="2" t="s">
        <v>65</v>
      </c>
    </row>
    <row r="56" spans="13:25" x14ac:dyDescent="0.25">
      <c r="M56">
        <v>0.111</v>
      </c>
      <c r="N56">
        <f t="shared" si="3"/>
        <v>0.90090090090090091</v>
      </c>
      <c r="O56">
        <f t="shared" si="4"/>
        <v>1.05</v>
      </c>
      <c r="P56">
        <f t="shared" si="5"/>
        <v>0.90090090090090091</v>
      </c>
      <c r="Q56">
        <f t="shared" si="6"/>
        <v>0.90090090090090091</v>
      </c>
      <c r="R56">
        <f t="shared" si="7"/>
        <v>3.0090090090090074E-2</v>
      </c>
      <c r="S56">
        <f t="shared" si="8"/>
        <v>2.0000000000000004E-2</v>
      </c>
      <c r="T56">
        <f t="shared" si="9"/>
        <v>2.0000000000000004E-2</v>
      </c>
      <c r="U56">
        <f t="shared" si="10"/>
        <v>-3.999999999999998E-2</v>
      </c>
      <c r="W56">
        <v>0.111</v>
      </c>
      <c r="X56">
        <v>0.90090090090090091</v>
      </c>
      <c r="Y56" s="2" t="s">
        <v>65</v>
      </c>
    </row>
    <row r="57" spans="13:25" x14ac:dyDescent="0.25">
      <c r="M57">
        <v>0.1115</v>
      </c>
      <c r="N57">
        <f t="shared" si="3"/>
        <v>0.89686098654708524</v>
      </c>
      <c r="O57">
        <f t="shared" si="4"/>
        <v>1.05</v>
      </c>
      <c r="P57">
        <f t="shared" si="5"/>
        <v>0.89686098654708524</v>
      </c>
      <c r="Q57">
        <f t="shared" si="6"/>
        <v>0.89686098654708524</v>
      </c>
      <c r="R57">
        <f t="shared" si="7"/>
        <v>2.9686098654708518E-2</v>
      </c>
      <c r="S57">
        <f t="shared" si="8"/>
        <v>2.0000000000000004E-2</v>
      </c>
      <c r="T57">
        <f t="shared" si="9"/>
        <v>2.0000000000000004E-2</v>
      </c>
      <c r="U57">
        <f t="shared" si="10"/>
        <v>-3.999999999999998E-2</v>
      </c>
      <c r="W57">
        <v>0.1115</v>
      </c>
      <c r="X57">
        <v>0.89686098654708524</v>
      </c>
      <c r="Y57" s="2" t="s">
        <v>65</v>
      </c>
    </row>
    <row r="58" spans="13:25" x14ac:dyDescent="0.25">
      <c r="M58">
        <v>0.112</v>
      </c>
      <c r="N58">
        <f t="shared" si="3"/>
        <v>0.8928571428571429</v>
      </c>
      <c r="O58">
        <f t="shared" si="4"/>
        <v>1.05</v>
      </c>
      <c r="P58">
        <f t="shared" si="5"/>
        <v>0.8928571428571429</v>
      </c>
      <c r="Q58">
        <f t="shared" si="6"/>
        <v>0.8928571428571429</v>
      </c>
      <c r="R58">
        <f t="shared" si="7"/>
        <v>2.928571428571429E-2</v>
      </c>
      <c r="S58">
        <f t="shared" si="8"/>
        <v>2.0000000000000004E-2</v>
      </c>
      <c r="T58">
        <f t="shared" si="9"/>
        <v>2.0000000000000004E-2</v>
      </c>
      <c r="U58">
        <f t="shared" si="10"/>
        <v>-3.999999999999998E-2</v>
      </c>
      <c r="W58">
        <v>0.112</v>
      </c>
      <c r="X58">
        <v>0.8928571428571429</v>
      </c>
      <c r="Y58" s="2" t="s">
        <v>65</v>
      </c>
    </row>
    <row r="59" spans="13:25" x14ac:dyDescent="0.25">
      <c r="M59">
        <v>0.1125</v>
      </c>
      <c r="N59">
        <f t="shared" si="3"/>
        <v>0.88888888888888895</v>
      </c>
      <c r="O59">
        <f t="shared" si="4"/>
        <v>1.05</v>
      </c>
      <c r="P59">
        <f t="shared" si="5"/>
        <v>0.88888888888888895</v>
      </c>
      <c r="Q59">
        <f t="shared" si="6"/>
        <v>0.88888888888888895</v>
      </c>
      <c r="R59">
        <f t="shared" si="7"/>
        <v>2.8888888888888895E-2</v>
      </c>
      <c r="S59">
        <f t="shared" si="8"/>
        <v>2.0000000000000004E-2</v>
      </c>
      <c r="T59">
        <f t="shared" si="9"/>
        <v>2.0000000000000004E-2</v>
      </c>
      <c r="U59">
        <f t="shared" si="10"/>
        <v>-3.999999999999998E-2</v>
      </c>
      <c r="W59">
        <v>0.1125</v>
      </c>
      <c r="X59">
        <v>0.88888888888888895</v>
      </c>
      <c r="Y59" s="2" t="s">
        <v>65</v>
      </c>
    </row>
    <row r="60" spans="13:25" x14ac:dyDescent="0.25">
      <c r="M60">
        <v>0.113</v>
      </c>
      <c r="N60">
        <f t="shared" si="3"/>
        <v>0.88495575221238942</v>
      </c>
      <c r="O60">
        <f t="shared" si="4"/>
        <v>1.05</v>
      </c>
      <c r="P60">
        <f t="shared" si="5"/>
        <v>0.88495575221238942</v>
      </c>
      <c r="Q60">
        <f t="shared" si="6"/>
        <v>0.88495575221238942</v>
      </c>
      <c r="R60">
        <f t="shared" si="7"/>
        <v>2.8495575221238925E-2</v>
      </c>
      <c r="S60">
        <f t="shared" si="8"/>
        <v>2.0000000000000004E-2</v>
      </c>
      <c r="T60">
        <f t="shared" si="9"/>
        <v>2.0000000000000004E-2</v>
      </c>
      <c r="U60">
        <f t="shared" si="10"/>
        <v>-3.999999999999998E-2</v>
      </c>
      <c r="W60">
        <v>0.113</v>
      </c>
      <c r="X60">
        <v>0.88495575221238942</v>
      </c>
      <c r="Y60" s="2" t="s">
        <v>65</v>
      </c>
    </row>
    <row r="61" spans="13:25" x14ac:dyDescent="0.25">
      <c r="M61">
        <v>0.1135</v>
      </c>
      <c r="N61">
        <f t="shared" si="3"/>
        <v>0.88105726872246704</v>
      </c>
      <c r="O61">
        <f t="shared" si="4"/>
        <v>1.05</v>
      </c>
      <c r="P61">
        <f t="shared" si="5"/>
        <v>0.88105726872246704</v>
      </c>
      <c r="Q61">
        <f t="shared" si="6"/>
        <v>0.88105726872246704</v>
      </c>
      <c r="R61">
        <f t="shared" si="7"/>
        <v>2.8105726872246689E-2</v>
      </c>
      <c r="S61">
        <f t="shared" si="8"/>
        <v>2.0000000000000004E-2</v>
      </c>
      <c r="T61">
        <f t="shared" si="9"/>
        <v>2.0000000000000004E-2</v>
      </c>
      <c r="U61">
        <f t="shared" si="10"/>
        <v>-3.999999999999998E-2</v>
      </c>
      <c r="W61">
        <v>0.1135</v>
      </c>
      <c r="X61">
        <v>0.88105726872246704</v>
      </c>
      <c r="Y61" s="2" t="s">
        <v>65</v>
      </c>
    </row>
    <row r="62" spans="13:25" x14ac:dyDescent="0.25">
      <c r="M62">
        <v>0.114</v>
      </c>
      <c r="N62">
        <f t="shared" si="3"/>
        <v>0.87719298245614041</v>
      </c>
      <c r="O62">
        <f t="shared" si="4"/>
        <v>1.05</v>
      </c>
      <c r="P62">
        <f t="shared" si="5"/>
        <v>0.87719298245614041</v>
      </c>
      <c r="Q62">
        <f t="shared" si="6"/>
        <v>0.87719298245614041</v>
      </c>
      <c r="R62">
        <f t="shared" si="7"/>
        <v>2.7719298245614032E-2</v>
      </c>
      <c r="S62">
        <f t="shared" si="8"/>
        <v>2.0000000000000004E-2</v>
      </c>
      <c r="T62">
        <f t="shared" si="9"/>
        <v>2.0000000000000004E-2</v>
      </c>
      <c r="U62">
        <f t="shared" si="10"/>
        <v>-3.999999999999998E-2</v>
      </c>
      <c r="W62">
        <v>0.114</v>
      </c>
      <c r="X62">
        <v>0.87719298245614041</v>
      </c>
      <c r="Y62" s="2" t="s">
        <v>65</v>
      </c>
    </row>
    <row r="63" spans="13:25" x14ac:dyDescent="0.25">
      <c r="M63">
        <v>0.1145</v>
      </c>
      <c r="N63">
        <f t="shared" si="3"/>
        <v>0.8733624454148472</v>
      </c>
      <c r="O63">
        <f t="shared" si="4"/>
        <v>1.05</v>
      </c>
      <c r="P63">
        <f t="shared" si="5"/>
        <v>0.8733624454148472</v>
      </c>
      <c r="Q63">
        <f t="shared" si="6"/>
        <v>0.8733624454148472</v>
      </c>
      <c r="R63">
        <f t="shared" si="7"/>
        <v>2.7336244541484714E-2</v>
      </c>
      <c r="S63">
        <f t="shared" si="8"/>
        <v>2.0000000000000004E-2</v>
      </c>
      <c r="T63">
        <f t="shared" si="9"/>
        <v>2.0000000000000004E-2</v>
      </c>
      <c r="U63">
        <f t="shared" si="10"/>
        <v>-3.999999999999998E-2</v>
      </c>
      <c r="W63">
        <v>0.1145</v>
      </c>
      <c r="X63">
        <v>0.8733624454148472</v>
      </c>
      <c r="Y63" s="2" t="s">
        <v>65</v>
      </c>
    </row>
    <row r="64" spans="13:25" x14ac:dyDescent="0.25">
      <c r="M64">
        <v>0.115</v>
      </c>
      <c r="N64">
        <f t="shared" si="3"/>
        <v>0.86956521739130432</v>
      </c>
      <c r="O64">
        <f t="shared" si="4"/>
        <v>1.05</v>
      </c>
      <c r="P64">
        <f t="shared" si="5"/>
        <v>0.86956521739130432</v>
      </c>
      <c r="Q64">
        <f t="shared" si="6"/>
        <v>0.86956521739130432</v>
      </c>
      <c r="R64">
        <f t="shared" si="7"/>
        <v>2.6956521739130435E-2</v>
      </c>
      <c r="S64">
        <f t="shared" si="8"/>
        <v>2.0000000000000004E-2</v>
      </c>
      <c r="T64">
        <f t="shared" si="9"/>
        <v>2.0000000000000004E-2</v>
      </c>
      <c r="U64">
        <f t="shared" si="10"/>
        <v>-3.999999999999998E-2</v>
      </c>
      <c r="W64">
        <v>0.115</v>
      </c>
      <c r="X64">
        <v>0.86956521739130432</v>
      </c>
      <c r="Y64" s="2" t="s">
        <v>65</v>
      </c>
    </row>
    <row r="65" spans="13:25" x14ac:dyDescent="0.25">
      <c r="M65">
        <v>0.11550000000000001</v>
      </c>
      <c r="N65">
        <f t="shared" si="3"/>
        <v>0.86580086580086579</v>
      </c>
      <c r="O65">
        <f t="shared" si="4"/>
        <v>1.05</v>
      </c>
      <c r="P65">
        <f t="shared" si="5"/>
        <v>0.86580086580086579</v>
      </c>
      <c r="Q65">
        <f t="shared" si="6"/>
        <v>0.86580086580086579</v>
      </c>
      <c r="R65">
        <f t="shared" si="7"/>
        <v>2.6580086580086579E-2</v>
      </c>
      <c r="S65">
        <f t="shared" si="8"/>
        <v>2.0000000000000004E-2</v>
      </c>
      <c r="T65">
        <f t="shared" si="9"/>
        <v>2.0000000000000004E-2</v>
      </c>
      <c r="U65">
        <f t="shared" si="10"/>
        <v>-3.999999999999998E-2</v>
      </c>
      <c r="W65">
        <v>0.11550000000000001</v>
      </c>
      <c r="X65">
        <v>0.86580086580086579</v>
      </c>
      <c r="Y65" s="2" t="s">
        <v>65</v>
      </c>
    </row>
    <row r="66" spans="13:25" x14ac:dyDescent="0.25">
      <c r="M66">
        <v>0.11600000000000001</v>
      </c>
      <c r="N66">
        <f t="shared" si="3"/>
        <v>0.86206896551724144</v>
      </c>
      <c r="O66">
        <f t="shared" si="4"/>
        <v>1.05</v>
      </c>
      <c r="P66">
        <f t="shared" si="5"/>
        <v>0.86206896551724144</v>
      </c>
      <c r="Q66">
        <f t="shared" si="6"/>
        <v>0.86206896551724144</v>
      </c>
      <c r="R66">
        <f t="shared" si="7"/>
        <v>2.6206896551724132E-2</v>
      </c>
      <c r="S66">
        <f t="shared" si="8"/>
        <v>2.0000000000000004E-2</v>
      </c>
      <c r="T66">
        <f t="shared" si="9"/>
        <v>2.0000000000000004E-2</v>
      </c>
      <c r="U66">
        <f t="shared" si="10"/>
        <v>-3.999999999999998E-2</v>
      </c>
      <c r="W66">
        <v>0.11600000000000001</v>
      </c>
      <c r="X66">
        <v>0.86206896551724144</v>
      </c>
      <c r="Y66" s="2" t="s">
        <v>65</v>
      </c>
    </row>
    <row r="67" spans="13:25" x14ac:dyDescent="0.25">
      <c r="M67">
        <v>0.11650000000000001</v>
      </c>
      <c r="N67">
        <f t="shared" si="3"/>
        <v>0.85836909871244638</v>
      </c>
      <c r="O67">
        <f t="shared" si="4"/>
        <v>1.05</v>
      </c>
      <c r="P67">
        <f t="shared" si="5"/>
        <v>0.85836909871244638</v>
      </c>
      <c r="Q67">
        <f t="shared" si="6"/>
        <v>0.85836909871244638</v>
      </c>
      <c r="R67">
        <f t="shared" si="7"/>
        <v>2.5836909871244637E-2</v>
      </c>
      <c r="S67">
        <f t="shared" si="8"/>
        <v>2.0000000000000004E-2</v>
      </c>
      <c r="T67">
        <f t="shared" si="9"/>
        <v>2.0000000000000004E-2</v>
      </c>
      <c r="U67">
        <f t="shared" si="10"/>
        <v>-3.999999999999998E-2</v>
      </c>
      <c r="W67">
        <v>0.11650000000000001</v>
      </c>
      <c r="X67">
        <v>0.85836909871244638</v>
      </c>
      <c r="Y67" s="2" t="s">
        <v>65</v>
      </c>
    </row>
    <row r="68" spans="13:25" x14ac:dyDescent="0.25">
      <c r="M68">
        <v>0.11700000000000001</v>
      </c>
      <c r="N68">
        <f t="shared" si="3"/>
        <v>0.85470085470085466</v>
      </c>
      <c r="O68">
        <f t="shared" si="4"/>
        <v>1.05</v>
      </c>
      <c r="P68">
        <f t="shared" si="5"/>
        <v>0.85470085470085466</v>
      </c>
      <c r="Q68">
        <f t="shared" si="6"/>
        <v>0.85470085470085466</v>
      </c>
      <c r="R68">
        <f t="shared" si="7"/>
        <v>2.547008547008546E-2</v>
      </c>
      <c r="S68">
        <f t="shared" si="8"/>
        <v>2.0000000000000004E-2</v>
      </c>
      <c r="T68">
        <f t="shared" si="9"/>
        <v>2.0000000000000004E-2</v>
      </c>
      <c r="U68">
        <f t="shared" si="10"/>
        <v>-3.999999999999998E-2</v>
      </c>
      <c r="W68">
        <v>0.11700000000000001</v>
      </c>
      <c r="X68">
        <v>0.85470085470085466</v>
      </c>
      <c r="Y68" s="2" t="s">
        <v>65</v>
      </c>
    </row>
    <row r="69" spans="13:25" x14ac:dyDescent="0.25">
      <c r="M69">
        <v>0.11749999999999999</v>
      </c>
      <c r="N69">
        <f t="shared" si="3"/>
        <v>0.85106382978723416</v>
      </c>
      <c r="O69">
        <f t="shared" si="4"/>
        <v>1.05</v>
      </c>
      <c r="P69">
        <f t="shared" si="5"/>
        <v>0.85106382978723416</v>
      </c>
      <c r="Q69">
        <f t="shared" si="6"/>
        <v>0.85106382978723416</v>
      </c>
      <c r="R69">
        <f t="shared" si="7"/>
        <v>2.5106382978723418E-2</v>
      </c>
      <c r="S69">
        <f t="shared" si="8"/>
        <v>2.0000000000000004E-2</v>
      </c>
      <c r="T69">
        <f t="shared" si="9"/>
        <v>2.0000000000000004E-2</v>
      </c>
      <c r="U69">
        <f t="shared" si="10"/>
        <v>-3.999999999999998E-2</v>
      </c>
      <c r="W69">
        <v>0.11749999999999999</v>
      </c>
      <c r="X69">
        <v>0.85106382978723416</v>
      </c>
      <c r="Y69" s="2" t="s">
        <v>65</v>
      </c>
    </row>
    <row r="70" spans="13:25" x14ac:dyDescent="0.25">
      <c r="M70">
        <v>0.11799999999999999</v>
      </c>
      <c r="N70">
        <f t="shared" si="3"/>
        <v>0.84745762711864414</v>
      </c>
      <c r="O70">
        <f t="shared" si="4"/>
        <v>1.05</v>
      </c>
      <c r="P70">
        <f t="shared" si="5"/>
        <v>0.84745762711864414</v>
      </c>
      <c r="Q70">
        <f t="shared" si="6"/>
        <v>0.84745762711864414</v>
      </c>
      <c r="R70">
        <f t="shared" si="7"/>
        <v>2.4745762711864405E-2</v>
      </c>
      <c r="S70">
        <f t="shared" si="8"/>
        <v>2.0000000000000004E-2</v>
      </c>
      <c r="T70">
        <f t="shared" si="9"/>
        <v>2.0000000000000004E-2</v>
      </c>
      <c r="U70">
        <f t="shared" si="10"/>
        <v>-3.999999999999998E-2</v>
      </c>
      <c r="W70">
        <v>0.11799999999999999</v>
      </c>
      <c r="X70">
        <v>0.84745762711864414</v>
      </c>
      <c r="Y70" s="2" t="s">
        <v>65</v>
      </c>
    </row>
    <row r="71" spans="13:25" x14ac:dyDescent="0.25">
      <c r="M71">
        <v>0.11849999999999999</v>
      </c>
      <c r="N71">
        <f t="shared" si="3"/>
        <v>0.84388185654008452</v>
      </c>
      <c r="O71">
        <f t="shared" si="4"/>
        <v>1.05</v>
      </c>
      <c r="P71">
        <f t="shared" si="5"/>
        <v>0.84388185654008452</v>
      </c>
      <c r="Q71">
        <f t="shared" si="6"/>
        <v>0.84388185654008452</v>
      </c>
      <c r="R71">
        <f t="shared" si="7"/>
        <v>2.4388185654008451E-2</v>
      </c>
      <c r="S71">
        <f t="shared" si="8"/>
        <v>2.0000000000000004E-2</v>
      </c>
      <c r="T71">
        <f t="shared" si="9"/>
        <v>2.0000000000000004E-2</v>
      </c>
      <c r="U71">
        <f t="shared" si="10"/>
        <v>-3.999999999999998E-2</v>
      </c>
      <c r="W71">
        <v>0.11849999999999999</v>
      </c>
      <c r="X71">
        <v>0.84388185654008452</v>
      </c>
      <c r="Y71" s="2" t="s">
        <v>65</v>
      </c>
    </row>
    <row r="72" spans="13:25" x14ac:dyDescent="0.25">
      <c r="M72">
        <v>0.11899999999999999</v>
      </c>
      <c r="N72">
        <f t="shared" si="3"/>
        <v>0.84033613445378164</v>
      </c>
      <c r="O72">
        <f t="shared" si="4"/>
        <v>1.05</v>
      </c>
      <c r="P72">
        <f t="shared" si="5"/>
        <v>0.84033613445378164</v>
      </c>
      <c r="Q72">
        <f t="shared" si="6"/>
        <v>0.84033613445378164</v>
      </c>
      <c r="R72">
        <f t="shared" si="7"/>
        <v>2.4033613445378146E-2</v>
      </c>
      <c r="S72">
        <f t="shared" si="8"/>
        <v>2.0000000000000004E-2</v>
      </c>
      <c r="T72">
        <f t="shared" si="9"/>
        <v>2.0000000000000004E-2</v>
      </c>
      <c r="U72">
        <f t="shared" si="10"/>
        <v>-3.999999999999998E-2</v>
      </c>
      <c r="W72">
        <v>0.11899999999999999</v>
      </c>
      <c r="X72">
        <v>0.84033613445378164</v>
      </c>
      <c r="Y72" s="2" t="s">
        <v>65</v>
      </c>
    </row>
    <row r="73" spans="13:25" x14ac:dyDescent="0.25">
      <c r="M73">
        <v>0.1195</v>
      </c>
      <c r="N73">
        <f t="shared" si="3"/>
        <v>0.83682008368200844</v>
      </c>
      <c r="O73">
        <f t="shared" si="4"/>
        <v>1.05</v>
      </c>
      <c r="P73">
        <f t="shared" si="5"/>
        <v>0.83682008368200844</v>
      </c>
      <c r="Q73">
        <f t="shared" si="6"/>
        <v>0.83682008368200844</v>
      </c>
      <c r="R73">
        <f t="shared" si="7"/>
        <v>2.3682008368200835E-2</v>
      </c>
      <c r="S73">
        <f t="shared" si="8"/>
        <v>2.0000000000000004E-2</v>
      </c>
      <c r="T73">
        <f t="shared" si="9"/>
        <v>2.0000000000000004E-2</v>
      </c>
      <c r="U73">
        <f t="shared" si="10"/>
        <v>-3.999999999999998E-2</v>
      </c>
      <c r="W73">
        <v>0.1195</v>
      </c>
      <c r="X73">
        <v>0.83682008368200844</v>
      </c>
      <c r="Y73" s="2" t="s">
        <v>65</v>
      </c>
    </row>
    <row r="74" spans="13:25" x14ac:dyDescent="0.25">
      <c r="M74">
        <v>0.12</v>
      </c>
      <c r="N74">
        <f t="shared" si="3"/>
        <v>0.83333333333333337</v>
      </c>
      <c r="O74">
        <f t="shared" si="4"/>
        <v>1.05</v>
      </c>
      <c r="P74">
        <f t="shared" si="5"/>
        <v>0.83333333333333337</v>
      </c>
      <c r="Q74">
        <f t="shared" si="6"/>
        <v>0.83333333333333337</v>
      </c>
      <c r="R74">
        <f t="shared" si="7"/>
        <v>2.3333333333333331E-2</v>
      </c>
      <c r="S74">
        <f t="shared" si="8"/>
        <v>2.0000000000000004E-2</v>
      </c>
      <c r="T74">
        <f t="shared" si="9"/>
        <v>2.0000000000000004E-2</v>
      </c>
      <c r="U74">
        <f t="shared" si="10"/>
        <v>-3.999999999999998E-2</v>
      </c>
      <c r="W74">
        <v>0.12</v>
      </c>
      <c r="X74">
        <v>0.83333333333333337</v>
      </c>
      <c r="Y74" s="2" t="s">
        <v>65</v>
      </c>
    </row>
    <row r="75" spans="13:25" x14ac:dyDescent="0.25">
      <c r="M75">
        <v>0.1205</v>
      </c>
      <c r="N75">
        <f t="shared" si="3"/>
        <v>0.82987551867219922</v>
      </c>
      <c r="O75">
        <f t="shared" si="4"/>
        <v>1.05</v>
      </c>
      <c r="P75">
        <f t="shared" si="5"/>
        <v>0.82987551867219922</v>
      </c>
      <c r="Q75">
        <f t="shared" si="6"/>
        <v>0.82987551867219922</v>
      </c>
      <c r="R75">
        <f t="shared" si="7"/>
        <v>2.2987551867219916E-2</v>
      </c>
      <c r="S75">
        <f t="shared" si="8"/>
        <v>2.0000000000000004E-2</v>
      </c>
      <c r="T75">
        <f t="shared" si="9"/>
        <v>2.0000000000000004E-2</v>
      </c>
      <c r="U75">
        <f t="shared" si="10"/>
        <v>-3.999999999999998E-2</v>
      </c>
      <c r="W75">
        <v>0.1205</v>
      </c>
      <c r="X75">
        <v>0.82987551867219922</v>
      </c>
      <c r="Y75" s="2" t="s">
        <v>65</v>
      </c>
    </row>
    <row r="76" spans="13:25" x14ac:dyDescent="0.25">
      <c r="M76">
        <v>0.121</v>
      </c>
      <c r="N76">
        <f t="shared" si="3"/>
        <v>0.82644628099173556</v>
      </c>
      <c r="O76">
        <f t="shared" si="4"/>
        <v>1.05</v>
      </c>
      <c r="P76">
        <f t="shared" si="5"/>
        <v>0.82644628099173556</v>
      </c>
      <c r="Q76">
        <f t="shared" si="6"/>
        <v>0.82644628099173556</v>
      </c>
      <c r="R76">
        <f t="shared" si="7"/>
        <v>2.2644628099173558E-2</v>
      </c>
      <c r="S76">
        <f t="shared" si="8"/>
        <v>2.0000000000000004E-2</v>
      </c>
      <c r="T76">
        <f t="shared" si="9"/>
        <v>2.0000000000000004E-2</v>
      </c>
      <c r="U76">
        <f t="shared" si="10"/>
        <v>-3.999999999999998E-2</v>
      </c>
      <c r="W76">
        <v>0.121</v>
      </c>
      <c r="X76">
        <v>0.82644628099173556</v>
      </c>
      <c r="Y76" s="2" t="s">
        <v>65</v>
      </c>
    </row>
    <row r="77" spans="13:25" x14ac:dyDescent="0.25">
      <c r="M77">
        <v>0.1215</v>
      </c>
      <c r="N77">
        <f t="shared" si="3"/>
        <v>0.82304526748971196</v>
      </c>
      <c r="O77">
        <f t="shared" si="4"/>
        <v>1.05</v>
      </c>
      <c r="P77">
        <f t="shared" si="5"/>
        <v>0.82304526748971196</v>
      </c>
      <c r="Q77">
        <f t="shared" si="6"/>
        <v>0.82304526748971196</v>
      </c>
      <c r="R77">
        <f t="shared" si="7"/>
        <v>2.2304526748971196E-2</v>
      </c>
      <c r="S77">
        <f t="shared" si="8"/>
        <v>2.0000000000000004E-2</v>
      </c>
      <c r="T77">
        <f t="shared" si="9"/>
        <v>2.0000000000000004E-2</v>
      </c>
      <c r="U77">
        <f t="shared" si="10"/>
        <v>-3.999999999999998E-2</v>
      </c>
      <c r="W77">
        <v>0.1215</v>
      </c>
      <c r="X77">
        <v>0.82304526748971196</v>
      </c>
      <c r="Y77" s="2" t="s">
        <v>65</v>
      </c>
    </row>
    <row r="78" spans="13:25" x14ac:dyDescent="0.25">
      <c r="M78">
        <v>0.122</v>
      </c>
      <c r="N78">
        <f t="shared" si="3"/>
        <v>0.81967213114754101</v>
      </c>
      <c r="O78">
        <f t="shared" si="4"/>
        <v>1.05</v>
      </c>
      <c r="P78">
        <f t="shared" si="5"/>
        <v>0.81967213114754101</v>
      </c>
      <c r="Q78">
        <f t="shared" si="6"/>
        <v>0.81967213114754101</v>
      </c>
      <c r="R78">
        <f t="shared" si="7"/>
        <v>2.1967213114754094E-2</v>
      </c>
      <c r="S78">
        <f t="shared" si="8"/>
        <v>2.0000000000000004E-2</v>
      </c>
      <c r="T78">
        <f t="shared" si="9"/>
        <v>2.0000000000000004E-2</v>
      </c>
      <c r="U78">
        <f t="shared" si="10"/>
        <v>-3.999999999999998E-2</v>
      </c>
      <c r="W78">
        <v>0.122</v>
      </c>
      <c r="X78">
        <v>0.81967213114754101</v>
      </c>
      <c r="Y78" s="2" t="s">
        <v>65</v>
      </c>
    </row>
    <row r="79" spans="13:25" x14ac:dyDescent="0.25">
      <c r="M79">
        <v>0.1225</v>
      </c>
      <c r="N79">
        <f t="shared" si="3"/>
        <v>0.81632653061224492</v>
      </c>
      <c r="O79">
        <f t="shared" si="4"/>
        <v>1.05</v>
      </c>
      <c r="P79">
        <f t="shared" si="5"/>
        <v>0.81632653061224492</v>
      </c>
      <c r="Q79">
        <f t="shared" si="6"/>
        <v>0.81632653061224492</v>
      </c>
      <c r="R79">
        <f t="shared" si="7"/>
        <v>2.1632653061224486E-2</v>
      </c>
      <c r="S79">
        <f t="shared" si="8"/>
        <v>2.0000000000000004E-2</v>
      </c>
      <c r="T79">
        <f t="shared" si="9"/>
        <v>2.0000000000000004E-2</v>
      </c>
      <c r="U79">
        <f t="shared" si="10"/>
        <v>-3.999999999999998E-2</v>
      </c>
      <c r="W79">
        <v>0.1225</v>
      </c>
      <c r="X79">
        <v>0.81632653061224492</v>
      </c>
      <c r="Y79" s="2" t="s">
        <v>65</v>
      </c>
    </row>
    <row r="80" spans="13:25" x14ac:dyDescent="0.25">
      <c r="M80">
        <v>0.123</v>
      </c>
      <c r="N80">
        <f t="shared" si="3"/>
        <v>0.81300813008130091</v>
      </c>
      <c r="O80">
        <f t="shared" si="4"/>
        <v>1.05</v>
      </c>
      <c r="P80">
        <f t="shared" si="5"/>
        <v>0.81300813008130091</v>
      </c>
      <c r="Q80">
        <f t="shared" si="6"/>
        <v>0.81300813008130091</v>
      </c>
      <c r="R80">
        <f t="shared" si="7"/>
        <v>2.1300813008130082E-2</v>
      </c>
      <c r="S80">
        <f t="shared" si="8"/>
        <v>2.0000000000000004E-2</v>
      </c>
      <c r="T80">
        <f t="shared" si="9"/>
        <v>2.0000000000000004E-2</v>
      </c>
      <c r="U80">
        <f t="shared" si="10"/>
        <v>-3.999999999999998E-2</v>
      </c>
      <c r="W80">
        <v>0.123</v>
      </c>
      <c r="X80">
        <v>0.81300813008130091</v>
      </c>
      <c r="Y80" s="2" t="s">
        <v>65</v>
      </c>
    </row>
    <row r="81" spans="11:25" x14ac:dyDescent="0.25">
      <c r="M81">
        <v>0.1235</v>
      </c>
      <c r="N81">
        <f t="shared" ref="N81:N94" si="11">$F$4/(2*M81)</f>
        <v>0.80971659919028349</v>
      </c>
      <c r="O81">
        <f t="shared" ref="O81:O94" si="12">$B$4-$A$4+$C$4+$E$4/4</f>
        <v>1.05</v>
      </c>
      <c r="P81">
        <f t="shared" ref="P81:P94" si="13">MIN(N81,O81)</f>
        <v>0.80971659919028349</v>
      </c>
      <c r="Q81">
        <f t="shared" ref="Q81:Q94" si="14">IF(R81&gt;S81,P81,0)</f>
        <v>0.80971659919028349</v>
      </c>
      <c r="R81">
        <f t="shared" ref="R81:R94" si="15">$F$4*($A$4+$P81-$E$4/2)-M81*P81^2</f>
        <v>2.0971659919028343E-2</v>
      </c>
      <c r="S81">
        <f t="shared" ref="S81:S94" si="16">MAX(T81,U81)</f>
        <v>2.0000000000000004E-2</v>
      </c>
      <c r="T81">
        <f t="shared" ref="T81:T94" si="17">$F$4*$A$4</f>
        <v>2.0000000000000004E-2</v>
      </c>
      <c r="U81">
        <f t="shared" ref="U81:U94" si="18">$F$4*$B$4-$D$4</f>
        <v>-3.999999999999998E-2</v>
      </c>
      <c r="W81">
        <v>0.1235</v>
      </c>
      <c r="X81">
        <v>0.80971659919028349</v>
      </c>
      <c r="Y81" s="2" t="s">
        <v>65</v>
      </c>
    </row>
    <row r="82" spans="11:25" x14ac:dyDescent="0.25">
      <c r="M82">
        <v>0.124</v>
      </c>
      <c r="N82">
        <f t="shared" si="11"/>
        <v>0.80645161290322587</v>
      </c>
      <c r="O82">
        <f t="shared" si="12"/>
        <v>1.05</v>
      </c>
      <c r="P82">
        <f t="shared" si="13"/>
        <v>0.80645161290322587</v>
      </c>
      <c r="Q82">
        <f t="shared" si="14"/>
        <v>0.80645161290322587</v>
      </c>
      <c r="R82">
        <f t="shared" si="15"/>
        <v>2.0645161290322581E-2</v>
      </c>
      <c r="S82">
        <f t="shared" si="16"/>
        <v>2.0000000000000004E-2</v>
      </c>
      <c r="T82">
        <f t="shared" si="17"/>
        <v>2.0000000000000004E-2</v>
      </c>
      <c r="U82">
        <f t="shared" si="18"/>
        <v>-3.999999999999998E-2</v>
      </c>
      <c r="W82">
        <v>0.124</v>
      </c>
      <c r="X82">
        <v>0.80645161290322587</v>
      </c>
      <c r="Y82" s="2" t="s">
        <v>65</v>
      </c>
    </row>
    <row r="83" spans="11:25" x14ac:dyDescent="0.25">
      <c r="M83">
        <v>0.1245</v>
      </c>
      <c r="N83">
        <f t="shared" si="11"/>
        <v>0.80321285140562249</v>
      </c>
      <c r="O83">
        <f t="shared" si="12"/>
        <v>1.05</v>
      </c>
      <c r="P83">
        <f t="shared" si="13"/>
        <v>0.80321285140562249</v>
      </c>
      <c r="Q83">
        <f t="shared" si="14"/>
        <v>0.80321285140562249</v>
      </c>
      <c r="R83">
        <f t="shared" si="15"/>
        <v>2.0321285140562251E-2</v>
      </c>
      <c r="S83">
        <f t="shared" si="16"/>
        <v>2.0000000000000004E-2</v>
      </c>
      <c r="T83">
        <f t="shared" si="17"/>
        <v>2.0000000000000004E-2</v>
      </c>
      <c r="U83">
        <f t="shared" si="18"/>
        <v>-3.999999999999998E-2</v>
      </c>
      <c r="W83">
        <v>0.1245</v>
      </c>
      <c r="X83">
        <v>0.80321285140562249</v>
      </c>
      <c r="Y83" s="2" t="s">
        <v>65</v>
      </c>
    </row>
    <row r="84" spans="11:25" x14ac:dyDescent="0.25">
      <c r="M84">
        <v>0.125</v>
      </c>
      <c r="N84">
        <f t="shared" si="11"/>
        <v>0.8</v>
      </c>
      <c r="O84">
        <f t="shared" si="12"/>
        <v>1.05</v>
      </c>
      <c r="P84">
        <f t="shared" si="13"/>
        <v>0.8</v>
      </c>
      <c r="Q84">
        <f t="shared" si="14"/>
        <v>0</v>
      </c>
      <c r="R84">
        <f t="shared" si="15"/>
        <v>1.999999999999999E-2</v>
      </c>
      <c r="S84">
        <f t="shared" si="16"/>
        <v>2.0000000000000004E-2</v>
      </c>
      <c r="T84">
        <f t="shared" si="17"/>
        <v>2.0000000000000004E-2</v>
      </c>
      <c r="U84">
        <f t="shared" si="18"/>
        <v>-3.999999999999998E-2</v>
      </c>
      <c r="W84">
        <v>0.125</v>
      </c>
      <c r="X84">
        <v>0</v>
      </c>
      <c r="Y84" s="2" t="s">
        <v>65</v>
      </c>
    </row>
    <row r="85" spans="11:25" x14ac:dyDescent="0.25">
      <c r="M85">
        <v>0.1255</v>
      </c>
      <c r="N85">
        <f t="shared" si="11"/>
        <v>0.79681274900398413</v>
      </c>
      <c r="O85">
        <f t="shared" si="12"/>
        <v>1.05</v>
      </c>
      <c r="P85">
        <f t="shared" si="13"/>
        <v>0.79681274900398413</v>
      </c>
      <c r="Q85">
        <f t="shared" si="14"/>
        <v>0</v>
      </c>
      <c r="R85">
        <f t="shared" si="15"/>
        <v>1.9681274900398407E-2</v>
      </c>
      <c r="S85">
        <f t="shared" si="16"/>
        <v>2.0000000000000004E-2</v>
      </c>
      <c r="T85">
        <f t="shared" si="17"/>
        <v>2.0000000000000004E-2</v>
      </c>
      <c r="U85">
        <f t="shared" si="18"/>
        <v>-3.999999999999998E-2</v>
      </c>
      <c r="W85">
        <v>0.1255</v>
      </c>
      <c r="X85">
        <v>0</v>
      </c>
      <c r="Y85" s="2" t="s">
        <v>65</v>
      </c>
    </row>
    <row r="86" spans="11:25" x14ac:dyDescent="0.25">
      <c r="M86">
        <v>0.126</v>
      </c>
      <c r="N86">
        <f t="shared" si="11"/>
        <v>0.79365079365079372</v>
      </c>
      <c r="O86">
        <f t="shared" si="12"/>
        <v>1.05</v>
      </c>
      <c r="P86">
        <f t="shared" si="13"/>
        <v>0.79365079365079372</v>
      </c>
      <c r="Q86">
        <f t="shared" si="14"/>
        <v>0</v>
      </c>
      <c r="R86">
        <f t="shared" si="15"/>
        <v>1.9365079365079363E-2</v>
      </c>
      <c r="S86">
        <f t="shared" si="16"/>
        <v>2.0000000000000004E-2</v>
      </c>
      <c r="T86">
        <f t="shared" si="17"/>
        <v>2.0000000000000004E-2</v>
      </c>
      <c r="U86">
        <f t="shared" si="18"/>
        <v>-3.999999999999998E-2</v>
      </c>
      <c r="W86">
        <v>0.126</v>
      </c>
      <c r="X86">
        <v>0</v>
      </c>
      <c r="Y86" s="2" t="s">
        <v>65</v>
      </c>
    </row>
    <row r="87" spans="11:25" x14ac:dyDescent="0.25">
      <c r="M87">
        <v>0.1265</v>
      </c>
      <c r="N87">
        <f t="shared" si="11"/>
        <v>0.79051383399209485</v>
      </c>
      <c r="O87">
        <f t="shared" si="12"/>
        <v>1.05</v>
      </c>
      <c r="P87">
        <f t="shared" si="13"/>
        <v>0.79051383399209485</v>
      </c>
      <c r="Q87">
        <f t="shared" si="14"/>
        <v>0</v>
      </c>
      <c r="R87">
        <f t="shared" si="15"/>
        <v>1.905138339920949E-2</v>
      </c>
      <c r="S87">
        <f t="shared" si="16"/>
        <v>2.0000000000000004E-2</v>
      </c>
      <c r="T87">
        <f t="shared" si="17"/>
        <v>2.0000000000000004E-2</v>
      </c>
      <c r="U87">
        <f t="shared" si="18"/>
        <v>-3.999999999999998E-2</v>
      </c>
      <c r="W87">
        <v>0.1265</v>
      </c>
      <c r="X87">
        <v>0</v>
      </c>
      <c r="Y87" s="2" t="s">
        <v>65</v>
      </c>
    </row>
    <row r="88" spans="11:25" x14ac:dyDescent="0.25">
      <c r="M88">
        <v>0.127</v>
      </c>
      <c r="N88">
        <f t="shared" si="11"/>
        <v>0.78740157480314965</v>
      </c>
      <c r="O88">
        <f t="shared" si="12"/>
        <v>1.05</v>
      </c>
      <c r="P88">
        <f t="shared" si="13"/>
        <v>0.78740157480314965</v>
      </c>
      <c r="Q88">
        <f t="shared" si="14"/>
        <v>0</v>
      </c>
      <c r="R88">
        <f t="shared" si="15"/>
        <v>1.8740157480314962E-2</v>
      </c>
      <c r="S88">
        <f t="shared" si="16"/>
        <v>2.0000000000000004E-2</v>
      </c>
      <c r="T88">
        <f t="shared" si="17"/>
        <v>2.0000000000000004E-2</v>
      </c>
      <c r="U88">
        <f t="shared" si="18"/>
        <v>-3.999999999999998E-2</v>
      </c>
      <c r="W88">
        <v>0.127</v>
      </c>
      <c r="X88">
        <v>0</v>
      </c>
      <c r="Y88" s="2" t="s">
        <v>65</v>
      </c>
    </row>
    <row r="89" spans="11:25" x14ac:dyDescent="0.25">
      <c r="M89">
        <v>0.1275</v>
      </c>
      <c r="N89">
        <f t="shared" si="11"/>
        <v>0.78431372549019607</v>
      </c>
      <c r="O89">
        <f t="shared" si="12"/>
        <v>1.05</v>
      </c>
      <c r="P89">
        <f t="shared" si="13"/>
        <v>0.78431372549019607</v>
      </c>
      <c r="Q89">
        <f t="shared" si="14"/>
        <v>0</v>
      </c>
      <c r="R89">
        <f t="shared" si="15"/>
        <v>1.8431372549019609E-2</v>
      </c>
      <c r="S89">
        <f t="shared" si="16"/>
        <v>2.0000000000000004E-2</v>
      </c>
      <c r="T89">
        <f t="shared" si="17"/>
        <v>2.0000000000000004E-2</v>
      </c>
      <c r="U89">
        <f t="shared" si="18"/>
        <v>-3.999999999999998E-2</v>
      </c>
      <c r="W89">
        <v>0.1275</v>
      </c>
      <c r="X89">
        <v>0</v>
      </c>
      <c r="Y89" s="2" t="s">
        <v>65</v>
      </c>
    </row>
    <row r="90" spans="11:25" x14ac:dyDescent="0.25">
      <c r="M90">
        <v>0.128</v>
      </c>
      <c r="N90">
        <f t="shared" si="11"/>
        <v>0.78125</v>
      </c>
      <c r="O90">
        <f t="shared" si="12"/>
        <v>1.05</v>
      </c>
      <c r="P90">
        <f t="shared" si="13"/>
        <v>0.78125</v>
      </c>
      <c r="Q90">
        <f t="shared" si="14"/>
        <v>0</v>
      </c>
      <c r="R90">
        <f t="shared" si="15"/>
        <v>1.8125000000000002E-2</v>
      </c>
      <c r="S90">
        <f t="shared" si="16"/>
        <v>2.0000000000000004E-2</v>
      </c>
      <c r="T90">
        <f t="shared" si="17"/>
        <v>2.0000000000000004E-2</v>
      </c>
      <c r="U90">
        <f t="shared" si="18"/>
        <v>-3.999999999999998E-2</v>
      </c>
      <c r="W90">
        <v>0.128</v>
      </c>
      <c r="X90">
        <v>0</v>
      </c>
      <c r="Y90" s="2" t="s">
        <v>65</v>
      </c>
    </row>
    <row r="91" spans="11:25" x14ac:dyDescent="0.25">
      <c r="M91">
        <v>0.1285</v>
      </c>
      <c r="N91">
        <f t="shared" si="11"/>
        <v>0.77821011673151752</v>
      </c>
      <c r="O91">
        <f t="shared" si="12"/>
        <v>1.05</v>
      </c>
      <c r="P91">
        <f t="shared" si="13"/>
        <v>0.77821011673151752</v>
      </c>
      <c r="Q91">
        <f t="shared" si="14"/>
        <v>0</v>
      </c>
      <c r="R91">
        <f t="shared" si="15"/>
        <v>1.7821011673151754E-2</v>
      </c>
      <c r="S91">
        <f t="shared" si="16"/>
        <v>2.0000000000000004E-2</v>
      </c>
      <c r="T91">
        <f t="shared" si="17"/>
        <v>2.0000000000000004E-2</v>
      </c>
      <c r="U91">
        <f t="shared" si="18"/>
        <v>-3.999999999999998E-2</v>
      </c>
      <c r="W91">
        <v>0.1285</v>
      </c>
      <c r="X91">
        <v>0</v>
      </c>
      <c r="Y91" s="2" t="s">
        <v>65</v>
      </c>
    </row>
    <row r="92" spans="11:25" x14ac:dyDescent="0.25">
      <c r="K92" t="s">
        <v>58</v>
      </c>
      <c r="M92">
        <v>0.129</v>
      </c>
      <c r="N92">
        <f t="shared" si="11"/>
        <v>0.77519379844961245</v>
      </c>
      <c r="O92">
        <f t="shared" si="12"/>
        <v>1.05</v>
      </c>
      <c r="P92">
        <f t="shared" si="13"/>
        <v>0.77519379844961245</v>
      </c>
      <c r="Q92">
        <f t="shared" si="14"/>
        <v>0</v>
      </c>
      <c r="R92">
        <f t="shared" si="15"/>
        <v>1.7519379844961228E-2</v>
      </c>
      <c r="S92">
        <f t="shared" si="16"/>
        <v>2.0000000000000004E-2</v>
      </c>
      <c r="T92">
        <f t="shared" si="17"/>
        <v>2.0000000000000004E-2</v>
      </c>
      <c r="U92">
        <f t="shared" si="18"/>
        <v>-3.999999999999998E-2</v>
      </c>
      <c r="W92">
        <v>0.129</v>
      </c>
      <c r="X92">
        <v>0</v>
      </c>
      <c r="Y92" s="2" t="s">
        <v>65</v>
      </c>
    </row>
    <row r="93" spans="11:25" x14ac:dyDescent="0.25">
      <c r="M93">
        <v>0.1295</v>
      </c>
      <c r="N93">
        <f t="shared" si="11"/>
        <v>0.77220077220077221</v>
      </c>
      <c r="O93">
        <f t="shared" si="12"/>
        <v>1.05</v>
      </c>
      <c r="P93">
        <f t="shared" si="13"/>
        <v>0.77220077220077221</v>
      </c>
      <c r="Q93">
        <f t="shared" si="14"/>
        <v>0</v>
      </c>
      <c r="R93">
        <f t="shared" si="15"/>
        <v>1.7220077220077207E-2</v>
      </c>
      <c r="S93">
        <f t="shared" si="16"/>
        <v>2.0000000000000004E-2</v>
      </c>
      <c r="T93">
        <f t="shared" si="17"/>
        <v>2.0000000000000004E-2</v>
      </c>
      <c r="U93">
        <f t="shared" si="18"/>
        <v>-3.999999999999998E-2</v>
      </c>
      <c r="W93">
        <v>0.1295</v>
      </c>
      <c r="X93">
        <v>0</v>
      </c>
      <c r="Y93" s="2" t="s">
        <v>65</v>
      </c>
    </row>
    <row r="94" spans="11:25" x14ac:dyDescent="0.25">
      <c r="M94">
        <v>0.13</v>
      </c>
      <c r="N94">
        <f t="shared" si="11"/>
        <v>0.76923076923076927</v>
      </c>
      <c r="O94">
        <f t="shared" si="12"/>
        <v>1.05</v>
      </c>
      <c r="P94">
        <f t="shared" si="13"/>
        <v>0.76923076923076927</v>
      </c>
      <c r="Q94">
        <f t="shared" si="14"/>
        <v>0</v>
      </c>
      <c r="R94">
        <f t="shared" si="15"/>
        <v>1.692307692307693E-2</v>
      </c>
      <c r="S94">
        <f t="shared" si="16"/>
        <v>2.0000000000000004E-2</v>
      </c>
      <c r="T94">
        <f t="shared" si="17"/>
        <v>2.0000000000000004E-2</v>
      </c>
      <c r="U94">
        <f t="shared" si="18"/>
        <v>-3.999999999999998E-2</v>
      </c>
      <c r="W94">
        <v>0.13</v>
      </c>
      <c r="X94">
        <v>0</v>
      </c>
      <c r="Y94" s="2" t="s">
        <v>65</v>
      </c>
    </row>
  </sheetData>
  <conditionalFormatting sqref="A7:A9">
    <cfRule type="cellIs" dxfId="11" priority="4" operator="lessThan">
      <formula>0</formula>
    </cfRule>
  </conditionalFormatting>
  <conditionalFormatting sqref="C13 C16 C19 C22">
    <cfRule type="cellIs" dxfId="10" priority="3" operator="lessThan">
      <formula>0</formula>
    </cfRule>
  </conditionalFormatting>
  <conditionalFormatting sqref="C30">
    <cfRule type="cellIs" dxfId="9" priority="2" operator="lessThan">
      <formula>$E$30</formula>
    </cfRule>
  </conditionalFormatting>
  <conditionalFormatting sqref="C31">
    <cfRule type="cellIs" dxfId="8" priority="1" operator="lessThan">
      <formula>$E$31</formula>
    </cfRule>
  </conditionalFormatting>
  <hyperlinks>
    <hyperlink ref="Y16" r:id="rId1" xr:uid="{F275E381-2589-4680-9BB1-E3AEEDBDC583}"/>
    <hyperlink ref="Y17:Y19" r:id="rId2" display="\\" xr:uid="{B059F16F-8742-4D69-ABF0-870681D8BDF6}"/>
    <hyperlink ref="Y20" r:id="rId3" xr:uid="{5E8054D8-C66A-4BBB-9233-8D6C96B56C4B}"/>
    <hyperlink ref="Y24" r:id="rId4" xr:uid="{79F5F7DD-89C2-4B1D-9E6A-331D80F48D53}"/>
    <hyperlink ref="Y28" r:id="rId5" xr:uid="{48D7E9E9-0A62-46EC-B88D-C5648CFADA76}"/>
    <hyperlink ref="Y32" r:id="rId6" xr:uid="{CED33EE4-A672-4573-AE84-757D3FE647E0}"/>
    <hyperlink ref="Y36" r:id="rId7" xr:uid="{574ECCBE-B479-49D8-8832-11675C79B63B}"/>
    <hyperlink ref="Y40" r:id="rId8" xr:uid="{7B212A39-4408-4672-BCEF-FEB2F40F38F9}"/>
    <hyperlink ref="Y44" r:id="rId9" xr:uid="{45227BFC-3F5D-446E-8930-3691971649FF}"/>
    <hyperlink ref="Y48" r:id="rId10" xr:uid="{6DD6103D-4FE3-43F7-BCCB-AED04E9B25DC}"/>
    <hyperlink ref="Y52" r:id="rId11" xr:uid="{5FE29B1D-20B4-4882-8AA5-BEFC73DF222A}"/>
    <hyperlink ref="Y56" r:id="rId12" xr:uid="{B32BA3A2-3649-420B-989A-432483FF9960}"/>
    <hyperlink ref="Y60" r:id="rId13" xr:uid="{3019CE5A-C3EE-4DB0-90FE-EC0B3905836E}"/>
    <hyperlink ref="Y64" r:id="rId14" xr:uid="{697F2112-0EDF-42B3-8984-5EC53A86962E}"/>
    <hyperlink ref="Y68" r:id="rId15" xr:uid="{1D0F9A32-4530-4250-8166-714D1127315A}"/>
    <hyperlink ref="Y72" r:id="rId16" xr:uid="{35A27DEA-6550-4020-90D9-344F920A6C72}"/>
    <hyperlink ref="Y76" r:id="rId17" xr:uid="{E1C3C4B4-9681-4D3C-A917-BF2C928B4AF3}"/>
    <hyperlink ref="Y80" r:id="rId18" xr:uid="{49D1E0C5-5DDD-4D33-BC63-1B3B570C0EF1}"/>
    <hyperlink ref="Y84" r:id="rId19" xr:uid="{302C5F0F-F250-45A9-84AC-2056CE11357B}"/>
    <hyperlink ref="Y88" r:id="rId20" xr:uid="{7E9DB855-0D8E-4EFF-AEB0-61377A5A411E}"/>
    <hyperlink ref="Y92" r:id="rId21" xr:uid="{0E597EF9-0567-4C3F-B708-AB6868B79C07}"/>
    <hyperlink ref="Y21:Y23" r:id="rId22" display="\\" xr:uid="{41E48C71-07FC-4CC0-85D7-00544BAFC3D9}"/>
    <hyperlink ref="Y25:Y27" r:id="rId23" display="\\" xr:uid="{B2828F3E-BE60-4C59-9395-A58653B6364E}"/>
    <hyperlink ref="Y29:Y31" r:id="rId24" display="\\" xr:uid="{27A2B8EC-B91C-4D08-9EDD-5796AAB9CE30}"/>
    <hyperlink ref="Y33:Y35" r:id="rId25" display="\\" xr:uid="{21CA1CF1-D4A0-444B-A0BA-C6E9B2979393}"/>
    <hyperlink ref="Y37:Y39" r:id="rId26" display="\\" xr:uid="{C9BD0973-CE93-45E5-BAAE-65E15E98213A}"/>
    <hyperlink ref="Y41:Y43" r:id="rId27" display="\\" xr:uid="{464AC529-C12B-4CB6-8A6C-BA10A12BD0FD}"/>
    <hyperlink ref="Y45:Y47" r:id="rId28" display="\\" xr:uid="{82D2763A-E3D7-4A01-B857-11A7B1A88E59}"/>
    <hyperlink ref="Y49:Y51" r:id="rId29" display="\\" xr:uid="{69F6E86F-C4C2-42AB-9EB0-76CC85FB244D}"/>
    <hyperlink ref="Y53:Y55" r:id="rId30" display="\\" xr:uid="{43638C9D-691E-4077-87B7-8230FC65EAF4}"/>
    <hyperlink ref="Y57:Y59" r:id="rId31" display="\\" xr:uid="{09470BF6-B0A9-48EA-A0B0-BE9ADF2BBFD2}"/>
    <hyperlink ref="Y61:Y63" r:id="rId32" display="\\" xr:uid="{FCCC5F13-00E5-48F2-9CB9-BE75C6BC3344}"/>
    <hyperlink ref="Y65:Y67" r:id="rId33" display="\\" xr:uid="{1785D7FB-8ACD-453F-8EAD-57D9628B3FE5}"/>
    <hyperlink ref="Y69:Y71" r:id="rId34" display="\\" xr:uid="{35299308-CFB7-4634-BFFC-F1E1ED5CB15D}"/>
    <hyperlink ref="Y73:Y75" r:id="rId35" display="\\" xr:uid="{62C2492E-6BA4-4988-AD65-57BD1E56B363}"/>
    <hyperlink ref="Y77:Y79" r:id="rId36" display="\\" xr:uid="{F38CD3E6-8DED-4D65-88AC-4FE32E2E1DA0}"/>
    <hyperlink ref="Y81:Y83" r:id="rId37" display="\\" xr:uid="{EB9CA4C3-2710-4889-BA08-44C178435091}"/>
    <hyperlink ref="Y85:Y87" r:id="rId38" display="\\" xr:uid="{C24B44F5-BB3A-4401-87B8-88426ED64FAC}"/>
    <hyperlink ref="Y89:Y91" r:id="rId39" display="\\" xr:uid="{6324C974-0B67-411D-AC9D-4BA10CBBADD6}"/>
    <hyperlink ref="Y93:Y94" r:id="rId40" display="\\" xr:uid="{2153D1E3-A052-4E92-AB50-C1ACF7F7D3B4}"/>
  </hyperlinks>
  <pageMargins left="0.7" right="0.7" top="0.75" bottom="0.75" header="0.3" footer="0.3"/>
  <pageSetup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B244-9E2C-4B06-A34C-E771686C83D0}">
  <dimension ref="A1:Z76"/>
  <sheetViews>
    <sheetView workbookViewId="0">
      <selection activeCell="H6" sqref="H6"/>
    </sheetView>
  </sheetViews>
  <sheetFormatPr defaultRowHeight="15" x14ac:dyDescent="0.25"/>
  <cols>
    <col min="2" max="2" width="11" customWidth="1"/>
    <col min="3" max="3" width="10.28515625" customWidth="1"/>
    <col min="14" max="14" width="8.85546875" customWidth="1"/>
    <col min="15" max="15" width="17.140625" customWidth="1"/>
  </cols>
  <sheetData>
    <row r="1" spans="1:26" x14ac:dyDescent="0.25">
      <c r="A1" t="s">
        <v>66</v>
      </c>
    </row>
    <row r="2" spans="1:26" x14ac:dyDescent="0.25">
      <c r="H2" t="s">
        <v>67</v>
      </c>
      <c r="O2" t="s">
        <v>37</v>
      </c>
      <c r="P2" t="s">
        <v>36</v>
      </c>
    </row>
    <row r="3" spans="1:26" x14ac:dyDescent="0.25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5</v>
      </c>
      <c r="G3" t="s">
        <v>4</v>
      </c>
      <c r="H3" t="s">
        <v>68</v>
      </c>
      <c r="I3" t="s">
        <v>69</v>
      </c>
      <c r="J3" t="s">
        <v>10</v>
      </c>
      <c r="K3" t="s">
        <v>70</v>
      </c>
      <c r="N3" t="s">
        <v>73</v>
      </c>
      <c r="P3" t="s">
        <v>0</v>
      </c>
      <c r="Q3" t="s">
        <v>1</v>
      </c>
      <c r="R3" t="s">
        <v>2</v>
      </c>
      <c r="S3" t="s">
        <v>6</v>
      </c>
      <c r="T3" t="s">
        <v>3</v>
      </c>
      <c r="U3" t="s">
        <v>5</v>
      </c>
      <c r="V3" t="s">
        <v>4</v>
      </c>
      <c r="W3" t="s">
        <v>68</v>
      </c>
      <c r="X3" t="s">
        <v>69</v>
      </c>
      <c r="Y3" t="s">
        <v>10</v>
      </c>
      <c r="Z3" t="s">
        <v>70</v>
      </c>
    </row>
    <row r="4" spans="1:26" x14ac:dyDescent="0.25">
      <c r="A4">
        <v>0</v>
      </c>
      <c r="B4">
        <v>0.42</v>
      </c>
      <c r="C4">
        <v>0.1</v>
      </c>
      <c r="D4">
        <v>0.55249999999999999</v>
      </c>
      <c r="E4">
        <v>0.65</v>
      </c>
      <c r="G4">
        <v>1</v>
      </c>
      <c r="I4">
        <v>1.4</v>
      </c>
      <c r="K4">
        <v>1.25</v>
      </c>
      <c r="P4">
        <v>0</v>
      </c>
      <c r="Q4">
        <v>0.5</v>
      </c>
      <c r="R4">
        <v>0.1</v>
      </c>
      <c r="S4">
        <v>0.53</v>
      </c>
      <c r="T4">
        <v>0.5</v>
      </c>
      <c r="V4">
        <v>1</v>
      </c>
      <c r="X4">
        <v>1.2</v>
      </c>
      <c r="Z4">
        <v>0.9</v>
      </c>
    </row>
    <row r="6" spans="1:26" x14ac:dyDescent="0.25">
      <c r="A6" t="s">
        <v>14</v>
      </c>
      <c r="F6" t="s">
        <v>74</v>
      </c>
      <c r="N6" t="s">
        <v>40</v>
      </c>
    </row>
    <row r="7" spans="1:26" x14ac:dyDescent="0.25">
      <c r="A7">
        <f>B4-A4+E4/2-I4/(2*G4)</f>
        <v>4.500000000000004E-2</v>
      </c>
      <c r="B7" t="s">
        <v>10</v>
      </c>
      <c r="C7">
        <v>0</v>
      </c>
      <c r="E7" t="s">
        <v>71</v>
      </c>
      <c r="F7" t="s">
        <v>76</v>
      </c>
    </row>
    <row r="8" spans="1:26" x14ac:dyDescent="0.25">
      <c r="A8">
        <f>B4-A4+E4/2-K4/(2*G4)</f>
        <v>0.12</v>
      </c>
      <c r="B8" t="s">
        <v>10</v>
      </c>
      <c r="C8">
        <v>0</v>
      </c>
      <c r="E8" t="s">
        <v>72</v>
      </c>
      <c r="F8" t="s">
        <v>77</v>
      </c>
    </row>
    <row r="9" spans="1:26" x14ac:dyDescent="0.25">
      <c r="A9">
        <f>-C4+E4/4</f>
        <v>6.25E-2</v>
      </c>
      <c r="B9" t="s">
        <v>10</v>
      </c>
      <c r="C9">
        <v>0</v>
      </c>
      <c r="F9" t="s">
        <v>75</v>
      </c>
      <c r="N9" t="s">
        <v>41</v>
      </c>
    </row>
    <row r="11" spans="1:26" x14ac:dyDescent="0.25">
      <c r="A11" t="s">
        <v>11</v>
      </c>
    </row>
    <row r="12" spans="1:26" x14ac:dyDescent="0.25">
      <c r="A12" t="s">
        <v>69</v>
      </c>
      <c r="B12" t="s">
        <v>17</v>
      </c>
      <c r="C12">
        <f>I4/(2*G4)</f>
        <v>0.7</v>
      </c>
      <c r="D12" t="s">
        <v>20</v>
      </c>
      <c r="E12">
        <f>B4-A4+C4+E4/4</f>
        <v>0.6825</v>
      </c>
      <c r="N12" t="s">
        <v>78</v>
      </c>
      <c r="P12" t="s">
        <v>0</v>
      </c>
      <c r="Q12" t="s">
        <v>1</v>
      </c>
      <c r="R12" t="s">
        <v>2</v>
      </c>
      <c r="S12" t="s">
        <v>6</v>
      </c>
      <c r="T12" t="s">
        <v>3</v>
      </c>
      <c r="U12" t="s">
        <v>5</v>
      </c>
      <c r="V12" t="s">
        <v>4</v>
      </c>
      <c r="W12" t="s">
        <v>68</v>
      </c>
      <c r="X12" t="s">
        <v>69</v>
      </c>
      <c r="Y12" t="s">
        <v>10</v>
      </c>
      <c r="Z12" t="s">
        <v>70</v>
      </c>
    </row>
    <row r="13" spans="1:26" x14ac:dyDescent="0.25">
      <c r="A13" t="s">
        <v>69</v>
      </c>
      <c r="B13" t="s">
        <v>15</v>
      </c>
      <c r="C13">
        <f>E4-(I4/G4)-2*A4+2</f>
        <v>1.25</v>
      </c>
      <c r="D13" t="s">
        <v>10</v>
      </c>
      <c r="E13">
        <v>0</v>
      </c>
      <c r="P13">
        <v>0</v>
      </c>
      <c r="Q13">
        <v>0.42</v>
      </c>
      <c r="R13">
        <v>0.1</v>
      </c>
      <c r="S13">
        <v>0.55249999999999999</v>
      </c>
      <c r="T13">
        <v>0.65</v>
      </c>
      <c r="V13">
        <v>1</v>
      </c>
      <c r="X13">
        <v>1.4</v>
      </c>
      <c r="Z13">
        <v>1.2849999999999999</v>
      </c>
    </row>
    <row r="14" spans="1:26" x14ac:dyDescent="0.25">
      <c r="L14" t="s">
        <v>67</v>
      </c>
      <c r="X14" t="s">
        <v>80</v>
      </c>
    </row>
    <row r="15" spans="1:26" x14ac:dyDescent="0.25">
      <c r="A15" t="s">
        <v>69</v>
      </c>
      <c r="B15" t="s">
        <v>16</v>
      </c>
      <c r="C15">
        <f>I4/(2*G4)</f>
        <v>0.7</v>
      </c>
      <c r="D15" t="s">
        <v>10</v>
      </c>
      <c r="E15">
        <f>B4-A4+C4+E4/4</f>
        <v>0.6825</v>
      </c>
      <c r="K15" t="s">
        <v>59</v>
      </c>
      <c r="L15" t="s">
        <v>79</v>
      </c>
      <c r="M15" t="s">
        <v>5</v>
      </c>
      <c r="N15" t="s">
        <v>54</v>
      </c>
      <c r="O15" t="s">
        <v>55</v>
      </c>
      <c r="P15" t="s">
        <v>57</v>
      </c>
      <c r="Q15" t="s">
        <v>50</v>
      </c>
      <c r="R15" t="s">
        <v>53</v>
      </c>
      <c r="S15" t="s">
        <v>56</v>
      </c>
      <c r="T15" t="s">
        <v>51</v>
      </c>
      <c r="U15" t="s">
        <v>52</v>
      </c>
      <c r="X15" t="s">
        <v>5</v>
      </c>
      <c r="Y15" t="s">
        <v>81</v>
      </c>
    </row>
    <row r="16" spans="1:26" x14ac:dyDescent="0.25">
      <c r="A16" t="s">
        <v>69</v>
      </c>
      <c r="B16" t="s">
        <v>15</v>
      </c>
      <c r="C16">
        <f>E4-4*(C4-1+B4)</f>
        <v>2.5700000000000003</v>
      </c>
      <c r="D16" t="s">
        <v>10</v>
      </c>
      <c r="E16">
        <v>0</v>
      </c>
      <c r="L16" t="s">
        <v>70</v>
      </c>
      <c r="M16">
        <v>1.28</v>
      </c>
      <c r="N16">
        <f>M16/(2*$G$4)</f>
        <v>0.64</v>
      </c>
      <c r="O16">
        <f>$B$4-$A$4+$C$4+$E$4/4</f>
        <v>0.6825</v>
      </c>
      <c r="P16">
        <f t="shared" ref="P16" si="0">MIN(N16,O16)</f>
        <v>0.64</v>
      </c>
      <c r="Q16">
        <f>IF(R16&gt;S16,P16,0)</f>
        <v>0</v>
      </c>
      <c r="R16">
        <f>M16*($A$4+P16-$E$4/2)-$G$4*P16^2</f>
        <v>-6.4000000000000168E-3</v>
      </c>
      <c r="S16">
        <f t="shared" ref="S16" si="1">MAX(T16,U16)</f>
        <v>0</v>
      </c>
      <c r="T16">
        <f>M16*$A$4</f>
        <v>0</v>
      </c>
      <c r="U16">
        <f>M16*$B$4-$D$4</f>
        <v>-1.4900000000000024E-2</v>
      </c>
      <c r="X16">
        <v>1.28</v>
      </c>
      <c r="Y16">
        <v>0</v>
      </c>
      <c r="Z16" s="2" t="s">
        <v>65</v>
      </c>
    </row>
    <row r="17" spans="1:26" x14ac:dyDescent="0.25">
      <c r="M17">
        <v>1.282</v>
      </c>
      <c r="N17">
        <f t="shared" ref="N17:N76" si="2">M17/(2*$G$4)</f>
        <v>0.64100000000000001</v>
      </c>
      <c r="O17">
        <f t="shared" ref="O17:O76" si="3">$B$4-$A$4+$C$4+$E$4/4</f>
        <v>0.6825</v>
      </c>
      <c r="P17">
        <f t="shared" ref="P17:P47" si="4">MIN(N17,O17)</f>
        <v>0.64100000000000001</v>
      </c>
      <c r="Q17">
        <f t="shared" ref="Q17:Q46" si="5">IF(R17&gt;S17,P17,0)</f>
        <v>0</v>
      </c>
      <c r="R17">
        <f t="shared" ref="R17:R46" si="6">M17*($A$4+P17-$E$4/2)-$G$4*P17^2</f>
        <v>-5.7689999999999686E-3</v>
      </c>
      <c r="S17">
        <f t="shared" ref="S17:S47" si="7">MAX(T17,U17)</f>
        <v>0</v>
      </c>
      <c r="T17">
        <f t="shared" ref="T17:T46" si="8">M17*$A$4</f>
        <v>0</v>
      </c>
      <c r="U17">
        <f t="shared" ref="U17:U46" si="9">M17*$B$4-$D$4</f>
        <v>-1.4059999999999961E-2</v>
      </c>
      <c r="X17">
        <v>1.282</v>
      </c>
      <c r="Y17">
        <v>0</v>
      </c>
      <c r="Z17" s="2" t="s">
        <v>65</v>
      </c>
    </row>
    <row r="18" spans="1:26" x14ac:dyDescent="0.25">
      <c r="A18" t="s">
        <v>70</v>
      </c>
      <c r="B18" t="s">
        <v>17</v>
      </c>
      <c r="C18">
        <f>K4/(2*G4)</f>
        <v>0.625</v>
      </c>
      <c r="D18" t="s">
        <v>20</v>
      </c>
      <c r="E18">
        <f>B4-A4+C4+E4/4</f>
        <v>0.6825</v>
      </c>
      <c r="M18">
        <v>1.284</v>
      </c>
      <c r="N18">
        <f t="shared" si="2"/>
        <v>0.64200000000000002</v>
      </c>
      <c r="O18">
        <f t="shared" si="3"/>
        <v>0.6825</v>
      </c>
      <c r="P18">
        <f t="shared" si="4"/>
        <v>0.64200000000000002</v>
      </c>
      <c r="Q18">
        <f t="shared" si="5"/>
        <v>0</v>
      </c>
      <c r="R18">
        <f t="shared" si="6"/>
        <v>-5.1360000000000294E-3</v>
      </c>
      <c r="S18">
        <f t="shared" si="7"/>
        <v>0</v>
      </c>
      <c r="T18">
        <f t="shared" si="8"/>
        <v>0</v>
      </c>
      <c r="U18">
        <f t="shared" si="9"/>
        <v>-1.322000000000001E-2</v>
      </c>
      <c r="X18">
        <v>1.284</v>
      </c>
      <c r="Y18">
        <v>0</v>
      </c>
      <c r="Z18" s="2" t="s">
        <v>65</v>
      </c>
    </row>
    <row r="19" spans="1:26" x14ac:dyDescent="0.25">
      <c r="A19" t="s">
        <v>70</v>
      </c>
      <c r="B19" t="s">
        <v>15</v>
      </c>
      <c r="C19">
        <f>E4-(K4/G4)-2*A4+2</f>
        <v>1.4</v>
      </c>
      <c r="D19" t="s">
        <v>10</v>
      </c>
      <c r="E19">
        <v>0</v>
      </c>
      <c r="M19">
        <v>1.286</v>
      </c>
      <c r="N19">
        <f t="shared" si="2"/>
        <v>0.64300000000000002</v>
      </c>
      <c r="O19">
        <f t="shared" si="3"/>
        <v>0.6825</v>
      </c>
      <c r="P19">
        <f t="shared" si="4"/>
        <v>0.64300000000000002</v>
      </c>
      <c r="Q19">
        <f t="shared" si="5"/>
        <v>0</v>
      </c>
      <c r="R19">
        <f t="shared" si="6"/>
        <v>-4.5009999999999772E-3</v>
      </c>
      <c r="S19">
        <f t="shared" si="7"/>
        <v>0</v>
      </c>
      <c r="T19">
        <f t="shared" si="8"/>
        <v>0</v>
      </c>
      <c r="U19">
        <f t="shared" si="9"/>
        <v>-1.2379999999999947E-2</v>
      </c>
      <c r="X19">
        <v>1.286</v>
      </c>
      <c r="Y19">
        <v>0</v>
      </c>
      <c r="Z19" s="2" t="s">
        <v>65</v>
      </c>
    </row>
    <row r="20" spans="1:26" x14ac:dyDescent="0.25">
      <c r="M20">
        <v>1.288</v>
      </c>
      <c r="N20">
        <f t="shared" si="2"/>
        <v>0.64400000000000002</v>
      </c>
      <c r="O20">
        <f t="shared" si="3"/>
        <v>0.6825</v>
      </c>
      <c r="P20">
        <f t="shared" si="4"/>
        <v>0.64400000000000002</v>
      </c>
      <c r="Q20">
        <f t="shared" si="5"/>
        <v>0</v>
      </c>
      <c r="R20">
        <f t="shared" si="6"/>
        <v>-3.8640000000000341E-3</v>
      </c>
      <c r="S20">
        <f t="shared" si="7"/>
        <v>0</v>
      </c>
      <c r="T20">
        <f t="shared" si="8"/>
        <v>0</v>
      </c>
      <c r="U20">
        <f t="shared" si="9"/>
        <v>-1.1539999999999995E-2</v>
      </c>
      <c r="X20">
        <v>1.288</v>
      </c>
      <c r="Y20">
        <v>0</v>
      </c>
      <c r="Z20" s="2" t="s">
        <v>65</v>
      </c>
    </row>
    <row r="21" spans="1:26" x14ac:dyDescent="0.25">
      <c r="A21" t="s">
        <v>70</v>
      </c>
      <c r="B21" t="s">
        <v>16</v>
      </c>
      <c r="C21">
        <f>K4/(2*G4)</f>
        <v>0.625</v>
      </c>
      <c r="D21" t="s">
        <v>10</v>
      </c>
      <c r="E21">
        <f>B4-A4+C4+E4/4</f>
        <v>0.6825</v>
      </c>
      <c r="M21">
        <v>1.29</v>
      </c>
      <c r="N21">
        <f t="shared" si="2"/>
        <v>0.64500000000000002</v>
      </c>
      <c r="O21">
        <f t="shared" si="3"/>
        <v>0.6825</v>
      </c>
      <c r="P21">
        <f t="shared" si="4"/>
        <v>0.64500000000000002</v>
      </c>
      <c r="Q21">
        <f t="shared" si="5"/>
        <v>0</v>
      </c>
      <c r="R21">
        <f t="shared" si="6"/>
        <v>-3.2250000000000334E-3</v>
      </c>
      <c r="S21">
        <f t="shared" si="7"/>
        <v>0</v>
      </c>
      <c r="T21">
        <f t="shared" si="8"/>
        <v>0</v>
      </c>
      <c r="U21">
        <f t="shared" si="9"/>
        <v>-1.0700000000000043E-2</v>
      </c>
      <c r="X21">
        <v>1.29</v>
      </c>
      <c r="Y21">
        <v>0</v>
      </c>
      <c r="Z21" s="2" t="s">
        <v>65</v>
      </c>
    </row>
    <row r="22" spans="1:26" x14ac:dyDescent="0.25">
      <c r="A22" t="s">
        <v>70</v>
      </c>
      <c r="B22" t="s">
        <v>15</v>
      </c>
      <c r="C22">
        <f>E4-4*(C4-1+B4)</f>
        <v>2.5700000000000003</v>
      </c>
      <c r="D22" t="s">
        <v>10</v>
      </c>
      <c r="E22">
        <v>0</v>
      </c>
      <c r="M22">
        <v>1.292</v>
      </c>
      <c r="N22">
        <f t="shared" si="2"/>
        <v>0.64600000000000002</v>
      </c>
      <c r="O22">
        <f t="shared" si="3"/>
        <v>0.6825</v>
      </c>
      <c r="P22">
        <f t="shared" si="4"/>
        <v>0.64600000000000002</v>
      </c>
      <c r="Q22">
        <f t="shared" si="5"/>
        <v>0</v>
      </c>
      <c r="R22">
        <f t="shared" si="6"/>
        <v>-2.5839999999999752E-3</v>
      </c>
      <c r="S22">
        <f t="shared" si="7"/>
        <v>0</v>
      </c>
      <c r="T22">
        <f t="shared" si="8"/>
        <v>0</v>
      </c>
      <c r="U22">
        <f t="shared" si="9"/>
        <v>-9.8599999999999799E-3</v>
      </c>
      <c r="X22">
        <v>1.292</v>
      </c>
      <c r="Y22">
        <v>0</v>
      </c>
      <c r="Z22" s="2" t="s">
        <v>65</v>
      </c>
    </row>
    <row r="23" spans="1:26" x14ac:dyDescent="0.25">
      <c r="C23" t="s">
        <v>31</v>
      </c>
      <c r="D23" t="s">
        <v>32</v>
      </c>
      <c r="M23">
        <v>1.294</v>
      </c>
      <c r="N23">
        <f t="shared" si="2"/>
        <v>0.64700000000000002</v>
      </c>
      <c r="O23">
        <f t="shared" si="3"/>
        <v>0.6825</v>
      </c>
      <c r="P23">
        <f t="shared" si="4"/>
        <v>0.64700000000000002</v>
      </c>
      <c r="Q23">
        <f t="shared" si="5"/>
        <v>0</v>
      </c>
      <c r="R23">
        <f t="shared" si="6"/>
        <v>-1.9409999999999705E-3</v>
      </c>
      <c r="S23">
        <f t="shared" si="7"/>
        <v>0</v>
      </c>
      <c r="T23">
        <f t="shared" si="8"/>
        <v>0</v>
      </c>
      <c r="U23">
        <f t="shared" si="9"/>
        <v>-9.020000000000028E-3</v>
      </c>
      <c r="X23">
        <v>1.294</v>
      </c>
      <c r="Y23">
        <v>0</v>
      </c>
      <c r="Z23" s="2" t="s">
        <v>65</v>
      </c>
    </row>
    <row r="24" spans="1:26" x14ac:dyDescent="0.25">
      <c r="A24" t="s">
        <v>27</v>
      </c>
      <c r="C24" t="s">
        <v>69</v>
      </c>
      <c r="D24" t="s">
        <v>70</v>
      </c>
      <c r="M24">
        <v>1.296</v>
      </c>
      <c r="N24">
        <f t="shared" si="2"/>
        <v>0.64800000000000002</v>
      </c>
      <c r="O24">
        <f t="shared" si="3"/>
        <v>0.6825</v>
      </c>
      <c r="P24">
        <f t="shared" si="4"/>
        <v>0.64800000000000002</v>
      </c>
      <c r="Q24">
        <f t="shared" si="5"/>
        <v>0</v>
      </c>
      <c r="R24">
        <f t="shared" si="6"/>
        <v>-1.2959999999999638E-3</v>
      </c>
      <c r="S24">
        <f t="shared" si="7"/>
        <v>0</v>
      </c>
      <c r="T24">
        <f t="shared" si="8"/>
        <v>0</v>
      </c>
      <c r="U24">
        <f t="shared" si="9"/>
        <v>-8.1799999999999651E-3</v>
      </c>
      <c r="X24">
        <v>1.296</v>
      </c>
      <c r="Y24">
        <v>0</v>
      </c>
      <c r="Z24" s="2" t="s">
        <v>65</v>
      </c>
    </row>
    <row r="25" spans="1:26" x14ac:dyDescent="0.25">
      <c r="A25" t="s">
        <v>28</v>
      </c>
      <c r="C25">
        <f>I4/(2*G4)</f>
        <v>0.7</v>
      </c>
      <c r="D25">
        <f>K4/(2*G4)</f>
        <v>0.625</v>
      </c>
      <c r="M25">
        <v>1.298</v>
      </c>
      <c r="N25">
        <f t="shared" si="2"/>
        <v>0.64900000000000002</v>
      </c>
      <c r="O25">
        <f t="shared" si="3"/>
        <v>0.6825</v>
      </c>
      <c r="P25">
        <f t="shared" si="4"/>
        <v>0.64900000000000002</v>
      </c>
      <c r="Q25">
        <f t="shared" si="5"/>
        <v>0</v>
      </c>
      <c r="R25">
        <f t="shared" si="6"/>
        <v>-6.4900000000001068E-4</v>
      </c>
      <c r="S25">
        <f t="shared" si="7"/>
        <v>0</v>
      </c>
      <c r="T25">
        <f t="shared" si="8"/>
        <v>0</v>
      </c>
      <c r="U25">
        <f t="shared" si="9"/>
        <v>-7.3400000000000132E-3</v>
      </c>
      <c r="X25">
        <v>1.298</v>
      </c>
      <c r="Y25">
        <v>0</v>
      </c>
      <c r="Z25" s="2" t="s">
        <v>65</v>
      </c>
    </row>
    <row r="26" spans="1:26" x14ac:dyDescent="0.25">
      <c r="A26" t="s">
        <v>29</v>
      </c>
      <c r="C26">
        <f>B4-A4+C4+E4/4</f>
        <v>0.6825</v>
      </c>
      <c r="D26">
        <f>B4-A4+C4+E4/4</f>
        <v>0.6825</v>
      </c>
      <c r="M26">
        <v>1.3</v>
      </c>
      <c r="N26">
        <f t="shared" si="2"/>
        <v>0.65</v>
      </c>
      <c r="O26">
        <f t="shared" si="3"/>
        <v>0.6825</v>
      </c>
      <c r="P26">
        <f t="shared" si="4"/>
        <v>0.65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-6.4999999999999503E-3</v>
      </c>
      <c r="X26">
        <v>1.3</v>
      </c>
      <c r="Y26">
        <v>0</v>
      </c>
      <c r="Z26" s="2" t="s">
        <v>65</v>
      </c>
    </row>
    <row r="27" spans="1:26" x14ac:dyDescent="0.25">
      <c r="A27" t="s">
        <v>30</v>
      </c>
      <c r="C27">
        <f>MIN(C25,C26)</f>
        <v>0.6825</v>
      </c>
      <c r="D27">
        <f>MIN(D25,D26)</f>
        <v>0.625</v>
      </c>
      <c r="M27">
        <v>1.302</v>
      </c>
      <c r="N27">
        <f t="shared" si="2"/>
        <v>0.65100000000000002</v>
      </c>
      <c r="O27">
        <f t="shared" si="3"/>
        <v>0.6825</v>
      </c>
      <c r="P27">
        <f t="shared" si="4"/>
        <v>0.65100000000000002</v>
      </c>
      <c r="Q27">
        <f t="shared" si="5"/>
        <v>0.65100000000000002</v>
      </c>
      <c r="R27">
        <f t="shared" si="6"/>
        <v>6.5100000000001268E-4</v>
      </c>
      <c r="S27">
        <f t="shared" si="7"/>
        <v>0</v>
      </c>
      <c r="T27">
        <f t="shared" si="8"/>
        <v>0</v>
      </c>
      <c r="U27">
        <f t="shared" si="9"/>
        <v>-5.6599999999999984E-3</v>
      </c>
      <c r="X27">
        <v>1.302</v>
      </c>
      <c r="Y27">
        <v>0.65100000000000002</v>
      </c>
      <c r="Z27" s="2" t="s">
        <v>65</v>
      </c>
    </row>
    <row r="28" spans="1:26" x14ac:dyDescent="0.25">
      <c r="M28">
        <v>1.304</v>
      </c>
      <c r="N28">
        <f t="shared" si="2"/>
        <v>0.65200000000000002</v>
      </c>
      <c r="O28">
        <f t="shared" si="3"/>
        <v>0.6825</v>
      </c>
      <c r="P28">
        <f t="shared" si="4"/>
        <v>0.65200000000000002</v>
      </c>
      <c r="Q28">
        <f t="shared" si="5"/>
        <v>0.65200000000000002</v>
      </c>
      <c r="R28">
        <f t="shared" si="6"/>
        <v>1.3039999999999718E-3</v>
      </c>
      <c r="S28">
        <f t="shared" si="7"/>
        <v>0</v>
      </c>
      <c r="T28">
        <f t="shared" si="8"/>
        <v>0</v>
      </c>
      <c r="U28">
        <f t="shared" si="9"/>
        <v>-4.8200000000000465E-3</v>
      </c>
      <c r="X28">
        <v>1.304</v>
      </c>
      <c r="Y28">
        <v>0.65200000000000002</v>
      </c>
      <c r="Z28" s="2" t="s">
        <v>65</v>
      </c>
    </row>
    <row r="29" spans="1:26" x14ac:dyDescent="0.25">
      <c r="A29" t="s">
        <v>46</v>
      </c>
      <c r="M29">
        <v>1.306</v>
      </c>
      <c r="N29">
        <f t="shared" si="2"/>
        <v>0.65300000000000002</v>
      </c>
      <c r="O29">
        <f t="shared" si="3"/>
        <v>0.6825</v>
      </c>
      <c r="P29">
        <f t="shared" si="4"/>
        <v>0.65300000000000002</v>
      </c>
      <c r="Q29">
        <f t="shared" si="5"/>
        <v>0.65300000000000002</v>
      </c>
      <c r="R29">
        <f t="shared" si="6"/>
        <v>1.9589999999999885E-3</v>
      </c>
      <c r="S29">
        <f t="shared" si="7"/>
        <v>0</v>
      </c>
      <c r="T29">
        <f t="shared" si="8"/>
        <v>0</v>
      </c>
      <c r="U29">
        <f t="shared" si="9"/>
        <v>-3.9799999999999836E-3</v>
      </c>
      <c r="X29">
        <v>1.306</v>
      </c>
      <c r="Y29">
        <v>0.65300000000000002</v>
      </c>
      <c r="Z29" s="2" t="s">
        <v>65</v>
      </c>
    </row>
    <row r="30" spans="1:26" x14ac:dyDescent="0.25">
      <c r="A30" t="s">
        <v>33</v>
      </c>
      <c r="B30" t="s">
        <v>34</v>
      </c>
      <c r="C30">
        <f>C27</f>
        <v>0.6825</v>
      </c>
      <c r="D30" t="s">
        <v>10</v>
      </c>
      <c r="E30">
        <f>E4/2</f>
        <v>0.32500000000000001</v>
      </c>
      <c r="M30">
        <v>1.3080000000000001</v>
      </c>
      <c r="N30">
        <f t="shared" si="2"/>
        <v>0.65400000000000003</v>
      </c>
      <c r="O30">
        <f t="shared" si="3"/>
        <v>0.6825</v>
      </c>
      <c r="P30">
        <f t="shared" si="4"/>
        <v>0.65400000000000003</v>
      </c>
      <c r="Q30">
        <f t="shared" si="5"/>
        <v>0.65400000000000003</v>
      </c>
      <c r="R30">
        <f t="shared" si="6"/>
        <v>2.6160000000000072E-3</v>
      </c>
      <c r="S30">
        <f t="shared" si="7"/>
        <v>0</v>
      </c>
      <c r="T30">
        <f t="shared" si="8"/>
        <v>0</v>
      </c>
      <c r="U30">
        <f t="shared" si="9"/>
        <v>-3.1400000000000317E-3</v>
      </c>
      <c r="X30">
        <v>1.3080000000000001</v>
      </c>
      <c r="Y30">
        <v>0.65400000000000003</v>
      </c>
      <c r="Z30" s="2" t="s">
        <v>65</v>
      </c>
    </row>
    <row r="31" spans="1:26" x14ac:dyDescent="0.25">
      <c r="B31" t="s">
        <v>35</v>
      </c>
      <c r="C31">
        <f>D27</f>
        <v>0.625</v>
      </c>
      <c r="D31" t="s">
        <v>10</v>
      </c>
      <c r="E31">
        <f>E4/2</f>
        <v>0.32500000000000001</v>
      </c>
      <c r="M31">
        <v>1.31</v>
      </c>
      <c r="N31">
        <f t="shared" si="2"/>
        <v>0.65500000000000003</v>
      </c>
      <c r="O31">
        <f t="shared" si="3"/>
        <v>0.6825</v>
      </c>
      <c r="P31">
        <f t="shared" si="4"/>
        <v>0.65500000000000003</v>
      </c>
      <c r="Q31">
        <f t="shared" si="5"/>
        <v>0.65500000000000003</v>
      </c>
      <c r="R31">
        <f t="shared" si="6"/>
        <v>3.2749999999999724E-3</v>
      </c>
      <c r="S31">
        <f t="shared" si="7"/>
        <v>0</v>
      </c>
      <c r="T31">
        <f t="shared" si="8"/>
        <v>0</v>
      </c>
      <c r="U31">
        <f t="shared" si="9"/>
        <v>-2.2999999999999687E-3</v>
      </c>
      <c r="X31">
        <v>1.31</v>
      </c>
      <c r="Y31">
        <v>0.65500000000000003</v>
      </c>
      <c r="Z31" s="2" t="s">
        <v>65</v>
      </c>
    </row>
    <row r="32" spans="1:26" x14ac:dyDescent="0.25">
      <c r="M32">
        <v>1.3120000000000001</v>
      </c>
      <c r="N32">
        <f t="shared" si="2"/>
        <v>0.65600000000000003</v>
      </c>
      <c r="O32">
        <f t="shared" si="3"/>
        <v>0.6825</v>
      </c>
      <c r="P32">
        <f t="shared" si="4"/>
        <v>0.65600000000000003</v>
      </c>
      <c r="Q32">
        <f t="shared" si="5"/>
        <v>0.65600000000000003</v>
      </c>
      <c r="R32">
        <f t="shared" si="6"/>
        <v>3.9359999999999951E-3</v>
      </c>
      <c r="S32">
        <f t="shared" si="7"/>
        <v>0</v>
      </c>
      <c r="T32">
        <f t="shared" si="8"/>
        <v>0</v>
      </c>
      <c r="U32">
        <f t="shared" si="9"/>
        <v>-1.4600000000000168E-3</v>
      </c>
      <c r="X32">
        <v>1.3120000000000001</v>
      </c>
      <c r="Y32">
        <v>0.65600000000000003</v>
      </c>
      <c r="Z32" s="2" t="s">
        <v>65</v>
      </c>
    </row>
    <row r="33" spans="1:26" x14ac:dyDescent="0.25">
      <c r="A33" t="s">
        <v>24</v>
      </c>
      <c r="B33" t="s">
        <v>23</v>
      </c>
      <c r="C33" t="s">
        <v>25</v>
      </c>
      <c r="D33" t="s">
        <v>26</v>
      </c>
      <c r="M33">
        <v>1.3140000000000001</v>
      </c>
      <c r="N33">
        <f t="shared" si="2"/>
        <v>0.65700000000000003</v>
      </c>
      <c r="O33">
        <f t="shared" si="3"/>
        <v>0.6825</v>
      </c>
      <c r="P33">
        <f t="shared" si="4"/>
        <v>0.65700000000000003</v>
      </c>
      <c r="Q33">
        <f t="shared" si="5"/>
        <v>0.65700000000000003</v>
      </c>
      <c r="R33">
        <f t="shared" si="6"/>
        <v>4.5989999999999642E-3</v>
      </c>
      <c r="S33">
        <f t="shared" si="7"/>
        <v>0</v>
      </c>
      <c r="T33">
        <f t="shared" si="8"/>
        <v>0</v>
      </c>
      <c r="U33">
        <f t="shared" si="9"/>
        <v>-6.1999999999995392E-4</v>
      </c>
      <c r="X33">
        <v>1.3140000000000001</v>
      </c>
      <c r="Y33">
        <v>0.65700000000000003</v>
      </c>
      <c r="Z33" s="2" t="s">
        <v>65</v>
      </c>
    </row>
    <row r="34" spans="1:26" x14ac:dyDescent="0.25">
      <c r="A34" t="s">
        <v>69</v>
      </c>
      <c r="B34">
        <f>I4*A4</f>
        <v>0</v>
      </c>
      <c r="C34">
        <f>I4*(A4+C27-E4/2)-G4*C27^2</f>
        <v>3.4693749999999968E-2</v>
      </c>
      <c r="D34">
        <f>I4*B4-D4</f>
        <v>3.5499999999999976E-2</v>
      </c>
      <c r="M34">
        <v>1.3160000000000001</v>
      </c>
      <c r="N34">
        <f t="shared" si="2"/>
        <v>0.65800000000000003</v>
      </c>
      <c r="O34">
        <f t="shared" si="3"/>
        <v>0.6825</v>
      </c>
      <c r="P34">
        <f t="shared" si="4"/>
        <v>0.65800000000000003</v>
      </c>
      <c r="Q34">
        <f t="shared" si="5"/>
        <v>0.65800000000000003</v>
      </c>
      <c r="R34">
        <f t="shared" si="6"/>
        <v>5.2640000000000464E-3</v>
      </c>
      <c r="S34">
        <f t="shared" si="7"/>
        <v>2.1999999999999797E-4</v>
      </c>
      <c r="T34">
        <f t="shared" si="8"/>
        <v>0</v>
      </c>
      <c r="U34">
        <f t="shared" si="9"/>
        <v>2.1999999999999797E-4</v>
      </c>
      <c r="X34">
        <v>1.3160000000000001</v>
      </c>
      <c r="Y34">
        <v>0.65800000000000003</v>
      </c>
      <c r="Z34" s="2" t="s">
        <v>65</v>
      </c>
    </row>
    <row r="35" spans="1:26" x14ac:dyDescent="0.25">
      <c r="A35" t="s">
        <v>70</v>
      </c>
      <c r="B35">
        <f>K4*A4</f>
        <v>0</v>
      </c>
      <c r="C35">
        <f>K4*(A4+D27-E4/2)-G4*D27^2</f>
        <v>-1.5625E-2</v>
      </c>
      <c r="D35">
        <f>K4*B4-D4</f>
        <v>-2.7499999999999969E-2</v>
      </c>
      <c r="M35">
        <v>1.3180000000000001</v>
      </c>
      <c r="N35">
        <f t="shared" si="2"/>
        <v>0.65900000000000003</v>
      </c>
      <c r="O35">
        <f t="shared" si="3"/>
        <v>0.6825</v>
      </c>
      <c r="P35">
        <f t="shared" si="4"/>
        <v>0.65900000000000003</v>
      </c>
      <c r="Q35">
        <f t="shared" si="5"/>
        <v>0.65900000000000003</v>
      </c>
      <c r="R35">
        <f t="shared" si="6"/>
        <v>5.9310000000000196E-3</v>
      </c>
      <c r="S35">
        <f t="shared" si="7"/>
        <v>1.0600000000000609E-3</v>
      </c>
      <c r="T35">
        <f t="shared" si="8"/>
        <v>0</v>
      </c>
      <c r="U35">
        <f t="shared" si="9"/>
        <v>1.0600000000000609E-3</v>
      </c>
      <c r="X35">
        <v>1.3180000000000001</v>
      </c>
      <c r="Y35">
        <v>0.65900000000000003</v>
      </c>
      <c r="Z35" s="2" t="s">
        <v>65</v>
      </c>
    </row>
    <row r="36" spans="1:26" x14ac:dyDescent="0.25">
      <c r="M36">
        <v>1.32</v>
      </c>
      <c r="N36">
        <f t="shared" si="2"/>
        <v>0.66</v>
      </c>
      <c r="O36">
        <f t="shared" si="3"/>
        <v>0.6825</v>
      </c>
      <c r="P36">
        <f t="shared" si="4"/>
        <v>0.66</v>
      </c>
      <c r="Q36">
        <f t="shared" si="5"/>
        <v>0.66</v>
      </c>
      <c r="R36">
        <f t="shared" si="6"/>
        <v>6.5999999999999948E-3</v>
      </c>
      <c r="S36">
        <f t="shared" si="7"/>
        <v>1.9000000000000128E-3</v>
      </c>
      <c r="T36">
        <f t="shared" si="8"/>
        <v>0</v>
      </c>
      <c r="U36">
        <f t="shared" si="9"/>
        <v>1.9000000000000128E-3</v>
      </c>
      <c r="X36">
        <v>1.32</v>
      </c>
      <c r="Y36">
        <v>0.66</v>
      </c>
      <c r="Z36" s="2" t="s">
        <v>65</v>
      </c>
    </row>
    <row r="37" spans="1:26" x14ac:dyDescent="0.25">
      <c r="M37">
        <v>1.3220000000000001</v>
      </c>
      <c r="N37">
        <f t="shared" si="2"/>
        <v>0.66100000000000003</v>
      </c>
      <c r="O37">
        <f t="shared" si="3"/>
        <v>0.6825</v>
      </c>
      <c r="P37">
        <f t="shared" si="4"/>
        <v>0.66100000000000003</v>
      </c>
      <c r="Q37">
        <f t="shared" si="5"/>
        <v>0.66100000000000003</v>
      </c>
      <c r="R37">
        <f t="shared" si="6"/>
        <v>7.2709999999999719E-3</v>
      </c>
      <c r="S37">
        <f t="shared" si="7"/>
        <v>2.7399999999999647E-3</v>
      </c>
      <c r="T37">
        <f t="shared" si="8"/>
        <v>0</v>
      </c>
      <c r="U37">
        <f t="shared" si="9"/>
        <v>2.7399999999999647E-3</v>
      </c>
      <c r="X37">
        <v>1.3220000000000001</v>
      </c>
      <c r="Y37">
        <v>0.66100000000000003</v>
      </c>
      <c r="Z37" s="2" t="s">
        <v>65</v>
      </c>
    </row>
    <row r="38" spans="1:26" x14ac:dyDescent="0.25">
      <c r="M38">
        <v>1.3240000000000001</v>
      </c>
      <c r="N38">
        <f t="shared" si="2"/>
        <v>0.66200000000000003</v>
      </c>
      <c r="O38">
        <f t="shared" si="3"/>
        <v>0.6825</v>
      </c>
      <c r="P38">
        <f t="shared" si="4"/>
        <v>0.66200000000000003</v>
      </c>
      <c r="Q38">
        <f t="shared" si="5"/>
        <v>0.66200000000000003</v>
      </c>
      <c r="R38">
        <f t="shared" si="6"/>
        <v>7.9440000000000066E-3</v>
      </c>
      <c r="S38">
        <f t="shared" si="7"/>
        <v>3.5800000000000276E-3</v>
      </c>
      <c r="T38">
        <f t="shared" si="8"/>
        <v>0</v>
      </c>
      <c r="U38">
        <f t="shared" si="9"/>
        <v>3.5800000000000276E-3</v>
      </c>
      <c r="X38">
        <v>1.3240000000000001</v>
      </c>
      <c r="Y38">
        <v>0.66200000000000003</v>
      </c>
      <c r="Z38" s="2" t="s">
        <v>65</v>
      </c>
    </row>
    <row r="39" spans="1:26" x14ac:dyDescent="0.25">
      <c r="M39">
        <v>1.3260000000000001</v>
      </c>
      <c r="N39">
        <f t="shared" si="2"/>
        <v>0.66300000000000003</v>
      </c>
      <c r="O39">
        <f t="shared" si="3"/>
        <v>0.6825</v>
      </c>
      <c r="P39">
        <f t="shared" si="4"/>
        <v>0.66300000000000003</v>
      </c>
      <c r="Q39">
        <f t="shared" si="5"/>
        <v>0.66300000000000003</v>
      </c>
      <c r="R39">
        <f t="shared" si="6"/>
        <v>8.6189999999999878E-3</v>
      </c>
      <c r="S39">
        <f t="shared" si="7"/>
        <v>4.4199999999999795E-3</v>
      </c>
      <c r="T39">
        <f t="shared" si="8"/>
        <v>0</v>
      </c>
      <c r="U39">
        <f t="shared" si="9"/>
        <v>4.4199999999999795E-3</v>
      </c>
      <c r="X39">
        <v>1.3260000000000001</v>
      </c>
      <c r="Y39">
        <v>0.66300000000000003</v>
      </c>
      <c r="Z39" s="2" t="s">
        <v>65</v>
      </c>
    </row>
    <row r="40" spans="1:26" x14ac:dyDescent="0.25">
      <c r="M40">
        <v>1.3280000000000001</v>
      </c>
      <c r="N40">
        <f t="shared" si="2"/>
        <v>0.66400000000000003</v>
      </c>
      <c r="O40">
        <f t="shared" si="3"/>
        <v>0.6825</v>
      </c>
      <c r="P40">
        <f t="shared" si="4"/>
        <v>0.66400000000000003</v>
      </c>
      <c r="Q40">
        <f t="shared" si="5"/>
        <v>0.66400000000000003</v>
      </c>
      <c r="R40">
        <f t="shared" si="6"/>
        <v>9.295999999999971E-3</v>
      </c>
      <c r="S40">
        <f t="shared" si="7"/>
        <v>5.2600000000000424E-3</v>
      </c>
      <c r="T40">
        <f t="shared" si="8"/>
        <v>0</v>
      </c>
      <c r="U40">
        <f t="shared" si="9"/>
        <v>5.2600000000000424E-3</v>
      </c>
      <c r="X40">
        <v>1.3280000000000001</v>
      </c>
      <c r="Y40">
        <v>0.66400000000000003</v>
      </c>
      <c r="Z40" s="2" t="s">
        <v>65</v>
      </c>
    </row>
    <row r="41" spans="1:26" x14ac:dyDescent="0.25">
      <c r="M41">
        <v>1.33</v>
      </c>
      <c r="N41">
        <f t="shared" si="2"/>
        <v>0.66500000000000004</v>
      </c>
      <c r="O41">
        <f t="shared" si="3"/>
        <v>0.6825</v>
      </c>
      <c r="P41">
        <f t="shared" si="4"/>
        <v>0.66500000000000004</v>
      </c>
      <c r="Q41">
        <f t="shared" si="5"/>
        <v>0.66500000000000004</v>
      </c>
      <c r="R41">
        <f t="shared" si="6"/>
        <v>9.9750000000000116E-3</v>
      </c>
      <c r="S41">
        <f t="shared" si="7"/>
        <v>6.0999999999999943E-3</v>
      </c>
      <c r="T41">
        <f t="shared" si="8"/>
        <v>0</v>
      </c>
      <c r="U41">
        <f t="shared" si="9"/>
        <v>6.0999999999999943E-3</v>
      </c>
      <c r="X41">
        <v>1.33</v>
      </c>
      <c r="Y41">
        <v>0.66500000000000004</v>
      </c>
      <c r="Z41" s="2" t="s">
        <v>65</v>
      </c>
    </row>
    <row r="42" spans="1:26" x14ac:dyDescent="0.25">
      <c r="M42">
        <v>1.3320000000000001</v>
      </c>
      <c r="N42">
        <f t="shared" si="2"/>
        <v>0.66600000000000004</v>
      </c>
      <c r="O42">
        <f t="shared" si="3"/>
        <v>0.6825</v>
      </c>
      <c r="P42">
        <f t="shared" si="4"/>
        <v>0.66600000000000004</v>
      </c>
      <c r="Q42">
        <f t="shared" si="5"/>
        <v>0.66600000000000004</v>
      </c>
      <c r="R42">
        <f t="shared" si="6"/>
        <v>1.0655999999999999E-2</v>
      </c>
      <c r="S42">
        <f t="shared" si="7"/>
        <v>6.9400000000000572E-3</v>
      </c>
      <c r="T42">
        <f t="shared" si="8"/>
        <v>0</v>
      </c>
      <c r="U42">
        <f t="shared" si="9"/>
        <v>6.9400000000000572E-3</v>
      </c>
      <c r="X42">
        <v>1.3320000000000001</v>
      </c>
      <c r="Y42">
        <v>0.66600000000000004</v>
      </c>
      <c r="Z42" s="2" t="s">
        <v>65</v>
      </c>
    </row>
    <row r="43" spans="1:26" x14ac:dyDescent="0.25">
      <c r="M43">
        <v>1.3340000000000001</v>
      </c>
      <c r="N43">
        <f t="shared" si="2"/>
        <v>0.66700000000000004</v>
      </c>
      <c r="O43">
        <f t="shared" si="3"/>
        <v>0.6825</v>
      </c>
      <c r="P43">
        <f t="shared" si="4"/>
        <v>0.66700000000000004</v>
      </c>
      <c r="Q43">
        <f t="shared" si="5"/>
        <v>0.66700000000000004</v>
      </c>
      <c r="R43">
        <f t="shared" si="6"/>
        <v>1.1339000000000043E-2</v>
      </c>
      <c r="S43">
        <f t="shared" si="7"/>
        <v>7.7800000000000091E-3</v>
      </c>
      <c r="T43">
        <f t="shared" si="8"/>
        <v>0</v>
      </c>
      <c r="U43">
        <f t="shared" si="9"/>
        <v>7.7800000000000091E-3</v>
      </c>
      <c r="X43">
        <v>1.3340000000000001</v>
      </c>
      <c r="Y43">
        <v>0.66700000000000004</v>
      </c>
      <c r="Z43" s="2" t="s">
        <v>65</v>
      </c>
    </row>
    <row r="44" spans="1:26" x14ac:dyDescent="0.25">
      <c r="M44">
        <v>1.3360000000000001</v>
      </c>
      <c r="N44">
        <f t="shared" si="2"/>
        <v>0.66800000000000004</v>
      </c>
      <c r="O44">
        <f t="shared" si="3"/>
        <v>0.6825</v>
      </c>
      <c r="P44">
        <f t="shared" si="4"/>
        <v>0.66800000000000004</v>
      </c>
      <c r="Q44">
        <f t="shared" si="5"/>
        <v>0.66800000000000004</v>
      </c>
      <c r="R44">
        <f t="shared" si="6"/>
        <v>1.2023999999999979E-2</v>
      </c>
      <c r="S44">
        <f t="shared" si="7"/>
        <v>8.620000000000072E-3</v>
      </c>
      <c r="T44">
        <f t="shared" si="8"/>
        <v>0</v>
      </c>
      <c r="U44">
        <f t="shared" si="9"/>
        <v>8.620000000000072E-3</v>
      </c>
      <c r="X44">
        <v>1.3360000000000001</v>
      </c>
      <c r="Y44">
        <v>0.66800000000000004</v>
      </c>
      <c r="Z44" s="2" t="s">
        <v>65</v>
      </c>
    </row>
    <row r="45" spans="1:26" x14ac:dyDescent="0.25">
      <c r="M45">
        <v>1.3380000000000001</v>
      </c>
      <c r="N45">
        <f t="shared" si="2"/>
        <v>0.66900000000000004</v>
      </c>
      <c r="O45">
        <f t="shared" si="3"/>
        <v>0.6825</v>
      </c>
      <c r="P45">
        <f t="shared" si="4"/>
        <v>0.66900000000000004</v>
      </c>
      <c r="Q45">
        <f t="shared" si="5"/>
        <v>0.66900000000000004</v>
      </c>
      <c r="R45">
        <f t="shared" si="6"/>
        <v>1.2711000000000028E-2</v>
      </c>
      <c r="S45">
        <f t="shared" si="7"/>
        <v>9.4600000000000239E-3</v>
      </c>
      <c r="T45">
        <f t="shared" si="8"/>
        <v>0</v>
      </c>
      <c r="U45">
        <f t="shared" si="9"/>
        <v>9.4600000000000239E-3</v>
      </c>
      <c r="X45">
        <v>1.3380000000000001</v>
      </c>
      <c r="Y45">
        <v>0.66900000000000004</v>
      </c>
      <c r="Z45" s="2" t="s">
        <v>65</v>
      </c>
    </row>
    <row r="46" spans="1:26" x14ac:dyDescent="0.25">
      <c r="M46">
        <v>1.34</v>
      </c>
      <c r="N46">
        <f t="shared" si="2"/>
        <v>0.67</v>
      </c>
      <c r="O46">
        <f t="shared" si="3"/>
        <v>0.6825</v>
      </c>
      <c r="P46">
        <f t="shared" si="4"/>
        <v>0.67</v>
      </c>
      <c r="Q46">
        <f t="shared" si="5"/>
        <v>0.67</v>
      </c>
      <c r="R46">
        <f t="shared" si="6"/>
        <v>1.3399999999999967E-2</v>
      </c>
      <c r="S46">
        <f t="shared" si="7"/>
        <v>1.0299999999999976E-2</v>
      </c>
      <c r="T46">
        <f t="shared" si="8"/>
        <v>0</v>
      </c>
      <c r="U46">
        <f t="shared" si="9"/>
        <v>1.0299999999999976E-2</v>
      </c>
      <c r="X46">
        <v>1.34</v>
      </c>
      <c r="Y46">
        <v>0.67</v>
      </c>
      <c r="Z46" s="2" t="s">
        <v>65</v>
      </c>
    </row>
    <row r="47" spans="1:26" x14ac:dyDescent="0.25">
      <c r="M47">
        <v>1.3420000000000001</v>
      </c>
      <c r="N47">
        <f>M47/(2*$G$4)</f>
        <v>0.67100000000000004</v>
      </c>
      <c r="O47">
        <f>$B$4-$A$4+$C$4+$E$4/4</f>
        <v>0.6825</v>
      </c>
      <c r="P47">
        <f t="shared" si="4"/>
        <v>0.67100000000000004</v>
      </c>
      <c r="Q47">
        <f>IF(R47&gt;S47,P47,0)</f>
        <v>0.67100000000000004</v>
      </c>
      <c r="R47">
        <f>M47*($A$4+P47-$E$4/2)-$G$4*P47^2</f>
        <v>1.409100000000002E-2</v>
      </c>
      <c r="S47">
        <f t="shared" si="7"/>
        <v>1.1140000000000039E-2</v>
      </c>
      <c r="T47">
        <f>M47*$A$4</f>
        <v>0</v>
      </c>
      <c r="U47">
        <f>M47*$B$4-$D$4</f>
        <v>1.1140000000000039E-2</v>
      </c>
      <c r="X47">
        <v>1.3420000000000001</v>
      </c>
      <c r="Y47">
        <v>0.67100000000000004</v>
      </c>
      <c r="Z47" s="2" t="s">
        <v>65</v>
      </c>
    </row>
    <row r="48" spans="1:26" x14ac:dyDescent="0.25">
      <c r="M48">
        <v>1.3440000000000001</v>
      </c>
      <c r="N48">
        <f t="shared" si="2"/>
        <v>0.67200000000000004</v>
      </c>
      <c r="O48">
        <f t="shared" si="3"/>
        <v>0.6825</v>
      </c>
      <c r="P48">
        <f t="shared" ref="P48:P76" si="10">MIN(N48,O48)</f>
        <v>0.67200000000000004</v>
      </c>
      <c r="Q48">
        <f t="shared" ref="Q48:Q76" si="11">IF(R48&gt;S48,P48,0)</f>
        <v>0.67200000000000004</v>
      </c>
      <c r="R48">
        <f t="shared" ref="R48:R76" si="12">M48*($A$4+P48-$E$4/2)-$G$4*P48^2</f>
        <v>1.4784000000000019E-2</v>
      </c>
      <c r="S48">
        <f t="shared" ref="S48:S76" si="13">MAX(T48,U48)</f>
        <v>1.1979999999999991E-2</v>
      </c>
      <c r="T48">
        <f t="shared" ref="T48:T76" si="14">M48*$A$4</f>
        <v>0</v>
      </c>
      <c r="U48">
        <f t="shared" ref="U48:U76" si="15">M48*$B$4-$D$4</f>
        <v>1.1979999999999991E-2</v>
      </c>
      <c r="X48">
        <v>1.3440000000000001</v>
      </c>
      <c r="Y48">
        <v>0.67200000000000004</v>
      </c>
      <c r="Z48" s="2" t="s">
        <v>65</v>
      </c>
    </row>
    <row r="49" spans="13:26" x14ac:dyDescent="0.25">
      <c r="M49">
        <v>1.3460000000000001</v>
      </c>
      <c r="N49">
        <f t="shared" si="2"/>
        <v>0.67300000000000004</v>
      </c>
      <c r="O49">
        <f t="shared" si="3"/>
        <v>0.6825</v>
      </c>
      <c r="P49">
        <f t="shared" si="10"/>
        <v>0.67300000000000004</v>
      </c>
      <c r="Q49">
        <f t="shared" si="11"/>
        <v>0.67300000000000004</v>
      </c>
      <c r="R49">
        <f t="shared" si="12"/>
        <v>1.5478999999999965E-2</v>
      </c>
      <c r="S49">
        <f t="shared" si="13"/>
        <v>1.2820000000000054E-2</v>
      </c>
      <c r="T49">
        <f t="shared" si="14"/>
        <v>0</v>
      </c>
      <c r="U49">
        <f t="shared" si="15"/>
        <v>1.2820000000000054E-2</v>
      </c>
      <c r="X49">
        <v>1.3460000000000001</v>
      </c>
      <c r="Y49">
        <v>0.67300000000000004</v>
      </c>
      <c r="Z49" s="2" t="s">
        <v>65</v>
      </c>
    </row>
    <row r="50" spans="13:26" x14ac:dyDescent="0.25">
      <c r="M50">
        <v>1.3480000000000001</v>
      </c>
      <c r="N50">
        <f t="shared" si="2"/>
        <v>0.67400000000000004</v>
      </c>
      <c r="O50">
        <f t="shared" si="3"/>
        <v>0.6825</v>
      </c>
      <c r="P50">
        <f t="shared" si="10"/>
        <v>0.67400000000000004</v>
      </c>
      <c r="Q50">
        <f t="shared" si="11"/>
        <v>0.67400000000000004</v>
      </c>
      <c r="R50">
        <f t="shared" si="12"/>
        <v>1.6176000000000024E-2</v>
      </c>
      <c r="S50">
        <f t="shared" si="13"/>
        <v>1.3660000000000005E-2</v>
      </c>
      <c r="T50">
        <f t="shared" si="14"/>
        <v>0</v>
      </c>
      <c r="U50">
        <f t="shared" si="15"/>
        <v>1.3660000000000005E-2</v>
      </c>
      <c r="X50">
        <v>1.3480000000000001</v>
      </c>
      <c r="Y50">
        <v>0.67400000000000004</v>
      </c>
      <c r="Z50" s="2" t="s">
        <v>65</v>
      </c>
    </row>
    <row r="51" spans="13:26" x14ac:dyDescent="0.25">
      <c r="M51">
        <v>1.35</v>
      </c>
      <c r="N51">
        <f t="shared" si="2"/>
        <v>0.67500000000000004</v>
      </c>
      <c r="O51">
        <f t="shared" si="3"/>
        <v>0.6825</v>
      </c>
      <c r="P51">
        <f t="shared" si="10"/>
        <v>0.67500000000000004</v>
      </c>
      <c r="Q51">
        <f t="shared" si="11"/>
        <v>0.67500000000000004</v>
      </c>
      <c r="R51">
        <f t="shared" si="12"/>
        <v>1.6875000000000029E-2</v>
      </c>
      <c r="S51">
        <f t="shared" si="13"/>
        <v>1.4500000000000068E-2</v>
      </c>
      <c r="T51">
        <f t="shared" si="14"/>
        <v>0</v>
      </c>
      <c r="U51">
        <f t="shared" si="15"/>
        <v>1.4500000000000068E-2</v>
      </c>
      <c r="X51">
        <v>1.35</v>
      </c>
      <c r="Y51">
        <v>0.67500000000000004</v>
      </c>
      <c r="Z51" s="2" t="s">
        <v>65</v>
      </c>
    </row>
    <row r="52" spans="13:26" x14ac:dyDescent="0.25">
      <c r="M52">
        <v>1.3520000000000001</v>
      </c>
      <c r="N52">
        <f t="shared" si="2"/>
        <v>0.67600000000000005</v>
      </c>
      <c r="O52">
        <f t="shared" si="3"/>
        <v>0.6825</v>
      </c>
      <c r="P52">
        <f t="shared" si="10"/>
        <v>0.67600000000000005</v>
      </c>
      <c r="Q52">
        <f t="shared" si="11"/>
        <v>0.67600000000000005</v>
      </c>
      <c r="R52">
        <f t="shared" si="12"/>
        <v>1.7576000000000036E-2</v>
      </c>
      <c r="S52">
        <f t="shared" si="13"/>
        <v>1.534000000000002E-2</v>
      </c>
      <c r="T52">
        <f t="shared" si="14"/>
        <v>0</v>
      </c>
      <c r="U52">
        <f t="shared" si="15"/>
        <v>1.534000000000002E-2</v>
      </c>
      <c r="X52">
        <v>1.3520000000000001</v>
      </c>
      <c r="Y52">
        <v>0.67600000000000005</v>
      </c>
      <c r="Z52" s="2" t="s">
        <v>65</v>
      </c>
    </row>
    <row r="53" spans="13:26" x14ac:dyDescent="0.25">
      <c r="M53">
        <v>1.3540000000000001</v>
      </c>
      <c r="N53">
        <f t="shared" si="2"/>
        <v>0.67700000000000005</v>
      </c>
      <c r="O53">
        <f t="shared" si="3"/>
        <v>0.6825</v>
      </c>
      <c r="P53">
        <f t="shared" si="10"/>
        <v>0.67700000000000005</v>
      </c>
      <c r="Q53">
        <f t="shared" si="11"/>
        <v>0.67700000000000005</v>
      </c>
      <c r="R53">
        <f t="shared" si="12"/>
        <v>1.8279000000000045E-2</v>
      </c>
      <c r="S53">
        <f t="shared" si="13"/>
        <v>1.6179999999999972E-2</v>
      </c>
      <c r="T53">
        <f t="shared" si="14"/>
        <v>0</v>
      </c>
      <c r="U53">
        <f t="shared" si="15"/>
        <v>1.6179999999999972E-2</v>
      </c>
      <c r="X53">
        <v>1.3540000000000001</v>
      </c>
      <c r="Y53">
        <v>0.67700000000000005</v>
      </c>
      <c r="Z53" s="2" t="s">
        <v>65</v>
      </c>
    </row>
    <row r="54" spans="13:26" x14ac:dyDescent="0.25">
      <c r="M54">
        <v>1.3560000000000001</v>
      </c>
      <c r="N54">
        <f t="shared" si="2"/>
        <v>0.67800000000000005</v>
      </c>
      <c r="O54">
        <f t="shared" si="3"/>
        <v>0.6825</v>
      </c>
      <c r="P54">
        <f t="shared" si="10"/>
        <v>0.67800000000000005</v>
      </c>
      <c r="Q54">
        <f t="shared" si="11"/>
        <v>0.67800000000000005</v>
      </c>
      <c r="R54">
        <f t="shared" si="12"/>
        <v>1.8984000000000056E-2</v>
      </c>
      <c r="S54">
        <f t="shared" si="13"/>
        <v>1.7020000000000035E-2</v>
      </c>
      <c r="T54">
        <f t="shared" si="14"/>
        <v>0</v>
      </c>
      <c r="U54">
        <f t="shared" si="15"/>
        <v>1.7020000000000035E-2</v>
      </c>
      <c r="X54">
        <v>1.3560000000000001</v>
      </c>
      <c r="Y54">
        <v>0.67800000000000005</v>
      </c>
      <c r="Z54" s="2" t="s">
        <v>65</v>
      </c>
    </row>
    <row r="55" spans="13:26" x14ac:dyDescent="0.25">
      <c r="M55">
        <v>1.3580000000000001</v>
      </c>
      <c r="N55">
        <f t="shared" si="2"/>
        <v>0.67900000000000005</v>
      </c>
      <c r="O55">
        <f t="shared" si="3"/>
        <v>0.6825</v>
      </c>
      <c r="P55">
        <f t="shared" si="10"/>
        <v>0.67900000000000005</v>
      </c>
      <c r="Q55">
        <f t="shared" si="11"/>
        <v>0.67900000000000005</v>
      </c>
      <c r="R55">
        <f t="shared" si="12"/>
        <v>1.9691000000000014E-2</v>
      </c>
      <c r="S55">
        <f t="shared" si="13"/>
        <v>1.7859999999999987E-2</v>
      </c>
      <c r="T55">
        <f t="shared" si="14"/>
        <v>0</v>
      </c>
      <c r="U55">
        <f t="shared" si="15"/>
        <v>1.7859999999999987E-2</v>
      </c>
      <c r="X55">
        <v>1.3580000000000001</v>
      </c>
      <c r="Y55">
        <v>0.67900000000000005</v>
      </c>
      <c r="Z55" s="2" t="s">
        <v>65</v>
      </c>
    </row>
    <row r="56" spans="13:26" x14ac:dyDescent="0.25">
      <c r="M56">
        <v>1.36</v>
      </c>
      <c r="N56">
        <f t="shared" si="2"/>
        <v>0.68</v>
      </c>
      <c r="O56">
        <f t="shared" si="3"/>
        <v>0.6825</v>
      </c>
      <c r="P56">
        <f t="shared" si="10"/>
        <v>0.68</v>
      </c>
      <c r="Q56">
        <f t="shared" si="11"/>
        <v>0.68</v>
      </c>
      <c r="R56">
        <f t="shared" si="12"/>
        <v>2.0399999999999974E-2</v>
      </c>
      <c r="S56">
        <f t="shared" si="13"/>
        <v>1.870000000000005E-2</v>
      </c>
      <c r="T56">
        <f t="shared" si="14"/>
        <v>0</v>
      </c>
      <c r="U56">
        <f t="shared" si="15"/>
        <v>1.870000000000005E-2</v>
      </c>
      <c r="X56">
        <v>1.36</v>
      </c>
      <c r="Y56">
        <v>0.68</v>
      </c>
      <c r="Z56" s="2" t="s">
        <v>65</v>
      </c>
    </row>
    <row r="57" spans="13:26" x14ac:dyDescent="0.25">
      <c r="M57">
        <v>1.3620000000000001</v>
      </c>
      <c r="N57">
        <f t="shared" si="2"/>
        <v>0.68100000000000005</v>
      </c>
      <c r="O57">
        <f t="shared" si="3"/>
        <v>0.6825</v>
      </c>
      <c r="P57">
        <f t="shared" si="10"/>
        <v>0.68100000000000005</v>
      </c>
      <c r="Q57">
        <f t="shared" si="11"/>
        <v>0.68100000000000005</v>
      </c>
      <c r="R57">
        <f t="shared" si="12"/>
        <v>2.1110999999999991E-2</v>
      </c>
      <c r="S57">
        <f t="shared" si="13"/>
        <v>1.9540000000000002E-2</v>
      </c>
      <c r="T57">
        <f t="shared" si="14"/>
        <v>0</v>
      </c>
      <c r="U57">
        <f t="shared" si="15"/>
        <v>1.9540000000000002E-2</v>
      </c>
      <c r="X57">
        <v>1.3620000000000001</v>
      </c>
      <c r="Y57">
        <v>0.68100000000000005</v>
      </c>
      <c r="Z57" s="2" t="s">
        <v>65</v>
      </c>
    </row>
    <row r="58" spans="13:26" x14ac:dyDescent="0.25">
      <c r="M58">
        <v>1.3640000000000001</v>
      </c>
      <c r="N58">
        <f t="shared" si="2"/>
        <v>0.68200000000000005</v>
      </c>
      <c r="O58">
        <f t="shared" si="3"/>
        <v>0.6825</v>
      </c>
      <c r="P58">
        <f t="shared" si="10"/>
        <v>0.68200000000000005</v>
      </c>
      <c r="Q58">
        <f t="shared" si="11"/>
        <v>0.68200000000000005</v>
      </c>
      <c r="R58">
        <f t="shared" si="12"/>
        <v>2.182400000000001E-2</v>
      </c>
      <c r="S58">
        <f t="shared" si="13"/>
        <v>2.0380000000000065E-2</v>
      </c>
      <c r="T58">
        <f t="shared" si="14"/>
        <v>0</v>
      </c>
      <c r="U58">
        <f t="shared" si="15"/>
        <v>2.0380000000000065E-2</v>
      </c>
      <c r="X58">
        <v>1.3640000000000001</v>
      </c>
      <c r="Y58">
        <v>0.68200000000000005</v>
      </c>
      <c r="Z58" s="2" t="s">
        <v>65</v>
      </c>
    </row>
    <row r="59" spans="13:26" x14ac:dyDescent="0.25">
      <c r="M59">
        <v>1.3660000000000001</v>
      </c>
      <c r="N59">
        <f t="shared" si="2"/>
        <v>0.68300000000000005</v>
      </c>
      <c r="O59">
        <f t="shared" si="3"/>
        <v>0.6825</v>
      </c>
      <c r="P59">
        <f t="shared" si="10"/>
        <v>0.6825</v>
      </c>
      <c r="Q59">
        <f t="shared" si="11"/>
        <v>0.6825</v>
      </c>
      <c r="R59">
        <f t="shared" si="12"/>
        <v>2.2538750000000052E-2</v>
      </c>
      <c r="S59">
        <f t="shared" si="13"/>
        <v>2.1220000000000017E-2</v>
      </c>
      <c r="T59">
        <f t="shared" si="14"/>
        <v>0</v>
      </c>
      <c r="U59">
        <f t="shared" si="15"/>
        <v>2.1220000000000017E-2</v>
      </c>
      <c r="X59">
        <v>1.3660000000000001</v>
      </c>
      <c r="Y59">
        <v>0.6825</v>
      </c>
      <c r="Z59" s="2" t="s">
        <v>65</v>
      </c>
    </row>
    <row r="60" spans="13:26" x14ac:dyDescent="0.25">
      <c r="M60">
        <v>1.3680000000000001</v>
      </c>
      <c r="N60">
        <f t="shared" si="2"/>
        <v>0.68400000000000005</v>
      </c>
      <c r="O60">
        <f t="shared" si="3"/>
        <v>0.6825</v>
      </c>
      <c r="P60">
        <f t="shared" si="10"/>
        <v>0.6825</v>
      </c>
      <c r="Q60">
        <f t="shared" si="11"/>
        <v>0.6825</v>
      </c>
      <c r="R60">
        <f t="shared" si="12"/>
        <v>2.3253750000000017E-2</v>
      </c>
      <c r="S60">
        <f t="shared" si="13"/>
        <v>2.206000000000008E-2</v>
      </c>
      <c r="T60">
        <f t="shared" si="14"/>
        <v>0</v>
      </c>
      <c r="U60">
        <f t="shared" si="15"/>
        <v>2.206000000000008E-2</v>
      </c>
      <c r="X60">
        <v>1.3680000000000001</v>
      </c>
      <c r="Y60">
        <v>0.6825</v>
      </c>
      <c r="Z60" s="2" t="s">
        <v>65</v>
      </c>
    </row>
    <row r="61" spans="13:26" x14ac:dyDescent="0.25">
      <c r="M61">
        <v>1.37</v>
      </c>
      <c r="N61">
        <f t="shared" si="2"/>
        <v>0.68500000000000005</v>
      </c>
      <c r="O61">
        <f t="shared" si="3"/>
        <v>0.6825</v>
      </c>
      <c r="P61">
        <f t="shared" si="10"/>
        <v>0.6825</v>
      </c>
      <c r="Q61">
        <f t="shared" si="11"/>
        <v>0.6825</v>
      </c>
      <c r="R61">
        <f t="shared" si="12"/>
        <v>2.3968750000000039E-2</v>
      </c>
      <c r="S61">
        <f t="shared" si="13"/>
        <v>2.2900000000000031E-2</v>
      </c>
      <c r="T61">
        <f t="shared" si="14"/>
        <v>0</v>
      </c>
      <c r="U61">
        <f t="shared" si="15"/>
        <v>2.2900000000000031E-2</v>
      </c>
      <c r="X61">
        <v>1.37</v>
      </c>
      <c r="Y61">
        <v>0.6825</v>
      </c>
      <c r="Z61" s="2" t="s">
        <v>65</v>
      </c>
    </row>
    <row r="62" spans="13:26" x14ac:dyDescent="0.25">
      <c r="M62">
        <v>1.3720000000000001</v>
      </c>
      <c r="N62">
        <f t="shared" si="2"/>
        <v>0.68600000000000005</v>
      </c>
      <c r="O62">
        <f t="shared" si="3"/>
        <v>0.6825</v>
      </c>
      <c r="P62">
        <f t="shared" si="10"/>
        <v>0.6825</v>
      </c>
      <c r="Q62">
        <f t="shared" si="11"/>
        <v>0.6825</v>
      </c>
      <c r="R62">
        <f t="shared" si="12"/>
        <v>2.468375000000006E-2</v>
      </c>
      <c r="S62">
        <f t="shared" si="13"/>
        <v>2.3739999999999983E-2</v>
      </c>
      <c r="T62">
        <f t="shared" si="14"/>
        <v>0</v>
      </c>
      <c r="U62">
        <f t="shared" si="15"/>
        <v>2.3739999999999983E-2</v>
      </c>
      <c r="X62">
        <v>1.3720000000000001</v>
      </c>
      <c r="Y62">
        <v>0.6825</v>
      </c>
      <c r="Z62" s="2" t="s">
        <v>65</v>
      </c>
    </row>
    <row r="63" spans="13:26" x14ac:dyDescent="0.25">
      <c r="M63">
        <v>1.3740000000000001</v>
      </c>
      <c r="N63">
        <f t="shared" si="2"/>
        <v>0.68700000000000006</v>
      </c>
      <c r="O63">
        <f t="shared" si="3"/>
        <v>0.6825</v>
      </c>
      <c r="P63">
        <f t="shared" si="10"/>
        <v>0.6825</v>
      </c>
      <c r="Q63">
        <f t="shared" si="11"/>
        <v>0.6825</v>
      </c>
      <c r="R63">
        <f t="shared" si="12"/>
        <v>2.5398750000000025E-2</v>
      </c>
      <c r="S63">
        <f t="shared" si="13"/>
        <v>2.4580000000000046E-2</v>
      </c>
      <c r="T63">
        <f t="shared" si="14"/>
        <v>0</v>
      </c>
      <c r="U63">
        <f t="shared" si="15"/>
        <v>2.4580000000000046E-2</v>
      </c>
      <c r="X63">
        <v>1.3740000000000001</v>
      </c>
      <c r="Y63">
        <v>0.6825</v>
      </c>
      <c r="Z63" s="2" t="s">
        <v>65</v>
      </c>
    </row>
    <row r="64" spans="13:26" x14ac:dyDescent="0.25">
      <c r="M64">
        <v>1.3759999999999999</v>
      </c>
      <c r="N64">
        <f t="shared" si="2"/>
        <v>0.68799999999999994</v>
      </c>
      <c r="O64">
        <f t="shared" si="3"/>
        <v>0.6825</v>
      </c>
      <c r="P64">
        <f t="shared" si="10"/>
        <v>0.6825</v>
      </c>
      <c r="Q64">
        <f t="shared" si="11"/>
        <v>0.6825</v>
      </c>
      <c r="R64">
        <f t="shared" si="12"/>
        <v>2.6113749999999936E-2</v>
      </c>
      <c r="S64">
        <f t="shared" si="13"/>
        <v>2.5419999999999887E-2</v>
      </c>
      <c r="T64">
        <f t="shared" si="14"/>
        <v>0</v>
      </c>
      <c r="U64">
        <f t="shared" si="15"/>
        <v>2.5419999999999887E-2</v>
      </c>
      <c r="X64">
        <v>1.3759999999999999</v>
      </c>
      <c r="Y64">
        <v>0.6825</v>
      </c>
      <c r="Z64" s="2" t="s">
        <v>65</v>
      </c>
    </row>
    <row r="65" spans="13:26" x14ac:dyDescent="0.25">
      <c r="M65">
        <v>1.3779999999999999</v>
      </c>
      <c r="N65">
        <f t="shared" si="2"/>
        <v>0.68899999999999995</v>
      </c>
      <c r="O65">
        <f t="shared" si="3"/>
        <v>0.6825</v>
      </c>
      <c r="P65">
        <f t="shared" si="10"/>
        <v>0.6825</v>
      </c>
      <c r="Q65">
        <f t="shared" si="11"/>
        <v>0.6825</v>
      </c>
      <c r="R65">
        <f t="shared" si="12"/>
        <v>2.6828749999999957E-2</v>
      </c>
      <c r="S65">
        <f t="shared" si="13"/>
        <v>2.625999999999995E-2</v>
      </c>
      <c r="T65">
        <f t="shared" si="14"/>
        <v>0</v>
      </c>
      <c r="U65">
        <f t="shared" si="15"/>
        <v>2.625999999999995E-2</v>
      </c>
      <c r="X65">
        <v>1.3779999999999999</v>
      </c>
      <c r="Y65">
        <v>0.6825</v>
      </c>
      <c r="Z65" s="2" t="s">
        <v>65</v>
      </c>
    </row>
    <row r="66" spans="13:26" x14ac:dyDescent="0.25">
      <c r="M66">
        <v>1.38</v>
      </c>
      <c r="N66">
        <f t="shared" si="2"/>
        <v>0.69</v>
      </c>
      <c r="O66">
        <f t="shared" si="3"/>
        <v>0.6825</v>
      </c>
      <c r="P66">
        <f t="shared" si="10"/>
        <v>0.6825</v>
      </c>
      <c r="Q66">
        <f t="shared" si="11"/>
        <v>0.6825</v>
      </c>
      <c r="R66">
        <f t="shared" si="12"/>
        <v>2.7543749999999978E-2</v>
      </c>
      <c r="S66">
        <f t="shared" si="13"/>
        <v>2.7099999999999902E-2</v>
      </c>
      <c r="T66">
        <f t="shared" si="14"/>
        <v>0</v>
      </c>
      <c r="U66">
        <f t="shared" si="15"/>
        <v>2.7099999999999902E-2</v>
      </c>
      <c r="X66">
        <v>1.38</v>
      </c>
      <c r="Y66">
        <v>0.6825</v>
      </c>
      <c r="Z66" s="2" t="s">
        <v>65</v>
      </c>
    </row>
    <row r="67" spans="13:26" x14ac:dyDescent="0.25">
      <c r="M67">
        <v>1.3819999999999999</v>
      </c>
      <c r="N67">
        <f t="shared" si="2"/>
        <v>0.69099999999999995</v>
      </c>
      <c r="O67">
        <f t="shared" si="3"/>
        <v>0.6825</v>
      </c>
      <c r="P67">
        <f t="shared" si="10"/>
        <v>0.6825</v>
      </c>
      <c r="Q67">
        <f t="shared" si="11"/>
        <v>0.6825</v>
      </c>
      <c r="R67">
        <f t="shared" si="12"/>
        <v>2.8258749999999944E-2</v>
      </c>
      <c r="S67">
        <f t="shared" si="13"/>
        <v>2.7939999999999965E-2</v>
      </c>
      <c r="T67">
        <f t="shared" si="14"/>
        <v>0</v>
      </c>
      <c r="U67">
        <f t="shared" si="15"/>
        <v>2.7939999999999965E-2</v>
      </c>
      <c r="X67">
        <v>1.3819999999999999</v>
      </c>
      <c r="Y67">
        <v>0.6825</v>
      </c>
      <c r="Z67" s="2" t="s">
        <v>65</v>
      </c>
    </row>
    <row r="68" spans="13:26" x14ac:dyDescent="0.25">
      <c r="M68">
        <v>1.3839999999999999</v>
      </c>
      <c r="N68">
        <f t="shared" si="2"/>
        <v>0.69199999999999995</v>
      </c>
      <c r="O68">
        <f t="shared" si="3"/>
        <v>0.6825</v>
      </c>
      <c r="P68">
        <f t="shared" si="10"/>
        <v>0.6825</v>
      </c>
      <c r="Q68">
        <f t="shared" si="11"/>
        <v>0.6825</v>
      </c>
      <c r="R68">
        <f t="shared" si="12"/>
        <v>2.8973749999999965E-2</v>
      </c>
      <c r="S68">
        <f t="shared" si="13"/>
        <v>2.8779999999999917E-2</v>
      </c>
      <c r="T68">
        <f t="shared" si="14"/>
        <v>0</v>
      </c>
      <c r="U68">
        <f t="shared" si="15"/>
        <v>2.8779999999999917E-2</v>
      </c>
      <c r="X68">
        <v>1.3839999999999999</v>
      </c>
      <c r="Y68">
        <v>0.6825</v>
      </c>
      <c r="Z68" s="2" t="s">
        <v>65</v>
      </c>
    </row>
    <row r="69" spans="13:26" x14ac:dyDescent="0.25">
      <c r="M69">
        <v>1.3859999999999999</v>
      </c>
      <c r="N69">
        <f t="shared" si="2"/>
        <v>0.69299999999999995</v>
      </c>
      <c r="O69">
        <f t="shared" si="3"/>
        <v>0.6825</v>
      </c>
      <c r="P69">
        <f t="shared" si="10"/>
        <v>0.6825</v>
      </c>
      <c r="Q69">
        <f t="shared" si="11"/>
        <v>0.6825</v>
      </c>
      <c r="R69">
        <f t="shared" si="12"/>
        <v>2.9688749999999986E-2</v>
      </c>
      <c r="S69">
        <f t="shared" si="13"/>
        <v>2.961999999999998E-2</v>
      </c>
      <c r="T69">
        <f t="shared" si="14"/>
        <v>0</v>
      </c>
      <c r="U69">
        <f t="shared" si="15"/>
        <v>2.961999999999998E-2</v>
      </c>
      <c r="X69">
        <v>1.3859999999999999</v>
      </c>
      <c r="Y69">
        <v>0.6825</v>
      </c>
      <c r="Z69" s="2" t="s">
        <v>65</v>
      </c>
    </row>
    <row r="70" spans="13:26" x14ac:dyDescent="0.25">
      <c r="M70">
        <v>1.3879999999999999</v>
      </c>
      <c r="N70">
        <f t="shared" si="2"/>
        <v>0.69399999999999995</v>
      </c>
      <c r="O70">
        <f t="shared" si="3"/>
        <v>0.6825</v>
      </c>
      <c r="P70">
        <f t="shared" si="10"/>
        <v>0.6825</v>
      </c>
      <c r="Q70">
        <f t="shared" si="11"/>
        <v>0</v>
      </c>
      <c r="R70">
        <f t="shared" si="12"/>
        <v>3.0403749999999952E-2</v>
      </c>
      <c r="S70">
        <f t="shared" si="13"/>
        <v>3.0459999999999932E-2</v>
      </c>
      <c r="T70">
        <f t="shared" si="14"/>
        <v>0</v>
      </c>
      <c r="U70">
        <f t="shared" si="15"/>
        <v>3.0459999999999932E-2</v>
      </c>
      <c r="X70">
        <v>1.3879999999999999</v>
      </c>
      <c r="Y70">
        <v>0</v>
      </c>
      <c r="Z70" s="2" t="s">
        <v>65</v>
      </c>
    </row>
    <row r="71" spans="13:26" x14ac:dyDescent="0.25">
      <c r="M71">
        <v>1.39</v>
      </c>
      <c r="N71">
        <f t="shared" si="2"/>
        <v>0.69499999999999995</v>
      </c>
      <c r="O71">
        <f t="shared" si="3"/>
        <v>0.6825</v>
      </c>
      <c r="P71">
        <f t="shared" si="10"/>
        <v>0.6825</v>
      </c>
      <c r="Q71">
        <f t="shared" si="11"/>
        <v>0</v>
      </c>
      <c r="R71">
        <f t="shared" si="12"/>
        <v>3.1118749999999973E-2</v>
      </c>
      <c r="S71">
        <f t="shared" si="13"/>
        <v>3.1299999999999994E-2</v>
      </c>
      <c r="T71">
        <f t="shared" si="14"/>
        <v>0</v>
      </c>
      <c r="U71">
        <f t="shared" si="15"/>
        <v>3.1299999999999994E-2</v>
      </c>
      <c r="X71">
        <v>1.39</v>
      </c>
      <c r="Y71">
        <v>0</v>
      </c>
      <c r="Z71" s="2" t="s">
        <v>65</v>
      </c>
    </row>
    <row r="72" spans="13:26" x14ac:dyDescent="0.25">
      <c r="M72">
        <v>1.3919999999999999</v>
      </c>
      <c r="N72">
        <f t="shared" si="2"/>
        <v>0.69599999999999995</v>
      </c>
      <c r="O72">
        <f t="shared" si="3"/>
        <v>0.6825</v>
      </c>
      <c r="P72">
        <f t="shared" si="10"/>
        <v>0.6825</v>
      </c>
      <c r="Q72">
        <f t="shared" si="11"/>
        <v>0</v>
      </c>
      <c r="R72">
        <f t="shared" si="12"/>
        <v>3.1833749999999994E-2</v>
      </c>
      <c r="S72">
        <f t="shared" si="13"/>
        <v>3.2139999999999946E-2</v>
      </c>
      <c r="T72">
        <f t="shared" si="14"/>
        <v>0</v>
      </c>
      <c r="U72">
        <f t="shared" si="15"/>
        <v>3.2139999999999946E-2</v>
      </c>
      <c r="X72">
        <v>1.3919999999999999</v>
      </c>
      <c r="Y72">
        <v>0</v>
      </c>
      <c r="Z72" s="2" t="s">
        <v>65</v>
      </c>
    </row>
    <row r="73" spans="13:26" x14ac:dyDescent="0.25">
      <c r="M73">
        <v>1.3939999999999999</v>
      </c>
      <c r="N73">
        <f t="shared" si="2"/>
        <v>0.69699999999999995</v>
      </c>
      <c r="O73">
        <f t="shared" si="3"/>
        <v>0.6825</v>
      </c>
      <c r="P73">
        <f t="shared" si="10"/>
        <v>0.6825</v>
      </c>
      <c r="Q73">
        <f t="shared" si="11"/>
        <v>0</v>
      </c>
      <c r="R73">
        <f t="shared" si="12"/>
        <v>3.254874999999996E-2</v>
      </c>
      <c r="S73">
        <f t="shared" si="13"/>
        <v>3.2979999999999898E-2</v>
      </c>
      <c r="T73">
        <f t="shared" si="14"/>
        <v>0</v>
      </c>
      <c r="U73">
        <f t="shared" si="15"/>
        <v>3.2979999999999898E-2</v>
      </c>
      <c r="X73">
        <v>1.3939999999999999</v>
      </c>
      <c r="Y73">
        <v>0</v>
      </c>
      <c r="Z73" s="2" t="s">
        <v>65</v>
      </c>
    </row>
    <row r="74" spans="13:26" x14ac:dyDescent="0.25">
      <c r="M74">
        <v>1.3959999999999999</v>
      </c>
      <c r="N74">
        <f t="shared" si="2"/>
        <v>0.69799999999999995</v>
      </c>
      <c r="O74">
        <f t="shared" si="3"/>
        <v>0.6825</v>
      </c>
      <c r="P74">
        <f t="shared" si="10"/>
        <v>0.6825</v>
      </c>
      <c r="Q74">
        <f t="shared" si="11"/>
        <v>0</v>
      </c>
      <c r="R74">
        <f t="shared" si="12"/>
        <v>3.3263749999999981E-2</v>
      </c>
      <c r="S74">
        <f t="shared" si="13"/>
        <v>3.3819999999999961E-2</v>
      </c>
      <c r="T74">
        <f t="shared" si="14"/>
        <v>0</v>
      </c>
      <c r="U74">
        <f t="shared" si="15"/>
        <v>3.3819999999999961E-2</v>
      </c>
      <c r="X74">
        <v>1.3959999999999999</v>
      </c>
      <c r="Y74">
        <v>0</v>
      </c>
      <c r="Z74" s="2" t="s">
        <v>65</v>
      </c>
    </row>
    <row r="75" spans="13:26" x14ac:dyDescent="0.25">
      <c r="M75">
        <v>1.3979999999999999</v>
      </c>
      <c r="N75">
        <f t="shared" si="2"/>
        <v>0.69899999999999995</v>
      </c>
      <c r="O75">
        <f t="shared" si="3"/>
        <v>0.6825</v>
      </c>
      <c r="P75">
        <f t="shared" si="10"/>
        <v>0.6825</v>
      </c>
      <c r="Q75">
        <f t="shared" si="11"/>
        <v>0</v>
      </c>
      <c r="R75">
        <f t="shared" si="12"/>
        <v>3.3978749999999946E-2</v>
      </c>
      <c r="S75">
        <f t="shared" si="13"/>
        <v>3.4659999999999913E-2</v>
      </c>
      <c r="T75">
        <f t="shared" si="14"/>
        <v>0</v>
      </c>
      <c r="U75">
        <f t="shared" si="15"/>
        <v>3.4659999999999913E-2</v>
      </c>
      <c r="X75">
        <v>1.3979999999999999</v>
      </c>
      <c r="Y75">
        <v>0</v>
      </c>
      <c r="Z75" s="2" t="s">
        <v>65</v>
      </c>
    </row>
    <row r="76" spans="13:26" x14ac:dyDescent="0.25">
      <c r="M76">
        <v>1.4</v>
      </c>
      <c r="N76">
        <f t="shared" si="2"/>
        <v>0.7</v>
      </c>
      <c r="O76">
        <f t="shared" si="3"/>
        <v>0.6825</v>
      </c>
      <c r="P76">
        <f t="shared" si="10"/>
        <v>0.6825</v>
      </c>
      <c r="Q76">
        <f t="shared" si="11"/>
        <v>0</v>
      </c>
      <c r="R76">
        <f t="shared" si="12"/>
        <v>3.4693749999999968E-2</v>
      </c>
      <c r="S76">
        <f t="shared" si="13"/>
        <v>3.5499999999999976E-2</v>
      </c>
      <c r="T76">
        <f t="shared" si="14"/>
        <v>0</v>
      </c>
      <c r="U76">
        <f t="shared" si="15"/>
        <v>3.5499999999999976E-2</v>
      </c>
      <c r="X76">
        <v>1.4</v>
      </c>
      <c r="Y76">
        <v>0</v>
      </c>
      <c r="Z76" s="2" t="s">
        <v>65</v>
      </c>
    </row>
  </sheetData>
  <conditionalFormatting sqref="A7:A9">
    <cfRule type="cellIs" dxfId="7" priority="4" operator="lessThan">
      <formula>0</formula>
    </cfRule>
  </conditionalFormatting>
  <conditionalFormatting sqref="C13 C16 C19 C22">
    <cfRule type="cellIs" dxfId="6" priority="3" operator="lessThan">
      <formula>0</formula>
    </cfRule>
  </conditionalFormatting>
  <conditionalFormatting sqref="C30">
    <cfRule type="cellIs" dxfId="5" priority="2" operator="lessThan">
      <formula>$E$30</formula>
    </cfRule>
  </conditionalFormatting>
  <conditionalFormatting sqref="C31">
    <cfRule type="cellIs" dxfId="4" priority="1" operator="lessThan">
      <formula>$E$31</formula>
    </cfRule>
  </conditionalFormatting>
  <hyperlinks>
    <hyperlink ref="Z16" r:id="rId1" xr:uid="{DC761CC4-381B-4480-9596-48F7887046BE}"/>
    <hyperlink ref="Z17:Z76" r:id="rId2" display="\\" xr:uid="{C6BBA560-3D7B-4340-92C9-D53C464E30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C42C-1B3A-4B56-B033-F1950561BFE2}">
  <dimension ref="A1:AK704"/>
  <sheetViews>
    <sheetView tabSelected="1" topLeftCell="N1" workbookViewId="0">
      <selection activeCell="R35" sqref="R35"/>
    </sheetView>
  </sheetViews>
  <sheetFormatPr defaultRowHeight="15" x14ac:dyDescent="0.25"/>
  <cols>
    <col min="2" max="2" width="11" customWidth="1"/>
    <col min="3" max="3" width="10.28515625" customWidth="1"/>
    <col min="14" max="14" width="8.85546875" customWidth="1"/>
    <col min="15" max="15" width="17.140625" customWidth="1"/>
  </cols>
  <sheetData>
    <row r="1" spans="1:25" x14ac:dyDescent="0.25">
      <c r="A1" t="s">
        <v>66</v>
      </c>
    </row>
    <row r="2" spans="1:25" x14ac:dyDescent="0.25">
      <c r="H2" t="s">
        <v>67</v>
      </c>
      <c r="O2" t="s">
        <v>37</v>
      </c>
      <c r="P2" t="s">
        <v>36</v>
      </c>
    </row>
    <row r="3" spans="1:25" x14ac:dyDescent="0.25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5</v>
      </c>
      <c r="G3" t="s">
        <v>4</v>
      </c>
      <c r="H3" t="s">
        <v>68</v>
      </c>
      <c r="I3" t="s">
        <v>69</v>
      </c>
      <c r="J3" t="s">
        <v>10</v>
      </c>
      <c r="K3" t="s">
        <v>70</v>
      </c>
      <c r="N3" t="s">
        <v>73</v>
      </c>
      <c r="P3" t="s">
        <v>0</v>
      </c>
      <c r="Q3" t="s">
        <v>1</v>
      </c>
      <c r="R3" t="s">
        <v>2</v>
      </c>
      <c r="S3" t="s">
        <v>6</v>
      </c>
      <c r="T3" t="s">
        <v>3</v>
      </c>
      <c r="U3" t="s">
        <v>5</v>
      </c>
      <c r="V3" t="s">
        <v>4</v>
      </c>
      <c r="W3" t="s">
        <v>68</v>
      </c>
      <c r="X3" t="s">
        <v>69</v>
      </c>
      <c r="Y3" t="s">
        <v>10</v>
      </c>
    </row>
    <row r="4" spans="1:25" x14ac:dyDescent="0.25">
      <c r="A4">
        <v>0</v>
      </c>
      <c r="B4">
        <v>0.42</v>
      </c>
      <c r="C4">
        <v>0.1</v>
      </c>
      <c r="D4">
        <v>0.55249999999999999</v>
      </c>
      <c r="E4">
        <v>0.63500000000000001</v>
      </c>
      <c r="G4">
        <v>1</v>
      </c>
      <c r="I4">
        <v>1.4</v>
      </c>
      <c r="K4">
        <v>1.2849999999999999</v>
      </c>
      <c r="P4">
        <v>0</v>
      </c>
      <c r="Q4">
        <v>0.5</v>
      </c>
      <c r="R4">
        <v>0.1</v>
      </c>
      <c r="S4">
        <v>0.53</v>
      </c>
      <c r="T4">
        <v>0.5</v>
      </c>
      <c r="V4">
        <v>1</v>
      </c>
      <c r="X4">
        <v>1.2</v>
      </c>
    </row>
    <row r="6" spans="1:25" x14ac:dyDescent="0.25">
      <c r="A6" t="s">
        <v>14</v>
      </c>
      <c r="F6" t="s">
        <v>74</v>
      </c>
      <c r="N6" t="s">
        <v>40</v>
      </c>
    </row>
    <row r="7" spans="1:25" x14ac:dyDescent="0.25">
      <c r="A7">
        <f>B4-A4+E4/2-I4/(2*G4)</f>
        <v>3.7500000000000089E-2</v>
      </c>
      <c r="B7" t="s">
        <v>10</v>
      </c>
      <c r="C7">
        <v>0</v>
      </c>
      <c r="E7" t="s">
        <v>71</v>
      </c>
      <c r="F7" t="s">
        <v>76</v>
      </c>
    </row>
    <row r="8" spans="1:25" x14ac:dyDescent="0.25">
      <c r="A8">
        <f>B4-A4+E4/2-K4/(2*G4)</f>
        <v>9.5000000000000084E-2</v>
      </c>
      <c r="B8" t="s">
        <v>10</v>
      </c>
      <c r="C8">
        <v>0</v>
      </c>
      <c r="E8" t="s">
        <v>72</v>
      </c>
      <c r="F8" t="s">
        <v>77</v>
      </c>
    </row>
    <row r="9" spans="1:25" x14ac:dyDescent="0.25">
      <c r="A9">
        <f>-C4+E4/4</f>
        <v>5.8749999999999997E-2</v>
      </c>
      <c r="B9" t="s">
        <v>10</v>
      </c>
      <c r="C9">
        <v>0</v>
      </c>
      <c r="F9" t="s">
        <v>75</v>
      </c>
      <c r="N9" t="s">
        <v>41</v>
      </c>
    </row>
    <row r="11" spans="1:25" x14ac:dyDescent="0.25">
      <c r="A11" t="s">
        <v>11</v>
      </c>
    </row>
    <row r="12" spans="1:25" x14ac:dyDescent="0.25">
      <c r="A12" t="s">
        <v>69</v>
      </c>
      <c r="B12" t="s">
        <v>17</v>
      </c>
      <c r="C12">
        <f>I4/(2*G4)</f>
        <v>0.7</v>
      </c>
      <c r="D12" t="s">
        <v>20</v>
      </c>
      <c r="E12">
        <f>B4-A4+C4+E4/4</f>
        <v>0.67874999999999996</v>
      </c>
      <c r="N12" t="s">
        <v>78</v>
      </c>
      <c r="P12" t="s">
        <v>0</v>
      </c>
      <c r="Q12" t="s">
        <v>1</v>
      </c>
      <c r="R12" t="s">
        <v>2</v>
      </c>
      <c r="S12" t="s">
        <v>6</v>
      </c>
      <c r="T12" t="s">
        <v>3</v>
      </c>
      <c r="U12" t="s">
        <v>5</v>
      </c>
      <c r="V12" t="s">
        <v>4</v>
      </c>
      <c r="W12" t="s">
        <v>68</v>
      </c>
      <c r="X12" t="s">
        <v>69</v>
      </c>
      <c r="Y12" t="s">
        <v>10</v>
      </c>
    </row>
    <row r="13" spans="1:25" x14ac:dyDescent="0.25">
      <c r="A13" t="s">
        <v>69</v>
      </c>
      <c r="B13" t="s">
        <v>15</v>
      </c>
      <c r="C13">
        <f>E4-(I4/G4)-2*A4+2</f>
        <v>1.2350000000000001</v>
      </c>
      <c r="D13" t="s">
        <v>10</v>
      </c>
      <c r="E13">
        <v>0</v>
      </c>
      <c r="P13">
        <v>0</v>
      </c>
      <c r="Q13">
        <v>0.42</v>
      </c>
      <c r="R13">
        <v>0.1</v>
      </c>
      <c r="S13">
        <v>0.55249999999999999</v>
      </c>
      <c r="T13">
        <v>0.65</v>
      </c>
      <c r="V13">
        <v>1</v>
      </c>
      <c r="X13">
        <v>1.4</v>
      </c>
    </row>
    <row r="14" spans="1:25" x14ac:dyDescent="0.25">
      <c r="L14" t="s">
        <v>67</v>
      </c>
    </row>
    <row r="15" spans="1:25" x14ac:dyDescent="0.25">
      <c r="A15" t="s">
        <v>69</v>
      </c>
      <c r="B15" t="s">
        <v>16</v>
      </c>
      <c r="C15">
        <f>I4/(2*G4)</f>
        <v>0.7</v>
      </c>
      <c r="D15" t="s">
        <v>10</v>
      </c>
      <c r="E15">
        <f>B4-A4+C4+E4/4</f>
        <v>0.67874999999999996</v>
      </c>
      <c r="K15" t="s">
        <v>59</v>
      </c>
      <c r="L15" t="s">
        <v>79</v>
      </c>
      <c r="M15" t="s">
        <v>5</v>
      </c>
      <c r="N15" t="s">
        <v>54</v>
      </c>
      <c r="O15" t="s">
        <v>55</v>
      </c>
      <c r="P15" t="s">
        <v>57</v>
      </c>
      <c r="Q15" t="s">
        <v>50</v>
      </c>
      <c r="R15" t="s">
        <v>53</v>
      </c>
      <c r="S15" t="s">
        <v>56</v>
      </c>
      <c r="T15" t="s">
        <v>51</v>
      </c>
      <c r="U15" t="s">
        <v>52</v>
      </c>
    </row>
    <row r="16" spans="1:25" x14ac:dyDescent="0.25">
      <c r="A16" t="s">
        <v>69</v>
      </c>
      <c r="B16" t="s">
        <v>15</v>
      </c>
      <c r="C16">
        <f>E4-4*(C4-1+B4)</f>
        <v>2.5550000000000002</v>
      </c>
      <c r="D16" t="s">
        <v>10</v>
      </c>
      <c r="E16">
        <v>0</v>
      </c>
      <c r="L16" t="s">
        <v>70</v>
      </c>
      <c r="M16">
        <v>1.28</v>
      </c>
      <c r="N16">
        <f>M16/(2*$G$4)</f>
        <v>0.64</v>
      </c>
      <c r="O16">
        <f>$B$4-$A$4+$C$4+$E$4/4</f>
        <v>0.67874999999999996</v>
      </c>
      <c r="P16">
        <f t="shared" ref="P16:P18" si="0">MIN(N16,O16)</f>
        <v>0.64</v>
      </c>
      <c r="Q16">
        <f>IF(R16&gt;S16,P16,0)</f>
        <v>0.64</v>
      </c>
      <c r="R16">
        <f>M16*($A$4+P16-$E$4/2)-$G$4*P16^2</f>
        <v>3.1999999999999806E-3</v>
      </c>
      <c r="S16">
        <f t="shared" ref="S16:S18" si="1">MAX(T16,U16)</f>
        <v>0</v>
      </c>
      <c r="T16">
        <f>M16*$A$4</f>
        <v>0</v>
      </c>
      <c r="U16">
        <f>M16*$B$4-$D$4</f>
        <v>-1.4900000000000024E-2</v>
      </c>
    </row>
    <row r="17" spans="1:37" x14ac:dyDescent="0.25">
      <c r="M17">
        <v>1.282</v>
      </c>
      <c r="N17">
        <f t="shared" ref="N17:N18" si="2">M17/(2*$G$4)</f>
        <v>0.64100000000000001</v>
      </c>
      <c r="O17">
        <f t="shared" ref="O17:O18" si="3">$B$4-$A$4+$C$4+$E$4/4</f>
        <v>0.67874999999999996</v>
      </c>
      <c r="P17">
        <f t="shared" si="0"/>
        <v>0.64100000000000001</v>
      </c>
      <c r="Q17">
        <f t="shared" ref="Q17:Q18" si="4">IF(R17&gt;S17,P17,0)</f>
        <v>0.64100000000000001</v>
      </c>
      <c r="R17">
        <f t="shared" ref="R17:R18" si="5">M17*($A$4+P17-$E$4/2)-$G$4*P17^2</f>
        <v>3.8460000000000161E-3</v>
      </c>
      <c r="S17">
        <f t="shared" si="1"/>
        <v>0</v>
      </c>
      <c r="T17">
        <f t="shared" ref="T17:T18" si="6">M17*$A$4</f>
        <v>0</v>
      </c>
      <c r="U17">
        <f t="shared" ref="U17:U18" si="7">M17*$B$4-$D$4</f>
        <v>-1.4059999999999961E-2</v>
      </c>
    </row>
    <row r="18" spans="1:37" x14ac:dyDescent="0.25">
      <c r="A18" t="s">
        <v>70</v>
      </c>
      <c r="B18" t="s">
        <v>17</v>
      </c>
      <c r="C18">
        <f>K4/(2*G4)</f>
        <v>0.64249999999999996</v>
      </c>
      <c r="D18" t="s">
        <v>20</v>
      </c>
      <c r="E18">
        <f>B4-A4+C4+E4/4</f>
        <v>0.67874999999999996</v>
      </c>
      <c r="M18">
        <v>1.284</v>
      </c>
      <c r="N18">
        <f t="shared" si="2"/>
        <v>0.64200000000000002</v>
      </c>
      <c r="O18">
        <f t="shared" si="3"/>
        <v>0.67874999999999996</v>
      </c>
      <c r="P18">
        <f t="shared" si="0"/>
        <v>0.64200000000000002</v>
      </c>
      <c r="Q18">
        <f t="shared" si="4"/>
        <v>0.64200000000000002</v>
      </c>
      <c r="R18">
        <f t="shared" si="5"/>
        <v>4.493999999999998E-3</v>
      </c>
      <c r="S18">
        <f t="shared" si="1"/>
        <v>0</v>
      </c>
      <c r="T18">
        <f t="shared" si="6"/>
        <v>0</v>
      </c>
      <c r="U18">
        <f t="shared" si="7"/>
        <v>-1.322000000000001E-2</v>
      </c>
    </row>
    <row r="19" spans="1:37" x14ac:dyDescent="0.25">
      <c r="A19" t="s">
        <v>70</v>
      </c>
      <c r="B19" t="s">
        <v>15</v>
      </c>
      <c r="C19">
        <f>E4-(K4/G4)-2*A4+2</f>
        <v>1.35</v>
      </c>
      <c r="D19" t="s">
        <v>10</v>
      </c>
      <c r="E19">
        <v>0</v>
      </c>
      <c r="W19" s="3" t="s">
        <v>94</v>
      </c>
      <c r="Z19" s="3" t="s">
        <v>97</v>
      </c>
      <c r="AC19" s="3" t="s">
        <v>98</v>
      </c>
      <c r="AF19" s="3" t="s">
        <v>99</v>
      </c>
      <c r="AI19" t="s">
        <v>100</v>
      </c>
    </row>
    <row r="20" spans="1:37" x14ac:dyDescent="0.25">
      <c r="P20" t="s">
        <v>88</v>
      </c>
      <c r="Q20" t="s">
        <v>90</v>
      </c>
      <c r="R20" t="s">
        <v>93</v>
      </c>
      <c r="S20" t="s">
        <v>88</v>
      </c>
      <c r="W20" t="s">
        <v>95</v>
      </c>
      <c r="X20" t="s">
        <v>96</v>
      </c>
      <c r="Y20" s="2" t="s">
        <v>65</v>
      </c>
      <c r="Z20" t="s">
        <v>5</v>
      </c>
      <c r="AA20" t="s">
        <v>3</v>
      </c>
      <c r="AB20" s="2" t="s">
        <v>65</v>
      </c>
      <c r="AC20" t="s">
        <v>5</v>
      </c>
      <c r="AD20" t="s">
        <v>3</v>
      </c>
      <c r="AE20" s="2" t="s">
        <v>65</v>
      </c>
      <c r="AF20" t="s">
        <v>5</v>
      </c>
      <c r="AG20" t="s">
        <v>3</v>
      </c>
      <c r="AH20" s="2" t="s">
        <v>65</v>
      </c>
      <c r="AI20" t="s">
        <v>5</v>
      </c>
      <c r="AJ20" t="s">
        <v>3</v>
      </c>
      <c r="AK20" s="2" t="s">
        <v>65</v>
      </c>
    </row>
    <row r="21" spans="1:37" x14ac:dyDescent="0.25">
      <c r="A21" t="s">
        <v>70</v>
      </c>
      <c r="B21" t="s">
        <v>16</v>
      </c>
      <c r="C21">
        <f>K4/(2*G4)</f>
        <v>0.64249999999999996</v>
      </c>
      <c r="D21" t="s">
        <v>10</v>
      </c>
      <c r="E21">
        <f>B4-A4+C4+E4/4</f>
        <v>0.67874999999999996</v>
      </c>
      <c r="L21" t="s">
        <v>84</v>
      </c>
      <c r="M21" t="s">
        <v>85</v>
      </c>
      <c r="O21" t="s">
        <v>86</v>
      </c>
      <c r="P21" t="s">
        <v>87</v>
      </c>
      <c r="Q21" t="s">
        <v>89</v>
      </c>
      <c r="R21" t="s">
        <v>91</v>
      </c>
      <c r="S21" t="s">
        <v>92</v>
      </c>
      <c r="W21">
        <f>$D$4/($B$4-$A$4)</f>
        <v>1.3154761904761905</v>
      </c>
      <c r="X21">
        <v>0.63500000000000001</v>
      </c>
      <c r="Y21" s="2" t="s">
        <v>65</v>
      </c>
      <c r="Z21">
        <v>1.3574999999999999</v>
      </c>
      <c r="AA21">
        <v>0.63500000000000001</v>
      </c>
      <c r="AB21" s="2" t="s">
        <v>65</v>
      </c>
      <c r="AC21">
        <v>1.2849999999999999</v>
      </c>
      <c r="AD21">
        <v>0.64249999999999996</v>
      </c>
      <c r="AE21" s="2" t="s">
        <v>65</v>
      </c>
      <c r="AF21">
        <v>1.2849999999999999</v>
      </c>
      <c r="AG21">
        <v>0.66242217898832678</v>
      </c>
      <c r="AH21" s="2" t="s">
        <v>65</v>
      </c>
      <c r="AI21">
        <v>1.4092903225806572</v>
      </c>
      <c r="AJ21">
        <v>0.64799999999999902</v>
      </c>
      <c r="AK21" s="2" t="s">
        <v>65</v>
      </c>
    </row>
    <row r="22" spans="1:37" x14ac:dyDescent="0.25">
      <c r="A22" t="s">
        <v>70</v>
      </c>
      <c r="B22" t="s">
        <v>15</v>
      </c>
      <c r="C22">
        <f>E4-4*(C4-1+B4)</f>
        <v>2.5550000000000002</v>
      </c>
      <c r="D22" t="s">
        <v>10</v>
      </c>
      <c r="E22">
        <v>0</v>
      </c>
      <c r="I22" t="s">
        <v>82</v>
      </c>
      <c r="L22">
        <v>0.63500000000000001</v>
      </c>
      <c r="M22">
        <v>1.2849999999999999</v>
      </c>
      <c r="O22">
        <f>$D$4/($B$4-$A$4)</f>
        <v>1.3154761904761905</v>
      </c>
      <c r="P22">
        <f>2*$G$4*($B$4-$A$4+$C$4+L22/4)</f>
        <v>1.3574999999999999</v>
      </c>
      <c r="Q22">
        <f>M22/(2*$G$4)</f>
        <v>0.64249999999999996</v>
      </c>
      <c r="R22">
        <f>2*($D$4-M22*($B$4-$A$4-M22/(4*$G$4)))/M22</f>
        <v>0.66242217898832678</v>
      </c>
      <c r="S22">
        <f>($D$4-$G$4*($B$4-$A$4+$C$4+L22/4)^2)/(-$C$4+L22/4)</f>
        <v>1.5625265957446819</v>
      </c>
      <c r="W22">
        <f t="shared" ref="W22:W76" si="8">$D$4/($B$4-$A$4)</f>
        <v>1.3154761904761905</v>
      </c>
      <c r="X22">
        <v>0.63600000000000001</v>
      </c>
      <c r="Y22" s="2" t="s">
        <v>65</v>
      </c>
      <c r="Z22">
        <v>1.3580000000000001</v>
      </c>
      <c r="AA22">
        <v>0.63600000000000001</v>
      </c>
      <c r="AB22" s="2" t="s">
        <v>65</v>
      </c>
      <c r="AC22">
        <v>1.286</v>
      </c>
      <c r="AD22">
        <v>0.64300000000000002</v>
      </c>
      <c r="AE22" s="2" t="s">
        <v>65</v>
      </c>
      <c r="AF22">
        <v>1.286</v>
      </c>
      <c r="AG22">
        <v>0.66225349922239507</v>
      </c>
      <c r="AH22" s="2" t="s">
        <v>65</v>
      </c>
      <c r="AI22">
        <v>1.4081725010076689</v>
      </c>
      <c r="AJ22">
        <v>0.64809999999999901</v>
      </c>
      <c r="AK22" s="2" t="s">
        <v>65</v>
      </c>
    </row>
    <row r="23" spans="1:37" x14ac:dyDescent="0.25">
      <c r="C23" t="s">
        <v>31</v>
      </c>
      <c r="D23" t="s">
        <v>32</v>
      </c>
      <c r="H23" t="s">
        <v>83</v>
      </c>
      <c r="I23">
        <v>0.63500000000000001</v>
      </c>
      <c r="J23">
        <v>0.66</v>
      </c>
      <c r="L23">
        <v>0.6351</v>
      </c>
      <c r="M23">
        <v>1.286</v>
      </c>
      <c r="O23">
        <f t="shared" ref="O23:O47" si="9">$D$4/($B$4-$A$4)</f>
        <v>1.3154761904761905</v>
      </c>
      <c r="P23">
        <f t="shared" ref="P23:P47" si="10">2*$G$4*($B$4-$A$4+$C$4+L23/4)</f>
        <v>1.35755</v>
      </c>
      <c r="Q23">
        <f t="shared" ref="Q23:Q86" si="11">M23/(2*$G$4)</f>
        <v>0.64300000000000002</v>
      </c>
      <c r="R23">
        <f t="shared" ref="R23:R86" si="12">2*($D$4-M23*($B$4-$A$4-M23/(4*$G$4)))/M23</f>
        <v>0.66225349922239507</v>
      </c>
      <c r="S23">
        <f t="shared" ref="S23:S86" si="13">($D$4-$G$4*($B$4-$A$4+$C$4+L23/4)^2)/(-$C$4+L23/4)</f>
        <v>1.5612845491280303</v>
      </c>
      <c r="W23">
        <f t="shared" si="8"/>
        <v>1.3154761904761905</v>
      </c>
      <c r="X23">
        <v>0.63700000000000001</v>
      </c>
      <c r="Y23" s="2" t="s">
        <v>65</v>
      </c>
      <c r="Z23">
        <v>1.3585</v>
      </c>
      <c r="AA23">
        <v>0.63700000000000001</v>
      </c>
      <c r="AB23" s="2" t="s">
        <v>65</v>
      </c>
      <c r="AC23">
        <v>1.2869999999999999</v>
      </c>
      <c r="AD23">
        <v>0.64349999999999996</v>
      </c>
      <c r="AE23" s="2" t="s">
        <v>65</v>
      </c>
      <c r="AF23">
        <v>1.2869999999999999</v>
      </c>
      <c r="AG23">
        <v>0.66208585858585867</v>
      </c>
      <c r="AH23" s="2" t="s">
        <v>65</v>
      </c>
      <c r="AI23">
        <v>1.4070555600322416</v>
      </c>
      <c r="AJ23">
        <v>0.648199999999999</v>
      </c>
      <c r="AK23" s="2" t="s">
        <v>65</v>
      </c>
    </row>
    <row r="24" spans="1:37" x14ac:dyDescent="0.25">
      <c r="A24" t="s">
        <v>27</v>
      </c>
      <c r="C24" t="s">
        <v>69</v>
      </c>
      <c r="D24" t="s">
        <v>70</v>
      </c>
      <c r="L24">
        <v>0.63519999999999999</v>
      </c>
      <c r="M24">
        <v>1.2869999999999999</v>
      </c>
      <c r="O24">
        <f t="shared" si="9"/>
        <v>1.3154761904761905</v>
      </c>
      <c r="P24">
        <f t="shared" si="10"/>
        <v>1.3576000000000001</v>
      </c>
      <c r="Q24">
        <f t="shared" si="11"/>
        <v>0.64349999999999996</v>
      </c>
      <c r="R24">
        <f t="shared" si="12"/>
        <v>0.66208585858585867</v>
      </c>
      <c r="S24">
        <f t="shared" si="13"/>
        <v>1.5600435374149646</v>
      </c>
      <c r="W24">
        <f t="shared" si="8"/>
        <v>1.3154761904761905</v>
      </c>
      <c r="X24">
        <v>0.63800000000000001</v>
      </c>
      <c r="Y24" s="2" t="s">
        <v>65</v>
      </c>
      <c r="Z24">
        <v>1.359</v>
      </c>
      <c r="AA24">
        <v>0.63800000000000001</v>
      </c>
      <c r="AB24" s="2" t="s">
        <v>65</v>
      </c>
      <c r="AC24">
        <v>1.288</v>
      </c>
      <c r="AD24">
        <v>0.64400000000000002</v>
      </c>
      <c r="AE24" s="2" t="s">
        <v>65</v>
      </c>
      <c r="AF24">
        <v>1.288</v>
      </c>
      <c r="AG24">
        <v>0.66191925465838508</v>
      </c>
      <c r="AH24" s="2" t="s">
        <v>65</v>
      </c>
      <c r="AI24">
        <v>1.4059394985904259</v>
      </c>
      <c r="AJ24">
        <v>0.64829999999999899</v>
      </c>
      <c r="AK24" s="2" t="s">
        <v>65</v>
      </c>
    </row>
    <row r="25" spans="1:37" x14ac:dyDescent="0.25">
      <c r="A25" t="s">
        <v>28</v>
      </c>
      <c r="C25">
        <f>I4/(2*G4)</f>
        <v>0.7</v>
      </c>
      <c r="D25">
        <f>K4/(2*G4)</f>
        <v>0.64249999999999996</v>
      </c>
      <c r="L25">
        <v>0.63529999999999998</v>
      </c>
      <c r="M25">
        <v>1.288</v>
      </c>
      <c r="O25">
        <f t="shared" si="9"/>
        <v>1.3154761904761905</v>
      </c>
      <c r="P25">
        <f t="shared" si="10"/>
        <v>1.35765</v>
      </c>
      <c r="Q25">
        <f t="shared" si="11"/>
        <v>0.64400000000000002</v>
      </c>
      <c r="R25">
        <f t="shared" si="12"/>
        <v>0.66191925465838508</v>
      </c>
      <c r="S25">
        <f t="shared" si="13"/>
        <v>1.5588035592860174</v>
      </c>
      <c r="W25">
        <f t="shared" si="8"/>
        <v>1.3154761904761905</v>
      </c>
      <c r="X25">
        <v>0.63900000000000001</v>
      </c>
      <c r="Y25" s="2" t="s">
        <v>65</v>
      </c>
      <c r="Z25">
        <v>1.3595000000000002</v>
      </c>
      <c r="AA25">
        <v>0.63900000000000001</v>
      </c>
      <c r="AB25" s="2" t="s">
        <v>65</v>
      </c>
      <c r="AC25">
        <v>1.2889999999999999</v>
      </c>
      <c r="AD25">
        <v>0.64449999999999996</v>
      </c>
      <c r="AE25" s="2" t="s">
        <v>65</v>
      </c>
      <c r="AF25">
        <v>1.2889999999999999</v>
      </c>
      <c r="AG25">
        <v>0.66175368502715293</v>
      </c>
      <c r="AH25" s="2" t="s">
        <v>65</v>
      </c>
      <c r="AI25">
        <v>1.4048243156199796</v>
      </c>
      <c r="AJ25">
        <v>0.64839999999999898</v>
      </c>
      <c r="AK25" s="2" t="s">
        <v>65</v>
      </c>
    </row>
    <row r="26" spans="1:37" x14ac:dyDescent="0.25">
      <c r="A26" t="s">
        <v>29</v>
      </c>
      <c r="C26">
        <f>B4-A4+C4+E4/4</f>
        <v>0.67874999999999996</v>
      </c>
      <c r="D26">
        <f>B4-A4+C4+E4/4</f>
        <v>0.67874999999999996</v>
      </c>
      <c r="L26">
        <v>0.63539999999999996</v>
      </c>
      <c r="M26">
        <v>1.2889999999999999</v>
      </c>
      <c r="O26">
        <f t="shared" si="9"/>
        <v>1.3154761904761905</v>
      </c>
      <c r="P26">
        <f t="shared" si="10"/>
        <v>1.3576999999999999</v>
      </c>
      <c r="Q26">
        <f t="shared" si="11"/>
        <v>0.64449999999999996</v>
      </c>
      <c r="R26">
        <f t="shared" si="12"/>
        <v>0.66175368502715293</v>
      </c>
      <c r="S26">
        <f t="shared" si="13"/>
        <v>1.5575646134239607</v>
      </c>
      <c r="W26">
        <f t="shared" si="8"/>
        <v>1.3154761904761905</v>
      </c>
      <c r="X26">
        <v>0.64</v>
      </c>
      <c r="Y26" s="2" t="s">
        <v>65</v>
      </c>
      <c r="Z26">
        <v>1.36</v>
      </c>
      <c r="AA26">
        <v>0.64</v>
      </c>
      <c r="AB26" s="2" t="s">
        <v>65</v>
      </c>
      <c r="AC26">
        <v>1.29</v>
      </c>
      <c r="AD26">
        <v>0.64500000000000002</v>
      </c>
      <c r="AE26" s="2" t="s">
        <v>65</v>
      </c>
      <c r="AF26">
        <v>1.29</v>
      </c>
      <c r="AG26">
        <v>0.66158914728682172</v>
      </c>
      <c r="AH26" s="2" t="s">
        <v>65</v>
      </c>
      <c r="AI26">
        <v>1.403710010060373</v>
      </c>
      <c r="AJ26">
        <v>0.64849999999999897</v>
      </c>
      <c r="AK26" s="2" t="s">
        <v>65</v>
      </c>
    </row>
    <row r="27" spans="1:37" x14ac:dyDescent="0.25">
      <c r="A27" t="s">
        <v>30</v>
      </c>
      <c r="C27">
        <f>MIN(C25,C26)</f>
        <v>0.67874999999999996</v>
      </c>
      <c r="D27">
        <f>MIN(D25,D26)</f>
        <v>0.64249999999999996</v>
      </c>
      <c r="L27">
        <v>0.63549999999999995</v>
      </c>
      <c r="M27">
        <v>1.29</v>
      </c>
      <c r="O27">
        <f t="shared" si="9"/>
        <v>1.3154761904761905</v>
      </c>
      <c r="P27">
        <f t="shared" si="10"/>
        <v>1.35775</v>
      </c>
      <c r="Q27">
        <f t="shared" si="11"/>
        <v>0.64500000000000002</v>
      </c>
      <c r="R27">
        <f t="shared" si="12"/>
        <v>0.66158914728682172</v>
      </c>
      <c r="S27">
        <f t="shared" si="13"/>
        <v>1.5563266985138002</v>
      </c>
      <c r="W27">
        <f t="shared" si="8"/>
        <v>1.3154761904761905</v>
      </c>
      <c r="X27">
        <v>0.64100000000000001</v>
      </c>
      <c r="Y27" s="2" t="s">
        <v>65</v>
      </c>
      <c r="Z27">
        <v>1.3605</v>
      </c>
      <c r="AA27">
        <v>0.64100000000000001</v>
      </c>
      <c r="AB27" s="2" t="s">
        <v>65</v>
      </c>
      <c r="AC27">
        <v>1.2909999999999999</v>
      </c>
      <c r="AD27">
        <v>0.64549999999999996</v>
      </c>
      <c r="AE27" s="2" t="s">
        <v>65</v>
      </c>
      <c r="AF27">
        <v>1.2909999999999999</v>
      </c>
      <c r="AG27">
        <v>0.66142563903950424</v>
      </c>
      <c r="AH27" s="2" t="s">
        <v>65</v>
      </c>
      <c r="AI27">
        <v>1.4025965808527856</v>
      </c>
      <c r="AJ27">
        <v>0.64859999999999896</v>
      </c>
      <c r="AK27" s="2" t="s">
        <v>65</v>
      </c>
    </row>
    <row r="28" spans="1:37" x14ac:dyDescent="0.25">
      <c r="L28">
        <v>0.63560000000000005</v>
      </c>
      <c r="M28">
        <v>1.2909999999999999</v>
      </c>
      <c r="O28">
        <f t="shared" si="9"/>
        <v>1.3154761904761905</v>
      </c>
      <c r="P28">
        <f t="shared" si="10"/>
        <v>1.3578000000000001</v>
      </c>
      <c r="Q28">
        <f t="shared" si="11"/>
        <v>0.64549999999999996</v>
      </c>
      <c r="R28">
        <f t="shared" si="12"/>
        <v>0.66142563903950424</v>
      </c>
      <c r="S28">
        <f t="shared" si="13"/>
        <v>1.5550898132427828</v>
      </c>
      <c r="W28">
        <f t="shared" si="8"/>
        <v>1.3154761904761905</v>
      </c>
      <c r="X28">
        <v>0.64200000000000002</v>
      </c>
      <c r="Y28" s="2" t="s">
        <v>65</v>
      </c>
      <c r="Z28">
        <v>1.361</v>
      </c>
      <c r="AA28">
        <v>0.64200000000000002</v>
      </c>
      <c r="AB28" s="2" t="s">
        <v>65</v>
      </c>
      <c r="AC28">
        <v>1.292</v>
      </c>
      <c r="AD28">
        <v>0.64600000000000002</v>
      </c>
      <c r="AE28" s="2" t="s">
        <v>65</v>
      </c>
      <c r="AF28">
        <v>1.292</v>
      </c>
      <c r="AG28">
        <v>0.66126315789473677</v>
      </c>
      <c r="AH28" s="2" t="s">
        <v>65</v>
      </c>
      <c r="AI28">
        <v>1.4014840269400992</v>
      </c>
      <c r="AJ28">
        <v>0.64869999999999906</v>
      </c>
      <c r="AK28" s="2" t="s">
        <v>65</v>
      </c>
    </row>
    <row r="29" spans="1:37" x14ac:dyDescent="0.25">
      <c r="A29" t="s">
        <v>46</v>
      </c>
      <c r="L29">
        <v>0.63570000000000004</v>
      </c>
      <c r="M29">
        <v>1.292</v>
      </c>
      <c r="O29">
        <f t="shared" si="9"/>
        <v>1.3154761904761905</v>
      </c>
      <c r="P29">
        <f t="shared" si="10"/>
        <v>1.35785</v>
      </c>
      <c r="Q29">
        <f t="shared" si="11"/>
        <v>0.64600000000000002</v>
      </c>
      <c r="R29">
        <f t="shared" si="12"/>
        <v>0.66126315789473677</v>
      </c>
      <c r="S29">
        <f t="shared" si="13"/>
        <v>1.5538539563003817</v>
      </c>
      <c r="W29">
        <f t="shared" si="8"/>
        <v>1.3154761904761905</v>
      </c>
      <c r="X29">
        <v>0.64300000000000002</v>
      </c>
      <c r="Y29" s="2" t="s">
        <v>65</v>
      </c>
      <c r="Z29">
        <v>1.3614999999999999</v>
      </c>
      <c r="AA29">
        <v>0.64300000000000002</v>
      </c>
      <c r="AB29" s="2" t="s">
        <v>65</v>
      </c>
      <c r="AC29">
        <v>1.2929999999999999</v>
      </c>
      <c r="AD29">
        <v>0.64649999999999996</v>
      </c>
      <c r="AE29" s="2" t="s">
        <v>65</v>
      </c>
      <c r="AF29">
        <v>1.2929999999999999</v>
      </c>
      <c r="AG29">
        <v>0.66110170146945091</v>
      </c>
      <c r="AH29" s="2" t="s">
        <v>65</v>
      </c>
      <c r="AI29">
        <v>1.4003723472669041</v>
      </c>
      <c r="AJ29">
        <v>0.64879999999999804</v>
      </c>
      <c r="AK29" s="2" t="s">
        <v>65</v>
      </c>
    </row>
    <row r="30" spans="1:37" x14ac:dyDescent="0.25">
      <c r="A30" t="s">
        <v>33</v>
      </c>
      <c r="B30" t="s">
        <v>34</v>
      </c>
      <c r="C30">
        <f>C27</f>
        <v>0.67874999999999996</v>
      </c>
      <c r="D30" t="s">
        <v>10</v>
      </c>
      <c r="E30">
        <f>E4/2</f>
        <v>0.3175</v>
      </c>
      <c r="L30">
        <v>0.63580000000000003</v>
      </c>
      <c r="M30">
        <v>1.2929999999999999</v>
      </c>
      <c r="O30">
        <f t="shared" si="9"/>
        <v>1.3154761904761905</v>
      </c>
      <c r="P30">
        <f t="shared" si="10"/>
        <v>1.3579000000000001</v>
      </c>
      <c r="Q30">
        <f t="shared" si="11"/>
        <v>0.64649999999999996</v>
      </c>
      <c r="R30">
        <f t="shared" si="12"/>
        <v>0.66110170146945091</v>
      </c>
      <c r="S30">
        <f t="shared" si="13"/>
        <v>1.5526191263782854</v>
      </c>
      <c r="W30">
        <f t="shared" si="8"/>
        <v>1.3154761904761905</v>
      </c>
      <c r="X30">
        <v>0.64400000000000002</v>
      </c>
      <c r="Y30" s="2" t="s">
        <v>65</v>
      </c>
      <c r="Z30">
        <v>1.3620000000000001</v>
      </c>
      <c r="AA30">
        <v>0.64400000000000002</v>
      </c>
      <c r="AB30" s="2" t="s">
        <v>65</v>
      </c>
      <c r="AC30">
        <v>1.294</v>
      </c>
      <c r="AD30">
        <v>0.64700000000000002</v>
      </c>
      <c r="AE30" s="2" t="s">
        <v>65</v>
      </c>
      <c r="AF30">
        <v>1.294</v>
      </c>
      <c r="AG30">
        <v>0.66094126738794434</v>
      </c>
      <c r="AH30" s="2" t="s">
        <v>65</v>
      </c>
      <c r="AI30">
        <v>1.3992615407794511</v>
      </c>
      <c r="AJ30">
        <v>0.64889999999999803</v>
      </c>
      <c r="AK30" s="2" t="s">
        <v>65</v>
      </c>
    </row>
    <row r="31" spans="1:37" x14ac:dyDescent="0.25">
      <c r="B31" t="s">
        <v>35</v>
      </c>
      <c r="C31">
        <f>D27</f>
        <v>0.64249999999999996</v>
      </c>
      <c r="D31" t="s">
        <v>10</v>
      </c>
      <c r="E31">
        <f>E4/2</f>
        <v>0.3175</v>
      </c>
      <c r="L31">
        <v>0.63590000000000002</v>
      </c>
      <c r="M31">
        <v>1.294</v>
      </c>
      <c r="O31">
        <f t="shared" si="9"/>
        <v>1.3154761904761905</v>
      </c>
      <c r="P31">
        <f t="shared" si="10"/>
        <v>1.35795</v>
      </c>
      <c r="Q31">
        <f t="shared" si="11"/>
        <v>0.64700000000000002</v>
      </c>
      <c r="R31">
        <f t="shared" si="12"/>
        <v>0.66094126738794434</v>
      </c>
      <c r="S31">
        <f t="shared" si="13"/>
        <v>1.5513853221704115</v>
      </c>
      <c r="W31">
        <f t="shared" si="8"/>
        <v>1.3154761904761905</v>
      </c>
      <c r="X31">
        <v>0.64500000000000002</v>
      </c>
      <c r="Y31" s="2" t="s">
        <v>65</v>
      </c>
      <c r="Z31">
        <v>1.3625</v>
      </c>
      <c r="AA31">
        <v>0.64500000000000002</v>
      </c>
      <c r="AB31" s="2" t="s">
        <v>65</v>
      </c>
      <c r="AC31">
        <v>1.2949999999999999</v>
      </c>
      <c r="AD31">
        <v>0.64749999999999996</v>
      </c>
      <c r="AE31" s="2" t="s">
        <v>65</v>
      </c>
      <c r="AF31">
        <v>1.2949999999999999</v>
      </c>
      <c r="AG31">
        <v>0.66078185328185335</v>
      </c>
      <c r="AH31" s="2" t="s">
        <v>65</v>
      </c>
      <c r="AI31">
        <v>1.3981516064257233</v>
      </c>
      <c r="AJ31">
        <v>0.64899999999999802</v>
      </c>
      <c r="AK31" s="2" t="s">
        <v>65</v>
      </c>
    </row>
    <row r="32" spans="1:37" x14ac:dyDescent="0.25">
      <c r="L32">
        <v>0.63600000000000001</v>
      </c>
      <c r="M32">
        <v>1.2949999999999999</v>
      </c>
      <c r="O32">
        <f t="shared" si="9"/>
        <v>1.3154761904761905</v>
      </c>
      <c r="P32">
        <f t="shared" si="10"/>
        <v>1.3580000000000001</v>
      </c>
      <c r="Q32">
        <f t="shared" si="11"/>
        <v>0.64749999999999996</v>
      </c>
      <c r="R32">
        <f t="shared" si="12"/>
        <v>0.66078185328185335</v>
      </c>
      <c r="S32">
        <f t="shared" si="13"/>
        <v>1.5501525423728797</v>
      </c>
      <c r="W32">
        <f t="shared" si="8"/>
        <v>1.3154761904761905</v>
      </c>
      <c r="X32">
        <v>0.64600000000000002</v>
      </c>
      <c r="Y32" s="2" t="s">
        <v>65</v>
      </c>
      <c r="Z32">
        <v>1.363</v>
      </c>
      <c r="AA32">
        <v>0.64600000000000002</v>
      </c>
      <c r="AB32" s="2" t="s">
        <v>65</v>
      </c>
      <c r="AC32">
        <v>1.296</v>
      </c>
      <c r="AD32">
        <v>0.64800000000000002</v>
      </c>
      <c r="AE32" s="2" t="s">
        <v>65</v>
      </c>
      <c r="AF32">
        <v>1.296</v>
      </c>
      <c r="AG32">
        <v>0.66062345679012346</v>
      </c>
      <c r="AH32" s="2" t="s">
        <v>65</v>
      </c>
      <c r="AI32">
        <v>1.3970425431553806</v>
      </c>
      <c r="AJ32">
        <v>0.64909999999999801</v>
      </c>
      <c r="AK32" s="2" t="s">
        <v>65</v>
      </c>
    </row>
    <row r="33" spans="1:37" x14ac:dyDescent="0.25">
      <c r="A33" t="s">
        <v>24</v>
      </c>
      <c r="B33" t="s">
        <v>23</v>
      </c>
      <c r="C33" t="s">
        <v>25</v>
      </c>
      <c r="D33" t="s">
        <v>26</v>
      </c>
      <c r="L33">
        <v>0.6361</v>
      </c>
      <c r="M33">
        <v>1.296</v>
      </c>
      <c r="O33">
        <f t="shared" si="9"/>
        <v>1.3154761904761905</v>
      </c>
      <c r="P33">
        <f t="shared" si="10"/>
        <v>1.35805</v>
      </c>
      <c r="Q33">
        <f t="shared" si="11"/>
        <v>0.64800000000000002</v>
      </c>
      <c r="R33">
        <f t="shared" si="12"/>
        <v>0.66062345679012346</v>
      </c>
      <c r="S33">
        <f t="shared" si="13"/>
        <v>1.5489207856840326</v>
      </c>
      <c r="W33">
        <f t="shared" si="8"/>
        <v>1.3154761904761905</v>
      </c>
      <c r="X33">
        <v>0.64700000000000002</v>
      </c>
      <c r="Y33" s="2" t="s">
        <v>65</v>
      </c>
      <c r="Z33">
        <v>1.3635000000000002</v>
      </c>
      <c r="AA33">
        <v>0.64700000000000002</v>
      </c>
      <c r="AB33" s="2" t="s">
        <v>65</v>
      </c>
      <c r="AC33">
        <v>1.2969999999999999</v>
      </c>
      <c r="AD33">
        <v>0.64849999999999997</v>
      </c>
      <c r="AE33" s="2" t="s">
        <v>65</v>
      </c>
      <c r="AF33">
        <v>1.2969999999999999</v>
      </c>
      <c r="AG33">
        <v>0.66046607555898229</v>
      </c>
      <c r="AH33" s="2" t="s">
        <v>65</v>
      </c>
      <c r="AI33">
        <v>1.3959343499197661</v>
      </c>
      <c r="AJ33">
        <v>0.649199999999998</v>
      </c>
      <c r="AK33" s="2" t="s">
        <v>65</v>
      </c>
    </row>
    <row r="34" spans="1:37" x14ac:dyDescent="0.25">
      <c r="A34" t="s">
        <v>69</v>
      </c>
      <c r="B34">
        <f>I4*A4</f>
        <v>0</v>
      </c>
      <c r="C34">
        <f>I4*(A4+C27-E4/2)-G4*C27^2</f>
        <v>4.5048437499999983E-2</v>
      </c>
      <c r="D34">
        <f>I4*B4-D4</f>
        <v>3.5499999999999976E-2</v>
      </c>
      <c r="L34">
        <v>0.63619999999999999</v>
      </c>
      <c r="M34">
        <v>1.2969999999999999</v>
      </c>
      <c r="O34">
        <f t="shared" si="9"/>
        <v>1.3154761904761905</v>
      </c>
      <c r="P34">
        <f t="shared" si="10"/>
        <v>1.3581000000000001</v>
      </c>
      <c r="Q34">
        <f t="shared" si="11"/>
        <v>0.64849999999999997</v>
      </c>
      <c r="R34">
        <f t="shared" si="12"/>
        <v>0.66046607555898229</v>
      </c>
      <c r="S34">
        <f t="shared" si="13"/>
        <v>1.5476900508044018</v>
      </c>
      <c r="W34">
        <f t="shared" si="8"/>
        <v>1.3154761904761905</v>
      </c>
      <c r="X34">
        <v>0.64800000000000002</v>
      </c>
      <c r="Y34" s="2" t="s">
        <v>65</v>
      </c>
      <c r="Z34">
        <v>1.3640000000000001</v>
      </c>
      <c r="AA34">
        <v>0.64800000000000002</v>
      </c>
      <c r="AB34" s="2" t="s">
        <v>65</v>
      </c>
      <c r="AC34">
        <v>1.298</v>
      </c>
      <c r="AD34">
        <v>0.64900000000000002</v>
      </c>
      <c r="AE34" s="2" t="s">
        <v>65</v>
      </c>
      <c r="AF34">
        <v>1.298</v>
      </c>
      <c r="AG34">
        <v>0.66030970724191063</v>
      </c>
      <c r="AH34" s="2" t="s">
        <v>65</v>
      </c>
      <c r="AI34">
        <v>1.3948270256719033</v>
      </c>
      <c r="AJ34">
        <v>0.64929999999999799</v>
      </c>
      <c r="AK34" s="2" t="s">
        <v>65</v>
      </c>
    </row>
    <row r="35" spans="1:37" x14ac:dyDescent="0.25">
      <c r="A35" t="s">
        <v>70</v>
      </c>
      <c r="B35">
        <f>K4*A4</f>
        <v>0</v>
      </c>
      <c r="C35">
        <f>K4*(A4+D27-E4/2)-G4*D27^2</f>
        <v>4.8187499999999828E-3</v>
      </c>
      <c r="D35">
        <f>K4*B4-D4</f>
        <v>-1.2800000000000034E-2</v>
      </c>
      <c r="L35">
        <v>0.63629999999999998</v>
      </c>
      <c r="M35">
        <v>1.298</v>
      </c>
      <c r="O35">
        <f t="shared" si="9"/>
        <v>1.3154761904761905</v>
      </c>
      <c r="P35">
        <f t="shared" si="10"/>
        <v>1.35815</v>
      </c>
      <c r="Q35">
        <f t="shared" si="11"/>
        <v>0.64900000000000002</v>
      </c>
      <c r="R35">
        <f t="shared" si="12"/>
        <v>0.66030970724191063</v>
      </c>
      <c r="S35">
        <f t="shared" si="13"/>
        <v>1.5464603364367338</v>
      </c>
      <c r="W35">
        <f t="shared" si="8"/>
        <v>1.3154761904761905</v>
      </c>
      <c r="X35">
        <v>0.64900000000000002</v>
      </c>
      <c r="Y35" s="2" t="s">
        <v>65</v>
      </c>
      <c r="Z35">
        <v>1.3645</v>
      </c>
      <c r="AA35">
        <v>0.64900000000000002</v>
      </c>
      <c r="AB35" s="2" t="s">
        <v>65</v>
      </c>
      <c r="AC35">
        <v>1.2989999999999999</v>
      </c>
      <c r="AD35">
        <v>0.64949999999999997</v>
      </c>
      <c r="AE35" s="2" t="s">
        <v>65</v>
      </c>
      <c r="AF35">
        <v>1.2989999999999999</v>
      </c>
      <c r="AG35">
        <v>0.66015434949961516</v>
      </c>
      <c r="AH35" s="2" t="s">
        <v>65</v>
      </c>
      <c r="AI35">
        <v>1.3937205693665</v>
      </c>
      <c r="AJ35">
        <v>0.64939999999999798</v>
      </c>
      <c r="AK35" s="2" t="s">
        <v>65</v>
      </c>
    </row>
    <row r="36" spans="1:37" x14ac:dyDescent="0.25">
      <c r="L36">
        <v>0.63639999999999997</v>
      </c>
      <c r="M36">
        <v>1.2989999999999999</v>
      </c>
      <c r="O36">
        <f t="shared" si="9"/>
        <v>1.3154761904761905</v>
      </c>
      <c r="P36">
        <f t="shared" si="10"/>
        <v>1.3582000000000001</v>
      </c>
      <c r="Q36">
        <f t="shared" si="11"/>
        <v>0.64949999999999997</v>
      </c>
      <c r="R36">
        <f t="shared" si="12"/>
        <v>0.66015434949961516</v>
      </c>
      <c r="S36">
        <f t="shared" si="13"/>
        <v>1.5452316412859555</v>
      </c>
      <c r="W36">
        <f t="shared" si="8"/>
        <v>1.3154761904761905</v>
      </c>
      <c r="X36">
        <v>0.65</v>
      </c>
      <c r="Y36" s="2" t="s">
        <v>65</v>
      </c>
      <c r="Z36">
        <v>1.365</v>
      </c>
      <c r="AA36">
        <v>0.65</v>
      </c>
      <c r="AB36" s="2" t="s">
        <v>65</v>
      </c>
      <c r="AC36">
        <v>1.3</v>
      </c>
      <c r="AD36">
        <v>0.65</v>
      </c>
      <c r="AE36" s="2" t="s">
        <v>65</v>
      </c>
      <c r="AF36">
        <v>1.3</v>
      </c>
      <c r="AG36">
        <v>0.66</v>
      </c>
      <c r="AH36" s="2" t="s">
        <v>65</v>
      </c>
      <c r="AI36">
        <v>1.3926149799599417</v>
      </c>
      <c r="AJ36">
        <v>0.64949999999999797</v>
      </c>
      <c r="AK36" s="2" t="s">
        <v>65</v>
      </c>
    </row>
    <row r="37" spans="1:37" x14ac:dyDescent="0.25">
      <c r="L37">
        <v>0.63649999999999995</v>
      </c>
      <c r="M37">
        <v>1.3</v>
      </c>
      <c r="O37">
        <f t="shared" si="9"/>
        <v>1.3154761904761905</v>
      </c>
      <c r="P37">
        <f t="shared" si="10"/>
        <v>1.35825</v>
      </c>
      <c r="Q37">
        <f t="shared" si="11"/>
        <v>0.65</v>
      </c>
      <c r="R37">
        <f t="shared" si="12"/>
        <v>0.66</v>
      </c>
      <c r="S37">
        <f t="shared" si="13"/>
        <v>1.5440039640591976</v>
      </c>
      <c r="W37">
        <f t="shared" si="8"/>
        <v>1.3154761904761905</v>
      </c>
      <c r="X37">
        <v>0.65100000000000002</v>
      </c>
      <c r="Y37" s="2" t="s">
        <v>65</v>
      </c>
      <c r="Z37">
        <v>1.3654999999999999</v>
      </c>
      <c r="AA37">
        <v>0.65100000000000002</v>
      </c>
      <c r="AB37" s="2" t="s">
        <v>65</v>
      </c>
      <c r="AC37">
        <v>1.3009999999999999</v>
      </c>
      <c r="AD37">
        <v>0.65049999999999997</v>
      </c>
      <c r="AE37" s="2" t="s">
        <v>65</v>
      </c>
      <c r="AF37">
        <v>1.3009999999999999</v>
      </c>
      <c r="AG37">
        <v>0.65984665641813989</v>
      </c>
      <c r="AH37" s="2" t="s">
        <v>65</v>
      </c>
      <c r="AI37">
        <v>1.3915102564102795</v>
      </c>
      <c r="AJ37">
        <v>0.64959999999999796</v>
      </c>
      <c r="AK37" s="2" t="s">
        <v>65</v>
      </c>
    </row>
    <row r="38" spans="1:37" x14ac:dyDescent="0.25">
      <c r="L38">
        <v>0.63660000000000005</v>
      </c>
      <c r="M38">
        <v>1.3009999999999999</v>
      </c>
      <c r="O38">
        <f t="shared" si="9"/>
        <v>1.3154761904761905</v>
      </c>
      <c r="P38">
        <f t="shared" si="10"/>
        <v>1.3583000000000001</v>
      </c>
      <c r="Q38">
        <f t="shared" si="11"/>
        <v>0.65049999999999997</v>
      </c>
      <c r="R38">
        <f t="shared" si="12"/>
        <v>0.65984665641813989</v>
      </c>
      <c r="S38">
        <f t="shared" si="13"/>
        <v>1.5427773034657639</v>
      </c>
      <c r="W38">
        <f t="shared" si="8"/>
        <v>1.3154761904761905</v>
      </c>
      <c r="X38">
        <v>0.65200000000000002</v>
      </c>
      <c r="Y38" s="2" t="s">
        <v>65</v>
      </c>
      <c r="Z38">
        <v>1.3660000000000001</v>
      </c>
      <c r="AA38">
        <v>0.65200000000000002</v>
      </c>
      <c r="AB38" s="2" t="s">
        <v>65</v>
      </c>
      <c r="AC38">
        <v>1.302</v>
      </c>
      <c r="AD38">
        <v>0.65100000000000002</v>
      </c>
      <c r="AE38" s="2" t="s">
        <v>65</v>
      </c>
      <c r="AF38">
        <v>1.302</v>
      </c>
      <c r="AG38">
        <v>0.65969431643625198</v>
      </c>
      <c r="AH38" s="2" t="s">
        <v>65</v>
      </c>
      <c r="AI38">
        <v>1.3904063976772345</v>
      </c>
      <c r="AJ38">
        <v>0.64969999999999795</v>
      </c>
      <c r="AK38" s="2" t="s">
        <v>65</v>
      </c>
    </row>
    <row r="39" spans="1:37" x14ac:dyDescent="0.25">
      <c r="L39">
        <v>0.63670000000000004</v>
      </c>
      <c r="M39">
        <v>1.302</v>
      </c>
      <c r="O39">
        <f t="shared" si="9"/>
        <v>1.3154761904761905</v>
      </c>
      <c r="P39">
        <f t="shared" si="10"/>
        <v>1.3583500000000002</v>
      </c>
      <c r="Q39">
        <f t="shared" si="11"/>
        <v>0.65100000000000002</v>
      </c>
      <c r="R39">
        <f t="shared" si="12"/>
        <v>0.65969431643625198</v>
      </c>
      <c r="S39">
        <f t="shared" si="13"/>
        <v>1.5415516582171505</v>
      </c>
      <c r="W39">
        <f t="shared" si="8"/>
        <v>1.3154761904761905</v>
      </c>
      <c r="X39">
        <v>0.65300000000000002</v>
      </c>
      <c r="Y39" s="2" t="s">
        <v>65</v>
      </c>
      <c r="Z39">
        <v>1.3665</v>
      </c>
      <c r="AA39">
        <v>0.65300000000000002</v>
      </c>
      <c r="AB39" s="2" t="s">
        <v>65</v>
      </c>
      <c r="AC39">
        <v>1.3029999999999999</v>
      </c>
      <c r="AD39">
        <v>0.65149999999999997</v>
      </c>
      <c r="AE39" s="2" t="s">
        <v>65</v>
      </c>
      <c r="AF39">
        <v>1.3029999999999999</v>
      </c>
      <c r="AG39">
        <v>0.65954297774366843</v>
      </c>
      <c r="AH39" s="2" t="s">
        <v>65</v>
      </c>
      <c r="AI39">
        <v>1.389303402722198</v>
      </c>
      <c r="AJ39">
        <v>0.64979999999999805</v>
      </c>
      <c r="AK39" s="2" t="s">
        <v>65</v>
      </c>
    </row>
    <row r="40" spans="1:37" x14ac:dyDescent="0.25">
      <c r="L40">
        <v>0.63680000000000003</v>
      </c>
      <c r="M40">
        <v>1.3029999999999999</v>
      </c>
      <c r="O40">
        <f t="shared" si="9"/>
        <v>1.3154761904761905</v>
      </c>
      <c r="P40">
        <f t="shared" si="10"/>
        <v>1.3584000000000001</v>
      </c>
      <c r="Q40">
        <f t="shared" si="11"/>
        <v>0.65149999999999997</v>
      </c>
      <c r="R40">
        <f t="shared" si="12"/>
        <v>0.65954297774366843</v>
      </c>
      <c r="S40">
        <f t="shared" si="13"/>
        <v>1.540327027027026</v>
      </c>
      <c r="W40">
        <f t="shared" si="8"/>
        <v>1.3154761904761905</v>
      </c>
      <c r="X40">
        <v>0.65400000000000003</v>
      </c>
      <c r="Y40" s="2" t="s">
        <v>65</v>
      </c>
      <c r="Z40">
        <v>1.367</v>
      </c>
      <c r="AA40">
        <v>0.65400000000000003</v>
      </c>
      <c r="AB40" s="2" t="s">
        <v>65</v>
      </c>
      <c r="AC40">
        <v>1.304</v>
      </c>
      <c r="AD40">
        <v>0.65200000000000002</v>
      </c>
      <c r="AE40" s="2" t="s">
        <v>65</v>
      </c>
      <c r="AF40">
        <v>1.304</v>
      </c>
      <c r="AG40">
        <v>0.65939263803680981</v>
      </c>
      <c r="AH40" s="2" t="s">
        <v>65</v>
      </c>
      <c r="AI40">
        <v>1.3882012705082252</v>
      </c>
      <c r="AJ40">
        <v>0.64989999999999803</v>
      </c>
      <c r="AK40" s="2" t="s">
        <v>65</v>
      </c>
    </row>
    <row r="41" spans="1:37" x14ac:dyDescent="0.25">
      <c r="L41">
        <v>0.63690000000000002</v>
      </c>
      <c r="M41">
        <v>1.304</v>
      </c>
      <c r="O41">
        <f t="shared" si="9"/>
        <v>1.3154761904761905</v>
      </c>
      <c r="P41">
        <f t="shared" si="10"/>
        <v>1.3584499999999999</v>
      </c>
      <c r="Q41">
        <f t="shared" si="11"/>
        <v>0.65200000000000002</v>
      </c>
      <c r="R41">
        <f t="shared" si="12"/>
        <v>0.65939263803680981</v>
      </c>
      <c r="S41">
        <f t="shared" si="13"/>
        <v>1.5391034086112294</v>
      </c>
      <c r="W41">
        <f t="shared" si="8"/>
        <v>1.3154761904761905</v>
      </c>
      <c r="X41">
        <v>0.65500000000000003</v>
      </c>
      <c r="Y41" s="2" t="s">
        <v>65</v>
      </c>
      <c r="Z41">
        <v>1.3675000000000002</v>
      </c>
      <c r="AA41">
        <v>0.65500000000000003</v>
      </c>
      <c r="AB41" s="2" t="s">
        <v>65</v>
      </c>
      <c r="AC41">
        <v>1.3049999999999999</v>
      </c>
      <c r="AD41">
        <v>0.65249999999999997</v>
      </c>
      <c r="AE41" s="2" t="s">
        <v>65</v>
      </c>
      <c r="AF41">
        <v>1.3049999999999999</v>
      </c>
      <c r="AG41">
        <v>0.65924329501915713</v>
      </c>
      <c r="AH41" s="2" t="s">
        <v>65</v>
      </c>
      <c r="AI41">
        <v>1.3871000000000211</v>
      </c>
      <c r="AJ41">
        <v>0.64999999999999802</v>
      </c>
      <c r="AK41" s="2" t="s">
        <v>65</v>
      </c>
    </row>
    <row r="42" spans="1:37" x14ac:dyDescent="0.25">
      <c r="L42">
        <v>0.63700000000000001</v>
      </c>
      <c r="M42">
        <v>1.3049999999999999</v>
      </c>
      <c r="O42">
        <f t="shared" si="9"/>
        <v>1.3154761904761905</v>
      </c>
      <c r="P42">
        <f t="shared" si="10"/>
        <v>1.3585</v>
      </c>
      <c r="Q42">
        <f t="shared" si="11"/>
        <v>0.65249999999999997</v>
      </c>
      <c r="R42">
        <f t="shared" si="12"/>
        <v>0.65924329501915713</v>
      </c>
      <c r="S42">
        <f t="shared" si="13"/>
        <v>1.537880801687763</v>
      </c>
      <c r="W42">
        <f t="shared" si="8"/>
        <v>1.3154761904761905</v>
      </c>
      <c r="X42">
        <v>0.65600000000000003</v>
      </c>
      <c r="Y42" s="2" t="s">
        <v>65</v>
      </c>
      <c r="Z42">
        <v>1.3680000000000001</v>
      </c>
      <c r="AA42">
        <v>0.65600000000000003</v>
      </c>
      <c r="AB42" s="2" t="s">
        <v>65</v>
      </c>
      <c r="AC42">
        <v>1.306</v>
      </c>
      <c r="AD42">
        <v>0.65300000000000002</v>
      </c>
      <c r="AE42" s="2" t="s">
        <v>65</v>
      </c>
      <c r="AF42">
        <v>1.306</v>
      </c>
      <c r="AG42">
        <v>0.65909494640122512</v>
      </c>
      <c r="AH42" s="2" t="s">
        <v>65</v>
      </c>
      <c r="AI42">
        <v>1.3859995901639566</v>
      </c>
      <c r="AJ42">
        <v>0.65009999999999801</v>
      </c>
      <c r="AK42" s="2" t="s">
        <v>65</v>
      </c>
    </row>
    <row r="43" spans="1:37" x14ac:dyDescent="0.25">
      <c r="L43">
        <v>0.6371</v>
      </c>
      <c r="M43">
        <v>1.306</v>
      </c>
      <c r="O43">
        <f t="shared" si="9"/>
        <v>1.3154761904761905</v>
      </c>
      <c r="P43">
        <f t="shared" si="10"/>
        <v>1.3585500000000001</v>
      </c>
      <c r="Q43">
        <f t="shared" si="11"/>
        <v>0.65300000000000002</v>
      </c>
      <c r="R43">
        <f t="shared" si="12"/>
        <v>0.65909494640122512</v>
      </c>
      <c r="S43">
        <f t="shared" si="13"/>
        <v>1.5366592049768009</v>
      </c>
      <c r="W43">
        <f t="shared" si="8"/>
        <v>1.3154761904761905</v>
      </c>
      <c r="X43">
        <v>0.65700000000000003</v>
      </c>
      <c r="Y43" s="2" t="s">
        <v>65</v>
      </c>
      <c r="Z43">
        <v>1.3685</v>
      </c>
      <c r="AA43">
        <v>0.65700000000000003</v>
      </c>
      <c r="AB43" s="2" t="s">
        <v>65</v>
      </c>
      <c r="AC43">
        <v>1.3069999999999999</v>
      </c>
      <c r="AD43">
        <v>0.65349999999999997</v>
      </c>
      <c r="AE43" s="2" t="s">
        <v>65</v>
      </c>
      <c r="AF43">
        <v>1.3069999999999999</v>
      </c>
      <c r="AG43">
        <v>0.65894758990053559</v>
      </c>
      <c r="AH43" s="2" t="s">
        <v>65</v>
      </c>
      <c r="AI43">
        <v>1.3849000399680462</v>
      </c>
      <c r="AJ43">
        <v>0.650199999999998</v>
      </c>
      <c r="AK43" s="2" t="s">
        <v>65</v>
      </c>
    </row>
    <row r="44" spans="1:37" x14ac:dyDescent="0.25">
      <c r="L44">
        <v>0.63719999999999999</v>
      </c>
      <c r="M44">
        <v>1.3069999999999999</v>
      </c>
      <c r="O44">
        <f t="shared" si="9"/>
        <v>1.3154761904761905</v>
      </c>
      <c r="P44">
        <f t="shared" si="10"/>
        <v>1.3586</v>
      </c>
      <c r="Q44">
        <f t="shared" si="11"/>
        <v>0.65349999999999997</v>
      </c>
      <c r="R44">
        <f t="shared" si="12"/>
        <v>0.65894758990053559</v>
      </c>
      <c r="S44">
        <f t="shared" si="13"/>
        <v>1.5354386172006738</v>
      </c>
      <c r="W44">
        <f t="shared" si="8"/>
        <v>1.3154761904761905</v>
      </c>
      <c r="X44">
        <v>0.65800000000000003</v>
      </c>
      <c r="Y44" s="2" t="s">
        <v>65</v>
      </c>
      <c r="Z44">
        <v>1.369</v>
      </c>
      <c r="AA44">
        <v>0.65800000000000003</v>
      </c>
      <c r="AB44" s="2" t="s">
        <v>65</v>
      </c>
      <c r="AC44">
        <v>1.3080000000000001</v>
      </c>
      <c r="AD44">
        <v>0.65400000000000003</v>
      </c>
      <c r="AE44" s="2" t="s">
        <v>65</v>
      </c>
      <c r="AF44">
        <v>1.3080000000000001</v>
      </c>
      <c r="AG44">
        <v>0.65880122324159018</v>
      </c>
      <c r="AH44" s="2" t="s">
        <v>65</v>
      </c>
      <c r="AI44">
        <v>1.3838013483819636</v>
      </c>
      <c r="AJ44">
        <v>0.65029999999999799</v>
      </c>
      <c r="AK44" s="2" t="s">
        <v>65</v>
      </c>
    </row>
    <row r="45" spans="1:37" x14ac:dyDescent="0.25">
      <c r="L45">
        <v>0.63729999999999998</v>
      </c>
      <c r="M45">
        <v>1.3080000000000001</v>
      </c>
      <c r="O45">
        <f t="shared" si="9"/>
        <v>1.3154761904761905</v>
      </c>
      <c r="P45">
        <f t="shared" si="10"/>
        <v>1.3586499999999999</v>
      </c>
      <c r="Q45">
        <f t="shared" si="11"/>
        <v>0.65400000000000003</v>
      </c>
      <c r="R45">
        <f t="shared" si="12"/>
        <v>0.65880122324159018</v>
      </c>
      <c r="S45">
        <f t="shared" si="13"/>
        <v>1.5342190370838611</v>
      </c>
      <c r="W45">
        <f t="shared" si="8"/>
        <v>1.3154761904761905</v>
      </c>
      <c r="X45">
        <v>0.65900000000000003</v>
      </c>
      <c r="Y45" s="2" t="s">
        <v>65</v>
      </c>
      <c r="Z45">
        <v>1.3694999999999999</v>
      </c>
      <c r="AA45">
        <v>0.65900000000000003</v>
      </c>
      <c r="AB45" s="2" t="s">
        <v>65</v>
      </c>
      <c r="AC45">
        <v>1.3089999999999999</v>
      </c>
      <c r="AD45">
        <v>0.65449999999999997</v>
      </c>
      <c r="AE45" s="2" t="s">
        <v>65</v>
      </c>
      <c r="AF45">
        <v>1.3089999999999999</v>
      </c>
      <c r="AG45">
        <v>0.65865584415584422</v>
      </c>
      <c r="AH45" s="2" t="s">
        <v>65</v>
      </c>
      <c r="AI45">
        <v>1.3827035143770183</v>
      </c>
      <c r="AJ45">
        <v>0.65039999999999798</v>
      </c>
      <c r="AK45" s="2" t="s">
        <v>65</v>
      </c>
    </row>
    <row r="46" spans="1:37" x14ac:dyDescent="0.25">
      <c r="L46">
        <v>0.63739999999999997</v>
      </c>
      <c r="M46">
        <v>1.3089999999999999</v>
      </c>
      <c r="O46">
        <f t="shared" si="9"/>
        <v>1.3154761904761905</v>
      </c>
      <c r="P46">
        <f t="shared" si="10"/>
        <v>1.3587</v>
      </c>
      <c r="Q46">
        <f t="shared" si="11"/>
        <v>0.65449999999999997</v>
      </c>
      <c r="R46">
        <f t="shared" si="12"/>
        <v>0.65865584415584422</v>
      </c>
      <c r="S46">
        <f t="shared" si="13"/>
        <v>1.5330004633529906</v>
      </c>
      <c r="W46">
        <f t="shared" si="8"/>
        <v>1.3154761904761905</v>
      </c>
      <c r="X46">
        <v>0.66</v>
      </c>
      <c r="Y46" s="2" t="s">
        <v>65</v>
      </c>
      <c r="Z46">
        <v>1.37</v>
      </c>
      <c r="AA46">
        <v>0.66</v>
      </c>
      <c r="AB46" s="2" t="s">
        <v>65</v>
      </c>
      <c r="AC46">
        <v>1.31</v>
      </c>
      <c r="AD46">
        <v>0.65500000000000003</v>
      </c>
      <c r="AE46" s="2" t="s">
        <v>65</v>
      </c>
      <c r="AF46">
        <v>1.31</v>
      </c>
      <c r="AG46">
        <v>0.65851145038167935</v>
      </c>
      <c r="AH46" s="2" t="s">
        <v>65</v>
      </c>
      <c r="AI46">
        <v>1.3816065369261699</v>
      </c>
      <c r="AJ46">
        <v>0.65049999999999797</v>
      </c>
      <c r="AK46" s="2" t="s">
        <v>65</v>
      </c>
    </row>
    <row r="47" spans="1:37" x14ac:dyDescent="0.25">
      <c r="L47">
        <v>0.63749999999999996</v>
      </c>
      <c r="M47">
        <v>1.31</v>
      </c>
      <c r="O47">
        <f t="shared" si="9"/>
        <v>1.3154761904761905</v>
      </c>
      <c r="P47">
        <f t="shared" si="10"/>
        <v>1.3587500000000001</v>
      </c>
      <c r="Q47">
        <f t="shared" si="11"/>
        <v>0.65500000000000003</v>
      </c>
      <c r="R47">
        <f t="shared" si="12"/>
        <v>0.65851145038167935</v>
      </c>
      <c r="S47">
        <f t="shared" si="13"/>
        <v>1.531782894736841</v>
      </c>
      <c r="W47">
        <f t="shared" si="8"/>
        <v>1.3154761904761905</v>
      </c>
      <c r="X47">
        <v>0.66100000000000003</v>
      </c>
      <c r="Y47" s="2" t="s">
        <v>65</v>
      </c>
      <c r="Z47">
        <v>1.3705000000000001</v>
      </c>
      <c r="AA47">
        <v>0.66100000000000003</v>
      </c>
      <c r="AB47" s="2" t="s">
        <v>65</v>
      </c>
      <c r="AC47">
        <v>1.3109999999999999</v>
      </c>
      <c r="AD47">
        <v>0.65549999999999997</v>
      </c>
      <c r="AE47" s="2" t="s">
        <v>65</v>
      </c>
      <c r="AF47">
        <v>1.3109999999999999</v>
      </c>
      <c r="AG47">
        <v>0.65836803966437829</v>
      </c>
      <c r="AH47" s="2" t="s">
        <v>65</v>
      </c>
      <c r="AI47">
        <v>1.3805104150040117</v>
      </c>
      <c r="AJ47">
        <v>0.65059999999999796</v>
      </c>
      <c r="AK47" s="2" t="s">
        <v>65</v>
      </c>
    </row>
    <row r="48" spans="1:37" x14ac:dyDescent="0.25">
      <c r="L48">
        <v>0.63759999999999994</v>
      </c>
      <c r="M48">
        <v>1.3109999999999999</v>
      </c>
      <c r="Q48">
        <f t="shared" si="11"/>
        <v>0.65549999999999997</v>
      </c>
      <c r="R48">
        <f t="shared" si="12"/>
        <v>0.65836803966437829</v>
      </c>
      <c r="S48">
        <f t="shared" si="13"/>
        <v>1.5305663299663299</v>
      </c>
      <c r="W48">
        <f t="shared" si="8"/>
        <v>1.3154761904761905</v>
      </c>
      <c r="X48">
        <v>0.66200000000000003</v>
      </c>
      <c r="Y48" s="2" t="s">
        <v>65</v>
      </c>
      <c r="Z48">
        <v>1.371</v>
      </c>
      <c r="AA48">
        <v>0.66200000000000003</v>
      </c>
      <c r="AB48" s="2" t="s">
        <v>65</v>
      </c>
      <c r="AC48">
        <v>1.3120000000000001</v>
      </c>
      <c r="AD48">
        <v>0.65600000000000003</v>
      </c>
      <c r="AE48" s="2" t="s">
        <v>65</v>
      </c>
      <c r="AF48">
        <v>1.3120000000000001</v>
      </c>
      <c r="AG48">
        <v>0.65822560975609756</v>
      </c>
      <c r="AH48" s="2" t="s">
        <v>65</v>
      </c>
      <c r="AI48">
        <v>1.3794151475867802</v>
      </c>
      <c r="AJ48">
        <v>0.65069999999999795</v>
      </c>
      <c r="AK48" s="2" t="s">
        <v>65</v>
      </c>
    </row>
    <row r="49" spans="12:37" x14ac:dyDescent="0.25">
      <c r="L49">
        <v>0.63770000000000004</v>
      </c>
      <c r="M49">
        <v>1.3120000000000001</v>
      </c>
      <c r="Q49">
        <f t="shared" si="11"/>
        <v>0.65600000000000003</v>
      </c>
      <c r="R49">
        <f t="shared" si="12"/>
        <v>0.65822560975609756</v>
      </c>
      <c r="S49">
        <f t="shared" si="13"/>
        <v>1.5293507677745042</v>
      </c>
      <c r="W49">
        <f t="shared" si="8"/>
        <v>1.3154761904761905</v>
      </c>
      <c r="X49">
        <v>0.66300000000000003</v>
      </c>
      <c r="Y49" s="2" t="s">
        <v>65</v>
      </c>
      <c r="Z49">
        <v>1.3714999999999999</v>
      </c>
      <c r="AA49">
        <v>0.66300000000000003</v>
      </c>
      <c r="AB49" s="2" t="s">
        <v>65</v>
      </c>
      <c r="AC49">
        <v>1.3129999999999999</v>
      </c>
      <c r="AD49">
        <v>0.65649999999999997</v>
      </c>
      <c r="AE49" s="2" t="s">
        <v>65</v>
      </c>
      <c r="AF49">
        <v>1.3129999999999999</v>
      </c>
      <c r="AG49">
        <v>0.65808415841584167</v>
      </c>
      <c r="AH49" s="2" t="s">
        <v>65</v>
      </c>
      <c r="AI49">
        <v>1.3783207336523333</v>
      </c>
      <c r="AJ49">
        <v>0.65079999999999805</v>
      </c>
      <c r="AK49" s="2" t="s">
        <v>65</v>
      </c>
    </row>
    <row r="50" spans="12:37" x14ac:dyDescent="0.25">
      <c r="L50">
        <v>0.63780000000000003</v>
      </c>
      <c r="M50">
        <v>1.3129999999999999</v>
      </c>
      <c r="Q50">
        <f t="shared" si="11"/>
        <v>0.65649999999999997</v>
      </c>
      <c r="R50">
        <f t="shared" si="12"/>
        <v>0.65808415841584167</v>
      </c>
      <c r="S50">
        <f t="shared" si="13"/>
        <v>1.5281362068965516</v>
      </c>
      <c r="W50">
        <f t="shared" si="8"/>
        <v>1.3154761904761905</v>
      </c>
      <c r="X50">
        <v>0.66400000000000003</v>
      </c>
      <c r="Y50" s="2" t="s">
        <v>65</v>
      </c>
      <c r="Z50">
        <v>1.3720000000000001</v>
      </c>
      <c r="AA50">
        <v>0.66400000000000003</v>
      </c>
      <c r="AB50" s="2" t="s">
        <v>65</v>
      </c>
      <c r="AC50">
        <v>1.3140000000000001</v>
      </c>
      <c r="AD50">
        <v>0.65700000000000003</v>
      </c>
      <c r="AE50" s="2" t="s">
        <v>65</v>
      </c>
      <c r="AF50">
        <v>1.3140000000000001</v>
      </c>
      <c r="AG50">
        <v>0.65794368340943687</v>
      </c>
      <c r="AH50" s="2" t="s">
        <v>65</v>
      </c>
      <c r="AI50">
        <v>1.3772271721801717</v>
      </c>
      <c r="AJ50">
        <v>0.65089999999999804</v>
      </c>
      <c r="AK50" s="2" t="s">
        <v>65</v>
      </c>
    </row>
    <row r="51" spans="12:37" x14ac:dyDescent="0.25">
      <c r="L51">
        <v>0.63790000000000002</v>
      </c>
      <c r="M51">
        <v>1.3140000000000001</v>
      </c>
      <c r="Q51">
        <f t="shared" si="11"/>
        <v>0.65700000000000003</v>
      </c>
      <c r="R51">
        <f t="shared" si="12"/>
        <v>0.65794368340943687</v>
      </c>
      <c r="S51">
        <f t="shared" si="13"/>
        <v>1.5269226460697756</v>
      </c>
      <c r="W51">
        <f t="shared" si="8"/>
        <v>1.3154761904761905</v>
      </c>
      <c r="X51">
        <v>0.66500000000000004</v>
      </c>
      <c r="Y51" s="2" t="s">
        <v>65</v>
      </c>
      <c r="Z51">
        <v>1.3725000000000001</v>
      </c>
      <c r="AA51">
        <v>0.66500000000000004</v>
      </c>
      <c r="AB51" s="2" t="s">
        <v>65</v>
      </c>
      <c r="AC51">
        <v>1.3149999999999999</v>
      </c>
      <c r="AD51">
        <v>0.65749999999999997</v>
      </c>
      <c r="AE51" s="2" t="s">
        <v>65</v>
      </c>
      <c r="AF51">
        <v>1.3149999999999999</v>
      </c>
      <c r="AG51">
        <v>0.65780418250950567</v>
      </c>
      <c r="AH51" s="2" t="s">
        <v>65</v>
      </c>
      <c r="AI51">
        <v>1.3761344621514158</v>
      </c>
      <c r="AJ51">
        <v>0.65099999999999802</v>
      </c>
      <c r="AK51" s="2" t="s">
        <v>65</v>
      </c>
    </row>
    <row r="52" spans="12:37" x14ac:dyDescent="0.25">
      <c r="L52">
        <v>0.63800000000000001</v>
      </c>
      <c r="M52">
        <v>1.3149999999999999</v>
      </c>
      <c r="Q52">
        <f t="shared" si="11"/>
        <v>0.65749999999999997</v>
      </c>
      <c r="R52">
        <f t="shared" si="12"/>
        <v>0.65780418250950567</v>
      </c>
      <c r="S52">
        <f t="shared" si="13"/>
        <v>1.5257100840336133</v>
      </c>
      <c r="W52">
        <f t="shared" si="8"/>
        <v>1.3154761904761905</v>
      </c>
      <c r="X52">
        <v>0.66600000000000004</v>
      </c>
      <c r="Y52" s="2" t="s">
        <v>65</v>
      </c>
      <c r="Z52">
        <v>1.37300000000001</v>
      </c>
      <c r="AA52">
        <v>0.66600000000000004</v>
      </c>
      <c r="AB52" s="2" t="s">
        <v>65</v>
      </c>
      <c r="AC52">
        <v>1.3160000000000001</v>
      </c>
      <c r="AD52">
        <v>0.65800000000000003</v>
      </c>
      <c r="AE52" s="2" t="s">
        <v>65</v>
      </c>
      <c r="AF52">
        <v>1.3160000000000001</v>
      </c>
      <c r="AG52">
        <v>0.65766565349544071</v>
      </c>
      <c r="AH52" s="2" t="s">
        <v>65</v>
      </c>
      <c r="AI52">
        <v>1.3750426025488081</v>
      </c>
      <c r="AJ52">
        <v>0.65109999999999801</v>
      </c>
      <c r="AK52" s="2" t="s">
        <v>65</v>
      </c>
    </row>
    <row r="53" spans="12:37" x14ac:dyDescent="0.25">
      <c r="L53">
        <v>0.6381</v>
      </c>
      <c r="M53">
        <v>1.3160000000000001</v>
      </c>
      <c r="Q53">
        <f t="shared" si="11"/>
        <v>0.65800000000000003</v>
      </c>
      <c r="R53">
        <f t="shared" si="12"/>
        <v>0.65766565349544071</v>
      </c>
      <c r="S53">
        <f t="shared" si="13"/>
        <v>1.5244985195296081</v>
      </c>
      <c r="W53">
        <f t="shared" si="8"/>
        <v>1.3154761904761905</v>
      </c>
      <c r="X53">
        <v>0.66700000000000004</v>
      </c>
      <c r="Y53" s="2" t="s">
        <v>65</v>
      </c>
      <c r="Z53">
        <v>1.3735000000000099</v>
      </c>
      <c r="AA53">
        <v>0.66700000000000004</v>
      </c>
      <c r="AB53" s="2" t="s">
        <v>65</v>
      </c>
      <c r="AD53">
        <v>0.65849999999999997</v>
      </c>
      <c r="AE53" s="2" t="s">
        <v>65</v>
      </c>
      <c r="AF53">
        <v>1.3169999999999999</v>
      </c>
      <c r="AG53">
        <v>0.65752809415337898</v>
      </c>
      <c r="AH53" s="2" t="s">
        <v>65</v>
      </c>
      <c r="AI53">
        <v>1.3739515923567096</v>
      </c>
      <c r="AJ53">
        <v>0.651199999999998</v>
      </c>
      <c r="AK53" s="2" t="s">
        <v>65</v>
      </c>
    </row>
    <row r="54" spans="12:37" x14ac:dyDescent="0.25">
      <c r="L54">
        <v>0.63819999999999999</v>
      </c>
      <c r="M54">
        <v>1.3169999999999999</v>
      </c>
      <c r="Q54">
        <f t="shared" si="11"/>
        <v>0.65849999999999997</v>
      </c>
      <c r="R54">
        <f t="shared" si="12"/>
        <v>0.65752809415337898</v>
      </c>
      <c r="S54">
        <f t="shared" si="13"/>
        <v>1.5232879513014279</v>
      </c>
      <c r="W54">
        <f t="shared" si="8"/>
        <v>1.3154761904761905</v>
      </c>
      <c r="X54">
        <v>0.66800000000000004</v>
      </c>
      <c r="Y54" s="2" t="s">
        <v>65</v>
      </c>
      <c r="Z54">
        <v>1.3740000000000101</v>
      </c>
      <c r="AA54">
        <v>0.66800000000000004</v>
      </c>
      <c r="AB54" s="2" t="s">
        <v>65</v>
      </c>
      <c r="AD54">
        <v>0.65900000000000003</v>
      </c>
      <c r="AE54" s="2" t="s">
        <v>65</v>
      </c>
      <c r="AF54">
        <v>1.3180000000000001</v>
      </c>
      <c r="AG54">
        <v>0.65739150227617604</v>
      </c>
      <c r="AH54" s="2" t="s">
        <v>65</v>
      </c>
      <c r="AI54">
        <v>1.3728614305611029</v>
      </c>
      <c r="AJ54">
        <v>0.65129999999999799</v>
      </c>
      <c r="AK54" s="2" t="s">
        <v>65</v>
      </c>
    </row>
    <row r="55" spans="12:37" x14ac:dyDescent="0.25">
      <c r="L55">
        <v>0.63829999999999998</v>
      </c>
      <c r="M55">
        <v>1.3180000000000001</v>
      </c>
      <c r="Q55">
        <f t="shared" si="11"/>
        <v>0.65900000000000003</v>
      </c>
      <c r="R55">
        <f t="shared" si="12"/>
        <v>0.65739150227617604</v>
      </c>
      <c r="S55">
        <f t="shared" si="13"/>
        <v>1.5220783780948373</v>
      </c>
      <c r="W55">
        <f t="shared" si="8"/>
        <v>1.3154761904761905</v>
      </c>
      <c r="X55">
        <v>0.66900000000000004</v>
      </c>
      <c r="Y55" s="2" t="s">
        <v>65</v>
      </c>
      <c r="Z55">
        <v>1.37450000000001</v>
      </c>
      <c r="AA55">
        <v>0.66900000000000004</v>
      </c>
      <c r="AB55" s="2" t="s">
        <v>65</v>
      </c>
      <c r="AD55">
        <v>0.65949999999999998</v>
      </c>
      <c r="AE55" s="2" t="s">
        <v>65</v>
      </c>
      <c r="AF55">
        <v>1.319</v>
      </c>
      <c r="AG55">
        <v>0.65725587566338139</v>
      </c>
      <c r="AH55" s="2" t="s">
        <v>65</v>
      </c>
      <c r="AI55">
        <v>1.3717721161495839</v>
      </c>
      <c r="AJ55">
        <v>0.65139999999999798</v>
      </c>
      <c r="AK55" s="2" t="s">
        <v>65</v>
      </c>
    </row>
    <row r="56" spans="12:37" x14ac:dyDescent="0.25">
      <c r="L56">
        <v>0.63839999999999997</v>
      </c>
      <c r="M56">
        <v>1.319</v>
      </c>
      <c r="Q56">
        <f t="shared" si="11"/>
        <v>0.65949999999999998</v>
      </c>
      <c r="R56">
        <f t="shared" si="12"/>
        <v>0.65725587566338139</v>
      </c>
      <c r="S56">
        <f t="shared" si="13"/>
        <v>1.5208697986577191</v>
      </c>
      <c r="W56">
        <f t="shared" si="8"/>
        <v>1.3154761904761905</v>
      </c>
      <c r="X56">
        <v>0.67</v>
      </c>
      <c r="Y56" s="2" t="s">
        <v>65</v>
      </c>
      <c r="Z56">
        <v>1.37500000000001</v>
      </c>
      <c r="AA56">
        <v>0.67</v>
      </c>
      <c r="AB56" s="2" t="s">
        <v>65</v>
      </c>
      <c r="AD56">
        <v>0.66</v>
      </c>
      <c r="AE56" s="2" t="s">
        <v>65</v>
      </c>
      <c r="AF56">
        <v>1.32</v>
      </c>
      <c r="AG56">
        <v>0.65712121212121211</v>
      </c>
      <c r="AH56" s="2" t="s">
        <v>65</v>
      </c>
      <c r="AI56">
        <v>1.3706836481113553</v>
      </c>
      <c r="AJ56">
        <v>0.65149999999999797</v>
      </c>
      <c r="AK56" s="2" t="s">
        <v>65</v>
      </c>
    </row>
    <row r="57" spans="12:37" x14ac:dyDescent="0.25">
      <c r="L57">
        <v>0.63849999999999996</v>
      </c>
      <c r="M57">
        <v>1.32</v>
      </c>
      <c r="Q57">
        <f t="shared" si="11"/>
        <v>0.66</v>
      </c>
      <c r="R57">
        <f t="shared" si="12"/>
        <v>0.65712121212121211</v>
      </c>
      <c r="S57">
        <f t="shared" si="13"/>
        <v>1.5196622117400413</v>
      </c>
      <c r="W57">
        <f t="shared" si="8"/>
        <v>1.3154761904761905</v>
      </c>
      <c r="X57">
        <v>0.67100000000000004</v>
      </c>
      <c r="Y57" s="2" t="s">
        <v>65</v>
      </c>
      <c r="Z57">
        <v>1.3755000000000099</v>
      </c>
      <c r="AA57">
        <v>0.67100000000000004</v>
      </c>
      <c r="AB57" s="2" t="s">
        <v>65</v>
      </c>
      <c r="AD57">
        <v>0.66049999999999998</v>
      </c>
      <c r="AE57" s="2" t="s">
        <v>65</v>
      </c>
      <c r="AF57">
        <v>1.321</v>
      </c>
      <c r="AG57">
        <v>0.65698750946252849</v>
      </c>
      <c r="AH57" s="2" t="s">
        <v>65</v>
      </c>
      <c r="AI57">
        <v>1.3695960254372237</v>
      </c>
      <c r="AJ57">
        <v>0.65159999999999796</v>
      </c>
      <c r="AK57" s="2" t="s">
        <v>65</v>
      </c>
    </row>
    <row r="58" spans="12:37" x14ac:dyDescent="0.25">
      <c r="L58">
        <v>0.63859999999999995</v>
      </c>
      <c r="M58">
        <v>1.321</v>
      </c>
      <c r="Q58">
        <f t="shared" si="11"/>
        <v>0.66049999999999998</v>
      </c>
      <c r="R58">
        <f t="shared" si="12"/>
        <v>0.65698750946252849</v>
      </c>
      <c r="S58">
        <f t="shared" si="13"/>
        <v>1.5184556160938816</v>
      </c>
      <c r="W58">
        <f t="shared" si="8"/>
        <v>1.3154761904761905</v>
      </c>
      <c r="X58">
        <v>0.67200000000000004</v>
      </c>
      <c r="Y58" s="2" t="s">
        <v>65</v>
      </c>
      <c r="Z58">
        <v>1.3760000000000101</v>
      </c>
      <c r="AA58">
        <v>0.67200000000000004</v>
      </c>
      <c r="AB58" s="2" t="s">
        <v>65</v>
      </c>
      <c r="AD58">
        <v>0.66100000000000003</v>
      </c>
      <c r="AE58" s="2" t="s">
        <v>65</v>
      </c>
      <c r="AF58">
        <v>1.3220000000000001</v>
      </c>
      <c r="AG58">
        <v>0.65685476550680788</v>
      </c>
      <c r="AH58" s="2" t="s">
        <v>65</v>
      </c>
      <c r="AI58">
        <v>1.3685092471196072</v>
      </c>
      <c r="AJ58">
        <v>0.65169999999999795</v>
      </c>
      <c r="AK58" s="2" t="s">
        <v>65</v>
      </c>
    </row>
    <row r="59" spans="12:37" x14ac:dyDescent="0.25">
      <c r="L59">
        <v>0.63870000000000005</v>
      </c>
      <c r="M59">
        <v>1.3220000000000001</v>
      </c>
      <c r="Q59">
        <f t="shared" si="11"/>
        <v>0.66100000000000003</v>
      </c>
      <c r="R59">
        <f t="shared" si="12"/>
        <v>0.65685476550680788</v>
      </c>
      <c r="S59">
        <f t="shared" si="13"/>
        <v>1.5172500104733964</v>
      </c>
      <c r="W59">
        <f t="shared" si="8"/>
        <v>1.3154761904761905</v>
      </c>
      <c r="X59">
        <v>0.67300000000000004</v>
      </c>
      <c r="Y59" s="2" t="s">
        <v>65</v>
      </c>
      <c r="Z59">
        <v>1.37650000000001</v>
      </c>
      <c r="AA59">
        <v>0.67300000000000004</v>
      </c>
      <c r="AB59" s="2" t="s">
        <v>65</v>
      </c>
      <c r="AD59">
        <v>0.66149999999999998</v>
      </c>
      <c r="AE59" s="2" t="s">
        <v>65</v>
      </c>
      <c r="AF59">
        <v>1.323</v>
      </c>
      <c r="AG59">
        <v>0.65672297808012092</v>
      </c>
      <c r="AH59" s="2" t="s">
        <v>65</v>
      </c>
      <c r="AI59">
        <v>1.367423312152523</v>
      </c>
      <c r="AJ59">
        <v>0.65179999999999805</v>
      </c>
      <c r="AK59" s="2" t="s">
        <v>65</v>
      </c>
    </row>
    <row r="60" spans="12:37" x14ac:dyDescent="0.25">
      <c r="L60">
        <v>0.63880000000000003</v>
      </c>
      <c r="M60">
        <v>1.323</v>
      </c>
      <c r="Q60">
        <f t="shared" si="11"/>
        <v>0.66149999999999998</v>
      </c>
      <c r="R60">
        <f t="shared" si="12"/>
        <v>0.65672297808012092</v>
      </c>
      <c r="S60">
        <f t="shared" si="13"/>
        <v>1.5160453936348413</v>
      </c>
      <c r="W60">
        <f t="shared" si="8"/>
        <v>1.3154761904761905</v>
      </c>
      <c r="X60">
        <v>0.67400000000000004</v>
      </c>
      <c r="Y60" s="2" t="s">
        <v>65</v>
      </c>
      <c r="Z60">
        <v>1.37700000000001</v>
      </c>
      <c r="AA60">
        <v>0.67400000000000004</v>
      </c>
      <c r="AB60" s="2" t="s">
        <v>65</v>
      </c>
      <c r="AD60">
        <v>0.66200000000000003</v>
      </c>
      <c r="AE60" s="2" t="s">
        <v>65</v>
      </c>
      <c r="AF60">
        <v>1.3240000000000001</v>
      </c>
      <c r="AG60">
        <v>0.65659214501510577</v>
      </c>
      <c r="AH60" s="2" t="s">
        <v>65</v>
      </c>
      <c r="AI60">
        <v>1.3663382195315801</v>
      </c>
      <c r="AJ60">
        <v>0.65189999999999804</v>
      </c>
      <c r="AK60" s="2" t="s">
        <v>65</v>
      </c>
    </row>
    <row r="61" spans="12:37" x14ac:dyDescent="0.25">
      <c r="L61">
        <v>0.63890000000000002</v>
      </c>
      <c r="M61">
        <v>1.3240000000000001</v>
      </c>
      <c r="Q61">
        <f t="shared" si="11"/>
        <v>0.66200000000000003</v>
      </c>
      <c r="R61">
        <f t="shared" si="12"/>
        <v>0.65659214501510577</v>
      </c>
      <c r="S61">
        <f t="shared" si="13"/>
        <v>1.5148417643365417</v>
      </c>
      <c r="W61">
        <f t="shared" si="8"/>
        <v>1.3154761904761905</v>
      </c>
      <c r="X61">
        <v>0.67500000000000004</v>
      </c>
      <c r="Y61" s="2" t="s">
        <v>65</v>
      </c>
      <c r="Z61">
        <v>1.3775000000000099</v>
      </c>
      <c r="AA61">
        <v>0.67500000000000004</v>
      </c>
      <c r="AB61" s="2" t="s">
        <v>65</v>
      </c>
      <c r="AD61">
        <v>0.66249999999999998</v>
      </c>
      <c r="AE61" s="2" t="s">
        <v>65</v>
      </c>
      <c r="AF61">
        <v>1.325</v>
      </c>
      <c r="AG61">
        <v>0.65646226415094344</v>
      </c>
      <c r="AH61" s="2" t="s">
        <v>65</v>
      </c>
      <c r="AI61">
        <v>1.3652539682539897</v>
      </c>
      <c r="AJ61">
        <v>0.65199999999999803</v>
      </c>
      <c r="AK61" s="2" t="s">
        <v>65</v>
      </c>
    </row>
    <row r="62" spans="12:37" x14ac:dyDescent="0.25">
      <c r="L62">
        <v>0.63900000000000001</v>
      </c>
      <c r="M62">
        <v>1.325</v>
      </c>
      <c r="Q62">
        <f t="shared" si="11"/>
        <v>0.66249999999999998</v>
      </c>
      <c r="R62">
        <f t="shared" si="12"/>
        <v>0.65646226415094344</v>
      </c>
      <c r="S62">
        <f t="shared" si="13"/>
        <v>1.5136391213389104</v>
      </c>
      <c r="W62">
        <f t="shared" si="8"/>
        <v>1.3154761904761905</v>
      </c>
      <c r="X62">
        <v>0.67600000000000005</v>
      </c>
      <c r="Y62" s="2" t="s">
        <v>65</v>
      </c>
      <c r="Z62">
        <v>1.3780000000000101</v>
      </c>
      <c r="AA62">
        <v>0.67600000000000005</v>
      </c>
      <c r="AB62" s="2" t="s">
        <v>65</v>
      </c>
      <c r="AD62">
        <v>0.66300000000000003</v>
      </c>
      <c r="AE62" s="2" t="s">
        <v>65</v>
      </c>
      <c r="AF62">
        <v>1.3260000000000001</v>
      </c>
      <c r="AG62">
        <v>0.65633333333333332</v>
      </c>
      <c r="AH62" s="2" t="s">
        <v>65</v>
      </c>
      <c r="AI62">
        <v>1.364170557318545</v>
      </c>
      <c r="AJ62">
        <v>0.65209999999999801</v>
      </c>
      <c r="AK62" s="2" t="s">
        <v>65</v>
      </c>
    </row>
    <row r="63" spans="12:37" x14ac:dyDescent="0.25">
      <c r="L63">
        <v>0.6391</v>
      </c>
      <c r="M63">
        <v>1.3260000000000001</v>
      </c>
      <c r="Q63">
        <f t="shared" si="11"/>
        <v>0.66300000000000003</v>
      </c>
      <c r="R63">
        <f t="shared" si="12"/>
        <v>0.65633333333333332</v>
      </c>
      <c r="S63">
        <f t="shared" si="13"/>
        <v>1.5124374634044329</v>
      </c>
      <c r="W63">
        <f t="shared" si="8"/>
        <v>1.3154761904761905</v>
      </c>
      <c r="X63">
        <v>0.67700000000000005</v>
      </c>
      <c r="Y63" s="2" t="s">
        <v>65</v>
      </c>
      <c r="Z63">
        <v>1.3785000000000101</v>
      </c>
      <c r="AA63">
        <v>0.67700000000000005</v>
      </c>
      <c r="AB63" s="2" t="s">
        <v>65</v>
      </c>
      <c r="AD63">
        <v>0.66349999999999998</v>
      </c>
      <c r="AE63" s="2" t="s">
        <v>65</v>
      </c>
      <c r="AF63">
        <v>1.327</v>
      </c>
      <c r="AG63">
        <v>0.6562053504144687</v>
      </c>
      <c r="AH63" s="2" t="s">
        <v>65</v>
      </c>
      <c r="AI63">
        <v>1.3630879857256359</v>
      </c>
      <c r="AJ63">
        <v>0.652199999999998</v>
      </c>
      <c r="AK63" s="2" t="s">
        <v>65</v>
      </c>
    </row>
    <row r="64" spans="12:37" x14ac:dyDescent="0.25">
      <c r="L64">
        <v>0.63919999999999999</v>
      </c>
      <c r="M64">
        <v>1.327</v>
      </c>
      <c r="Q64">
        <f t="shared" si="11"/>
        <v>0.66349999999999998</v>
      </c>
      <c r="R64">
        <f t="shared" si="12"/>
        <v>0.6562053504144687</v>
      </c>
      <c r="S64">
        <f t="shared" si="13"/>
        <v>1.5112367892976595</v>
      </c>
      <c r="W64">
        <f t="shared" si="8"/>
        <v>1.3154761904761905</v>
      </c>
      <c r="X64">
        <v>0.67800000000000005</v>
      </c>
      <c r="Y64" s="2" t="s">
        <v>65</v>
      </c>
      <c r="Z64">
        <v>1.37900000000001</v>
      </c>
      <c r="AA64">
        <v>0.67800000000000005</v>
      </c>
      <c r="AB64" s="2" t="s">
        <v>65</v>
      </c>
      <c r="AD64">
        <v>0.66400000000000003</v>
      </c>
      <c r="AE64" s="2" t="s">
        <v>65</v>
      </c>
      <c r="AF64">
        <v>1.3280000000000001</v>
      </c>
      <c r="AG64">
        <v>0.65607831325301202</v>
      </c>
      <c r="AH64" s="2" t="s">
        <v>65</v>
      </c>
      <c r="AI64">
        <v>1.3620062524772305</v>
      </c>
      <c r="AJ64">
        <v>0.65229999999999799</v>
      </c>
      <c r="AK64" s="2" t="s">
        <v>65</v>
      </c>
    </row>
    <row r="65" spans="12:37" x14ac:dyDescent="0.25">
      <c r="L65">
        <v>0.63929999999999998</v>
      </c>
      <c r="M65">
        <v>1.3280000000000001</v>
      </c>
      <c r="Q65">
        <f t="shared" si="11"/>
        <v>0.66400000000000003</v>
      </c>
      <c r="R65">
        <f t="shared" si="12"/>
        <v>0.65607831325301202</v>
      </c>
      <c r="S65">
        <f t="shared" si="13"/>
        <v>1.5100370977852071</v>
      </c>
      <c r="W65">
        <f t="shared" si="8"/>
        <v>1.3154761904761905</v>
      </c>
      <c r="X65">
        <v>0.67900000000000005</v>
      </c>
      <c r="Y65" s="2" t="s">
        <v>65</v>
      </c>
      <c r="Z65">
        <v>1.3795000000000099</v>
      </c>
      <c r="AA65">
        <v>0.67900000000000005</v>
      </c>
      <c r="AB65" s="2" t="s">
        <v>65</v>
      </c>
      <c r="AD65">
        <v>0.66449999999999998</v>
      </c>
      <c r="AE65" s="2" t="s">
        <v>65</v>
      </c>
      <c r="AF65">
        <v>1.329</v>
      </c>
      <c r="AG65">
        <v>0.65595221971407069</v>
      </c>
      <c r="AH65" s="2" t="s">
        <v>65</v>
      </c>
      <c r="AI65">
        <v>1.360925356576884</v>
      </c>
      <c r="AJ65">
        <v>0.65239999999999798</v>
      </c>
      <c r="AK65" s="2" t="s">
        <v>65</v>
      </c>
    </row>
    <row r="66" spans="12:37" x14ac:dyDescent="0.25">
      <c r="L66">
        <v>0.63939999999999997</v>
      </c>
      <c r="M66">
        <v>1.329</v>
      </c>
      <c r="Q66">
        <f t="shared" si="11"/>
        <v>0.66449999999999998</v>
      </c>
      <c r="R66">
        <f t="shared" si="12"/>
        <v>0.65595221971407069</v>
      </c>
      <c r="S66">
        <f t="shared" si="13"/>
        <v>1.508838387635755</v>
      </c>
      <c r="W66">
        <f t="shared" si="8"/>
        <v>1.3154761904761905</v>
      </c>
      <c r="X66">
        <v>0.68</v>
      </c>
      <c r="Y66" s="2" t="s">
        <v>65</v>
      </c>
      <c r="Z66">
        <v>1.3800000000000101</v>
      </c>
      <c r="AA66">
        <v>0.68</v>
      </c>
      <c r="AB66" s="2" t="s">
        <v>65</v>
      </c>
      <c r="AD66">
        <v>0.66500000000000004</v>
      </c>
      <c r="AE66" s="2" t="s">
        <v>65</v>
      </c>
      <c r="AF66">
        <v>1.33</v>
      </c>
      <c r="AG66">
        <v>0.65582706766917298</v>
      </c>
      <c r="AH66" s="2" t="s">
        <v>65</v>
      </c>
      <c r="AI66">
        <v>1.3598452970297235</v>
      </c>
      <c r="AJ66">
        <v>0.65249999999999797</v>
      </c>
      <c r="AK66" s="2" t="s">
        <v>65</v>
      </c>
    </row>
    <row r="67" spans="12:37" x14ac:dyDescent="0.25">
      <c r="L67">
        <v>0.63949999999999996</v>
      </c>
      <c r="M67">
        <v>1.33</v>
      </c>
      <c r="Q67">
        <f t="shared" si="11"/>
        <v>0.66500000000000004</v>
      </c>
      <c r="R67">
        <f t="shared" si="12"/>
        <v>0.65582706766917298</v>
      </c>
      <c r="S67">
        <f t="shared" si="13"/>
        <v>1.5076406576200421</v>
      </c>
      <c r="W67">
        <f t="shared" si="8"/>
        <v>1.3154761904761905</v>
      </c>
      <c r="X67">
        <v>0.68100000000000005</v>
      </c>
      <c r="Y67" s="2" t="s">
        <v>65</v>
      </c>
      <c r="Z67">
        <v>1.3805000000000101</v>
      </c>
      <c r="AA67">
        <v>0.68100000000000005</v>
      </c>
      <c r="AB67" s="2" t="s">
        <v>65</v>
      </c>
      <c r="AD67">
        <v>0.66550000000000498</v>
      </c>
      <c r="AE67" s="2" t="s">
        <v>65</v>
      </c>
      <c r="AF67">
        <v>1.33100000000001</v>
      </c>
      <c r="AG67">
        <v>0.65570285499624226</v>
      </c>
      <c r="AH67" s="2" t="s">
        <v>65</v>
      </c>
      <c r="AI67">
        <v>1.3587660728424606</v>
      </c>
      <c r="AJ67">
        <v>0.65259999999999796</v>
      </c>
      <c r="AK67" s="2" t="s">
        <v>65</v>
      </c>
    </row>
    <row r="68" spans="12:37" x14ac:dyDescent="0.25">
      <c r="L68">
        <v>0.63959999999999995</v>
      </c>
      <c r="M68">
        <v>1.33100000000001</v>
      </c>
      <c r="Q68">
        <f t="shared" si="11"/>
        <v>0.66550000000000498</v>
      </c>
      <c r="R68">
        <f t="shared" si="12"/>
        <v>0.65570285499624226</v>
      </c>
      <c r="S68">
        <f t="shared" si="13"/>
        <v>1.5064439065108526</v>
      </c>
      <c r="W68">
        <f t="shared" si="8"/>
        <v>1.3154761904761905</v>
      </c>
      <c r="X68">
        <v>0.68200000000000005</v>
      </c>
      <c r="Y68" s="2" t="s">
        <v>65</v>
      </c>
      <c r="Z68">
        <v>1.38100000000001</v>
      </c>
      <c r="AA68">
        <v>0.68200000000000005</v>
      </c>
      <c r="AB68" s="2" t="s">
        <v>65</v>
      </c>
      <c r="AD68">
        <v>0.66600000000000503</v>
      </c>
      <c r="AE68" s="2" t="s">
        <v>65</v>
      </c>
      <c r="AF68">
        <v>1.3320000000000101</v>
      </c>
      <c r="AG68">
        <v>0.65557957957957835</v>
      </c>
      <c r="AH68" s="2" t="s">
        <v>65</v>
      </c>
      <c r="AI68">
        <v>1.3576876830233688</v>
      </c>
      <c r="AJ68">
        <v>0.65269999999999795</v>
      </c>
      <c r="AK68" s="2" t="s">
        <v>65</v>
      </c>
    </row>
    <row r="69" spans="12:37" x14ac:dyDescent="0.25">
      <c r="L69">
        <v>0.63969999999999905</v>
      </c>
      <c r="M69">
        <v>1.3320000000000101</v>
      </c>
      <c r="Q69">
        <f t="shared" si="11"/>
        <v>0.66600000000000503</v>
      </c>
      <c r="R69">
        <f t="shared" si="12"/>
        <v>0.65557957957957835</v>
      </c>
      <c r="S69">
        <f t="shared" si="13"/>
        <v>1.5052481330830318</v>
      </c>
      <c r="W69">
        <f t="shared" si="8"/>
        <v>1.3154761904761905</v>
      </c>
      <c r="X69">
        <v>0.68300000000000005</v>
      </c>
      <c r="Y69" s="2" t="s">
        <v>65</v>
      </c>
      <c r="Z69">
        <v>1.3815000000000099</v>
      </c>
      <c r="AA69">
        <v>0.68300000000000005</v>
      </c>
      <c r="AB69" s="2" t="s">
        <v>65</v>
      </c>
      <c r="AD69">
        <v>0.66650000000000498</v>
      </c>
      <c r="AE69" s="2" t="s">
        <v>65</v>
      </c>
      <c r="AF69">
        <v>1.33300000000001</v>
      </c>
      <c r="AG69">
        <v>0.65545723930982625</v>
      </c>
      <c r="AH69" s="2" t="s">
        <v>65</v>
      </c>
      <c r="AI69">
        <v>1.3566101265822978</v>
      </c>
      <c r="AJ69">
        <v>0.65279999999999805</v>
      </c>
      <c r="AK69" s="2" t="s">
        <v>65</v>
      </c>
    </row>
    <row r="70" spans="12:37" x14ac:dyDescent="0.25">
      <c r="L70">
        <v>0.63979999999999904</v>
      </c>
      <c r="M70">
        <v>1.33300000000001</v>
      </c>
      <c r="Q70">
        <f t="shared" si="11"/>
        <v>0.66650000000000498</v>
      </c>
      <c r="R70">
        <f t="shared" si="12"/>
        <v>0.65545723930982625</v>
      </c>
      <c r="S70">
        <f t="shared" si="13"/>
        <v>1.5040533361134376</v>
      </c>
      <c r="W70">
        <f t="shared" si="8"/>
        <v>1.3154761904761905</v>
      </c>
      <c r="X70">
        <v>0.68400000000000005</v>
      </c>
      <c r="Y70" s="2" t="s">
        <v>65</v>
      </c>
      <c r="Z70">
        <v>1.3820000000000101</v>
      </c>
      <c r="AA70">
        <v>0.68400000000000005</v>
      </c>
      <c r="AB70" s="2" t="s">
        <v>65</v>
      </c>
      <c r="AD70">
        <v>0.66700000000000503</v>
      </c>
      <c r="AE70" s="2" t="s">
        <v>65</v>
      </c>
      <c r="AF70">
        <v>1.3340000000000101</v>
      </c>
      <c r="AG70">
        <v>0.65533583208395685</v>
      </c>
      <c r="AH70" s="2" t="s">
        <v>65</v>
      </c>
      <c r="AI70">
        <v>1.3555334025306656</v>
      </c>
      <c r="AJ70">
        <v>0.65289999999999804</v>
      </c>
      <c r="AK70" s="2" t="s">
        <v>65</v>
      </c>
    </row>
    <row r="71" spans="12:37" x14ac:dyDescent="0.25">
      <c r="L71">
        <v>0.63989999999999903</v>
      </c>
      <c r="M71">
        <v>1.3340000000000101</v>
      </c>
      <c r="Q71">
        <f t="shared" si="11"/>
        <v>0.66700000000000503</v>
      </c>
      <c r="R71">
        <f t="shared" si="12"/>
        <v>0.65533583208395685</v>
      </c>
      <c r="S71">
        <f t="shared" si="13"/>
        <v>1.5028595143810028</v>
      </c>
      <c r="W71">
        <f t="shared" si="8"/>
        <v>1.3154761904761905</v>
      </c>
      <c r="X71">
        <v>0.68500000000000005</v>
      </c>
      <c r="Y71" s="2" t="s">
        <v>65</v>
      </c>
      <c r="Z71">
        <v>1.3825000000000101</v>
      </c>
      <c r="AA71">
        <v>0.68500000000000005</v>
      </c>
      <c r="AB71" s="2" t="s">
        <v>65</v>
      </c>
      <c r="AD71">
        <v>0.66750000000000498</v>
      </c>
      <c r="AE71" s="2" t="s">
        <v>65</v>
      </c>
      <c r="AF71">
        <v>1.33500000000001</v>
      </c>
      <c r="AG71">
        <v>0.65521535580524226</v>
      </c>
      <c r="AH71" s="2" t="s">
        <v>65</v>
      </c>
      <c r="AI71">
        <v>1.3544575098814451</v>
      </c>
      <c r="AJ71">
        <v>0.65299999999999803</v>
      </c>
      <c r="AK71" s="2" t="s">
        <v>65</v>
      </c>
    </row>
    <row r="72" spans="12:37" x14ac:dyDescent="0.25">
      <c r="L72">
        <v>0.63999999999999901</v>
      </c>
      <c r="M72">
        <v>1.33500000000001</v>
      </c>
      <c r="Q72">
        <f t="shared" si="11"/>
        <v>0.66750000000000498</v>
      </c>
      <c r="R72">
        <f t="shared" si="12"/>
        <v>0.65521535580524226</v>
      </c>
      <c r="S72">
        <f t="shared" si="13"/>
        <v>1.5016666666666796</v>
      </c>
      <c r="W72">
        <f t="shared" si="8"/>
        <v>1.3154761904761905</v>
      </c>
      <c r="X72">
        <v>0.68600000000000005</v>
      </c>
      <c r="Y72" s="2" t="s">
        <v>65</v>
      </c>
      <c r="Z72">
        <v>1.38300000000001</v>
      </c>
      <c r="AA72">
        <v>0.68600000000000005</v>
      </c>
      <c r="AB72" s="2" t="s">
        <v>65</v>
      </c>
      <c r="AD72">
        <v>0.66800000000000503</v>
      </c>
      <c r="AE72" s="2" t="s">
        <v>65</v>
      </c>
      <c r="AF72">
        <v>1.3360000000000101</v>
      </c>
      <c r="AG72">
        <v>0.65509580838323234</v>
      </c>
      <c r="AH72" s="2" t="s">
        <v>65</v>
      </c>
      <c r="AI72">
        <v>1.3533824476491711</v>
      </c>
      <c r="AJ72">
        <v>0.65309999999999802</v>
      </c>
      <c r="AK72" s="2" t="s">
        <v>65</v>
      </c>
    </row>
    <row r="73" spans="12:37" x14ac:dyDescent="0.25">
      <c r="L73">
        <v>0.640099999999999</v>
      </c>
      <c r="M73">
        <v>1.3360000000000101</v>
      </c>
      <c r="Q73">
        <f t="shared" si="11"/>
        <v>0.66800000000000503</v>
      </c>
      <c r="R73">
        <f t="shared" si="12"/>
        <v>0.65509580838323234</v>
      </c>
      <c r="S73">
        <f t="shared" si="13"/>
        <v>1.5004747917534478</v>
      </c>
      <c r="W73">
        <f t="shared" si="8"/>
        <v>1.3154761904761905</v>
      </c>
      <c r="X73">
        <v>0.68700000000000006</v>
      </c>
      <c r="Y73" s="2" t="s">
        <v>65</v>
      </c>
      <c r="Z73">
        <v>1.3835000000000099</v>
      </c>
      <c r="AA73">
        <v>0.68700000000000006</v>
      </c>
      <c r="AB73" s="2" t="s">
        <v>65</v>
      </c>
      <c r="AD73">
        <v>0.66850000000000498</v>
      </c>
      <c r="AE73" s="2" t="s">
        <v>65</v>
      </c>
      <c r="AF73">
        <v>1.33700000000001</v>
      </c>
      <c r="AG73">
        <v>0.65497718773373115</v>
      </c>
      <c r="AH73" s="2" t="s">
        <v>65</v>
      </c>
      <c r="AI73">
        <v>1.352308214849941</v>
      </c>
      <c r="AJ73">
        <v>0.653199999999998</v>
      </c>
      <c r="AK73" s="2" t="s">
        <v>65</v>
      </c>
    </row>
    <row r="74" spans="12:37" x14ac:dyDescent="0.25">
      <c r="L74">
        <v>0.64019999999999899</v>
      </c>
      <c r="M74">
        <v>1.33700000000001</v>
      </c>
      <c r="Q74">
        <f t="shared" si="11"/>
        <v>0.66850000000000498</v>
      </c>
      <c r="R74">
        <f t="shared" si="12"/>
        <v>0.65497718773373115</v>
      </c>
      <c r="S74">
        <f t="shared" si="13"/>
        <v>1.4992838884263218</v>
      </c>
      <c r="W74">
        <f t="shared" si="8"/>
        <v>1.3154761904761905</v>
      </c>
      <c r="X74">
        <v>0.68799999999999994</v>
      </c>
      <c r="Y74" s="2" t="s">
        <v>65</v>
      </c>
      <c r="Z74">
        <v>1.3840000000000101</v>
      </c>
      <c r="AA74">
        <v>0.68799999999999994</v>
      </c>
      <c r="AB74" s="2" t="s">
        <v>65</v>
      </c>
      <c r="AD74">
        <v>0.66900000000000504</v>
      </c>
      <c r="AE74" s="2" t="s">
        <v>65</v>
      </c>
      <c r="AF74">
        <v>1.3380000000000101</v>
      </c>
      <c r="AG74">
        <v>0.65485949177877312</v>
      </c>
      <c r="AH74" s="2" t="s">
        <v>65</v>
      </c>
      <c r="AI74">
        <v>1.3512348105014031</v>
      </c>
      <c r="AJ74">
        <v>0.65329999999999799</v>
      </c>
      <c r="AK74" s="2" t="s">
        <v>65</v>
      </c>
    </row>
    <row r="75" spans="12:37" x14ac:dyDescent="0.25">
      <c r="L75">
        <v>0.64029999999999898</v>
      </c>
      <c r="M75">
        <v>1.3380000000000101</v>
      </c>
      <c r="Q75">
        <f t="shared" si="11"/>
        <v>0.66900000000000504</v>
      </c>
      <c r="R75">
        <f t="shared" si="12"/>
        <v>0.65485949177877312</v>
      </c>
      <c r="S75">
        <f t="shared" si="13"/>
        <v>1.4980939554723383</v>
      </c>
      <c r="W75">
        <f t="shared" si="8"/>
        <v>1.3154761904761905</v>
      </c>
      <c r="X75">
        <v>0.68899999999999995</v>
      </c>
      <c r="Y75" s="2" t="s">
        <v>65</v>
      </c>
      <c r="Z75">
        <v>1.3845000000000101</v>
      </c>
      <c r="AA75">
        <v>0.68899999999999995</v>
      </c>
      <c r="AB75" s="2" t="s">
        <v>65</v>
      </c>
      <c r="AD75">
        <v>0.66950000000000498</v>
      </c>
      <c r="AE75" s="2" t="s">
        <v>65</v>
      </c>
      <c r="AF75">
        <v>1.33900000000001</v>
      </c>
      <c r="AG75">
        <v>0.65474271844660081</v>
      </c>
      <c r="AH75" s="2" t="s">
        <v>65</v>
      </c>
      <c r="AI75">
        <v>1.350162233622753</v>
      </c>
      <c r="AJ75">
        <v>0.65339999999999798</v>
      </c>
      <c r="AK75" s="2" t="s">
        <v>65</v>
      </c>
    </row>
    <row r="76" spans="12:37" x14ac:dyDescent="0.25">
      <c r="L76">
        <v>0.64039999999999897</v>
      </c>
      <c r="M76">
        <v>1.33900000000001</v>
      </c>
      <c r="Q76">
        <f t="shared" si="11"/>
        <v>0.66950000000000498</v>
      </c>
      <c r="R76">
        <f t="shared" si="12"/>
        <v>0.65474271844660081</v>
      </c>
      <c r="S76">
        <f t="shared" si="13"/>
        <v>1.4969049916805452</v>
      </c>
      <c r="W76">
        <f t="shared" si="8"/>
        <v>1.3154761904761905</v>
      </c>
      <c r="X76">
        <v>0.69</v>
      </c>
      <c r="Y76" s="2" t="s">
        <v>65</v>
      </c>
      <c r="Z76">
        <v>1.38500000000001</v>
      </c>
      <c r="AA76">
        <v>0.69</v>
      </c>
      <c r="AB76" s="2" t="s">
        <v>65</v>
      </c>
      <c r="AD76">
        <v>0.67000000000000504</v>
      </c>
      <c r="AE76" s="2" t="s">
        <v>65</v>
      </c>
      <c r="AF76">
        <v>1.3400000000000101</v>
      </c>
      <c r="AG76">
        <v>0.65462686567164063</v>
      </c>
      <c r="AH76" s="2" t="s">
        <v>65</v>
      </c>
      <c r="AI76">
        <v>1.349090483234735</v>
      </c>
      <c r="AJ76">
        <v>0.65349999999999797</v>
      </c>
      <c r="AK76" s="2" t="s">
        <v>65</v>
      </c>
    </row>
    <row r="77" spans="12:37" x14ac:dyDescent="0.25">
      <c r="L77">
        <v>0.64049999999999896</v>
      </c>
      <c r="M77">
        <v>1.3400000000000101</v>
      </c>
      <c r="Q77">
        <f t="shared" si="11"/>
        <v>0.67000000000000504</v>
      </c>
      <c r="R77">
        <f t="shared" si="12"/>
        <v>0.65462686567164063</v>
      </c>
      <c r="S77">
        <f t="shared" si="13"/>
        <v>1.4957169958420078</v>
      </c>
      <c r="AD77">
        <v>0.67050000000000498</v>
      </c>
      <c r="AE77" s="2" t="s">
        <v>65</v>
      </c>
      <c r="AF77">
        <v>1.34100000000001</v>
      </c>
      <c r="AG77">
        <v>0.65451193139448061</v>
      </c>
      <c r="AH77" s="2" t="s">
        <v>65</v>
      </c>
      <c r="AI77">
        <v>1.3480195583596417</v>
      </c>
      <c r="AJ77">
        <v>0.65359999999999796</v>
      </c>
      <c r="AK77" s="2" t="s">
        <v>65</v>
      </c>
    </row>
    <row r="78" spans="12:37" x14ac:dyDescent="0.25">
      <c r="L78">
        <v>0.64059999999999895</v>
      </c>
      <c r="M78">
        <v>1.34100000000001</v>
      </c>
      <c r="Q78">
        <f t="shared" si="11"/>
        <v>0.67050000000000498</v>
      </c>
      <c r="R78">
        <f t="shared" si="12"/>
        <v>0.65451193139448061</v>
      </c>
      <c r="S78">
        <f t="shared" si="13"/>
        <v>1.4945299667498027</v>
      </c>
      <c r="AD78">
        <v>0.67100000000000504</v>
      </c>
      <c r="AE78" s="2" t="s">
        <v>65</v>
      </c>
      <c r="AF78">
        <v>1.3420000000000101</v>
      </c>
      <c r="AG78">
        <v>0.65439791356184684</v>
      </c>
      <c r="AH78" s="2" t="s">
        <v>65</v>
      </c>
      <c r="AI78">
        <v>1.3469494580213062</v>
      </c>
      <c r="AJ78">
        <v>0.65369999999999795</v>
      </c>
      <c r="AK78" s="2" t="s">
        <v>65</v>
      </c>
    </row>
    <row r="79" spans="12:37" x14ac:dyDescent="0.25">
      <c r="L79">
        <v>0.64069999999999905</v>
      </c>
      <c r="M79">
        <v>1.3420000000000101</v>
      </c>
      <c r="Q79">
        <f t="shared" si="11"/>
        <v>0.67100000000000504</v>
      </c>
      <c r="R79">
        <f t="shared" si="12"/>
        <v>0.65439791356184684</v>
      </c>
      <c r="S79">
        <f t="shared" si="13"/>
        <v>1.4933439031990148</v>
      </c>
      <c r="AD79">
        <v>0.67150000000000498</v>
      </c>
      <c r="AE79" s="2" t="s">
        <v>65</v>
      </c>
      <c r="AF79">
        <v>1.34300000000001</v>
      </c>
      <c r="AG79">
        <v>0.65428481012658113</v>
      </c>
      <c r="AH79" s="2" t="s">
        <v>65</v>
      </c>
      <c r="AI79">
        <v>1.3458801812450949</v>
      </c>
      <c r="AJ79">
        <v>0.65379999999999805</v>
      </c>
      <c r="AK79" s="2" t="s">
        <v>65</v>
      </c>
    </row>
    <row r="80" spans="12:37" x14ac:dyDescent="0.25">
      <c r="L80">
        <v>0.64079999999999904</v>
      </c>
      <c r="M80">
        <v>1.34300000000001</v>
      </c>
      <c r="Q80">
        <f t="shared" si="11"/>
        <v>0.67150000000000498</v>
      </c>
      <c r="R80">
        <f t="shared" si="12"/>
        <v>0.65428481012658113</v>
      </c>
      <c r="S80">
        <f t="shared" si="13"/>
        <v>1.4921588039867215</v>
      </c>
      <c r="AD80">
        <v>0.67200000000000504</v>
      </c>
      <c r="AE80" s="2" t="s">
        <v>65</v>
      </c>
      <c r="AF80">
        <v>1.3440000000000101</v>
      </c>
      <c r="AG80">
        <v>0.65417261904761792</v>
      </c>
      <c r="AH80" s="2" t="s">
        <v>65</v>
      </c>
      <c r="AI80">
        <v>1.3448117270579178</v>
      </c>
      <c r="AJ80">
        <v>0.65389999999999804</v>
      </c>
      <c r="AK80" s="2" t="s">
        <v>65</v>
      </c>
    </row>
    <row r="81" spans="12:37" x14ac:dyDescent="0.25">
      <c r="L81">
        <v>0.64089999999999903</v>
      </c>
      <c r="M81">
        <v>1.3440000000000101</v>
      </c>
      <c r="Q81">
        <f t="shared" si="11"/>
        <v>0.67200000000000504</v>
      </c>
      <c r="R81">
        <f t="shared" si="12"/>
        <v>0.65417261904761792</v>
      </c>
      <c r="S81">
        <f t="shared" si="13"/>
        <v>1.4909746679120086</v>
      </c>
      <c r="AD81">
        <v>0.67250000000000498</v>
      </c>
      <c r="AE81" s="2" t="s">
        <v>65</v>
      </c>
      <c r="AF81">
        <v>1.34500000000001</v>
      </c>
      <c r="AG81">
        <v>0.65406133828996171</v>
      </c>
      <c r="AH81" s="2" t="s">
        <v>65</v>
      </c>
      <c r="AI81">
        <v>1.3437440944882089</v>
      </c>
      <c r="AJ81">
        <v>0.65399999999999803</v>
      </c>
      <c r="AK81" s="2" t="s">
        <v>65</v>
      </c>
    </row>
    <row r="82" spans="12:37" x14ac:dyDescent="0.25">
      <c r="L82">
        <v>0.64099999999999902</v>
      </c>
      <c r="M82">
        <v>1.34500000000001</v>
      </c>
      <c r="Q82">
        <f t="shared" si="11"/>
        <v>0.67250000000000498</v>
      </c>
      <c r="R82">
        <f t="shared" si="12"/>
        <v>0.65406133828996171</v>
      </c>
      <c r="S82">
        <f t="shared" si="13"/>
        <v>1.4897914937759444</v>
      </c>
      <c r="AD82">
        <v>0.67300000000000504</v>
      </c>
      <c r="AE82" s="2" t="s">
        <v>65</v>
      </c>
      <c r="AF82">
        <v>1.3460000000000101</v>
      </c>
      <c r="AG82">
        <v>0.65395096582466461</v>
      </c>
      <c r="AH82" s="2" t="s">
        <v>65</v>
      </c>
      <c r="AI82">
        <v>1.3426772825659403</v>
      </c>
      <c r="AJ82">
        <v>0.65409999999999802</v>
      </c>
      <c r="AK82" s="2" t="s">
        <v>65</v>
      </c>
    </row>
    <row r="83" spans="12:37" x14ac:dyDescent="0.25">
      <c r="L83">
        <v>0.641099999999999</v>
      </c>
      <c r="M83">
        <v>1.3460000000000101</v>
      </c>
      <c r="Q83">
        <f t="shared" si="11"/>
        <v>0.67300000000000504</v>
      </c>
      <c r="R83">
        <f t="shared" si="12"/>
        <v>0.65395096582466461</v>
      </c>
      <c r="S83">
        <f t="shared" si="13"/>
        <v>1.488609280381596</v>
      </c>
      <c r="AD83">
        <v>0.67350000000000498</v>
      </c>
      <c r="AE83" s="2" t="s">
        <v>65</v>
      </c>
      <c r="AF83">
        <v>1.34700000000001</v>
      </c>
      <c r="AG83">
        <v>0.65384149962880367</v>
      </c>
      <c r="AH83" s="2" t="s">
        <v>65</v>
      </c>
      <c r="AI83">
        <v>1.341611290322601</v>
      </c>
      <c r="AJ83">
        <v>0.65419999999999801</v>
      </c>
      <c r="AK83" s="2" t="s">
        <v>65</v>
      </c>
    </row>
    <row r="84" spans="12:37" x14ac:dyDescent="0.25">
      <c r="L84">
        <v>0.64119999999999899</v>
      </c>
      <c r="M84">
        <v>1.34700000000001</v>
      </c>
      <c r="Q84">
        <f t="shared" si="11"/>
        <v>0.67350000000000498</v>
      </c>
      <c r="R84">
        <f t="shared" si="12"/>
        <v>0.65384149962880367</v>
      </c>
      <c r="S84">
        <f t="shared" si="13"/>
        <v>1.4874280265340074</v>
      </c>
      <c r="AD84">
        <v>0.67400000000000504</v>
      </c>
      <c r="AE84" s="2" t="s">
        <v>65</v>
      </c>
      <c r="AF84">
        <v>1.3480000000000101</v>
      </c>
      <c r="AG84">
        <v>0.65373293768545881</v>
      </c>
      <c r="AH84" s="2" t="s">
        <v>65</v>
      </c>
      <c r="AI84">
        <v>1.3405461167912134</v>
      </c>
      <c r="AJ84">
        <v>0.65429999999999799</v>
      </c>
      <c r="AK84" s="2" t="s">
        <v>65</v>
      </c>
    </row>
    <row r="85" spans="12:37" x14ac:dyDescent="0.25">
      <c r="L85">
        <v>0.64129999999999898</v>
      </c>
      <c r="M85">
        <v>1.3480000000000101</v>
      </c>
      <c r="Q85">
        <f t="shared" si="11"/>
        <v>0.67400000000000504</v>
      </c>
      <c r="R85">
        <f t="shared" si="12"/>
        <v>0.65373293768545881</v>
      </c>
      <c r="S85">
        <f t="shared" si="13"/>
        <v>1.4862477310402107</v>
      </c>
      <c r="AD85">
        <v>0.67450000000000498</v>
      </c>
      <c r="AE85" s="2" t="s">
        <v>65</v>
      </c>
      <c r="AF85">
        <v>1.34900000000001</v>
      </c>
      <c r="AG85">
        <v>0.65362527798369063</v>
      </c>
      <c r="AH85" s="2" t="s">
        <v>65</v>
      </c>
      <c r="AI85">
        <v>1.3394817610063097</v>
      </c>
      <c r="AJ85">
        <v>0.65439999999999798</v>
      </c>
      <c r="AK85" s="2" t="s">
        <v>65</v>
      </c>
    </row>
    <row r="86" spans="12:37" x14ac:dyDescent="0.25">
      <c r="L86">
        <v>0.64139999999999897</v>
      </c>
      <c r="M86">
        <v>1.34900000000001</v>
      </c>
      <c r="Q86">
        <f t="shared" si="11"/>
        <v>0.67450000000000498</v>
      </c>
      <c r="R86">
        <f t="shared" si="12"/>
        <v>0.65362527798369063</v>
      </c>
      <c r="S86">
        <f t="shared" si="13"/>
        <v>1.4850683927092074</v>
      </c>
      <c r="AD86">
        <v>0.67500000000000504</v>
      </c>
      <c r="AE86" s="2" t="s">
        <v>65</v>
      </c>
      <c r="AF86">
        <v>1.3500000000000101</v>
      </c>
      <c r="AG86">
        <v>0.6535185185185175</v>
      </c>
      <c r="AH86" s="2" t="s">
        <v>65</v>
      </c>
      <c r="AI86">
        <v>1.3384182220039507</v>
      </c>
      <c r="AJ86">
        <v>0.65449999999999797</v>
      </c>
      <c r="AK86" s="2" t="s">
        <v>65</v>
      </c>
    </row>
    <row r="87" spans="12:37" x14ac:dyDescent="0.25">
      <c r="L87">
        <v>0.64149999999999896</v>
      </c>
      <c r="M87">
        <v>1.3500000000000101</v>
      </c>
      <c r="Q87">
        <f t="shared" ref="Q87:Q135" si="14">M87/(2*$G$4)</f>
        <v>0.67500000000000504</v>
      </c>
      <c r="R87">
        <f t="shared" ref="R87:R135" si="15">2*($D$4-M87*($B$4-$A$4-M87/(4*$G$4)))/M87</f>
        <v>0.6535185185185175</v>
      </c>
      <c r="S87">
        <f t="shared" ref="S87:S150" si="16">($D$4-$G$4*($B$4-$A$4+$C$4+L87/4)^2)/(-$C$4+L87/4)</f>
        <v>1.4838900103519794</v>
      </c>
      <c r="AD87">
        <v>0.67550000000000499</v>
      </c>
      <c r="AE87" s="2" t="s">
        <v>65</v>
      </c>
      <c r="AF87">
        <v>1.35100000000001</v>
      </c>
      <c r="AG87">
        <v>0.65341265729089459</v>
      </c>
      <c r="AH87" s="2" t="s">
        <v>65</v>
      </c>
      <c r="AI87">
        <v>1.3373554988217018</v>
      </c>
      <c r="AJ87">
        <v>0.65459999999999796</v>
      </c>
      <c r="AK87" s="2" t="s">
        <v>65</v>
      </c>
    </row>
    <row r="88" spans="12:37" x14ac:dyDescent="0.25">
      <c r="L88">
        <v>0.64159999999999895</v>
      </c>
      <c r="M88">
        <v>1.35100000000001</v>
      </c>
      <c r="Q88">
        <f t="shared" si="14"/>
        <v>0.67550000000000499</v>
      </c>
      <c r="R88">
        <f t="shared" si="15"/>
        <v>0.65341265729089459</v>
      </c>
      <c r="S88">
        <f t="shared" si="16"/>
        <v>1.482712582781468</v>
      </c>
      <c r="AD88">
        <v>0.67600000000000504</v>
      </c>
      <c r="AE88" s="2" t="s">
        <v>65</v>
      </c>
      <c r="AF88">
        <v>1.3520000000000101</v>
      </c>
      <c r="AG88">
        <v>0.65330769230769126</v>
      </c>
      <c r="AH88" s="2" t="s">
        <v>65</v>
      </c>
      <c r="AI88">
        <v>1.3362935904986479</v>
      </c>
      <c r="AJ88">
        <v>0.65469999999999795</v>
      </c>
      <c r="AK88" s="2" t="s">
        <v>65</v>
      </c>
    </row>
    <row r="89" spans="12:37" x14ac:dyDescent="0.25">
      <c r="L89">
        <v>0.64169999999999905</v>
      </c>
      <c r="M89">
        <v>1.3520000000000101</v>
      </c>
      <c r="Q89">
        <f t="shared" si="14"/>
        <v>0.67600000000000504</v>
      </c>
      <c r="R89">
        <f t="shared" si="15"/>
        <v>0.65330769230769126</v>
      </c>
      <c r="S89">
        <f t="shared" si="16"/>
        <v>1.4815361088125869</v>
      </c>
      <c r="AD89">
        <v>0.67650000000000499</v>
      </c>
      <c r="AE89" s="2" t="s">
        <v>65</v>
      </c>
      <c r="AF89">
        <v>1.35300000000001</v>
      </c>
      <c r="AG89">
        <v>0.65320362158166934</v>
      </c>
      <c r="AH89" s="2" t="s">
        <v>65</v>
      </c>
      <c r="AI89">
        <v>1.3352324960753734</v>
      </c>
      <c r="AJ89">
        <v>0.65479999999999805</v>
      </c>
      <c r="AK89" s="2" t="s">
        <v>65</v>
      </c>
    </row>
    <row r="90" spans="12:37" x14ac:dyDescent="0.25">
      <c r="L90">
        <v>0.64179999999999904</v>
      </c>
      <c r="M90">
        <v>1.35300000000001</v>
      </c>
      <c r="Q90">
        <f t="shared" si="14"/>
        <v>0.67650000000000499</v>
      </c>
      <c r="R90">
        <f t="shared" si="15"/>
        <v>0.65320362158166934</v>
      </c>
      <c r="S90">
        <f t="shared" si="16"/>
        <v>1.4803605872622112</v>
      </c>
      <c r="AD90">
        <v>0.67700000000000504</v>
      </c>
      <c r="AE90" s="2" t="s">
        <v>65</v>
      </c>
      <c r="AF90">
        <v>1.3540000000000101</v>
      </c>
      <c r="AG90">
        <v>0.65310044313146132</v>
      </c>
      <c r="AH90" s="2" t="s">
        <v>65</v>
      </c>
      <c r="AI90">
        <v>1.3341722145939803</v>
      </c>
      <c r="AJ90">
        <v>0.65489999999999804</v>
      </c>
      <c r="AK90" s="2" t="s">
        <v>65</v>
      </c>
    </row>
    <row r="91" spans="12:37" x14ac:dyDescent="0.25">
      <c r="L91">
        <v>0.64189999999999903</v>
      </c>
      <c r="M91">
        <v>1.3540000000000101</v>
      </c>
      <c r="Q91">
        <f t="shared" si="14"/>
        <v>0.67700000000000504</v>
      </c>
      <c r="R91">
        <f t="shared" si="15"/>
        <v>0.65310044313146132</v>
      </c>
      <c r="S91">
        <f t="shared" si="16"/>
        <v>1.4791860169491644</v>
      </c>
      <c r="AD91">
        <v>0.67750000000000499</v>
      </c>
      <c r="AE91" s="2" t="s">
        <v>65</v>
      </c>
      <c r="AF91">
        <v>1.35500000000001</v>
      </c>
      <c r="AG91">
        <v>0.65299815498154878</v>
      </c>
      <c r="AH91" s="2" t="s">
        <v>65</v>
      </c>
      <c r="AI91">
        <v>1.33311274509806</v>
      </c>
      <c r="AJ91">
        <v>0.65499999999999803</v>
      </c>
      <c r="AK91" s="2" t="s">
        <v>65</v>
      </c>
    </row>
    <row r="92" spans="12:37" x14ac:dyDescent="0.25">
      <c r="L92">
        <v>0.64199999999999902</v>
      </c>
      <c r="M92">
        <v>1.35500000000001</v>
      </c>
      <c r="Q92">
        <f t="shared" si="14"/>
        <v>0.67750000000000499</v>
      </c>
      <c r="R92">
        <f t="shared" si="15"/>
        <v>0.65299815498154878</v>
      </c>
      <c r="S92">
        <f t="shared" si="16"/>
        <v>1.478012396694226</v>
      </c>
      <c r="AD92">
        <v>0.67800000000000504</v>
      </c>
      <c r="AE92" s="2" t="s">
        <v>65</v>
      </c>
      <c r="AF92">
        <v>1.3560000000000101</v>
      </c>
      <c r="AG92">
        <v>0.65289675516224088</v>
      </c>
      <c r="AH92" s="2" t="s">
        <v>65</v>
      </c>
      <c r="AI92">
        <v>1.3320540866327122</v>
      </c>
      <c r="AJ92">
        <v>0.65509999999999802</v>
      </c>
      <c r="AK92" s="2" t="s">
        <v>65</v>
      </c>
    </row>
    <row r="93" spans="12:37" x14ac:dyDescent="0.25">
      <c r="L93">
        <v>0.642099999999999</v>
      </c>
      <c r="M93">
        <v>1.3560000000000101</v>
      </c>
      <c r="Q93">
        <f t="shared" si="14"/>
        <v>0.67800000000000504</v>
      </c>
      <c r="R93">
        <f t="shared" si="15"/>
        <v>0.65289675516224088</v>
      </c>
      <c r="S93">
        <f t="shared" si="16"/>
        <v>1.476839725320126</v>
      </c>
      <c r="AD93">
        <v>0.67850000000000499</v>
      </c>
      <c r="AE93" s="2" t="s">
        <v>65</v>
      </c>
      <c r="AF93">
        <v>1.35700000000001</v>
      </c>
      <c r="AG93">
        <v>0.65279624170965267</v>
      </c>
      <c r="AH93" s="2" t="s">
        <v>65</v>
      </c>
      <c r="AI93">
        <v>1.3309962382445351</v>
      </c>
      <c r="AJ93">
        <v>0.65519999999999801</v>
      </c>
      <c r="AK93" s="2" t="s">
        <v>65</v>
      </c>
    </row>
    <row r="94" spans="12:37" x14ac:dyDescent="0.25">
      <c r="L94">
        <v>0.64219999999999899</v>
      </c>
      <c r="M94">
        <v>1.35700000000001</v>
      </c>
      <c r="Q94">
        <f t="shared" si="14"/>
        <v>0.67850000000000499</v>
      </c>
      <c r="R94">
        <f t="shared" si="15"/>
        <v>0.65279624170965267</v>
      </c>
      <c r="S94">
        <f t="shared" si="16"/>
        <v>1.4756680016515393</v>
      </c>
      <c r="AD94">
        <v>0.67900000000000504</v>
      </c>
      <c r="AE94" s="2" t="s">
        <v>65</v>
      </c>
      <c r="AF94">
        <v>1.3580000000000101</v>
      </c>
      <c r="AG94">
        <v>0.6526966126656838</v>
      </c>
      <c r="AH94" s="2" t="s">
        <v>65</v>
      </c>
      <c r="AI94">
        <v>1.3299391989816125</v>
      </c>
      <c r="AJ94">
        <v>0.655299999999998</v>
      </c>
      <c r="AK94" s="2" t="s">
        <v>65</v>
      </c>
    </row>
    <row r="95" spans="12:37" x14ac:dyDescent="0.25">
      <c r="L95">
        <v>0.64229999999999898</v>
      </c>
      <c r="M95">
        <v>1.3580000000000101</v>
      </c>
      <c r="Q95">
        <f t="shared" si="14"/>
        <v>0.67900000000000504</v>
      </c>
      <c r="R95">
        <f t="shared" si="15"/>
        <v>0.6526966126656838</v>
      </c>
      <c r="S95">
        <f t="shared" si="16"/>
        <v>1.4744972245150769</v>
      </c>
      <c r="AD95">
        <v>0.67950000000000499</v>
      </c>
      <c r="AE95" s="2" t="s">
        <v>65</v>
      </c>
      <c r="AF95">
        <v>1.35900000000001</v>
      </c>
      <c r="AG95">
        <v>0.65259786607799752</v>
      </c>
      <c r="AH95" s="2" t="s">
        <v>65</v>
      </c>
      <c r="AI95">
        <v>1.3288829678935212</v>
      </c>
      <c r="AJ95">
        <v>0.65539999999999798</v>
      </c>
      <c r="AK95" s="2" t="s">
        <v>65</v>
      </c>
    </row>
    <row r="96" spans="12:37" x14ac:dyDescent="0.25">
      <c r="L96">
        <v>0.64239999999999897</v>
      </c>
      <c r="M96">
        <v>1.35900000000001</v>
      </c>
      <c r="Q96">
        <f t="shared" si="14"/>
        <v>0.67950000000000499</v>
      </c>
      <c r="R96">
        <f t="shared" si="15"/>
        <v>0.65259786607799752</v>
      </c>
      <c r="S96">
        <f t="shared" si="16"/>
        <v>1.4733273927392858</v>
      </c>
      <c r="AD96">
        <v>0.68000000000000504</v>
      </c>
      <c r="AE96" s="2" t="s">
        <v>65</v>
      </c>
      <c r="AF96">
        <v>1.3600000000000101</v>
      </c>
      <c r="AG96">
        <v>0.65249999999999908</v>
      </c>
      <c r="AH96" s="2" t="s">
        <v>65</v>
      </c>
      <c r="AI96">
        <v>1.3278275440313307</v>
      </c>
      <c r="AJ96">
        <v>0.65549999999999797</v>
      </c>
      <c r="AK96" s="2" t="s">
        <v>65</v>
      </c>
    </row>
    <row r="97" spans="12:37" x14ac:dyDescent="0.25">
      <c r="L97">
        <v>0.64249999999999896</v>
      </c>
      <c r="M97">
        <v>1.3600000000000101</v>
      </c>
      <c r="Q97">
        <f t="shared" si="14"/>
        <v>0.68000000000000504</v>
      </c>
      <c r="R97">
        <f t="shared" si="15"/>
        <v>0.65249999999999908</v>
      </c>
      <c r="S97">
        <f t="shared" si="16"/>
        <v>1.47215850515465</v>
      </c>
      <c r="AD97">
        <v>0.68050000000000499</v>
      </c>
      <c r="AE97" s="2" t="s">
        <v>65</v>
      </c>
      <c r="AF97">
        <v>1.36100000000001</v>
      </c>
      <c r="AG97">
        <v>0.65240301249081467</v>
      </c>
      <c r="AH97" s="2" t="s">
        <v>65</v>
      </c>
      <c r="AI97">
        <v>1.3267729264475954</v>
      </c>
      <c r="AJ97">
        <v>0.65559999999999796</v>
      </c>
      <c r="AK97" s="2" t="s">
        <v>65</v>
      </c>
    </row>
    <row r="98" spans="12:37" x14ac:dyDescent="0.25">
      <c r="L98">
        <v>0.64259999999999895</v>
      </c>
      <c r="M98">
        <v>1.36100000000001</v>
      </c>
      <c r="Q98">
        <f t="shared" si="14"/>
        <v>0.68050000000000499</v>
      </c>
      <c r="R98">
        <f t="shared" si="15"/>
        <v>0.65240301249081467</v>
      </c>
      <c r="S98">
        <f t="shared" si="16"/>
        <v>1.4709905605935814</v>
      </c>
      <c r="AD98">
        <v>0.68100000000000505</v>
      </c>
      <c r="AE98" s="2" t="s">
        <v>65</v>
      </c>
      <c r="AF98">
        <v>1.3620000000000101</v>
      </c>
      <c r="AG98">
        <v>0.65230690161527072</v>
      </c>
      <c r="AH98" s="2" t="s">
        <v>65</v>
      </c>
      <c r="AI98">
        <v>1.3257191141963465</v>
      </c>
      <c r="AJ98">
        <v>0.65569999999999795</v>
      </c>
      <c r="AK98" s="2" t="s">
        <v>65</v>
      </c>
    </row>
    <row r="99" spans="12:37" x14ac:dyDescent="0.25">
      <c r="L99">
        <v>0.64269999999999905</v>
      </c>
      <c r="M99">
        <v>1.3620000000000101</v>
      </c>
      <c r="Q99">
        <f t="shared" si="14"/>
        <v>0.68100000000000505</v>
      </c>
      <c r="R99">
        <f t="shared" si="15"/>
        <v>0.65230690161527072</v>
      </c>
      <c r="S99">
        <f t="shared" si="16"/>
        <v>1.4698235578904097</v>
      </c>
      <c r="AD99">
        <v>0.68150000000000499</v>
      </c>
      <c r="AE99" s="2" t="s">
        <v>65</v>
      </c>
      <c r="AF99">
        <v>1.36300000000001</v>
      </c>
      <c r="AG99">
        <v>0.65221166544387288</v>
      </c>
      <c r="AH99" s="2" t="s">
        <v>65</v>
      </c>
      <c r="AI99">
        <v>1.3246661063330931</v>
      </c>
      <c r="AJ99">
        <v>0.65579999999999805</v>
      </c>
      <c r="AK99" s="2" t="s">
        <v>65</v>
      </c>
    </row>
    <row r="100" spans="12:37" x14ac:dyDescent="0.25">
      <c r="L100">
        <v>0.64279999999999904</v>
      </c>
      <c r="M100">
        <v>1.36300000000001</v>
      </c>
      <c r="Q100">
        <f t="shared" si="14"/>
        <v>0.68150000000000499</v>
      </c>
      <c r="R100">
        <f t="shared" si="15"/>
        <v>0.65221166544387288</v>
      </c>
      <c r="S100">
        <f t="shared" si="16"/>
        <v>1.4686574958813952</v>
      </c>
      <c r="AD100">
        <v>0.68200000000000505</v>
      </c>
      <c r="AE100" s="2" t="s">
        <v>65</v>
      </c>
      <c r="AF100">
        <v>1.3640000000000101</v>
      </c>
      <c r="AG100">
        <v>0.65211730205278495</v>
      </c>
      <c r="AH100" s="2" t="s">
        <v>65</v>
      </c>
      <c r="AI100">
        <v>1.3236139019148301</v>
      </c>
      <c r="AJ100">
        <v>0.65589999999999804</v>
      </c>
      <c r="AK100" s="2" t="s">
        <v>65</v>
      </c>
    </row>
    <row r="101" spans="12:37" x14ac:dyDescent="0.25">
      <c r="L101">
        <v>0.64289999999999903</v>
      </c>
      <c r="M101">
        <v>1.3640000000000101</v>
      </c>
      <c r="Q101">
        <f t="shared" si="14"/>
        <v>0.68200000000000505</v>
      </c>
      <c r="R101">
        <f t="shared" si="15"/>
        <v>0.65211730205278495</v>
      </c>
      <c r="S101">
        <f t="shared" si="16"/>
        <v>1.4674923734047038</v>
      </c>
      <c r="AD101">
        <v>0.68250000000000499</v>
      </c>
      <c r="AE101" s="2" t="s">
        <v>65</v>
      </c>
      <c r="AF101">
        <v>1.36500000000001</v>
      </c>
      <c r="AG101">
        <v>0.65202380952380856</v>
      </c>
      <c r="AH101" s="2" t="s">
        <v>65</v>
      </c>
      <c r="AI101">
        <v>1.3225625000000207</v>
      </c>
      <c r="AJ101">
        <v>0.65599999999999803</v>
      </c>
      <c r="AK101" s="2" t="s">
        <v>65</v>
      </c>
    </row>
    <row r="102" spans="12:37" x14ac:dyDescent="0.25">
      <c r="L102">
        <v>0.64299999999999902</v>
      </c>
      <c r="M102">
        <v>1.36500000000001</v>
      </c>
      <c r="Q102">
        <f t="shared" si="14"/>
        <v>0.68250000000000499</v>
      </c>
      <c r="R102">
        <f t="shared" si="15"/>
        <v>0.65202380952380856</v>
      </c>
      <c r="S102">
        <f t="shared" si="16"/>
        <v>1.4663281893004234</v>
      </c>
      <c r="AD102">
        <v>0.68300000000000505</v>
      </c>
      <c r="AE102" s="2" t="s">
        <v>65</v>
      </c>
      <c r="AF102">
        <v>1.3660000000000101</v>
      </c>
      <c r="AG102">
        <v>0.65193118594436228</v>
      </c>
      <c r="AH102" s="2" t="s">
        <v>65</v>
      </c>
      <c r="AI102">
        <v>1.3215118996485948</v>
      </c>
      <c r="AJ102">
        <v>0.65609999999999802</v>
      </c>
      <c r="AK102" s="2" t="s">
        <v>65</v>
      </c>
    </row>
    <row r="103" spans="12:37" x14ac:dyDescent="0.25">
      <c r="L103">
        <v>0.64309999999999901</v>
      </c>
      <c r="M103">
        <v>1.3660000000000101</v>
      </c>
      <c r="Q103">
        <f t="shared" si="14"/>
        <v>0.68300000000000505</v>
      </c>
      <c r="R103">
        <f t="shared" si="15"/>
        <v>0.65193118594436228</v>
      </c>
      <c r="S103">
        <f t="shared" si="16"/>
        <v>1.4651649424105413</v>
      </c>
      <c r="AD103">
        <v>0.68350000000000499</v>
      </c>
      <c r="AE103" s="2" t="s">
        <v>65</v>
      </c>
      <c r="AF103">
        <v>1.36700000000001</v>
      </c>
      <c r="AG103">
        <v>0.65183942940746065</v>
      </c>
      <c r="AH103" s="2" t="s">
        <v>65</v>
      </c>
      <c r="AI103">
        <v>1.3204620999219574</v>
      </c>
      <c r="AJ103">
        <v>0.65619999999999801</v>
      </c>
      <c r="AK103" s="2" t="s">
        <v>65</v>
      </c>
    </row>
    <row r="104" spans="12:37" x14ac:dyDescent="0.25">
      <c r="L104">
        <v>0.64319999999999899</v>
      </c>
      <c r="M104">
        <v>1.36700000000001</v>
      </c>
      <c r="Q104">
        <f t="shared" si="14"/>
        <v>0.68350000000000499</v>
      </c>
      <c r="R104">
        <f t="shared" si="15"/>
        <v>0.65183942940746065</v>
      </c>
      <c r="S104">
        <f t="shared" si="16"/>
        <v>1.4640026315789596</v>
      </c>
      <c r="AD104">
        <v>0.68400000000000505</v>
      </c>
      <c r="AE104" s="2" t="s">
        <v>65</v>
      </c>
      <c r="AF104">
        <v>1.3680000000000101</v>
      </c>
      <c r="AG104">
        <v>0.65174853801169508</v>
      </c>
      <c r="AH104" s="2" t="s">
        <v>65</v>
      </c>
      <c r="AI104">
        <v>1.3194130998829701</v>
      </c>
      <c r="AJ104">
        <v>0.656299999999998</v>
      </c>
      <c r="AK104" s="2" t="s">
        <v>65</v>
      </c>
    </row>
    <row r="105" spans="12:37" x14ac:dyDescent="0.25">
      <c r="L105">
        <v>0.64329999999999898</v>
      </c>
      <c r="M105">
        <v>1.3680000000000101</v>
      </c>
      <c r="Q105">
        <f t="shared" si="14"/>
        <v>0.68400000000000505</v>
      </c>
      <c r="R105">
        <f t="shared" si="15"/>
        <v>0.65174853801169508</v>
      </c>
      <c r="S105">
        <f t="shared" si="16"/>
        <v>1.4628412556514694</v>
      </c>
      <c r="AD105">
        <v>0.68450000000000499</v>
      </c>
      <c r="AE105" s="2" t="s">
        <v>65</v>
      </c>
      <c r="AF105">
        <v>1.36900000000001</v>
      </c>
      <c r="AG105">
        <v>0.65165850986121165</v>
      </c>
      <c r="AH105" s="2" t="s">
        <v>65</v>
      </c>
      <c r="AI105">
        <v>1.3183648985959648</v>
      </c>
      <c r="AJ105">
        <v>0.65639999999999799</v>
      </c>
      <c r="AK105" s="2" t="s">
        <v>65</v>
      </c>
    </row>
    <row r="106" spans="12:37" x14ac:dyDescent="0.25">
      <c r="L106">
        <v>0.64339999999999897</v>
      </c>
      <c r="M106">
        <v>1.36900000000001</v>
      </c>
      <c r="Q106">
        <f t="shared" si="14"/>
        <v>0.68450000000000499</v>
      </c>
      <c r="R106">
        <f t="shared" si="15"/>
        <v>0.65165850986121165</v>
      </c>
      <c r="S106">
        <f t="shared" si="16"/>
        <v>1.4616808134757724</v>
      </c>
      <c r="AD106">
        <v>0.68500000000000505</v>
      </c>
      <c r="AE106" s="2" t="s">
        <v>65</v>
      </c>
      <c r="AF106">
        <v>1.3700000000000101</v>
      </c>
      <c r="AG106">
        <v>0.65156934306569259</v>
      </c>
      <c r="AH106" s="2" t="s">
        <v>65</v>
      </c>
      <c r="AI106">
        <v>1.3173174951267257</v>
      </c>
      <c r="AJ106">
        <v>0.65649999999999797</v>
      </c>
      <c r="AK106" s="2" t="s">
        <v>65</v>
      </c>
    </row>
    <row r="107" spans="12:37" x14ac:dyDescent="0.25">
      <c r="L107">
        <v>0.64349999999999896</v>
      </c>
      <c r="M107">
        <v>1.3700000000000101</v>
      </c>
      <c r="Q107">
        <f t="shared" si="14"/>
        <v>0.68500000000000505</v>
      </c>
      <c r="R107">
        <f t="shared" si="15"/>
        <v>0.65156934306569259</v>
      </c>
      <c r="S107">
        <f t="shared" si="16"/>
        <v>1.460521303901448</v>
      </c>
      <c r="AD107">
        <v>0.68550000000000499</v>
      </c>
      <c r="AE107" s="2" t="s">
        <v>65</v>
      </c>
      <c r="AF107">
        <v>1.37100000000001</v>
      </c>
      <c r="AG107">
        <v>0.65148103574033467</v>
      </c>
      <c r="AH107" s="2" t="s">
        <v>65</v>
      </c>
      <c r="AI107">
        <v>1.3162708885425005</v>
      </c>
      <c r="AJ107">
        <v>0.65659999999999796</v>
      </c>
      <c r="AK107" s="2" t="s">
        <v>65</v>
      </c>
    </row>
    <row r="108" spans="12:37" x14ac:dyDescent="0.25">
      <c r="L108">
        <v>0.64359999999999895</v>
      </c>
      <c r="M108">
        <v>1.37100000000001</v>
      </c>
      <c r="Q108">
        <f t="shared" si="14"/>
        <v>0.68550000000000499</v>
      </c>
      <c r="R108">
        <f t="shared" si="15"/>
        <v>0.65148103574033467</v>
      </c>
      <c r="S108">
        <f t="shared" si="16"/>
        <v>1.4593627257799799</v>
      </c>
      <c r="AD108">
        <v>0.68600000000000505</v>
      </c>
      <c r="AE108" s="2" t="s">
        <v>65</v>
      </c>
      <c r="AF108">
        <v>1.3720000000000101</v>
      </c>
      <c r="AG108">
        <v>0.65139358600583008</v>
      </c>
      <c r="AH108" s="2" t="s">
        <v>65</v>
      </c>
      <c r="AI108">
        <v>1.3152250779119798</v>
      </c>
      <c r="AJ108">
        <v>0.65669999999999795</v>
      </c>
      <c r="AK108" s="2" t="s">
        <v>65</v>
      </c>
    </row>
    <row r="109" spans="12:37" x14ac:dyDescent="0.25">
      <c r="L109">
        <v>0.64369999999999905</v>
      </c>
      <c r="M109">
        <v>1.3720000000000101</v>
      </c>
      <c r="Q109">
        <f t="shared" si="14"/>
        <v>0.68600000000000505</v>
      </c>
      <c r="R109">
        <f t="shared" si="15"/>
        <v>0.65139358600583008</v>
      </c>
      <c r="S109">
        <f t="shared" si="16"/>
        <v>1.4582050779647213</v>
      </c>
      <c r="AD109">
        <v>0.686500000000005</v>
      </c>
      <c r="AE109" s="2" t="s">
        <v>65</v>
      </c>
      <c r="AF109">
        <v>1.37300000000001</v>
      </c>
      <c r="AG109">
        <v>0.65130699198834585</v>
      </c>
      <c r="AH109" s="2" t="s">
        <v>65</v>
      </c>
      <c r="AI109">
        <v>1.314180062305317</v>
      </c>
      <c r="AJ109">
        <v>0.65679999999999805</v>
      </c>
      <c r="AK109" s="2" t="s">
        <v>65</v>
      </c>
    </row>
    <row r="110" spans="12:37" x14ac:dyDescent="0.25">
      <c r="L110">
        <v>0.64379999999999904</v>
      </c>
      <c r="M110">
        <v>1.37300000000001</v>
      </c>
      <c r="Q110">
        <f t="shared" si="14"/>
        <v>0.686500000000005</v>
      </c>
      <c r="R110">
        <f t="shared" si="15"/>
        <v>0.65130699198834585</v>
      </c>
      <c r="S110">
        <f t="shared" si="16"/>
        <v>1.4570483593109227</v>
      </c>
      <c r="AD110">
        <v>0.68700000000000505</v>
      </c>
      <c r="AE110" s="2" t="s">
        <v>65</v>
      </c>
      <c r="AF110">
        <v>1.3740000000000101</v>
      </c>
      <c r="AG110">
        <v>0.65122125181950419</v>
      </c>
      <c r="AH110" s="2" t="s">
        <v>65</v>
      </c>
      <c r="AI110">
        <v>1.3131358407941029</v>
      </c>
      <c r="AJ110">
        <v>0.65689999999999804</v>
      </c>
      <c r="AK110" s="2" t="s">
        <v>65</v>
      </c>
    </row>
    <row r="111" spans="12:37" x14ac:dyDescent="0.25">
      <c r="L111">
        <v>0.64389999999999903</v>
      </c>
      <c r="M111">
        <v>1.3740000000000101</v>
      </c>
      <c r="Q111">
        <f t="shared" si="14"/>
        <v>0.68700000000000505</v>
      </c>
      <c r="R111">
        <f t="shared" si="15"/>
        <v>0.65122125181950419</v>
      </c>
      <c r="S111">
        <f t="shared" si="16"/>
        <v>1.4558925686756976</v>
      </c>
      <c r="AD111">
        <v>0.687500000000005</v>
      </c>
      <c r="AE111" s="2" t="s">
        <v>65</v>
      </c>
      <c r="AF111">
        <v>1.37500000000001</v>
      </c>
      <c r="AG111">
        <v>0.65113636363636285</v>
      </c>
      <c r="AH111" s="2" t="s">
        <v>65</v>
      </c>
      <c r="AI111">
        <v>1.3120924124513813</v>
      </c>
      <c r="AJ111">
        <v>0.65699999999999803</v>
      </c>
      <c r="AK111" s="2" t="s">
        <v>65</v>
      </c>
    </row>
    <row r="112" spans="12:37" x14ac:dyDescent="0.25">
      <c r="L112">
        <v>0.64399999999999902</v>
      </c>
      <c r="M112">
        <v>1.37500000000001</v>
      </c>
      <c r="Q112">
        <f t="shared" si="14"/>
        <v>0.687500000000005</v>
      </c>
      <c r="R112">
        <f t="shared" si="15"/>
        <v>0.65113636363636285</v>
      </c>
      <c r="S112">
        <f t="shared" si="16"/>
        <v>1.4547377049180426</v>
      </c>
      <c r="AD112">
        <v>0.68800000000000505</v>
      </c>
      <c r="AE112" s="2" t="s">
        <v>65</v>
      </c>
      <c r="AF112">
        <v>1.3760000000000101</v>
      </c>
      <c r="AG112">
        <v>0.65105232558139448</v>
      </c>
      <c r="AH112" s="2" t="s">
        <v>65</v>
      </c>
      <c r="AI112">
        <v>1.3110497763516342</v>
      </c>
      <c r="AJ112">
        <v>0.65709999999999802</v>
      </c>
      <c r="AK112" s="2" t="s">
        <v>65</v>
      </c>
    </row>
    <row r="113" spans="12:37" x14ac:dyDescent="0.25">
      <c r="L113">
        <v>0.64409999999999901</v>
      </c>
      <c r="M113">
        <v>1.3760000000000101</v>
      </c>
      <c r="Q113">
        <f t="shared" si="14"/>
        <v>0.68800000000000505</v>
      </c>
      <c r="R113">
        <f t="shared" si="15"/>
        <v>0.65105232558139448</v>
      </c>
      <c r="S113">
        <f t="shared" si="16"/>
        <v>1.4535837668988227</v>
      </c>
      <c r="AD113">
        <v>0.688500000000005</v>
      </c>
      <c r="AE113" s="2" t="s">
        <v>65</v>
      </c>
      <c r="AF113">
        <v>1.37700000000001</v>
      </c>
      <c r="AG113">
        <v>0.65096913580246829</v>
      </c>
      <c r="AH113" s="2" t="s">
        <v>65</v>
      </c>
      <c r="AI113">
        <v>1.3100079315707838</v>
      </c>
      <c r="AJ113">
        <v>0.65719999999999801</v>
      </c>
      <c r="AK113" s="2" t="s">
        <v>65</v>
      </c>
    </row>
    <row r="114" spans="12:37" x14ac:dyDescent="0.25">
      <c r="L114">
        <v>0.644199999999999</v>
      </c>
      <c r="M114">
        <v>1.37700000000001</v>
      </c>
      <c r="Q114">
        <f t="shared" si="14"/>
        <v>0.688500000000005</v>
      </c>
      <c r="R114">
        <f t="shared" si="15"/>
        <v>0.65096913580246829</v>
      </c>
      <c r="S114">
        <f t="shared" si="16"/>
        <v>1.4524307534807661</v>
      </c>
      <c r="AD114">
        <v>0.68900000000000505</v>
      </c>
      <c r="AE114" s="2" t="s">
        <v>65</v>
      </c>
      <c r="AF114">
        <v>1.3780000000000101</v>
      </c>
      <c r="AG114">
        <v>0.65088679245282932</v>
      </c>
      <c r="AH114" s="2" t="s">
        <v>65</v>
      </c>
      <c r="AI114">
        <v>1.3089668771861849</v>
      </c>
      <c r="AJ114">
        <v>0.657299999999998</v>
      </c>
      <c r="AK114" s="2" t="s">
        <v>65</v>
      </c>
    </row>
    <row r="115" spans="12:37" x14ac:dyDescent="0.25">
      <c r="L115">
        <v>0.64429999999999898</v>
      </c>
      <c r="M115">
        <v>1.3780000000000101</v>
      </c>
      <c r="Q115">
        <f t="shared" si="14"/>
        <v>0.68900000000000505</v>
      </c>
      <c r="R115">
        <f t="shared" si="15"/>
        <v>0.65088679245282932</v>
      </c>
      <c r="S115">
        <f t="shared" si="16"/>
        <v>1.4512786635284598</v>
      </c>
      <c r="AD115">
        <v>0.689500000000005</v>
      </c>
      <c r="AE115" s="2" t="s">
        <v>65</v>
      </c>
      <c r="AF115">
        <v>1.37900000000001</v>
      </c>
      <c r="AG115">
        <v>0.65080529369107976</v>
      </c>
      <c r="AH115" s="2" t="s">
        <v>65</v>
      </c>
      <c r="AI115">
        <v>1.3079266122766315</v>
      </c>
      <c r="AJ115">
        <v>0.65739999999999799</v>
      </c>
      <c r="AK115" s="2" t="s">
        <v>65</v>
      </c>
    </row>
    <row r="116" spans="12:37" x14ac:dyDescent="0.25">
      <c r="L116">
        <v>0.64439999999999897</v>
      </c>
      <c r="M116">
        <v>1.37900000000001</v>
      </c>
      <c r="Q116">
        <f t="shared" si="14"/>
        <v>0.689500000000005</v>
      </c>
      <c r="R116">
        <f t="shared" si="15"/>
        <v>0.65080529369107976</v>
      </c>
      <c r="S116">
        <f t="shared" si="16"/>
        <v>1.4501274959083574</v>
      </c>
      <c r="AD116">
        <v>0.69000000000000505</v>
      </c>
      <c r="AE116" s="2" t="s">
        <v>65</v>
      </c>
      <c r="AF116">
        <v>1.3800000000000101</v>
      </c>
      <c r="AG116">
        <v>0.65072463768115862</v>
      </c>
      <c r="AH116" s="2" t="s">
        <v>65</v>
      </c>
      <c r="AI116">
        <v>1.3068871359223504</v>
      </c>
      <c r="AJ116">
        <v>0.65749999999999797</v>
      </c>
      <c r="AK116" s="2" t="s">
        <v>65</v>
      </c>
    </row>
    <row r="117" spans="12:37" x14ac:dyDescent="0.25">
      <c r="L117">
        <v>0.64449999999999896</v>
      </c>
      <c r="M117">
        <v>1.3800000000000101</v>
      </c>
      <c r="Q117">
        <f t="shared" si="14"/>
        <v>0.69000000000000505</v>
      </c>
      <c r="R117">
        <f t="shared" si="15"/>
        <v>0.65072463768115862</v>
      </c>
      <c r="S117">
        <f t="shared" si="16"/>
        <v>1.4489772494887645</v>
      </c>
      <c r="AD117">
        <v>0.690500000000005</v>
      </c>
      <c r="AE117" s="2" t="s">
        <v>65</v>
      </c>
      <c r="AF117">
        <v>1.38100000000001</v>
      </c>
      <c r="AG117">
        <v>0.65064482259232359</v>
      </c>
      <c r="AH117" s="2" t="s">
        <v>65</v>
      </c>
      <c r="AI117">
        <v>1.3058484472049905</v>
      </c>
      <c r="AJ117">
        <v>0.65759999999999796</v>
      </c>
      <c r="AK117" s="2" t="s">
        <v>65</v>
      </c>
    </row>
    <row r="118" spans="12:37" x14ac:dyDescent="0.25">
      <c r="L118">
        <v>0.64459999999999895</v>
      </c>
      <c r="M118">
        <v>1.38100000000001</v>
      </c>
      <c r="Q118">
        <f t="shared" si="14"/>
        <v>0.690500000000005</v>
      </c>
      <c r="R118">
        <f t="shared" si="15"/>
        <v>0.65064482259232359</v>
      </c>
      <c r="S118">
        <f t="shared" si="16"/>
        <v>1.4478279231398328</v>
      </c>
      <c r="AD118">
        <v>0.69100000000000505</v>
      </c>
      <c r="AE118" s="2" t="s">
        <v>65</v>
      </c>
      <c r="AF118">
        <v>1.3820000000000101</v>
      </c>
      <c r="AG118">
        <v>0.65056584659913086</v>
      </c>
      <c r="AH118" s="2" t="s">
        <v>65</v>
      </c>
      <c r="AI118">
        <v>1.3048105452076262</v>
      </c>
      <c r="AJ118">
        <v>0.65769999999999795</v>
      </c>
      <c r="AK118" s="2" t="s">
        <v>65</v>
      </c>
    </row>
    <row r="119" spans="12:37" x14ac:dyDescent="0.25">
      <c r="L119">
        <v>0.64469999999999905</v>
      </c>
      <c r="M119">
        <v>1.3820000000000101</v>
      </c>
      <c r="Q119">
        <f t="shared" si="14"/>
        <v>0.69100000000000505</v>
      </c>
      <c r="R119">
        <f t="shared" si="15"/>
        <v>0.65056584659913086</v>
      </c>
      <c r="S119">
        <f t="shared" si="16"/>
        <v>1.4466795157335621</v>
      </c>
      <c r="AD119">
        <v>0.691500000000005</v>
      </c>
      <c r="AE119" s="2" t="s">
        <v>65</v>
      </c>
      <c r="AF119">
        <v>1.38300000000001</v>
      </c>
      <c r="AG119">
        <v>0.65048770788141652</v>
      </c>
      <c r="AH119" s="2" t="s">
        <v>65</v>
      </c>
      <c r="AI119">
        <v>1.3037734290147691</v>
      </c>
      <c r="AJ119">
        <v>0.65779999999999705</v>
      </c>
      <c r="AK119" s="2" t="s">
        <v>65</v>
      </c>
    </row>
    <row r="120" spans="12:37" x14ac:dyDescent="0.25">
      <c r="L120">
        <v>0.64479999999999904</v>
      </c>
      <c r="M120">
        <v>1.38300000000001</v>
      </c>
      <c r="Q120">
        <f t="shared" si="14"/>
        <v>0.691500000000005</v>
      </c>
      <c r="R120">
        <f t="shared" si="15"/>
        <v>0.65048770788141652</v>
      </c>
      <c r="S120">
        <f t="shared" si="16"/>
        <v>1.4455320261438007</v>
      </c>
      <c r="AD120">
        <v>0.69200000000000506</v>
      </c>
      <c r="AE120" s="2" t="s">
        <v>65</v>
      </c>
      <c r="AF120">
        <v>1.3840000000000101</v>
      </c>
      <c r="AG120">
        <v>0.65041040462427668</v>
      </c>
      <c r="AH120" s="2" t="s">
        <v>65</v>
      </c>
      <c r="AI120">
        <v>1.3027370977123223</v>
      </c>
      <c r="AJ120">
        <v>0.65789999999999704</v>
      </c>
      <c r="AK120" s="2" t="s">
        <v>65</v>
      </c>
    </row>
    <row r="121" spans="12:37" x14ac:dyDescent="0.25">
      <c r="L121">
        <v>0.64489999999999903</v>
      </c>
      <c r="M121">
        <v>1.3840000000000101</v>
      </c>
      <c r="Q121">
        <f t="shared" si="14"/>
        <v>0.69200000000000506</v>
      </c>
      <c r="R121">
        <f t="shared" si="15"/>
        <v>0.65041040462427668</v>
      </c>
      <c r="S121">
        <f t="shared" si="16"/>
        <v>1.4443854532462348</v>
      </c>
      <c r="AD121">
        <v>0.692500000000005</v>
      </c>
      <c r="AE121" s="2" t="s">
        <v>65</v>
      </c>
      <c r="AF121">
        <v>1.38500000000001</v>
      </c>
      <c r="AG121">
        <v>0.65033393501804981</v>
      </c>
      <c r="AH121" s="2" t="s">
        <v>65</v>
      </c>
      <c r="AI121">
        <v>1.3017015503876284</v>
      </c>
      <c r="AJ121">
        <v>0.65799999999999703</v>
      </c>
      <c r="AK121" s="2" t="s">
        <v>65</v>
      </c>
    </row>
    <row r="122" spans="12:37" x14ac:dyDescent="0.25">
      <c r="L122">
        <v>0.64499999999999902</v>
      </c>
      <c r="M122">
        <v>1.38500000000001</v>
      </c>
      <c r="Q122">
        <f t="shared" si="14"/>
        <v>0.692500000000005</v>
      </c>
      <c r="R122">
        <f t="shared" si="15"/>
        <v>0.65033393501804981</v>
      </c>
      <c r="S122">
        <f t="shared" si="16"/>
        <v>1.4432397959183776</v>
      </c>
      <c r="AD122">
        <v>0.69300000000000495</v>
      </c>
      <c r="AE122" s="2" t="s">
        <v>65</v>
      </c>
      <c r="AF122">
        <v>1.3860000000000099</v>
      </c>
      <c r="AG122">
        <v>0.65025829725829654</v>
      </c>
      <c r="AH122" s="2" t="s">
        <v>65</v>
      </c>
      <c r="AI122">
        <v>1.3006667861294379</v>
      </c>
      <c r="AJ122">
        <v>0.65809999999999702</v>
      </c>
      <c r="AK122" s="2" t="s">
        <v>65</v>
      </c>
    </row>
    <row r="123" spans="12:37" x14ac:dyDescent="0.25">
      <c r="L123">
        <v>0.64509999999999901</v>
      </c>
      <c r="M123">
        <v>1.3860000000000099</v>
      </c>
      <c r="Q123">
        <f t="shared" si="14"/>
        <v>0.69300000000000495</v>
      </c>
      <c r="R123">
        <f t="shared" si="15"/>
        <v>0.65025829725829654</v>
      </c>
      <c r="S123">
        <f t="shared" si="16"/>
        <v>1.4420950530395871</v>
      </c>
      <c r="AD123">
        <v>0.693500000000005</v>
      </c>
      <c r="AE123" s="2" t="s">
        <v>65</v>
      </c>
      <c r="AF123">
        <v>1.38700000000001</v>
      </c>
      <c r="AG123">
        <v>0.65018348954578153</v>
      </c>
      <c r="AH123" s="2" t="s">
        <v>65</v>
      </c>
      <c r="AI123">
        <v>1.2996328040279146</v>
      </c>
      <c r="AJ123">
        <v>0.65819999999999701</v>
      </c>
      <c r="AK123" s="2" t="s">
        <v>65</v>
      </c>
    </row>
    <row r="124" spans="12:37" x14ac:dyDescent="0.25">
      <c r="L124">
        <v>0.645199999999999</v>
      </c>
      <c r="M124">
        <v>1.38700000000001</v>
      </c>
      <c r="Q124">
        <f t="shared" si="14"/>
        <v>0.693500000000005</v>
      </c>
      <c r="R124">
        <f t="shared" si="15"/>
        <v>0.65018348954578153</v>
      </c>
      <c r="S124">
        <f t="shared" si="16"/>
        <v>1.4409512234910378</v>
      </c>
      <c r="AD124">
        <v>0.69400000000000495</v>
      </c>
      <c r="AE124" s="2" t="s">
        <v>65</v>
      </c>
      <c r="AF124">
        <v>1.3880000000000099</v>
      </c>
      <c r="AG124">
        <v>0.65010951008645468</v>
      </c>
      <c r="AH124" s="2" t="s">
        <v>65</v>
      </c>
      <c r="AI124">
        <v>1.2985996031746336</v>
      </c>
      <c r="AJ124">
        <v>0.658299999999997</v>
      </c>
      <c r="AK124" s="2" t="s">
        <v>65</v>
      </c>
    </row>
    <row r="125" spans="12:37" x14ac:dyDescent="0.25">
      <c r="L125">
        <v>0.64529999999999899</v>
      </c>
      <c r="M125">
        <v>1.3880000000000099</v>
      </c>
      <c r="Q125">
        <f t="shared" si="14"/>
        <v>0.69400000000000495</v>
      </c>
      <c r="R125">
        <f t="shared" si="15"/>
        <v>0.65010951008645468</v>
      </c>
      <c r="S125">
        <f t="shared" si="16"/>
        <v>1.4398083061557392</v>
      </c>
      <c r="AD125">
        <v>0.694500000000005</v>
      </c>
      <c r="AE125" s="2" t="s">
        <v>65</v>
      </c>
      <c r="AF125">
        <v>1.38900000000001</v>
      </c>
      <c r="AG125">
        <v>0.65003635709143204</v>
      </c>
      <c r="AH125" s="2" t="s">
        <v>65</v>
      </c>
      <c r="AI125">
        <v>1.2975671826625703</v>
      </c>
      <c r="AJ125">
        <v>0.65839999999999699</v>
      </c>
      <c r="AK125" s="2" t="s">
        <v>65</v>
      </c>
    </row>
    <row r="126" spans="12:37" x14ac:dyDescent="0.25">
      <c r="L126">
        <v>0.64539999999999897</v>
      </c>
      <c r="M126">
        <v>1.38900000000001</v>
      </c>
      <c r="Q126">
        <f t="shared" si="14"/>
        <v>0.694500000000005</v>
      </c>
      <c r="R126">
        <f t="shared" si="15"/>
        <v>0.65003635709143204</v>
      </c>
      <c r="S126">
        <f t="shared" si="16"/>
        <v>1.4386662999185107</v>
      </c>
      <c r="AD126">
        <v>0.69500000000000495</v>
      </c>
      <c r="AE126" s="2" t="s">
        <v>65</v>
      </c>
      <c r="AF126">
        <v>1.3900000000000099</v>
      </c>
      <c r="AG126">
        <v>0.64996402877697768</v>
      </c>
      <c r="AH126" s="2" t="s">
        <v>65</v>
      </c>
      <c r="AI126">
        <v>1.2965355415861042</v>
      </c>
      <c r="AJ126">
        <v>0.65849999999999698</v>
      </c>
      <c r="AK126" s="2" t="s">
        <v>65</v>
      </c>
    </row>
    <row r="127" spans="12:37" x14ac:dyDescent="0.25">
      <c r="L127">
        <v>0.64549999999999896</v>
      </c>
      <c r="M127">
        <v>1.3900000000000099</v>
      </c>
      <c r="Q127">
        <f t="shared" si="14"/>
        <v>0.69500000000000495</v>
      </c>
      <c r="R127">
        <f t="shared" si="15"/>
        <v>0.64996402877697768</v>
      </c>
      <c r="S127">
        <f t="shared" si="16"/>
        <v>1.4375252036659998</v>
      </c>
      <c r="AD127">
        <v>0.695500000000005</v>
      </c>
      <c r="AE127" s="2" t="s">
        <v>65</v>
      </c>
      <c r="AF127">
        <v>1.39100000000001</v>
      </c>
      <c r="AG127">
        <v>0.64989252336448533</v>
      </c>
      <c r="AH127" s="2" t="s">
        <v>65</v>
      </c>
      <c r="AI127">
        <v>1.2955046790410194</v>
      </c>
      <c r="AJ127">
        <v>0.65859999999999697</v>
      </c>
      <c r="AK127" s="2" t="s">
        <v>65</v>
      </c>
    </row>
    <row r="128" spans="12:37" x14ac:dyDescent="0.25">
      <c r="L128">
        <v>0.64559999999999895</v>
      </c>
      <c r="M128">
        <v>1.39100000000001</v>
      </c>
      <c r="Q128">
        <f t="shared" si="14"/>
        <v>0.695500000000005</v>
      </c>
      <c r="R128">
        <f t="shared" si="15"/>
        <v>0.64989252336448533</v>
      </c>
      <c r="S128">
        <f t="shared" si="16"/>
        <v>1.4363850162866563</v>
      </c>
      <c r="AD128">
        <v>0.69600000000000495</v>
      </c>
      <c r="AE128" s="2" t="s">
        <v>65</v>
      </c>
      <c r="AF128">
        <v>1.3920000000000099</v>
      </c>
      <c r="AG128">
        <v>0.6498218390804591</v>
      </c>
      <c r="AH128" s="2" t="s">
        <v>65</v>
      </c>
      <c r="AI128">
        <v>1.2944745941244997</v>
      </c>
      <c r="AJ128">
        <v>0.65869999999999695</v>
      </c>
      <c r="AK128" s="2" t="s">
        <v>65</v>
      </c>
    </row>
    <row r="129" spans="12:37" x14ac:dyDescent="0.25">
      <c r="L129">
        <v>0.64569999999999905</v>
      </c>
      <c r="M129">
        <v>1.3920000000000099</v>
      </c>
      <c r="Q129">
        <f t="shared" si="14"/>
        <v>0.69600000000000495</v>
      </c>
      <c r="R129">
        <f t="shared" si="15"/>
        <v>0.6498218390804591</v>
      </c>
      <c r="S129">
        <f t="shared" si="16"/>
        <v>1.4352457366707483</v>
      </c>
      <c r="AD129">
        <v>0.696500000000005</v>
      </c>
      <c r="AE129" s="2" t="s">
        <v>65</v>
      </c>
      <c r="AF129">
        <v>1.39300000000001</v>
      </c>
      <c r="AG129">
        <v>0.6497519741564961</v>
      </c>
      <c r="AH129" s="2" t="s">
        <v>65</v>
      </c>
      <c r="AI129">
        <v>1.293445285935114</v>
      </c>
      <c r="AJ129">
        <v>0.65879999999999705</v>
      </c>
      <c r="AK129" s="2" t="s">
        <v>65</v>
      </c>
    </row>
    <row r="130" spans="12:37" x14ac:dyDescent="0.25">
      <c r="L130">
        <v>0.64579999999999904</v>
      </c>
      <c r="M130">
        <v>1.39300000000001</v>
      </c>
      <c r="Q130">
        <f t="shared" si="14"/>
        <v>0.696500000000005</v>
      </c>
      <c r="R130">
        <f t="shared" si="15"/>
        <v>0.6497519741564961</v>
      </c>
      <c r="S130">
        <f t="shared" si="16"/>
        <v>1.4341073637103439</v>
      </c>
      <c r="AD130">
        <v>0.69700000000000495</v>
      </c>
      <c r="AE130" s="2" t="s">
        <v>65</v>
      </c>
      <c r="AF130">
        <v>1.3940000000000099</v>
      </c>
      <c r="AG130">
        <v>0.64968292682926765</v>
      </c>
      <c r="AH130" s="2" t="s">
        <v>65</v>
      </c>
      <c r="AI130">
        <v>1.292416753572839</v>
      </c>
      <c r="AJ130">
        <v>0.65889999999999704</v>
      </c>
      <c r="AK130" s="2" t="s">
        <v>65</v>
      </c>
    </row>
    <row r="131" spans="12:37" x14ac:dyDescent="0.25">
      <c r="L131">
        <v>0.64589999999999903</v>
      </c>
      <c r="M131">
        <v>1.3940000000000099</v>
      </c>
      <c r="Q131">
        <f t="shared" si="14"/>
        <v>0.69700000000000495</v>
      </c>
      <c r="R131">
        <f t="shared" si="15"/>
        <v>0.64968292682926765</v>
      </c>
      <c r="S131">
        <f t="shared" si="16"/>
        <v>1.4329698962993183</v>
      </c>
      <c r="AD131">
        <v>0.697500000000005</v>
      </c>
      <c r="AE131" s="2" t="s">
        <v>65</v>
      </c>
      <c r="AF131">
        <v>1.39500000000001</v>
      </c>
      <c r="AG131">
        <v>0.6496146953405012</v>
      </c>
      <c r="AH131" s="2" t="s">
        <v>65</v>
      </c>
      <c r="AI131">
        <v>1.2913889961390257</v>
      </c>
      <c r="AJ131">
        <v>0.65899999999999703</v>
      </c>
      <c r="AK131" s="2" t="s">
        <v>65</v>
      </c>
    </row>
    <row r="132" spans="12:37" x14ac:dyDescent="0.25">
      <c r="L132">
        <v>0.64599999999999902</v>
      </c>
      <c r="M132">
        <v>1.39500000000001</v>
      </c>
      <c r="Q132">
        <f t="shared" si="14"/>
        <v>0.697500000000005</v>
      </c>
      <c r="R132">
        <f t="shared" si="15"/>
        <v>0.6496146953405012</v>
      </c>
      <c r="S132">
        <f t="shared" si="16"/>
        <v>1.4318333333333444</v>
      </c>
      <c r="AD132">
        <v>0.69800000000000495</v>
      </c>
      <c r="AE132" s="2" t="s">
        <v>65</v>
      </c>
      <c r="AF132">
        <v>1.3960000000000099</v>
      </c>
      <c r="AG132">
        <v>0.6495472779369621</v>
      </c>
      <c r="AH132" s="2" t="s">
        <v>65</v>
      </c>
      <c r="AI132">
        <v>1.2903620127364259</v>
      </c>
      <c r="AJ132">
        <v>0.65909999999999702</v>
      </c>
      <c r="AK132" s="2" t="s">
        <v>65</v>
      </c>
    </row>
    <row r="133" spans="12:37" x14ac:dyDescent="0.25">
      <c r="L133">
        <v>0.64609999999999901</v>
      </c>
      <c r="M133">
        <v>1.3960000000000099</v>
      </c>
      <c r="Q133">
        <f t="shared" si="14"/>
        <v>0.69800000000000495</v>
      </c>
      <c r="R133">
        <f t="shared" si="15"/>
        <v>0.6495472779369621</v>
      </c>
      <c r="S133">
        <f t="shared" si="16"/>
        <v>1.4306976737098858</v>
      </c>
      <c r="AD133">
        <v>0.69850000000000501</v>
      </c>
      <c r="AE133" s="2" t="s">
        <v>65</v>
      </c>
      <c r="AF133">
        <v>1.39700000000001</v>
      </c>
      <c r="AG133">
        <v>0.64948067287043598</v>
      </c>
      <c r="AH133" s="2" t="s">
        <v>65</v>
      </c>
      <c r="AI133">
        <v>1.2893358024691655</v>
      </c>
      <c r="AJ133">
        <v>0.65919999999999701</v>
      </c>
      <c r="AK133" s="2" t="s">
        <v>65</v>
      </c>
    </row>
    <row r="134" spans="12:37" x14ac:dyDescent="0.25">
      <c r="L134">
        <v>0.646199999999999</v>
      </c>
      <c r="M134">
        <v>1.39700000000001</v>
      </c>
      <c r="Q134">
        <f t="shared" si="14"/>
        <v>0.69850000000000501</v>
      </c>
      <c r="R134">
        <f t="shared" si="15"/>
        <v>0.64948067287043598</v>
      </c>
      <c r="S134">
        <f t="shared" si="16"/>
        <v>1.4295629163281991</v>
      </c>
      <c r="AD134">
        <v>0.69900000000000495</v>
      </c>
      <c r="AE134" s="2" t="s">
        <v>65</v>
      </c>
      <c r="AF134">
        <v>1.3980000000000099</v>
      </c>
      <c r="AG134">
        <v>0.64941487839771039</v>
      </c>
      <c r="AH134" s="2" t="s">
        <v>65</v>
      </c>
      <c r="AI134">
        <v>1.2883103644427616</v>
      </c>
      <c r="AJ134">
        <v>0.659299999999997</v>
      </c>
      <c r="AK134" s="2" t="s">
        <v>65</v>
      </c>
    </row>
    <row r="135" spans="12:37" x14ac:dyDescent="0.25">
      <c r="L135">
        <v>0.64629999999999899</v>
      </c>
      <c r="M135">
        <v>1.3980000000000099</v>
      </c>
      <c r="Q135">
        <f t="shared" si="14"/>
        <v>0.69900000000000495</v>
      </c>
      <c r="R135">
        <f t="shared" si="15"/>
        <v>0.64941487839771039</v>
      </c>
      <c r="S135">
        <f t="shared" si="16"/>
        <v>1.4284290600893317</v>
      </c>
      <c r="AF135">
        <v>1.39900000000001</v>
      </c>
      <c r="AG135">
        <v>0.64934989278055688</v>
      </c>
      <c r="AH135" s="2" t="s">
        <v>65</v>
      </c>
      <c r="AI135">
        <v>1.2872856977641012</v>
      </c>
      <c r="AJ135">
        <v>0.65939999999999699</v>
      </c>
      <c r="AK135" s="2" t="s">
        <v>65</v>
      </c>
    </row>
    <row r="136" spans="12:37" x14ac:dyDescent="0.25">
      <c r="L136">
        <v>0.64639999999999898</v>
      </c>
      <c r="M136">
        <v>1.39900000000001</v>
      </c>
      <c r="R136">
        <f>2*($D$4-M136*($B$4-$A$4-M136/(4*$G$4)))/M136</f>
        <v>0.64934989278055688</v>
      </c>
      <c r="S136">
        <f t="shared" si="16"/>
        <v>1.4272961038961147</v>
      </c>
      <c r="AF136">
        <v>1.4000000000000099</v>
      </c>
      <c r="AG136">
        <v>0.64928571428571369</v>
      </c>
      <c r="AH136" s="2" t="s">
        <v>65</v>
      </c>
      <c r="AI136">
        <v>1.2862618015414569</v>
      </c>
      <c r="AJ136">
        <v>0.65949999999999698</v>
      </c>
      <c r="AK136" s="2" t="s">
        <v>65</v>
      </c>
    </row>
    <row r="137" spans="12:37" x14ac:dyDescent="0.25">
      <c r="L137">
        <v>0.64649999999999896</v>
      </c>
      <c r="M137">
        <v>1.4000000000000099</v>
      </c>
      <c r="R137">
        <f t="shared" ref="R137" si="17">2*($D$4-M137*($B$4-$A$4-M137/(4*$G$4)))/M137</f>
        <v>0.64928571428571369</v>
      </c>
      <c r="S137">
        <f t="shared" si="16"/>
        <v>1.4261640466531569</v>
      </c>
      <c r="AF137">
        <v>1.40100000000001</v>
      </c>
      <c r="AI137">
        <v>1.285238674884468</v>
      </c>
      <c r="AJ137">
        <v>0.65959999999999697</v>
      </c>
      <c r="AK137" s="2" t="s">
        <v>65</v>
      </c>
    </row>
    <row r="138" spans="12:37" x14ac:dyDescent="0.25">
      <c r="L138">
        <v>0.64659999999999895</v>
      </c>
      <c r="M138">
        <v>1.40100000000001</v>
      </c>
      <c r="S138">
        <f t="shared" si="16"/>
        <v>1.4250328872668403</v>
      </c>
      <c r="AI138">
        <v>1.2842163169041516</v>
      </c>
      <c r="AJ138">
        <v>0.65969999999999696</v>
      </c>
      <c r="AK138" s="2" t="s">
        <v>65</v>
      </c>
    </row>
    <row r="139" spans="12:37" x14ac:dyDescent="0.25">
      <c r="L139">
        <v>0.64669999999999905</v>
      </c>
      <c r="S139">
        <f t="shared" si="16"/>
        <v>1.4239026246453277</v>
      </c>
      <c r="AI139">
        <v>1.2831947267128856</v>
      </c>
      <c r="AJ139">
        <v>0.65979999999999706</v>
      </c>
      <c r="AK139" s="2" t="s">
        <v>65</v>
      </c>
    </row>
    <row r="140" spans="12:37" x14ac:dyDescent="0.25">
      <c r="L140">
        <v>0.64679999999999904</v>
      </c>
      <c r="S140">
        <f t="shared" si="16"/>
        <v>1.4227732576985523</v>
      </c>
      <c r="AI140">
        <v>1.2821739034244251</v>
      </c>
      <c r="AJ140">
        <v>0.65989999999999704</v>
      </c>
      <c r="AK140" s="2" t="s">
        <v>65</v>
      </c>
    </row>
    <row r="141" spans="12:37" x14ac:dyDescent="0.25">
      <c r="L141">
        <v>0.64689999999999903</v>
      </c>
      <c r="S141">
        <f t="shared" si="16"/>
        <v>1.4216447853382035</v>
      </c>
      <c r="AI141">
        <v>1.2811538461538761</v>
      </c>
      <c r="AJ141">
        <v>0.65999999999999703</v>
      </c>
      <c r="AK141" s="2" t="s">
        <v>65</v>
      </c>
    </row>
    <row r="142" spans="12:37" x14ac:dyDescent="0.25">
      <c r="L142">
        <v>0.64699999999999902</v>
      </c>
      <c r="S142">
        <f t="shared" si="16"/>
        <v>1.4205172064777436</v>
      </c>
      <c r="AI142">
        <v>1.2801345540177145</v>
      </c>
      <c r="AJ142">
        <v>0.66009999999999702</v>
      </c>
      <c r="AK142" s="2" t="s">
        <v>65</v>
      </c>
    </row>
    <row r="143" spans="12:37" x14ac:dyDescent="0.25">
      <c r="L143">
        <v>0.64709999999999901</v>
      </c>
      <c r="S143">
        <f t="shared" si="16"/>
        <v>1.4193905200323855</v>
      </c>
      <c r="AI143">
        <v>1.2791160261337731</v>
      </c>
      <c r="AJ143">
        <v>0.66019999999999701</v>
      </c>
      <c r="AK143" s="2" t="s">
        <v>65</v>
      </c>
    </row>
    <row r="144" spans="12:37" x14ac:dyDescent="0.25">
      <c r="L144">
        <v>0.647199999999999</v>
      </c>
      <c r="S144">
        <f t="shared" si="16"/>
        <v>1.4182647249191049</v>
      </c>
      <c r="AI144">
        <v>1.278098261621238</v>
      </c>
      <c r="AJ144">
        <v>0.660299999999997</v>
      </c>
      <c r="AK144" s="2" t="s">
        <v>65</v>
      </c>
    </row>
    <row r="145" spans="12:37" x14ac:dyDescent="0.25">
      <c r="L145">
        <v>0.64729999999999899</v>
      </c>
      <c r="S145">
        <f t="shared" si="16"/>
        <v>1.4171398200566219</v>
      </c>
      <c r="AI145">
        <v>1.2770812596006447</v>
      </c>
      <c r="AJ145">
        <v>0.66039999999999699</v>
      </c>
      <c r="AK145" s="2" t="s">
        <v>65</v>
      </c>
    </row>
    <row r="146" spans="12:37" x14ac:dyDescent="0.25">
      <c r="L146">
        <v>0.64739999999999898</v>
      </c>
      <c r="S146">
        <f t="shared" si="16"/>
        <v>1.4160158043654121</v>
      </c>
      <c r="AI146">
        <v>1.2760650191938867</v>
      </c>
      <c r="AJ146">
        <v>0.66049999999999698</v>
      </c>
      <c r="AK146" s="2" t="s">
        <v>65</v>
      </c>
    </row>
    <row r="147" spans="12:37" x14ac:dyDescent="0.25">
      <c r="L147">
        <v>0.64749999999999897</v>
      </c>
      <c r="S147">
        <f t="shared" si="16"/>
        <v>1.4148926767676875</v>
      </c>
      <c r="AI147">
        <v>1.2750495395242052</v>
      </c>
      <c r="AJ147">
        <v>0.66059999999999697</v>
      </c>
      <c r="AK147" s="2" t="s">
        <v>65</v>
      </c>
    </row>
    <row r="148" spans="12:37" x14ac:dyDescent="0.25">
      <c r="L148">
        <v>0.64759999999999895</v>
      </c>
      <c r="S148">
        <f t="shared" si="16"/>
        <v>1.4137704361874113</v>
      </c>
      <c r="AI148">
        <v>1.2740348197161804</v>
      </c>
      <c r="AJ148">
        <v>0.66069999999999696</v>
      </c>
      <c r="AK148" s="2" t="s">
        <v>65</v>
      </c>
    </row>
    <row r="149" spans="12:37" x14ac:dyDescent="0.25">
      <c r="L149">
        <v>0.64769999999999905</v>
      </c>
      <c r="S149">
        <f t="shared" si="16"/>
        <v>1.4126490815502721</v>
      </c>
      <c r="AI149">
        <v>1.2730208588957361</v>
      </c>
      <c r="AJ149">
        <v>0.66079999999999695</v>
      </c>
      <c r="AK149" s="2" t="s">
        <v>65</v>
      </c>
    </row>
    <row r="150" spans="12:37" x14ac:dyDescent="0.25">
      <c r="L150">
        <v>0.64779999999999904</v>
      </c>
      <c r="S150">
        <f t="shared" si="16"/>
        <v>1.4115286117837056</v>
      </c>
      <c r="AI150">
        <v>1.2720076561901403</v>
      </c>
      <c r="AJ150">
        <v>0.66089999999999705</v>
      </c>
      <c r="AK150" s="2" t="s">
        <v>65</v>
      </c>
    </row>
    <row r="151" spans="12:37" x14ac:dyDescent="0.25">
      <c r="L151">
        <v>0.64789999999999903</v>
      </c>
      <c r="S151">
        <f t="shared" ref="S151:S214" si="18">($D$4-$G$4*($B$4-$A$4+$C$4+L151/4)^2)/(-$C$4+L151/4)</f>
        <v>1.4104090258168716</v>
      </c>
      <c r="AI151">
        <v>1.2709952107279994</v>
      </c>
      <c r="AJ151">
        <v>0.66099999999999703</v>
      </c>
      <c r="AK151" s="2" t="s">
        <v>65</v>
      </c>
    </row>
    <row r="152" spans="12:37" x14ac:dyDescent="0.25">
      <c r="L152">
        <v>0.64799999999999902</v>
      </c>
      <c r="S152">
        <f t="shared" si="18"/>
        <v>1.4092903225806572</v>
      </c>
      <c r="AI152">
        <v>1.2699835216392481</v>
      </c>
      <c r="AJ152">
        <v>0.66109999999999702</v>
      </c>
      <c r="AK152" s="2" t="s">
        <v>65</v>
      </c>
    </row>
    <row r="153" spans="12:37" x14ac:dyDescent="0.25">
      <c r="L153">
        <v>0.64809999999999901</v>
      </c>
      <c r="S153">
        <f t="shared" si="18"/>
        <v>1.4081725010076689</v>
      </c>
      <c r="AI153">
        <v>1.2689725880551608</v>
      </c>
      <c r="AJ153">
        <v>0.66119999999999701</v>
      </c>
      <c r="AK153" s="2" t="s">
        <v>65</v>
      </c>
    </row>
    <row r="154" spans="12:37" x14ac:dyDescent="0.25">
      <c r="L154">
        <v>0.648199999999999</v>
      </c>
      <c r="S154">
        <f t="shared" si="18"/>
        <v>1.4070555600322416</v>
      </c>
      <c r="AI154">
        <v>1.2679624091083339</v>
      </c>
      <c r="AJ154">
        <v>0.661299999999997</v>
      </c>
      <c r="AK154" s="2" t="s">
        <v>65</v>
      </c>
    </row>
    <row r="155" spans="12:37" x14ac:dyDescent="0.25">
      <c r="L155">
        <v>0.64829999999999899</v>
      </c>
      <c r="S155">
        <f t="shared" si="18"/>
        <v>1.4059394985904259</v>
      </c>
      <c r="AI155">
        <v>1.2669529839327009</v>
      </c>
      <c r="AJ155">
        <v>0.66139999999999699</v>
      </c>
      <c r="AK155" s="2" t="s">
        <v>65</v>
      </c>
    </row>
    <row r="156" spans="12:37" x14ac:dyDescent="0.25">
      <c r="L156">
        <v>0.64839999999999898</v>
      </c>
      <c r="S156">
        <f t="shared" si="18"/>
        <v>1.4048243156199796</v>
      </c>
      <c r="AI156">
        <v>1.2659443116635096</v>
      </c>
      <c r="AJ156">
        <v>0.66149999999999698</v>
      </c>
      <c r="AK156" s="2" t="s">
        <v>65</v>
      </c>
    </row>
    <row r="157" spans="12:37" x14ac:dyDescent="0.25">
      <c r="L157">
        <v>0.64849999999999897</v>
      </c>
      <c r="S157">
        <f t="shared" si="18"/>
        <v>1.403710010060373</v>
      </c>
      <c r="AI157">
        <v>1.2649363914373393</v>
      </c>
      <c r="AJ157">
        <v>0.66159999999999697</v>
      </c>
      <c r="AK157" s="2" t="s">
        <v>65</v>
      </c>
    </row>
    <row r="158" spans="12:37" x14ac:dyDescent="0.25">
      <c r="L158">
        <v>0.64859999999999896</v>
      </c>
      <c r="S158">
        <f t="shared" si="18"/>
        <v>1.4025965808527856</v>
      </c>
      <c r="AI158">
        <v>1.2639292223920815</v>
      </c>
      <c r="AJ158">
        <v>0.66169999999999696</v>
      </c>
      <c r="AK158" s="2" t="s">
        <v>65</v>
      </c>
    </row>
    <row r="159" spans="12:37" x14ac:dyDescent="0.25">
      <c r="L159">
        <v>0.64869999999999906</v>
      </c>
      <c r="S159">
        <f t="shared" si="18"/>
        <v>1.4014840269400992</v>
      </c>
      <c r="AI159">
        <v>1.262922803666952</v>
      </c>
      <c r="AJ159">
        <v>0.66179999999999695</v>
      </c>
      <c r="AK159" s="2" t="s">
        <v>65</v>
      </c>
    </row>
    <row r="160" spans="12:37" x14ac:dyDescent="0.25">
      <c r="L160">
        <v>0.64879999999999804</v>
      </c>
      <c r="S160">
        <f t="shared" si="18"/>
        <v>1.4003723472669041</v>
      </c>
      <c r="AI160">
        <v>1.2619171344024731</v>
      </c>
      <c r="AJ160">
        <v>0.66189999999999705</v>
      </c>
      <c r="AK160" s="2" t="s">
        <v>65</v>
      </c>
    </row>
    <row r="161" spans="12:37" x14ac:dyDescent="0.25">
      <c r="L161">
        <v>0.64889999999999803</v>
      </c>
      <c r="S161">
        <f t="shared" si="18"/>
        <v>1.3992615407794511</v>
      </c>
      <c r="AI161">
        <v>1.2609122137404862</v>
      </c>
      <c r="AJ161">
        <v>0.66199999999999704</v>
      </c>
      <c r="AK161" s="2" t="s">
        <v>65</v>
      </c>
    </row>
    <row r="162" spans="12:37" x14ac:dyDescent="0.25">
      <c r="L162">
        <v>0.64899999999999802</v>
      </c>
      <c r="S162">
        <f t="shared" si="18"/>
        <v>1.3981516064257233</v>
      </c>
      <c r="AI162">
        <v>1.2599080408241425</v>
      </c>
      <c r="AJ162">
        <v>0.66209999999999702</v>
      </c>
      <c r="AK162" s="2" t="s">
        <v>65</v>
      </c>
    </row>
    <row r="163" spans="12:37" x14ac:dyDescent="0.25">
      <c r="L163">
        <v>0.64909999999999801</v>
      </c>
      <c r="S163">
        <f t="shared" si="18"/>
        <v>1.3970425431553806</v>
      </c>
      <c r="AI163">
        <v>1.2589046147978953</v>
      </c>
      <c r="AJ163">
        <v>0.66219999999999701</v>
      </c>
      <c r="AK163" s="2" t="s">
        <v>65</v>
      </c>
    </row>
    <row r="164" spans="12:37" x14ac:dyDescent="0.25">
      <c r="L164">
        <v>0.649199999999998</v>
      </c>
      <c r="S164">
        <f t="shared" si="18"/>
        <v>1.3959343499197661</v>
      </c>
      <c r="AI164">
        <v>1.2579019348075016</v>
      </c>
      <c r="AJ164">
        <v>0.662299999999997</v>
      </c>
      <c r="AK164" s="2" t="s">
        <v>65</v>
      </c>
    </row>
    <row r="165" spans="12:37" x14ac:dyDescent="0.25">
      <c r="L165">
        <v>0.64929999999999799</v>
      </c>
      <c r="S165">
        <f t="shared" si="18"/>
        <v>1.3948270256719033</v>
      </c>
      <c r="AI165">
        <v>1.2569000000000283</v>
      </c>
      <c r="AJ165">
        <v>0.66239999999999699</v>
      </c>
      <c r="AK165" s="2" t="s">
        <v>65</v>
      </c>
    </row>
    <row r="166" spans="12:37" x14ac:dyDescent="0.25">
      <c r="L166">
        <v>0.64939999999999798</v>
      </c>
      <c r="S166">
        <f t="shared" si="18"/>
        <v>1.3937205693665</v>
      </c>
      <c r="AI166">
        <v>1.2558988095238397</v>
      </c>
      <c r="AJ166">
        <v>0.66249999999999698</v>
      </c>
      <c r="AK166" s="2" t="s">
        <v>65</v>
      </c>
    </row>
    <row r="167" spans="12:37" x14ac:dyDescent="0.25">
      <c r="L167">
        <v>0.64949999999999797</v>
      </c>
      <c r="S167">
        <f t="shared" si="18"/>
        <v>1.3926149799599417</v>
      </c>
      <c r="AI167">
        <v>1.2548983625285919</v>
      </c>
      <c r="AJ167">
        <v>0.66259999999999697</v>
      </c>
      <c r="AK167" s="2" t="s">
        <v>65</v>
      </c>
    </row>
    <row r="168" spans="12:37" x14ac:dyDescent="0.25">
      <c r="L168">
        <v>0.64959999999999796</v>
      </c>
      <c r="S168">
        <f t="shared" si="18"/>
        <v>1.3915102564102795</v>
      </c>
      <c r="AI168">
        <v>1.2538986581652374</v>
      </c>
      <c r="AJ168">
        <v>0.66269999999999696</v>
      </c>
      <c r="AK168" s="2" t="s">
        <v>65</v>
      </c>
    </row>
    <row r="169" spans="12:37" x14ac:dyDescent="0.25">
      <c r="L169">
        <v>0.64969999999999795</v>
      </c>
      <c r="S169">
        <f t="shared" si="18"/>
        <v>1.3904063976772345</v>
      </c>
      <c r="AI169">
        <v>1.2528996955860257</v>
      </c>
      <c r="AJ169">
        <v>0.66279999999999695</v>
      </c>
      <c r="AK169" s="2" t="s">
        <v>65</v>
      </c>
    </row>
    <row r="170" spans="12:37" x14ac:dyDescent="0.25">
      <c r="L170">
        <v>0.64979999999999805</v>
      </c>
      <c r="S170">
        <f t="shared" si="18"/>
        <v>1.389303402722198</v>
      </c>
      <c r="AI170">
        <v>1.2519014739444951</v>
      </c>
      <c r="AJ170">
        <v>0.66289999999999705</v>
      </c>
      <c r="AK170" s="2" t="s">
        <v>65</v>
      </c>
    </row>
    <row r="171" spans="12:37" x14ac:dyDescent="0.25">
      <c r="L171">
        <v>0.64989999999999803</v>
      </c>
      <c r="S171">
        <f t="shared" si="18"/>
        <v>1.3882012705082252</v>
      </c>
      <c r="AI171">
        <v>1.2509039923954659</v>
      </c>
      <c r="AJ171">
        <v>0.66299999999999704</v>
      </c>
      <c r="AK171" s="2" t="s">
        <v>65</v>
      </c>
    </row>
    <row r="172" spans="12:37" x14ac:dyDescent="0.25">
      <c r="L172">
        <v>0.64999999999999802</v>
      </c>
      <c r="S172">
        <f t="shared" si="18"/>
        <v>1.3871000000000211</v>
      </c>
      <c r="AI172">
        <v>1.2499072500950503</v>
      </c>
      <c r="AJ172">
        <v>0.66309999999999703</v>
      </c>
      <c r="AK172" s="2" t="s">
        <v>65</v>
      </c>
    </row>
    <row r="173" spans="12:37" x14ac:dyDescent="0.25">
      <c r="L173">
        <v>0.65009999999999801</v>
      </c>
      <c r="S173">
        <f t="shared" si="18"/>
        <v>1.3859995901639566</v>
      </c>
      <c r="AI173">
        <v>1.2489112462006366</v>
      </c>
      <c r="AJ173">
        <v>0.66319999999999701</v>
      </c>
      <c r="AK173" s="2" t="s">
        <v>65</v>
      </c>
    </row>
    <row r="174" spans="12:37" x14ac:dyDescent="0.25">
      <c r="L174">
        <v>0.650199999999998</v>
      </c>
      <c r="S174">
        <f t="shared" si="18"/>
        <v>1.3849000399680462</v>
      </c>
      <c r="AI174">
        <v>1.2479159798708994</v>
      </c>
      <c r="AJ174">
        <v>0.663299999999997</v>
      </c>
      <c r="AK174" s="2" t="s">
        <v>65</v>
      </c>
    </row>
    <row r="175" spans="12:37" x14ac:dyDescent="0.25">
      <c r="L175">
        <v>0.65029999999999799</v>
      </c>
      <c r="S175">
        <f t="shared" si="18"/>
        <v>1.3838013483819636</v>
      </c>
      <c r="AI175">
        <v>1.2469214502657848</v>
      </c>
      <c r="AJ175">
        <v>0.66339999999999699</v>
      </c>
      <c r="AK175" s="2" t="s">
        <v>65</v>
      </c>
    </row>
    <row r="176" spans="12:37" x14ac:dyDescent="0.25">
      <c r="L176">
        <v>0.65039999999999798</v>
      </c>
      <c r="S176">
        <f t="shared" si="18"/>
        <v>1.3827035143770183</v>
      </c>
      <c r="AI176">
        <v>1.24592765654652</v>
      </c>
      <c r="AJ176">
        <v>0.66349999999999698</v>
      </c>
      <c r="AK176" s="2" t="s">
        <v>65</v>
      </c>
    </row>
    <row r="177" spans="12:37" x14ac:dyDescent="0.25">
      <c r="L177">
        <v>0.65049999999999797</v>
      </c>
      <c r="S177">
        <f t="shared" si="18"/>
        <v>1.3816065369261699</v>
      </c>
      <c r="AI177">
        <v>1.2449345978755983</v>
      </c>
      <c r="AJ177">
        <v>0.66359999999999697</v>
      </c>
      <c r="AK177" s="2" t="s">
        <v>65</v>
      </c>
    </row>
    <row r="178" spans="12:37" x14ac:dyDescent="0.25">
      <c r="L178">
        <v>0.65059999999999796</v>
      </c>
      <c r="S178">
        <f t="shared" si="18"/>
        <v>1.3805104150040117</v>
      </c>
      <c r="AI178">
        <v>1.2439422734167915</v>
      </c>
      <c r="AJ178">
        <v>0.66369999999999696</v>
      </c>
      <c r="AK178" s="2" t="s">
        <v>65</v>
      </c>
    </row>
    <row r="179" spans="12:37" x14ac:dyDescent="0.25">
      <c r="L179">
        <v>0.65069999999999795</v>
      </c>
      <c r="S179">
        <f t="shared" si="18"/>
        <v>1.3794151475867802</v>
      </c>
      <c r="AI179">
        <v>1.2429506823351315</v>
      </c>
      <c r="AJ179">
        <v>0.66379999999999695</v>
      </c>
      <c r="AK179" s="2" t="s">
        <v>65</v>
      </c>
    </row>
    <row r="180" spans="12:37" x14ac:dyDescent="0.25">
      <c r="L180">
        <v>0.65079999999999805</v>
      </c>
      <c r="S180">
        <f t="shared" si="18"/>
        <v>1.3783207336523333</v>
      </c>
      <c r="AI180">
        <v>1.2419598237969205</v>
      </c>
      <c r="AJ180">
        <v>0.66389999999999705</v>
      </c>
      <c r="AK180" s="2" t="s">
        <v>65</v>
      </c>
    </row>
    <row r="181" spans="12:37" x14ac:dyDescent="0.25">
      <c r="L181">
        <v>0.65089999999999804</v>
      </c>
      <c r="S181">
        <f t="shared" si="18"/>
        <v>1.3772271721801717</v>
      </c>
      <c r="AI181">
        <v>1.2409696969697257</v>
      </c>
      <c r="AJ181">
        <v>0.66399999999999704</v>
      </c>
      <c r="AK181" s="2" t="s">
        <v>65</v>
      </c>
    </row>
    <row r="182" spans="12:37" x14ac:dyDescent="0.25">
      <c r="L182">
        <v>0.65099999999999802</v>
      </c>
      <c r="S182">
        <f t="shared" si="18"/>
        <v>1.3761344621514158</v>
      </c>
      <c r="AI182">
        <v>1.23998030102237</v>
      </c>
      <c r="AJ182">
        <v>0.66409999999999703</v>
      </c>
      <c r="AK182" s="2" t="s">
        <v>65</v>
      </c>
    </row>
    <row r="183" spans="12:37" x14ac:dyDescent="0.25">
      <c r="L183">
        <v>0.65109999999999801</v>
      </c>
      <c r="S183">
        <f t="shared" si="18"/>
        <v>1.3750426025488081</v>
      </c>
      <c r="AI183">
        <v>1.2389916351249348</v>
      </c>
      <c r="AJ183">
        <v>0.66419999999999702</v>
      </c>
      <c r="AK183" s="2" t="s">
        <v>65</v>
      </c>
    </row>
    <row r="184" spans="12:37" x14ac:dyDescent="0.25">
      <c r="L184">
        <v>0.651199999999998</v>
      </c>
      <c r="S184">
        <f t="shared" si="18"/>
        <v>1.3739515923567096</v>
      </c>
      <c r="AI184">
        <v>1.2380036984487608</v>
      </c>
      <c r="AJ184">
        <v>0.664299999999997</v>
      </c>
      <c r="AK184" s="2" t="s">
        <v>65</v>
      </c>
    </row>
    <row r="185" spans="12:37" x14ac:dyDescent="0.25">
      <c r="L185">
        <v>0.65129999999999799</v>
      </c>
      <c r="S185">
        <f t="shared" si="18"/>
        <v>1.3728614305611029</v>
      </c>
      <c r="AI185">
        <v>1.2370164901664435</v>
      </c>
      <c r="AJ185">
        <v>0.66439999999999699</v>
      </c>
      <c r="AK185" s="2" t="s">
        <v>65</v>
      </c>
    </row>
    <row r="186" spans="12:37" x14ac:dyDescent="0.25">
      <c r="L186">
        <v>0.65139999999999798</v>
      </c>
      <c r="S186">
        <f t="shared" si="18"/>
        <v>1.3717721161495839</v>
      </c>
      <c r="AI186">
        <v>1.2360300094518264</v>
      </c>
      <c r="AJ186">
        <v>0.66449999999999698</v>
      </c>
      <c r="AK186" s="2" t="s">
        <v>65</v>
      </c>
    </row>
    <row r="187" spans="12:37" x14ac:dyDescent="0.25">
      <c r="L187">
        <v>0.65149999999999797</v>
      </c>
      <c r="S187">
        <f t="shared" si="18"/>
        <v>1.3706836481113553</v>
      </c>
      <c r="AI187">
        <v>1.2350442554799994</v>
      </c>
      <c r="AJ187">
        <v>0.66459999999999697</v>
      </c>
      <c r="AK187" s="2" t="s">
        <v>65</v>
      </c>
    </row>
    <row r="188" spans="12:37" x14ac:dyDescent="0.25">
      <c r="L188">
        <v>0.65159999999999796</v>
      </c>
      <c r="S188">
        <f t="shared" si="18"/>
        <v>1.3695960254372237</v>
      </c>
      <c r="AI188">
        <v>1.2340592274273043</v>
      </c>
      <c r="AJ188">
        <v>0.66469999999999696</v>
      </c>
      <c r="AK188" s="2" t="s">
        <v>65</v>
      </c>
    </row>
    <row r="189" spans="12:37" x14ac:dyDescent="0.25">
      <c r="L189">
        <v>0.65169999999999795</v>
      </c>
      <c r="S189">
        <f t="shared" si="18"/>
        <v>1.3685092471196072</v>
      </c>
      <c r="AI189">
        <v>1.2330749244713284</v>
      </c>
      <c r="AJ189">
        <v>0.66479999999999695</v>
      </c>
      <c r="AK189" s="2" t="s">
        <v>65</v>
      </c>
    </row>
    <row r="190" spans="12:37" x14ac:dyDescent="0.25">
      <c r="L190">
        <v>0.65179999999999805</v>
      </c>
      <c r="S190">
        <f t="shared" si="18"/>
        <v>1.367423312152523</v>
      </c>
      <c r="AI190">
        <v>1.2320913457908926</v>
      </c>
      <c r="AJ190">
        <v>0.66489999999999705</v>
      </c>
      <c r="AK190" s="2" t="s">
        <v>65</v>
      </c>
    </row>
    <row r="191" spans="12:37" x14ac:dyDescent="0.25">
      <c r="L191">
        <v>0.65189999999999804</v>
      </c>
      <c r="S191">
        <f t="shared" si="18"/>
        <v>1.3663382195315801</v>
      </c>
      <c r="AI191">
        <v>1.2311084905660674</v>
      </c>
      <c r="AJ191">
        <v>0.66499999999999704</v>
      </c>
      <c r="AK191" s="2" t="s">
        <v>65</v>
      </c>
    </row>
    <row r="192" spans="12:37" x14ac:dyDescent="0.25">
      <c r="L192">
        <v>0.65199999999999803</v>
      </c>
      <c r="S192">
        <f t="shared" si="18"/>
        <v>1.3652539682539897</v>
      </c>
      <c r="AI192">
        <v>1.2301263579781498</v>
      </c>
      <c r="AJ192">
        <v>0.66509999999999703</v>
      </c>
      <c r="AK192" s="2" t="s">
        <v>65</v>
      </c>
    </row>
    <row r="193" spans="12:37" x14ac:dyDescent="0.25">
      <c r="L193">
        <v>0.65209999999999801</v>
      </c>
      <c r="S193">
        <f t="shared" si="18"/>
        <v>1.364170557318545</v>
      </c>
      <c r="AI193">
        <v>1.2291449472096823</v>
      </c>
      <c r="AJ193">
        <v>0.66519999999999702</v>
      </c>
      <c r="AK193" s="2" t="s">
        <v>65</v>
      </c>
    </row>
    <row r="194" spans="12:37" x14ac:dyDescent="0.25">
      <c r="L194">
        <v>0.652199999999998</v>
      </c>
      <c r="S194">
        <f t="shared" si="18"/>
        <v>1.3630879857256359</v>
      </c>
      <c r="AI194">
        <v>1.2281642574444309</v>
      </c>
      <c r="AJ194">
        <v>0.665299999999997</v>
      </c>
      <c r="AK194" s="2" t="s">
        <v>65</v>
      </c>
    </row>
    <row r="195" spans="12:37" x14ac:dyDescent="0.25">
      <c r="L195">
        <v>0.65229999999999799</v>
      </c>
      <c r="S195">
        <f t="shared" si="18"/>
        <v>1.3620062524772305</v>
      </c>
      <c r="AI195">
        <v>1.2271842878673993</v>
      </c>
      <c r="AJ195">
        <v>0.66539999999999699</v>
      </c>
      <c r="AK195" s="2" t="s">
        <v>65</v>
      </c>
    </row>
    <row r="196" spans="12:37" x14ac:dyDescent="0.25">
      <c r="L196">
        <v>0.65239999999999798</v>
      </c>
      <c r="S196">
        <f t="shared" si="18"/>
        <v>1.360925356576884</v>
      </c>
      <c r="AI196">
        <v>1.2262050376648121</v>
      </c>
      <c r="AJ196">
        <v>0.66549999999999698</v>
      </c>
      <c r="AK196" s="2" t="s">
        <v>65</v>
      </c>
    </row>
    <row r="197" spans="12:37" x14ac:dyDescent="0.25">
      <c r="L197">
        <v>0.65249999999999797</v>
      </c>
      <c r="S197">
        <f t="shared" si="18"/>
        <v>1.3598452970297235</v>
      </c>
      <c r="AI197">
        <v>1.2252265060241261</v>
      </c>
      <c r="AJ197">
        <v>0.66559999999999697</v>
      </c>
      <c r="AK197" s="2" t="s">
        <v>65</v>
      </c>
    </row>
    <row r="198" spans="12:37" x14ac:dyDescent="0.25">
      <c r="L198">
        <v>0.65259999999999796</v>
      </c>
      <c r="S198">
        <f t="shared" si="18"/>
        <v>1.3587660728424606</v>
      </c>
      <c r="AI198">
        <v>1.2242486921340143</v>
      </c>
      <c r="AJ198">
        <v>0.66569999999999696</v>
      </c>
      <c r="AK198" s="2" t="s">
        <v>65</v>
      </c>
    </row>
    <row r="199" spans="12:37" x14ac:dyDescent="0.25">
      <c r="L199">
        <v>0.65269999999999795</v>
      </c>
      <c r="S199">
        <f t="shared" si="18"/>
        <v>1.3576876830233688</v>
      </c>
      <c r="AI199">
        <v>1.2232715951843791</v>
      </c>
      <c r="AJ199">
        <v>0.66579999999999695</v>
      </c>
      <c r="AK199" s="2" t="s">
        <v>65</v>
      </c>
    </row>
    <row r="200" spans="12:37" x14ac:dyDescent="0.25">
      <c r="L200">
        <v>0.65279999999999805</v>
      </c>
      <c r="S200">
        <f t="shared" si="18"/>
        <v>1.3566101265822978</v>
      </c>
      <c r="AI200">
        <v>1.2222952143663315</v>
      </c>
      <c r="AJ200">
        <v>0.66589999999999705</v>
      </c>
      <c r="AK200" s="2" t="s">
        <v>65</v>
      </c>
    </row>
    <row r="201" spans="12:37" x14ac:dyDescent="0.25">
      <c r="L201">
        <v>0.65289999999999804</v>
      </c>
      <c r="S201">
        <f t="shared" si="18"/>
        <v>1.3555334025306656</v>
      </c>
      <c r="AI201">
        <v>1.2213195488722097</v>
      </c>
      <c r="AJ201">
        <v>0.66599999999999704</v>
      </c>
      <c r="AK201" s="2" t="s">
        <v>65</v>
      </c>
    </row>
    <row r="202" spans="12:37" x14ac:dyDescent="0.25">
      <c r="L202">
        <v>0.65299999999999803</v>
      </c>
      <c r="S202">
        <f t="shared" si="18"/>
        <v>1.3544575098814451</v>
      </c>
      <c r="AI202">
        <v>1.2203445978955565</v>
      </c>
      <c r="AJ202">
        <v>0.66609999999999703</v>
      </c>
      <c r="AK202" s="2" t="s">
        <v>65</v>
      </c>
    </row>
    <row r="203" spans="12:37" x14ac:dyDescent="0.25">
      <c r="L203">
        <v>0.65309999999999802</v>
      </c>
      <c r="S203">
        <f t="shared" si="18"/>
        <v>1.3533824476491711</v>
      </c>
      <c r="AI203">
        <v>1.2193703606311321</v>
      </c>
      <c r="AJ203">
        <v>0.66619999999999702</v>
      </c>
      <c r="AK203" s="2" t="s">
        <v>65</v>
      </c>
    </row>
    <row r="204" spans="12:37" x14ac:dyDescent="0.25">
      <c r="L204">
        <v>0.653199999999998</v>
      </c>
      <c r="S204">
        <f t="shared" si="18"/>
        <v>1.352308214849941</v>
      </c>
      <c r="AI204">
        <v>1.2183968362749069</v>
      </c>
      <c r="AJ204">
        <v>0.66629999999999701</v>
      </c>
      <c r="AK204" s="2" t="s">
        <v>65</v>
      </c>
    </row>
    <row r="205" spans="12:37" x14ac:dyDescent="0.25">
      <c r="L205">
        <v>0.65329999999999799</v>
      </c>
      <c r="S205">
        <f t="shared" si="18"/>
        <v>1.3512348105014031</v>
      </c>
      <c r="AI205">
        <v>1.2174240240240541</v>
      </c>
      <c r="AJ205">
        <v>0.66639999999999699</v>
      </c>
      <c r="AK205" s="2" t="s">
        <v>65</v>
      </c>
    </row>
    <row r="206" spans="12:37" x14ac:dyDescent="0.25">
      <c r="L206">
        <v>0.65339999999999798</v>
      </c>
      <c r="S206">
        <f t="shared" si="18"/>
        <v>1.350162233622753</v>
      </c>
      <c r="AI206">
        <v>1.2164519230769522</v>
      </c>
      <c r="AJ206">
        <v>0.66649999999999698</v>
      </c>
      <c r="AK206" s="2" t="s">
        <v>65</v>
      </c>
    </row>
    <row r="207" spans="12:37" x14ac:dyDescent="0.25">
      <c r="L207">
        <v>0.65349999999999797</v>
      </c>
      <c r="S207">
        <f t="shared" si="18"/>
        <v>1.349090483234735</v>
      </c>
      <c r="AI207">
        <v>1.2154805326331863</v>
      </c>
      <c r="AJ207">
        <v>0.66659999999999697</v>
      </c>
      <c r="AK207" s="2" t="s">
        <v>65</v>
      </c>
    </row>
    <row r="208" spans="12:37" x14ac:dyDescent="0.25">
      <c r="L208">
        <v>0.65359999999999796</v>
      </c>
      <c r="S208">
        <f t="shared" si="18"/>
        <v>1.3480195583596417</v>
      </c>
      <c r="AI208">
        <v>1.214509851893542</v>
      </c>
      <c r="AJ208">
        <v>0.66669999999999696</v>
      </c>
      <c r="AK208" s="2" t="s">
        <v>65</v>
      </c>
    </row>
    <row r="209" spans="12:37" x14ac:dyDescent="0.25">
      <c r="L209">
        <v>0.65369999999999795</v>
      </c>
      <c r="S209">
        <f t="shared" si="18"/>
        <v>1.3469494580213062</v>
      </c>
      <c r="AI209">
        <v>1.2135398800600004</v>
      </c>
      <c r="AJ209">
        <v>0.66679999999999695</v>
      </c>
      <c r="AK209" s="2" t="s">
        <v>65</v>
      </c>
    </row>
    <row r="210" spans="12:37" x14ac:dyDescent="0.25">
      <c r="L210">
        <v>0.65379999999999805</v>
      </c>
      <c r="S210">
        <f t="shared" si="18"/>
        <v>1.3458801812450949</v>
      </c>
      <c r="AI210">
        <v>1.2125706163357441</v>
      </c>
      <c r="AJ210">
        <v>0.66689999999999605</v>
      </c>
      <c r="AK210" s="2" t="s">
        <v>65</v>
      </c>
    </row>
    <row r="211" spans="12:37" x14ac:dyDescent="0.25">
      <c r="L211">
        <v>0.65389999999999804</v>
      </c>
      <c r="S211">
        <f t="shared" si="18"/>
        <v>1.3448117270579178</v>
      </c>
      <c r="AI211">
        <v>1.21160205992513</v>
      </c>
      <c r="AJ211">
        <v>0.66699999999999604</v>
      </c>
      <c r="AK211" s="2" t="s">
        <v>65</v>
      </c>
    </row>
    <row r="212" spans="12:37" x14ac:dyDescent="0.25">
      <c r="L212">
        <v>0.65399999999999803</v>
      </c>
      <c r="S212">
        <f t="shared" si="18"/>
        <v>1.3437440944882089</v>
      </c>
      <c r="AI212">
        <v>1.2106342100337328</v>
      </c>
      <c r="AJ212">
        <v>0.66709999999999603</v>
      </c>
      <c r="AK212" s="2" t="s">
        <v>65</v>
      </c>
    </row>
    <row r="213" spans="12:37" x14ac:dyDescent="0.25">
      <c r="L213">
        <v>0.65409999999999802</v>
      </c>
      <c r="S213">
        <f t="shared" si="18"/>
        <v>1.3426772825659403</v>
      </c>
      <c r="AI213">
        <v>1.2096670658683024</v>
      </c>
      <c r="AJ213">
        <v>0.66719999999999602</v>
      </c>
      <c r="AK213" s="2" t="s">
        <v>65</v>
      </c>
    </row>
    <row r="214" spans="12:37" x14ac:dyDescent="0.25">
      <c r="L214">
        <v>0.65419999999999801</v>
      </c>
      <c r="S214">
        <f t="shared" si="18"/>
        <v>1.341611290322601</v>
      </c>
      <c r="AI214">
        <v>1.2087006266367757</v>
      </c>
      <c r="AJ214">
        <v>0.66729999999999601</v>
      </c>
      <c r="AK214" s="2" t="s">
        <v>65</v>
      </c>
    </row>
    <row r="215" spans="12:37" x14ac:dyDescent="0.25">
      <c r="L215">
        <v>0.65429999999999799</v>
      </c>
      <c r="S215">
        <f t="shared" ref="S215:S278" si="19">($D$4-$G$4*($B$4-$A$4+$C$4+L215/4)^2)/(-$C$4+L215/4)</f>
        <v>1.3405461167912134</v>
      </c>
      <c r="AI215">
        <v>1.2077348915482793</v>
      </c>
      <c r="AJ215">
        <v>0.667399999999996</v>
      </c>
      <c r="AK215" s="2" t="s">
        <v>65</v>
      </c>
    </row>
    <row r="216" spans="12:37" x14ac:dyDescent="0.25">
      <c r="L216">
        <v>0.65439999999999798</v>
      </c>
      <c r="S216">
        <f t="shared" si="19"/>
        <v>1.3394817610063097</v>
      </c>
      <c r="AI216">
        <v>1.2067698598131227</v>
      </c>
      <c r="AJ216">
        <v>0.66749999999999599</v>
      </c>
      <c r="AK216" s="2" t="s">
        <v>65</v>
      </c>
    </row>
    <row r="217" spans="12:37" x14ac:dyDescent="0.25">
      <c r="L217">
        <v>0.65449999999999797</v>
      </c>
      <c r="S217">
        <f t="shared" si="19"/>
        <v>1.3384182220039507</v>
      </c>
      <c r="AI217">
        <v>1.2058055306427899</v>
      </c>
      <c r="AJ217">
        <v>0.66759999999999597</v>
      </c>
      <c r="AK217" s="2" t="s">
        <v>65</v>
      </c>
    </row>
    <row r="218" spans="12:37" x14ac:dyDescent="0.25">
      <c r="L218">
        <v>0.65459999999999796</v>
      </c>
      <c r="S218">
        <f t="shared" si="19"/>
        <v>1.3373554988217018</v>
      </c>
      <c r="AI218">
        <v>1.2048419032499456</v>
      </c>
      <c r="AJ218">
        <v>0.66769999999999596</v>
      </c>
      <c r="AK218" s="2" t="s">
        <v>65</v>
      </c>
    </row>
    <row r="219" spans="12:37" x14ac:dyDescent="0.25">
      <c r="L219">
        <v>0.65469999999999795</v>
      </c>
      <c r="S219">
        <f t="shared" si="19"/>
        <v>1.3362935904986479</v>
      </c>
      <c r="AI219">
        <v>1.2038789768484319</v>
      </c>
      <c r="AJ219">
        <v>0.66779999999999595</v>
      </c>
      <c r="AK219" s="2" t="s">
        <v>65</v>
      </c>
    </row>
    <row r="220" spans="12:37" x14ac:dyDescent="0.25">
      <c r="L220">
        <v>0.65479999999999805</v>
      </c>
      <c r="S220">
        <f t="shared" si="19"/>
        <v>1.3352324960753734</v>
      </c>
      <c r="AI220">
        <v>1.2029167506532672</v>
      </c>
      <c r="AJ220">
        <v>0.66789999999999605</v>
      </c>
      <c r="AK220" s="2" t="s">
        <v>65</v>
      </c>
    </row>
    <row r="221" spans="12:37" x14ac:dyDescent="0.25">
      <c r="L221">
        <v>0.65489999999999804</v>
      </c>
      <c r="S221">
        <f t="shared" si="19"/>
        <v>1.3341722145939803</v>
      </c>
      <c r="AI221">
        <v>1.2019552238806341</v>
      </c>
      <c r="AJ221">
        <v>0.66799999999999604</v>
      </c>
      <c r="AK221" s="2" t="s">
        <v>65</v>
      </c>
    </row>
    <row r="222" spans="12:37" x14ac:dyDescent="0.25">
      <c r="L222">
        <v>0.65499999999999803</v>
      </c>
      <c r="S222">
        <f t="shared" si="19"/>
        <v>1.33311274509806</v>
      </c>
      <c r="AI222">
        <v>1.2009943957478939</v>
      </c>
      <c r="AJ222">
        <v>0.66809999999999603</v>
      </c>
      <c r="AK222" s="2" t="s">
        <v>65</v>
      </c>
    </row>
    <row r="223" spans="12:37" x14ac:dyDescent="0.25">
      <c r="L223">
        <v>0.65509999999999802</v>
      </c>
      <c r="S223">
        <f t="shared" si="19"/>
        <v>1.3320540866327122</v>
      </c>
      <c r="AI223">
        <v>1.2000342654735643</v>
      </c>
      <c r="AJ223">
        <v>0.66819999999999602</v>
      </c>
      <c r="AK223" s="2" t="s">
        <v>65</v>
      </c>
    </row>
    <row r="224" spans="12:37" x14ac:dyDescent="0.25">
      <c r="L224">
        <v>0.65519999999999801</v>
      </c>
      <c r="S224">
        <f t="shared" si="19"/>
        <v>1.3309962382445351</v>
      </c>
      <c r="AI224">
        <v>1.1990748322773401</v>
      </c>
      <c r="AJ224">
        <v>0.66829999999999601</v>
      </c>
      <c r="AK224" s="2" t="s">
        <v>65</v>
      </c>
    </row>
    <row r="225" spans="12:37" x14ac:dyDescent="0.25">
      <c r="L225">
        <v>0.655299999999998</v>
      </c>
      <c r="S225">
        <f t="shared" si="19"/>
        <v>1.3299391989816125</v>
      </c>
      <c r="AI225">
        <v>1.1981160953800669</v>
      </c>
      <c r="AJ225">
        <v>0.668399999999996</v>
      </c>
      <c r="AK225" s="2" t="s">
        <v>65</v>
      </c>
    </row>
    <row r="226" spans="12:37" x14ac:dyDescent="0.25">
      <c r="L226">
        <v>0.65539999999999798</v>
      </c>
      <c r="S226">
        <f t="shared" si="19"/>
        <v>1.3288829678935212</v>
      </c>
      <c r="AI226">
        <v>1.1971580540037627</v>
      </c>
      <c r="AJ226">
        <v>0.66849999999999599</v>
      </c>
      <c r="AK226" s="2" t="s">
        <v>65</v>
      </c>
    </row>
    <row r="227" spans="12:37" x14ac:dyDescent="0.25">
      <c r="L227">
        <v>0.65549999999999797</v>
      </c>
      <c r="S227">
        <f t="shared" si="19"/>
        <v>1.3278275440313307</v>
      </c>
      <c r="AI227">
        <v>1.1962007073715941</v>
      </c>
      <c r="AJ227">
        <v>0.66859999999999598</v>
      </c>
      <c r="AK227" s="2" t="s">
        <v>65</v>
      </c>
    </row>
    <row r="228" spans="12:37" x14ac:dyDescent="0.25">
      <c r="L228">
        <v>0.65559999999999796</v>
      </c>
      <c r="S228">
        <f t="shared" si="19"/>
        <v>1.3267729264475954</v>
      </c>
      <c r="AI228">
        <v>1.1952440547078911</v>
      </c>
      <c r="AJ228">
        <v>0.66869999999999596</v>
      </c>
      <c r="AK228" s="2" t="s">
        <v>65</v>
      </c>
    </row>
    <row r="229" spans="12:37" x14ac:dyDescent="0.25">
      <c r="L229">
        <v>0.65569999999999795</v>
      </c>
      <c r="S229">
        <f t="shared" si="19"/>
        <v>1.3257191141963465</v>
      </c>
      <c r="AI229">
        <v>1.1942880952381327</v>
      </c>
      <c r="AJ229">
        <v>0.66879999999999595</v>
      </c>
      <c r="AK229" s="2" t="s">
        <v>65</v>
      </c>
    </row>
    <row r="230" spans="12:37" x14ac:dyDescent="0.25">
      <c r="L230">
        <v>0.65579999999999805</v>
      </c>
      <c r="S230">
        <f t="shared" si="19"/>
        <v>1.3246661063330931</v>
      </c>
      <c r="AI230">
        <v>1.1933328281889537</v>
      </c>
      <c r="AJ230">
        <v>0.66889999999999605</v>
      </c>
      <c r="AK230" s="2" t="s">
        <v>65</v>
      </c>
    </row>
    <row r="231" spans="12:37" x14ac:dyDescent="0.25">
      <c r="L231">
        <v>0.65589999999999804</v>
      </c>
      <c r="S231">
        <f t="shared" si="19"/>
        <v>1.3236139019148301</v>
      </c>
      <c r="AI231">
        <v>1.1923782527881417</v>
      </c>
      <c r="AJ231">
        <v>0.66899999999999604</v>
      </c>
      <c r="AK231" s="2" t="s">
        <v>65</v>
      </c>
    </row>
    <row r="232" spans="12:37" x14ac:dyDescent="0.25">
      <c r="L232">
        <v>0.65599999999999803</v>
      </c>
      <c r="S232">
        <f t="shared" si="19"/>
        <v>1.3225625000000207</v>
      </c>
      <c r="AI232">
        <v>1.1914243682646244</v>
      </c>
      <c r="AJ232">
        <v>0.66909999999999603</v>
      </c>
      <c r="AK232" s="2" t="s">
        <v>65</v>
      </c>
    </row>
    <row r="233" spans="12:37" x14ac:dyDescent="0.25">
      <c r="L233">
        <v>0.65609999999999802</v>
      </c>
      <c r="S233">
        <f t="shared" si="19"/>
        <v>1.3215118996485948</v>
      </c>
      <c r="AI233">
        <v>1.190471173848477</v>
      </c>
      <c r="AJ233">
        <v>0.66919999999999602</v>
      </c>
      <c r="AK233" s="2" t="s">
        <v>65</v>
      </c>
    </row>
    <row r="234" spans="12:37" x14ac:dyDescent="0.25">
      <c r="L234">
        <v>0.65619999999999801</v>
      </c>
      <c r="S234">
        <f t="shared" si="19"/>
        <v>1.3204620999219574</v>
      </c>
      <c r="AI234">
        <v>1.1895186687709243</v>
      </c>
      <c r="AJ234">
        <v>0.66929999999999601</v>
      </c>
      <c r="AK234" s="2" t="s">
        <v>65</v>
      </c>
    </row>
    <row r="235" spans="12:37" x14ac:dyDescent="0.25">
      <c r="L235">
        <v>0.656299999999998</v>
      </c>
      <c r="S235">
        <f t="shared" si="19"/>
        <v>1.3194130998829701</v>
      </c>
      <c r="AI235">
        <v>1.1885668522643291</v>
      </c>
      <c r="AJ235">
        <v>0.669399999999996</v>
      </c>
      <c r="AK235" s="2" t="s">
        <v>65</v>
      </c>
    </row>
    <row r="236" spans="12:37" x14ac:dyDescent="0.25">
      <c r="L236">
        <v>0.65639999999999799</v>
      </c>
      <c r="S236">
        <f t="shared" si="19"/>
        <v>1.3183648985959648</v>
      </c>
      <c r="AI236">
        <v>1.1876157235621907</v>
      </c>
      <c r="AJ236">
        <v>0.66949999999999599</v>
      </c>
      <c r="AK236" s="2" t="s">
        <v>65</v>
      </c>
    </row>
    <row r="237" spans="12:37" x14ac:dyDescent="0.25">
      <c r="L237">
        <v>0.65649999999999797</v>
      </c>
      <c r="S237">
        <f t="shared" si="19"/>
        <v>1.3173174951267257</v>
      </c>
      <c r="AI237">
        <v>1.1866652818991474</v>
      </c>
      <c r="AJ237">
        <v>0.66959999999999598</v>
      </c>
      <c r="AK237" s="2" t="s">
        <v>65</v>
      </c>
    </row>
    <row r="238" spans="12:37" x14ac:dyDescent="0.25">
      <c r="L238">
        <v>0.65659999999999796</v>
      </c>
      <c r="S238">
        <f t="shared" si="19"/>
        <v>1.3162708885425005</v>
      </c>
      <c r="AI238">
        <v>1.1857155265109749</v>
      </c>
      <c r="AJ238">
        <v>0.66969999999999597</v>
      </c>
      <c r="AK238" s="2" t="s">
        <v>65</v>
      </c>
    </row>
    <row r="239" spans="12:37" x14ac:dyDescent="0.25">
      <c r="L239">
        <v>0.65669999999999795</v>
      </c>
      <c r="S239">
        <f t="shared" si="19"/>
        <v>1.3152250779119798</v>
      </c>
      <c r="AI239">
        <v>1.1847664566345819</v>
      </c>
      <c r="AJ239">
        <v>0.66979999999999595</v>
      </c>
      <c r="AK239" s="2" t="s">
        <v>65</v>
      </c>
    </row>
    <row r="240" spans="12:37" x14ac:dyDescent="0.25">
      <c r="L240">
        <v>0.65679999999999805</v>
      </c>
      <c r="S240">
        <f t="shared" si="19"/>
        <v>1.314180062305317</v>
      </c>
      <c r="AI240">
        <v>1.1838180715080027</v>
      </c>
      <c r="AJ240">
        <v>0.66989999999999605</v>
      </c>
      <c r="AK240" s="2" t="s">
        <v>65</v>
      </c>
    </row>
    <row r="241" spans="12:37" x14ac:dyDescent="0.25">
      <c r="L241">
        <v>0.65689999999999804</v>
      </c>
      <c r="S241">
        <f t="shared" si="19"/>
        <v>1.3131358407941029</v>
      </c>
      <c r="AI241">
        <v>1.1828703703704082</v>
      </c>
      <c r="AJ241">
        <v>0.66999999999999604</v>
      </c>
      <c r="AK241" s="2" t="s">
        <v>65</v>
      </c>
    </row>
    <row r="242" spans="12:37" x14ac:dyDescent="0.25">
      <c r="L242">
        <v>0.65699999999999803</v>
      </c>
      <c r="S242">
        <f t="shared" si="19"/>
        <v>1.3120924124513813</v>
      </c>
      <c r="AI242">
        <v>1.1819233524620878</v>
      </c>
      <c r="AJ242">
        <v>0.67009999999999603</v>
      </c>
      <c r="AK242" s="2" t="s">
        <v>65</v>
      </c>
    </row>
    <row r="243" spans="12:37" x14ac:dyDescent="0.25">
      <c r="L243">
        <v>0.65709999999999802</v>
      </c>
      <c r="S243">
        <f t="shared" si="19"/>
        <v>1.3110497763516342</v>
      </c>
      <c r="AI243">
        <v>1.1809770170244644</v>
      </c>
      <c r="AJ243">
        <v>0.67019999999999602</v>
      </c>
      <c r="AK243" s="2" t="s">
        <v>65</v>
      </c>
    </row>
    <row r="244" spans="12:37" x14ac:dyDescent="0.25">
      <c r="L244">
        <v>0.65719999999999801</v>
      </c>
      <c r="S244">
        <f t="shared" si="19"/>
        <v>1.3100079315707838</v>
      </c>
      <c r="AI244">
        <v>1.1800313633000741</v>
      </c>
      <c r="AJ244">
        <v>0.67029999999999601</v>
      </c>
      <c r="AK244" s="2" t="s">
        <v>65</v>
      </c>
    </row>
    <row r="245" spans="12:37" x14ac:dyDescent="0.25">
      <c r="L245">
        <v>0.657299999999998</v>
      </c>
      <c r="S245">
        <f t="shared" si="19"/>
        <v>1.3089668771861849</v>
      </c>
      <c r="AI245">
        <v>1.1790863905325821</v>
      </c>
      <c r="AJ245">
        <v>0.670399999999996</v>
      </c>
      <c r="AK245" s="2" t="s">
        <v>65</v>
      </c>
    </row>
    <row r="246" spans="12:37" x14ac:dyDescent="0.25">
      <c r="L246">
        <v>0.65739999999999799</v>
      </c>
      <c r="S246">
        <f t="shared" si="19"/>
        <v>1.3079266122766315</v>
      </c>
      <c r="AI246">
        <v>1.1781420979667654</v>
      </c>
      <c r="AJ246">
        <v>0.67049999999999599</v>
      </c>
      <c r="AK246" s="2" t="s">
        <v>65</v>
      </c>
    </row>
    <row r="247" spans="12:37" x14ac:dyDescent="0.25">
      <c r="L247">
        <v>0.65749999999999797</v>
      </c>
      <c r="S247">
        <f t="shared" si="19"/>
        <v>1.3068871359223504</v>
      </c>
      <c r="AI247">
        <v>1.1771984848485229</v>
      </c>
      <c r="AJ247">
        <v>0.67059999999999598</v>
      </c>
      <c r="AK247" s="2" t="s">
        <v>65</v>
      </c>
    </row>
    <row r="248" spans="12:37" x14ac:dyDescent="0.25">
      <c r="L248">
        <v>0.65759999999999796</v>
      </c>
      <c r="S248">
        <f t="shared" si="19"/>
        <v>1.3058484472049905</v>
      </c>
      <c r="AI248">
        <v>1.1762555504248613</v>
      </c>
      <c r="AJ248">
        <v>0.67069999999999597</v>
      </c>
      <c r="AK248" s="2" t="s">
        <v>65</v>
      </c>
    </row>
    <row r="249" spans="12:37" x14ac:dyDescent="0.25">
      <c r="L249">
        <v>0.65769999999999795</v>
      </c>
      <c r="S249">
        <f t="shared" si="19"/>
        <v>1.3048105452076262</v>
      </c>
      <c r="AI249">
        <v>1.1753132939439079</v>
      </c>
      <c r="AJ249">
        <v>0.67079999999999596</v>
      </c>
      <c r="AK249" s="2" t="s">
        <v>65</v>
      </c>
    </row>
    <row r="250" spans="12:37" x14ac:dyDescent="0.25">
      <c r="L250">
        <v>0.65779999999999705</v>
      </c>
      <c r="S250">
        <f t="shared" si="19"/>
        <v>1.3037734290147691</v>
      </c>
      <c r="AI250">
        <v>1.1743717146548907</v>
      </c>
      <c r="AJ250">
        <v>0.67089999999999606</v>
      </c>
      <c r="AK250" s="2" t="s">
        <v>65</v>
      </c>
    </row>
    <row r="251" spans="12:37" x14ac:dyDescent="0.25">
      <c r="L251">
        <v>0.65789999999999704</v>
      </c>
      <c r="S251">
        <f t="shared" si="19"/>
        <v>1.3027370977123223</v>
      </c>
      <c r="AI251">
        <v>1.1734308118081558</v>
      </c>
      <c r="AJ251">
        <v>0.67099999999999604</v>
      </c>
      <c r="AK251" s="2" t="s">
        <v>65</v>
      </c>
    </row>
    <row r="252" spans="12:37" x14ac:dyDescent="0.25">
      <c r="L252">
        <v>0.65799999999999703</v>
      </c>
      <c r="S252">
        <f t="shared" si="19"/>
        <v>1.3017015503876284</v>
      </c>
      <c r="AI252">
        <v>1.1724905846551457</v>
      </c>
      <c r="AJ252">
        <v>0.67109999999999603</v>
      </c>
      <c r="AK252" s="2" t="s">
        <v>65</v>
      </c>
    </row>
    <row r="253" spans="12:37" x14ac:dyDescent="0.25">
      <c r="L253">
        <v>0.65809999999999702</v>
      </c>
      <c r="S253">
        <f t="shared" si="19"/>
        <v>1.3006667861294379</v>
      </c>
      <c r="AI253">
        <v>1.1715510324484137</v>
      </c>
      <c r="AJ253">
        <v>0.67119999999999602</v>
      </c>
      <c r="AK253" s="2" t="s">
        <v>65</v>
      </c>
    </row>
    <row r="254" spans="12:37" x14ac:dyDescent="0.25">
      <c r="L254">
        <v>0.65819999999999701</v>
      </c>
      <c r="S254">
        <f t="shared" si="19"/>
        <v>1.2996328040279146</v>
      </c>
      <c r="AI254">
        <v>1.1706121544416146</v>
      </c>
      <c r="AJ254">
        <v>0.67129999999999601</v>
      </c>
      <c r="AK254" s="2" t="s">
        <v>65</v>
      </c>
    </row>
    <row r="255" spans="12:37" x14ac:dyDescent="0.25">
      <c r="L255">
        <v>0.658299999999997</v>
      </c>
      <c r="S255">
        <f t="shared" si="19"/>
        <v>1.2985996031746336</v>
      </c>
      <c r="AI255">
        <v>1.1696739498895001</v>
      </c>
      <c r="AJ255">
        <v>0.671399999999996</v>
      </c>
      <c r="AK255" s="2" t="s">
        <v>65</v>
      </c>
    </row>
    <row r="256" spans="12:37" x14ac:dyDescent="0.25">
      <c r="L256">
        <v>0.65839999999999699</v>
      </c>
      <c r="S256">
        <f t="shared" si="19"/>
        <v>1.2975671826625703</v>
      </c>
      <c r="AI256">
        <v>1.1687364180479189</v>
      </c>
      <c r="AJ256">
        <v>0.67149999999999599</v>
      </c>
      <c r="AK256" s="2" t="s">
        <v>65</v>
      </c>
    </row>
    <row r="257" spans="12:37" x14ac:dyDescent="0.25">
      <c r="L257">
        <v>0.65849999999999698</v>
      </c>
      <c r="S257">
        <f t="shared" si="19"/>
        <v>1.2965355415861042</v>
      </c>
      <c r="AI257">
        <v>1.1677995581738208</v>
      </c>
      <c r="AJ257">
        <v>0.67159999999999598</v>
      </c>
      <c r="AK257" s="2" t="s">
        <v>65</v>
      </c>
    </row>
    <row r="258" spans="12:37" x14ac:dyDescent="0.25">
      <c r="L258">
        <v>0.65859999999999697</v>
      </c>
      <c r="S258">
        <f t="shared" si="19"/>
        <v>1.2955046790410194</v>
      </c>
      <c r="AI258">
        <v>1.1668633695252488</v>
      </c>
      <c r="AJ258">
        <v>0.67169999999999597</v>
      </c>
      <c r="AK258" s="2" t="s">
        <v>65</v>
      </c>
    </row>
    <row r="259" spans="12:37" x14ac:dyDescent="0.25">
      <c r="L259">
        <v>0.65869999999999695</v>
      </c>
      <c r="S259">
        <f t="shared" si="19"/>
        <v>1.2944745941244997</v>
      </c>
      <c r="AI259">
        <v>1.1659278513613338</v>
      </c>
      <c r="AJ259">
        <v>0.67179999999999596</v>
      </c>
      <c r="AK259" s="2" t="s">
        <v>65</v>
      </c>
    </row>
    <row r="260" spans="12:37" x14ac:dyDescent="0.25">
      <c r="L260">
        <v>0.65879999999999705</v>
      </c>
      <c r="S260">
        <f t="shared" si="19"/>
        <v>1.293445285935114</v>
      </c>
      <c r="AI260">
        <v>1.1649930029422961</v>
      </c>
      <c r="AJ260">
        <v>0.67189999999999594</v>
      </c>
      <c r="AK260" s="2" t="s">
        <v>65</v>
      </c>
    </row>
    <row r="261" spans="12:37" x14ac:dyDescent="0.25">
      <c r="L261">
        <v>0.65889999999999704</v>
      </c>
      <c r="S261">
        <f t="shared" si="19"/>
        <v>1.292416753572839</v>
      </c>
      <c r="AI261">
        <v>1.1640588235294476</v>
      </c>
      <c r="AJ261">
        <v>0.67199999999999604</v>
      </c>
      <c r="AK261" s="2" t="s">
        <v>65</v>
      </c>
    </row>
    <row r="262" spans="12:37" x14ac:dyDescent="0.25">
      <c r="L262">
        <v>0.65899999999999703</v>
      </c>
      <c r="S262">
        <f t="shared" si="19"/>
        <v>1.2913889961390257</v>
      </c>
      <c r="AI262">
        <v>1.1631253123851895</v>
      </c>
      <c r="AJ262">
        <v>0.67209999999999603</v>
      </c>
      <c r="AK262" s="2" t="s">
        <v>65</v>
      </c>
    </row>
    <row r="263" spans="12:37" x14ac:dyDescent="0.25">
      <c r="L263">
        <v>0.65909999999999702</v>
      </c>
      <c r="S263">
        <f t="shared" si="19"/>
        <v>1.2903620127364259</v>
      </c>
      <c r="AI263">
        <v>1.1621924687729974</v>
      </c>
      <c r="AJ263">
        <v>0.67219999999999602</v>
      </c>
      <c r="AK263" s="2" t="s">
        <v>65</v>
      </c>
    </row>
    <row r="264" spans="12:37" x14ac:dyDescent="0.25">
      <c r="L264">
        <v>0.65919999999999701</v>
      </c>
      <c r="S264">
        <f t="shared" si="19"/>
        <v>1.2893358024691655</v>
      </c>
      <c r="AI264">
        <v>1.1612602919574375</v>
      </c>
      <c r="AJ264">
        <v>0.67229999999999601</v>
      </c>
      <c r="AK264" s="2" t="s">
        <v>65</v>
      </c>
    </row>
    <row r="265" spans="12:37" x14ac:dyDescent="0.25">
      <c r="L265">
        <v>0.659299999999997</v>
      </c>
      <c r="S265">
        <f t="shared" si="19"/>
        <v>1.2883103644427616</v>
      </c>
      <c r="AI265">
        <v>1.1603287812041483</v>
      </c>
      <c r="AJ265">
        <v>0.672399999999996</v>
      </c>
      <c r="AK265" s="2" t="s">
        <v>65</v>
      </c>
    </row>
    <row r="266" spans="12:37" x14ac:dyDescent="0.25">
      <c r="L266">
        <v>0.65939999999999699</v>
      </c>
      <c r="S266">
        <f t="shared" si="19"/>
        <v>1.2872856977641012</v>
      </c>
      <c r="AI266">
        <v>1.1593979357798538</v>
      </c>
      <c r="AJ266">
        <v>0.67249999999999599</v>
      </c>
      <c r="AK266" s="2" t="s">
        <v>65</v>
      </c>
    </row>
    <row r="267" spans="12:37" x14ac:dyDescent="0.25">
      <c r="L267">
        <v>0.65949999999999698</v>
      </c>
      <c r="S267">
        <f t="shared" si="19"/>
        <v>1.2862618015414569</v>
      </c>
      <c r="AI267">
        <v>1.1584677549523474</v>
      </c>
      <c r="AJ267">
        <v>0.67259999999999598</v>
      </c>
      <c r="AK267" s="2" t="s">
        <v>65</v>
      </c>
    </row>
    <row r="268" spans="12:37" x14ac:dyDescent="0.25">
      <c r="L268">
        <v>0.65959999999999697</v>
      </c>
      <c r="S268">
        <f t="shared" si="19"/>
        <v>1.285238674884468</v>
      </c>
      <c r="AI268">
        <v>1.157538237990503</v>
      </c>
      <c r="AJ268">
        <v>0.67269999999999597</v>
      </c>
      <c r="AK268" s="2" t="s">
        <v>65</v>
      </c>
    </row>
    <row r="269" spans="12:37" x14ac:dyDescent="0.25">
      <c r="L269">
        <v>0.65969999999999696</v>
      </c>
      <c r="S269">
        <f t="shared" si="19"/>
        <v>1.2842163169041516</v>
      </c>
      <c r="AI269">
        <v>1.1566093841642595</v>
      </c>
      <c r="AJ269">
        <v>0.67279999999999596</v>
      </c>
      <c r="AK269" s="2" t="s">
        <v>65</v>
      </c>
    </row>
    <row r="270" spans="12:37" x14ac:dyDescent="0.25">
      <c r="L270">
        <v>0.65979999999999706</v>
      </c>
      <c r="S270">
        <f t="shared" si="19"/>
        <v>1.2831947267128856</v>
      </c>
      <c r="AI270">
        <v>1.1556811927446329</v>
      </c>
      <c r="AJ270">
        <v>0.67289999999999595</v>
      </c>
      <c r="AK270" s="2" t="s">
        <v>65</v>
      </c>
    </row>
    <row r="271" spans="12:37" x14ac:dyDescent="0.25">
      <c r="L271">
        <v>0.65989999999999704</v>
      </c>
      <c r="S271">
        <f t="shared" si="19"/>
        <v>1.2821739034244251</v>
      </c>
      <c r="AI271">
        <v>1.1547536630036992</v>
      </c>
      <c r="AJ271">
        <v>0.67299999999999605</v>
      </c>
      <c r="AK271" s="2" t="s">
        <v>65</v>
      </c>
    </row>
    <row r="272" spans="12:37" x14ac:dyDescent="0.25">
      <c r="L272">
        <v>0.65999999999999703</v>
      </c>
      <c r="S272">
        <f t="shared" si="19"/>
        <v>1.2811538461538761</v>
      </c>
      <c r="AI272">
        <v>1.1538267942146083</v>
      </c>
      <c r="AJ272">
        <v>0.67309999999999603</v>
      </c>
      <c r="AK272" s="2" t="s">
        <v>65</v>
      </c>
    </row>
    <row r="273" spans="12:37" x14ac:dyDescent="0.25">
      <c r="L273">
        <v>0.66009999999999702</v>
      </c>
      <c r="S273">
        <f t="shared" si="19"/>
        <v>1.2801345540177145</v>
      </c>
      <c r="AI273">
        <v>1.1529005856515737</v>
      </c>
      <c r="AJ273">
        <v>0.67319999999999602</v>
      </c>
      <c r="AK273" s="2" t="s">
        <v>65</v>
      </c>
    </row>
    <row r="274" spans="12:37" x14ac:dyDescent="0.25">
      <c r="L274">
        <v>0.66019999999999701</v>
      </c>
      <c r="S274">
        <f t="shared" si="19"/>
        <v>1.2791160261337731</v>
      </c>
      <c r="AI274">
        <v>1.151975036589866</v>
      </c>
      <c r="AJ274">
        <v>0.67329999999999601</v>
      </c>
      <c r="AK274" s="2" t="s">
        <v>65</v>
      </c>
    </row>
    <row r="275" spans="12:37" x14ac:dyDescent="0.25">
      <c r="L275">
        <v>0.660299999999997</v>
      </c>
      <c r="S275">
        <f t="shared" si="19"/>
        <v>1.278098261621238</v>
      </c>
      <c r="AI275">
        <v>1.1510501463058156</v>
      </c>
      <c r="AJ275">
        <v>0.673399999999996</v>
      </c>
      <c r="AK275" s="2" t="s">
        <v>65</v>
      </c>
    </row>
    <row r="276" spans="12:37" x14ac:dyDescent="0.25">
      <c r="L276">
        <v>0.66039999999999699</v>
      </c>
      <c r="S276">
        <f t="shared" si="19"/>
        <v>1.2770812596006447</v>
      </c>
      <c r="AI276">
        <v>1.1501259140768183</v>
      </c>
      <c r="AJ276">
        <v>0.67349999999999599</v>
      </c>
      <c r="AK276" s="2" t="s">
        <v>65</v>
      </c>
    </row>
    <row r="277" spans="12:37" x14ac:dyDescent="0.25">
      <c r="L277">
        <v>0.66049999999999698</v>
      </c>
      <c r="S277">
        <f t="shared" si="19"/>
        <v>1.2760650191938867</v>
      </c>
      <c r="AI277">
        <v>1.1492023391813233</v>
      </c>
      <c r="AJ277">
        <v>0.67359999999999598</v>
      </c>
      <c r="AK277" s="2" t="s">
        <v>65</v>
      </c>
    </row>
    <row r="278" spans="12:37" x14ac:dyDescent="0.25">
      <c r="L278">
        <v>0.66059999999999697</v>
      </c>
      <c r="S278">
        <f t="shared" si="19"/>
        <v>1.2750495395242052</v>
      </c>
      <c r="AI278">
        <v>1.1482794208988323</v>
      </c>
      <c r="AJ278">
        <v>0.67369999999999597</v>
      </c>
      <c r="AK278" s="2" t="s">
        <v>65</v>
      </c>
    </row>
    <row r="279" spans="12:37" x14ac:dyDescent="0.25">
      <c r="L279">
        <v>0.66069999999999696</v>
      </c>
      <c r="S279">
        <f t="shared" ref="S279:S342" si="20">($D$4-$G$4*($B$4-$A$4+$C$4+L279/4)^2)/(-$C$4+L279/4)</f>
        <v>1.2740348197161804</v>
      </c>
      <c r="AI279">
        <v>1.1473571585098981</v>
      </c>
      <c r="AJ279">
        <v>0.67379999999999596</v>
      </c>
      <c r="AK279" s="2" t="s">
        <v>65</v>
      </c>
    </row>
    <row r="280" spans="12:37" x14ac:dyDescent="0.25">
      <c r="L280">
        <v>0.66079999999999695</v>
      </c>
      <c r="S280">
        <f t="shared" si="20"/>
        <v>1.2730208588957361</v>
      </c>
      <c r="AI280">
        <v>1.1464355512961293</v>
      </c>
      <c r="AJ280">
        <v>0.67389999999999595</v>
      </c>
      <c r="AK280" s="2" t="s">
        <v>65</v>
      </c>
    </row>
    <row r="281" spans="12:37" x14ac:dyDescent="0.25">
      <c r="L281">
        <v>0.66089999999999705</v>
      </c>
      <c r="S281">
        <f t="shared" si="20"/>
        <v>1.2720076561901403</v>
      </c>
      <c r="AI281">
        <v>1.1455145985401829</v>
      </c>
      <c r="AJ281">
        <v>0.67399999999999605</v>
      </c>
      <c r="AK281" s="2" t="s">
        <v>65</v>
      </c>
    </row>
    <row r="282" spans="12:37" x14ac:dyDescent="0.25">
      <c r="L282">
        <v>0.66099999999999703</v>
      </c>
      <c r="S282">
        <f t="shared" si="20"/>
        <v>1.2709952107279994</v>
      </c>
      <c r="AI282">
        <v>1.1445942995257559</v>
      </c>
      <c r="AJ282">
        <v>0.67409999999999604</v>
      </c>
      <c r="AK282" s="2" t="s">
        <v>65</v>
      </c>
    </row>
    <row r="283" spans="12:37" x14ac:dyDescent="0.25">
      <c r="L283">
        <v>0.66109999999999702</v>
      </c>
      <c r="S283">
        <f t="shared" si="20"/>
        <v>1.2699835216392481</v>
      </c>
      <c r="AI283">
        <v>1.1436746535376008</v>
      </c>
      <c r="AJ283">
        <v>0.67419999999999602</v>
      </c>
      <c r="AK283" s="2" t="s">
        <v>65</v>
      </c>
    </row>
    <row r="284" spans="12:37" x14ac:dyDescent="0.25">
      <c r="L284">
        <v>0.66119999999999701</v>
      </c>
      <c r="S284">
        <f t="shared" si="20"/>
        <v>1.2689725880551608</v>
      </c>
      <c r="AI284">
        <v>1.1427556598615012</v>
      </c>
      <c r="AJ284">
        <v>0.67429999999999601</v>
      </c>
      <c r="AK284" s="2" t="s">
        <v>65</v>
      </c>
    </row>
    <row r="285" spans="12:37" x14ac:dyDescent="0.25">
      <c r="L285">
        <v>0.661299999999997</v>
      </c>
      <c r="S285">
        <f t="shared" si="20"/>
        <v>1.2679624091083339</v>
      </c>
      <c r="AI285">
        <v>1.1418373177842933</v>
      </c>
      <c r="AJ285">
        <v>0.674399999999996</v>
      </c>
      <c r="AK285" s="2" t="s">
        <v>65</v>
      </c>
    </row>
    <row r="286" spans="12:37" x14ac:dyDescent="0.25">
      <c r="L286">
        <v>0.66139999999999699</v>
      </c>
      <c r="S286">
        <f t="shared" si="20"/>
        <v>1.2669529839327009</v>
      </c>
      <c r="AI286">
        <v>1.1409196265938426</v>
      </c>
      <c r="AJ286">
        <v>0.67449999999999599</v>
      </c>
      <c r="AK286" s="2" t="s">
        <v>65</v>
      </c>
    </row>
    <row r="287" spans="12:37" x14ac:dyDescent="0.25">
      <c r="L287">
        <v>0.66149999999999698</v>
      </c>
      <c r="S287">
        <f t="shared" si="20"/>
        <v>1.2659443116635096</v>
      </c>
      <c r="AI287">
        <v>1.140002585579061</v>
      </c>
      <c r="AJ287">
        <v>0.67459999999999598</v>
      </c>
      <c r="AK287" s="2" t="s">
        <v>65</v>
      </c>
    </row>
    <row r="288" spans="12:37" x14ac:dyDescent="0.25">
      <c r="L288">
        <v>0.66159999999999697</v>
      </c>
      <c r="S288">
        <f t="shared" si="20"/>
        <v>1.2649363914373393</v>
      </c>
      <c r="AI288">
        <v>1.1390861940298869</v>
      </c>
      <c r="AJ288">
        <v>0.67469999999999597</v>
      </c>
      <c r="AK288" s="2" t="s">
        <v>65</v>
      </c>
    </row>
    <row r="289" spans="12:37" x14ac:dyDescent="0.25">
      <c r="L289">
        <v>0.66169999999999696</v>
      </c>
      <c r="S289">
        <f t="shared" si="20"/>
        <v>1.2639292223920815</v>
      </c>
      <c r="AI289">
        <v>1.1381704512373003</v>
      </c>
      <c r="AJ289">
        <v>0.67479999999999596</v>
      </c>
      <c r="AK289" s="2" t="s">
        <v>65</v>
      </c>
    </row>
    <row r="290" spans="12:37" x14ac:dyDescent="0.25">
      <c r="L290">
        <v>0.66179999999999695</v>
      </c>
      <c r="S290">
        <f t="shared" si="20"/>
        <v>1.262922803666952</v>
      </c>
      <c r="AI290">
        <v>1.1372553564933063</v>
      </c>
      <c r="AJ290">
        <v>0.67489999999999595</v>
      </c>
      <c r="AK290" s="2" t="s">
        <v>65</v>
      </c>
    </row>
    <row r="291" spans="12:37" x14ac:dyDescent="0.25">
      <c r="L291">
        <v>0.66189999999999705</v>
      </c>
      <c r="S291">
        <f t="shared" si="20"/>
        <v>1.2619171344024731</v>
      </c>
      <c r="AI291">
        <v>1.1363409090909433</v>
      </c>
      <c r="AJ291">
        <v>0.67499999999999605</v>
      </c>
      <c r="AK291" s="2" t="s">
        <v>65</v>
      </c>
    </row>
    <row r="292" spans="12:37" x14ac:dyDescent="0.25">
      <c r="L292">
        <v>0.66199999999999704</v>
      </c>
      <c r="S292">
        <f t="shared" si="20"/>
        <v>1.2609122137404862</v>
      </c>
      <c r="AI292">
        <v>1.135427108324282</v>
      </c>
      <c r="AJ292">
        <v>0.67509999999999604</v>
      </c>
      <c r="AK292" s="2" t="s">
        <v>65</v>
      </c>
    </row>
    <row r="293" spans="12:37" x14ac:dyDescent="0.25">
      <c r="L293">
        <v>0.66209999999999702</v>
      </c>
      <c r="S293">
        <f t="shared" si="20"/>
        <v>1.2599080408241425</v>
      </c>
      <c r="AI293">
        <v>1.1345139534884094</v>
      </c>
      <c r="AJ293">
        <v>0.67519999999999603</v>
      </c>
      <c r="AK293" s="2" t="s">
        <v>65</v>
      </c>
    </row>
    <row r="294" spans="12:37" x14ac:dyDescent="0.25">
      <c r="L294">
        <v>0.66219999999999701</v>
      </c>
      <c r="S294">
        <f t="shared" si="20"/>
        <v>1.2589046147978953</v>
      </c>
      <c r="AI294">
        <v>1.1336014438794406</v>
      </c>
      <c r="AJ294">
        <v>0.67529999999999601</v>
      </c>
      <c r="AK294" s="2" t="s">
        <v>65</v>
      </c>
    </row>
    <row r="295" spans="12:37" x14ac:dyDescent="0.25">
      <c r="L295">
        <v>0.662299999999997</v>
      </c>
      <c r="S295">
        <f t="shared" si="20"/>
        <v>1.2579019348075016</v>
      </c>
      <c r="AI295">
        <v>1.1326895787945161</v>
      </c>
      <c r="AJ295">
        <v>0.675399999999996</v>
      </c>
      <c r="AK295" s="2" t="s">
        <v>65</v>
      </c>
    </row>
    <row r="296" spans="12:37" x14ac:dyDescent="0.25">
      <c r="L296">
        <v>0.66239999999999699</v>
      </c>
      <c r="S296">
        <f t="shared" si="20"/>
        <v>1.2569000000000283</v>
      </c>
      <c r="AI296">
        <v>1.1317783575317966</v>
      </c>
      <c r="AJ296">
        <v>0.67549999999999599</v>
      </c>
      <c r="AK296" s="2" t="s">
        <v>65</v>
      </c>
    </row>
    <row r="297" spans="12:37" x14ac:dyDescent="0.25">
      <c r="L297">
        <v>0.66249999999999698</v>
      </c>
      <c r="S297">
        <f t="shared" si="20"/>
        <v>1.2558988095238397</v>
      </c>
      <c r="AI297">
        <v>1.1308677793904578</v>
      </c>
      <c r="AJ297">
        <v>0.67559999999999598</v>
      </c>
      <c r="AK297" s="2" t="s">
        <v>65</v>
      </c>
    </row>
    <row r="298" spans="12:37" x14ac:dyDescent="0.25">
      <c r="L298">
        <v>0.66259999999999697</v>
      </c>
      <c r="S298">
        <f t="shared" si="20"/>
        <v>1.2548983625285919</v>
      </c>
      <c r="AI298">
        <v>1.1299578436706927</v>
      </c>
      <c r="AJ298">
        <v>0.67569999999999597</v>
      </c>
      <c r="AK298" s="2" t="s">
        <v>65</v>
      </c>
    </row>
    <row r="299" spans="12:37" x14ac:dyDescent="0.25">
      <c r="L299">
        <v>0.66269999999999696</v>
      </c>
      <c r="S299">
        <f t="shared" si="20"/>
        <v>1.2538986581652374</v>
      </c>
      <c r="AI299">
        <v>1.1290485496737115</v>
      </c>
      <c r="AJ299">
        <v>0.67579999999999596</v>
      </c>
      <c r="AK299" s="2" t="s">
        <v>65</v>
      </c>
    </row>
    <row r="300" spans="12:37" x14ac:dyDescent="0.25">
      <c r="L300">
        <v>0.66279999999999695</v>
      </c>
      <c r="S300">
        <f t="shared" si="20"/>
        <v>1.2528996955860257</v>
      </c>
      <c r="AI300">
        <v>1.1281398967017395</v>
      </c>
      <c r="AJ300">
        <v>0.67589999999999595</v>
      </c>
      <c r="AK300" s="2" t="s">
        <v>65</v>
      </c>
    </row>
    <row r="301" spans="12:37" x14ac:dyDescent="0.25">
      <c r="L301">
        <v>0.66289999999999705</v>
      </c>
      <c r="S301">
        <f t="shared" si="20"/>
        <v>1.2519014739444951</v>
      </c>
      <c r="AI301">
        <v>1.1272318840580169</v>
      </c>
      <c r="AJ301">
        <v>0.67599999999999505</v>
      </c>
      <c r="AK301" s="2" t="s">
        <v>65</v>
      </c>
    </row>
    <row r="302" spans="12:37" x14ac:dyDescent="0.25">
      <c r="L302">
        <v>0.66299999999999704</v>
      </c>
      <c r="S302">
        <f t="shared" si="20"/>
        <v>1.2509039923954659</v>
      </c>
      <c r="AI302">
        <v>1.126324511046767</v>
      </c>
      <c r="AJ302">
        <v>0.67609999999999504</v>
      </c>
      <c r="AK302" s="2" t="s">
        <v>65</v>
      </c>
    </row>
    <row r="303" spans="12:37" x14ac:dyDescent="0.25">
      <c r="L303">
        <v>0.66309999999999703</v>
      </c>
      <c r="S303">
        <f t="shared" si="20"/>
        <v>1.2499072500950503</v>
      </c>
      <c r="AI303">
        <v>1.1254177769732518</v>
      </c>
      <c r="AJ303">
        <v>0.67619999999999503</v>
      </c>
      <c r="AK303" s="2" t="s">
        <v>65</v>
      </c>
    </row>
    <row r="304" spans="12:37" x14ac:dyDescent="0.25">
      <c r="L304">
        <v>0.66319999999999701</v>
      </c>
      <c r="S304">
        <f t="shared" si="20"/>
        <v>1.2489112462006366</v>
      </c>
      <c r="AI304">
        <v>1.1245116811437292</v>
      </c>
      <c r="AJ304">
        <v>0.67629999999999502</v>
      </c>
      <c r="AK304" s="2" t="s">
        <v>65</v>
      </c>
    </row>
    <row r="305" spans="12:37" x14ac:dyDescent="0.25">
      <c r="L305">
        <v>0.663299999999997</v>
      </c>
      <c r="S305">
        <f t="shared" si="20"/>
        <v>1.2479159798708994</v>
      </c>
      <c r="AI305">
        <v>1.1236062228654582</v>
      </c>
      <c r="AJ305">
        <v>0.67639999999999501</v>
      </c>
      <c r="AK305" s="2" t="s">
        <v>65</v>
      </c>
    </row>
    <row r="306" spans="12:37" x14ac:dyDescent="0.25">
      <c r="L306">
        <v>0.66339999999999699</v>
      </c>
      <c r="S306">
        <f t="shared" si="20"/>
        <v>1.2469214502657848</v>
      </c>
      <c r="AI306">
        <v>1.1227014014466996</v>
      </c>
      <c r="AJ306">
        <v>0.67649999999999499</v>
      </c>
      <c r="AK306" s="2" t="s">
        <v>65</v>
      </c>
    </row>
    <row r="307" spans="12:37" x14ac:dyDescent="0.25">
      <c r="L307">
        <v>0.66349999999999698</v>
      </c>
      <c r="S307">
        <f t="shared" si="20"/>
        <v>1.24592765654652</v>
      </c>
      <c r="AI307">
        <v>1.1217972161967178</v>
      </c>
      <c r="AJ307">
        <v>0.67659999999999498</v>
      </c>
      <c r="AK307" s="2" t="s">
        <v>65</v>
      </c>
    </row>
    <row r="308" spans="12:37" x14ac:dyDescent="0.25">
      <c r="L308">
        <v>0.66359999999999697</v>
      </c>
      <c r="S308">
        <f t="shared" si="20"/>
        <v>1.2449345978755983</v>
      </c>
      <c r="AI308">
        <v>1.1208936664257769</v>
      </c>
      <c r="AJ308">
        <v>0.67669999999999497</v>
      </c>
      <c r="AK308" s="2" t="s">
        <v>65</v>
      </c>
    </row>
    <row r="309" spans="12:37" x14ac:dyDescent="0.25">
      <c r="L309">
        <v>0.66369999999999696</v>
      </c>
      <c r="S309">
        <f t="shared" si="20"/>
        <v>1.2439422734167915</v>
      </c>
      <c r="AI309">
        <v>1.119990751445133</v>
      </c>
      <c r="AJ309">
        <v>0.67679999999999496</v>
      </c>
      <c r="AK309" s="2" t="s">
        <v>65</v>
      </c>
    </row>
    <row r="310" spans="12:37" x14ac:dyDescent="0.25">
      <c r="L310">
        <v>0.66379999999999695</v>
      </c>
      <c r="S310">
        <f t="shared" si="20"/>
        <v>1.2429506823351315</v>
      </c>
      <c r="AI310">
        <v>1.1190884705670372</v>
      </c>
      <c r="AJ310">
        <v>0.67689999999999495</v>
      </c>
      <c r="AK310" s="2" t="s">
        <v>65</v>
      </c>
    </row>
    <row r="311" spans="12:37" x14ac:dyDescent="0.25">
      <c r="L311">
        <v>0.66389999999999705</v>
      </c>
      <c r="S311">
        <f t="shared" si="20"/>
        <v>1.2419598237969205</v>
      </c>
      <c r="AI311">
        <v>1.1181868231047365</v>
      </c>
      <c r="AJ311">
        <v>0.67699999999999505</v>
      </c>
      <c r="AK311" s="2" t="s">
        <v>65</v>
      </c>
    </row>
    <row r="312" spans="12:37" x14ac:dyDescent="0.25">
      <c r="L312">
        <v>0.66399999999999704</v>
      </c>
      <c r="S312">
        <f t="shared" si="20"/>
        <v>1.2409696969697257</v>
      </c>
    </row>
    <row r="313" spans="12:37" x14ac:dyDescent="0.25">
      <c r="L313">
        <v>0.66409999999999703</v>
      </c>
      <c r="S313">
        <f t="shared" si="20"/>
        <v>1.23998030102237</v>
      </c>
    </row>
    <row r="314" spans="12:37" x14ac:dyDescent="0.25">
      <c r="L314">
        <v>0.66419999999999702</v>
      </c>
      <c r="S314">
        <f t="shared" si="20"/>
        <v>1.2389916351249348</v>
      </c>
    </row>
    <row r="315" spans="12:37" x14ac:dyDescent="0.25">
      <c r="L315">
        <v>0.664299999999997</v>
      </c>
      <c r="S315">
        <f t="shared" si="20"/>
        <v>1.2380036984487608</v>
      </c>
    </row>
    <row r="316" spans="12:37" x14ac:dyDescent="0.25">
      <c r="L316">
        <v>0.66439999999999699</v>
      </c>
      <c r="S316">
        <f t="shared" si="20"/>
        <v>1.2370164901664435</v>
      </c>
    </row>
    <row r="317" spans="12:37" x14ac:dyDescent="0.25">
      <c r="L317">
        <v>0.66449999999999698</v>
      </c>
      <c r="S317">
        <f t="shared" si="20"/>
        <v>1.2360300094518264</v>
      </c>
    </row>
    <row r="318" spans="12:37" x14ac:dyDescent="0.25">
      <c r="L318">
        <v>0.66459999999999697</v>
      </c>
      <c r="S318">
        <f t="shared" si="20"/>
        <v>1.2350442554799994</v>
      </c>
    </row>
    <row r="319" spans="12:37" x14ac:dyDescent="0.25">
      <c r="L319">
        <v>0.66469999999999696</v>
      </c>
      <c r="S319">
        <f t="shared" si="20"/>
        <v>1.2340592274273043</v>
      </c>
    </row>
    <row r="320" spans="12:37" x14ac:dyDescent="0.25">
      <c r="L320">
        <v>0.66479999999999695</v>
      </c>
      <c r="S320">
        <f t="shared" si="20"/>
        <v>1.2330749244713284</v>
      </c>
    </row>
    <row r="321" spans="12:19" x14ac:dyDescent="0.25">
      <c r="L321">
        <v>0.66489999999999705</v>
      </c>
      <c r="S321">
        <f t="shared" si="20"/>
        <v>1.2320913457908926</v>
      </c>
    </row>
    <row r="322" spans="12:19" x14ac:dyDescent="0.25">
      <c r="L322">
        <v>0.66499999999999704</v>
      </c>
      <c r="S322">
        <f t="shared" si="20"/>
        <v>1.2311084905660674</v>
      </c>
    </row>
    <row r="323" spans="12:19" x14ac:dyDescent="0.25">
      <c r="L323">
        <v>0.66509999999999703</v>
      </c>
      <c r="S323">
        <f t="shared" si="20"/>
        <v>1.2301263579781498</v>
      </c>
    </row>
    <row r="324" spans="12:19" x14ac:dyDescent="0.25">
      <c r="L324">
        <v>0.66519999999999702</v>
      </c>
      <c r="S324">
        <f t="shared" si="20"/>
        <v>1.2291449472096823</v>
      </c>
    </row>
    <row r="325" spans="12:19" x14ac:dyDescent="0.25">
      <c r="L325">
        <v>0.665299999999997</v>
      </c>
      <c r="S325">
        <f t="shared" si="20"/>
        <v>1.2281642574444309</v>
      </c>
    </row>
    <row r="326" spans="12:19" x14ac:dyDescent="0.25">
      <c r="L326">
        <v>0.66539999999999699</v>
      </c>
      <c r="S326">
        <f t="shared" si="20"/>
        <v>1.2271842878673993</v>
      </c>
    </row>
    <row r="327" spans="12:19" x14ac:dyDescent="0.25">
      <c r="L327">
        <v>0.66549999999999698</v>
      </c>
      <c r="S327">
        <f t="shared" si="20"/>
        <v>1.2262050376648121</v>
      </c>
    </row>
    <row r="328" spans="12:19" x14ac:dyDescent="0.25">
      <c r="L328">
        <v>0.66559999999999697</v>
      </c>
      <c r="S328">
        <f t="shared" si="20"/>
        <v>1.2252265060241261</v>
      </c>
    </row>
    <row r="329" spans="12:19" x14ac:dyDescent="0.25">
      <c r="L329">
        <v>0.66569999999999696</v>
      </c>
      <c r="S329">
        <f t="shared" si="20"/>
        <v>1.2242486921340143</v>
      </c>
    </row>
    <row r="330" spans="12:19" x14ac:dyDescent="0.25">
      <c r="L330">
        <v>0.66579999999999695</v>
      </c>
      <c r="S330">
        <f t="shared" si="20"/>
        <v>1.2232715951843791</v>
      </c>
    </row>
    <row r="331" spans="12:19" x14ac:dyDescent="0.25">
      <c r="L331">
        <v>0.66589999999999705</v>
      </c>
      <c r="S331">
        <f t="shared" si="20"/>
        <v>1.2222952143663315</v>
      </c>
    </row>
    <row r="332" spans="12:19" x14ac:dyDescent="0.25">
      <c r="L332">
        <v>0.66599999999999704</v>
      </c>
      <c r="S332">
        <f t="shared" si="20"/>
        <v>1.2213195488722097</v>
      </c>
    </row>
    <row r="333" spans="12:19" x14ac:dyDescent="0.25">
      <c r="L333">
        <v>0.66609999999999703</v>
      </c>
      <c r="S333">
        <f t="shared" si="20"/>
        <v>1.2203445978955565</v>
      </c>
    </row>
    <row r="334" spans="12:19" x14ac:dyDescent="0.25">
      <c r="L334">
        <v>0.66619999999999702</v>
      </c>
      <c r="S334">
        <f t="shared" si="20"/>
        <v>1.2193703606311321</v>
      </c>
    </row>
    <row r="335" spans="12:19" x14ac:dyDescent="0.25">
      <c r="L335">
        <v>0.66629999999999701</v>
      </c>
      <c r="S335">
        <f t="shared" si="20"/>
        <v>1.2183968362749069</v>
      </c>
    </row>
    <row r="336" spans="12:19" x14ac:dyDescent="0.25">
      <c r="L336">
        <v>0.66639999999999699</v>
      </c>
      <c r="S336">
        <f t="shared" si="20"/>
        <v>1.2174240240240541</v>
      </c>
    </row>
    <row r="337" spans="12:19" x14ac:dyDescent="0.25">
      <c r="L337">
        <v>0.66649999999999698</v>
      </c>
      <c r="S337">
        <f t="shared" si="20"/>
        <v>1.2164519230769522</v>
      </c>
    </row>
    <row r="338" spans="12:19" x14ac:dyDescent="0.25">
      <c r="L338">
        <v>0.66659999999999697</v>
      </c>
      <c r="S338">
        <f t="shared" si="20"/>
        <v>1.2154805326331863</v>
      </c>
    </row>
    <row r="339" spans="12:19" x14ac:dyDescent="0.25">
      <c r="L339">
        <v>0.66669999999999696</v>
      </c>
      <c r="S339">
        <f t="shared" si="20"/>
        <v>1.214509851893542</v>
      </c>
    </row>
    <row r="340" spans="12:19" x14ac:dyDescent="0.25">
      <c r="L340">
        <v>0.66679999999999695</v>
      </c>
      <c r="S340">
        <f t="shared" si="20"/>
        <v>1.2135398800600004</v>
      </c>
    </row>
    <row r="341" spans="12:19" x14ac:dyDescent="0.25">
      <c r="L341">
        <v>0.66689999999999605</v>
      </c>
      <c r="S341">
        <f t="shared" si="20"/>
        <v>1.2125706163357441</v>
      </c>
    </row>
    <row r="342" spans="12:19" x14ac:dyDescent="0.25">
      <c r="L342">
        <v>0.66699999999999604</v>
      </c>
      <c r="S342">
        <f t="shared" si="20"/>
        <v>1.21160205992513</v>
      </c>
    </row>
    <row r="343" spans="12:19" x14ac:dyDescent="0.25">
      <c r="L343">
        <v>0.66709999999999603</v>
      </c>
      <c r="S343">
        <f t="shared" ref="S343:S406" si="21">($D$4-$G$4*($B$4-$A$4+$C$4+L343/4)^2)/(-$C$4+L343/4)</f>
        <v>1.2106342100337328</v>
      </c>
    </row>
    <row r="344" spans="12:19" x14ac:dyDescent="0.25">
      <c r="L344">
        <v>0.66719999999999602</v>
      </c>
      <c r="S344">
        <f t="shared" si="21"/>
        <v>1.2096670658683024</v>
      </c>
    </row>
    <row r="345" spans="12:19" x14ac:dyDescent="0.25">
      <c r="L345">
        <v>0.66729999999999601</v>
      </c>
      <c r="S345">
        <f t="shared" si="21"/>
        <v>1.2087006266367757</v>
      </c>
    </row>
    <row r="346" spans="12:19" x14ac:dyDescent="0.25">
      <c r="L346">
        <v>0.667399999999996</v>
      </c>
      <c r="S346">
        <f t="shared" si="21"/>
        <v>1.2077348915482793</v>
      </c>
    </row>
    <row r="347" spans="12:19" x14ac:dyDescent="0.25">
      <c r="L347">
        <v>0.66749999999999599</v>
      </c>
      <c r="S347">
        <f t="shared" si="21"/>
        <v>1.2067698598131227</v>
      </c>
    </row>
    <row r="348" spans="12:19" x14ac:dyDescent="0.25">
      <c r="L348">
        <v>0.66759999999999597</v>
      </c>
      <c r="S348">
        <f t="shared" si="21"/>
        <v>1.2058055306427899</v>
      </c>
    </row>
    <row r="349" spans="12:19" x14ac:dyDescent="0.25">
      <c r="L349">
        <v>0.66769999999999596</v>
      </c>
      <c r="S349">
        <f t="shared" si="21"/>
        <v>1.2048419032499456</v>
      </c>
    </row>
    <row r="350" spans="12:19" x14ac:dyDescent="0.25">
      <c r="L350">
        <v>0.66779999999999595</v>
      </c>
      <c r="S350">
        <f t="shared" si="21"/>
        <v>1.2038789768484319</v>
      </c>
    </row>
    <row r="351" spans="12:19" x14ac:dyDescent="0.25">
      <c r="L351">
        <v>0.66789999999999605</v>
      </c>
      <c r="S351">
        <f t="shared" si="21"/>
        <v>1.2029167506532672</v>
      </c>
    </row>
    <row r="352" spans="12:19" x14ac:dyDescent="0.25">
      <c r="L352">
        <v>0.66799999999999604</v>
      </c>
      <c r="S352">
        <f t="shared" si="21"/>
        <v>1.2019552238806341</v>
      </c>
    </row>
    <row r="353" spans="12:19" x14ac:dyDescent="0.25">
      <c r="L353">
        <v>0.66809999999999603</v>
      </c>
      <c r="S353">
        <f t="shared" si="21"/>
        <v>1.2009943957478939</v>
      </c>
    </row>
    <row r="354" spans="12:19" x14ac:dyDescent="0.25">
      <c r="L354">
        <v>0.66819999999999602</v>
      </c>
      <c r="S354">
        <f t="shared" si="21"/>
        <v>1.2000342654735643</v>
      </c>
    </row>
    <row r="355" spans="12:19" x14ac:dyDescent="0.25">
      <c r="L355">
        <v>0.66829999999999601</v>
      </c>
      <c r="S355">
        <f t="shared" si="21"/>
        <v>1.1990748322773401</v>
      </c>
    </row>
    <row r="356" spans="12:19" x14ac:dyDescent="0.25">
      <c r="L356">
        <v>0.668399999999996</v>
      </c>
      <c r="S356">
        <f t="shared" si="21"/>
        <v>1.1981160953800669</v>
      </c>
    </row>
    <row r="357" spans="12:19" x14ac:dyDescent="0.25">
      <c r="L357">
        <v>0.66849999999999599</v>
      </c>
      <c r="S357">
        <f t="shared" si="21"/>
        <v>1.1971580540037627</v>
      </c>
    </row>
    <row r="358" spans="12:19" x14ac:dyDescent="0.25">
      <c r="L358">
        <v>0.66859999999999598</v>
      </c>
      <c r="S358">
        <f t="shared" si="21"/>
        <v>1.1962007073715941</v>
      </c>
    </row>
    <row r="359" spans="12:19" x14ac:dyDescent="0.25">
      <c r="L359">
        <v>0.66869999999999596</v>
      </c>
      <c r="S359">
        <f t="shared" si="21"/>
        <v>1.1952440547078911</v>
      </c>
    </row>
    <row r="360" spans="12:19" x14ac:dyDescent="0.25">
      <c r="L360">
        <v>0.66879999999999595</v>
      </c>
      <c r="S360">
        <f t="shared" si="21"/>
        <v>1.1942880952381327</v>
      </c>
    </row>
    <row r="361" spans="12:19" x14ac:dyDescent="0.25">
      <c r="L361">
        <v>0.66889999999999605</v>
      </c>
      <c r="S361">
        <f t="shared" si="21"/>
        <v>1.1933328281889537</v>
      </c>
    </row>
    <row r="362" spans="12:19" x14ac:dyDescent="0.25">
      <c r="L362">
        <v>0.66899999999999604</v>
      </c>
      <c r="S362">
        <f t="shared" si="21"/>
        <v>1.1923782527881417</v>
      </c>
    </row>
    <row r="363" spans="12:19" x14ac:dyDescent="0.25">
      <c r="L363">
        <v>0.66909999999999603</v>
      </c>
      <c r="S363">
        <f t="shared" si="21"/>
        <v>1.1914243682646244</v>
      </c>
    </row>
    <row r="364" spans="12:19" x14ac:dyDescent="0.25">
      <c r="L364">
        <v>0.66919999999999602</v>
      </c>
      <c r="S364">
        <f t="shared" si="21"/>
        <v>1.190471173848477</v>
      </c>
    </row>
    <row r="365" spans="12:19" x14ac:dyDescent="0.25">
      <c r="L365">
        <v>0.66929999999999601</v>
      </c>
      <c r="S365">
        <f t="shared" si="21"/>
        <v>1.1895186687709243</v>
      </c>
    </row>
    <row r="366" spans="12:19" x14ac:dyDescent="0.25">
      <c r="L366">
        <v>0.669399999999996</v>
      </c>
      <c r="S366">
        <f t="shared" si="21"/>
        <v>1.1885668522643291</v>
      </c>
    </row>
    <row r="367" spans="12:19" x14ac:dyDescent="0.25">
      <c r="L367">
        <v>0.66949999999999599</v>
      </c>
      <c r="S367">
        <f t="shared" si="21"/>
        <v>1.1876157235621907</v>
      </c>
    </row>
    <row r="368" spans="12:19" x14ac:dyDescent="0.25">
      <c r="L368">
        <v>0.66959999999999598</v>
      </c>
      <c r="S368">
        <f t="shared" si="21"/>
        <v>1.1866652818991474</v>
      </c>
    </row>
    <row r="369" spans="12:19" x14ac:dyDescent="0.25">
      <c r="L369">
        <v>0.66969999999999597</v>
      </c>
      <c r="S369">
        <f t="shared" si="21"/>
        <v>1.1857155265109749</v>
      </c>
    </row>
    <row r="370" spans="12:19" x14ac:dyDescent="0.25">
      <c r="L370">
        <v>0.66979999999999595</v>
      </c>
      <c r="S370">
        <f t="shared" si="21"/>
        <v>1.1847664566345819</v>
      </c>
    </row>
    <row r="371" spans="12:19" x14ac:dyDescent="0.25">
      <c r="L371">
        <v>0.66989999999999605</v>
      </c>
      <c r="S371">
        <f t="shared" si="21"/>
        <v>1.1838180715080027</v>
      </c>
    </row>
    <row r="372" spans="12:19" x14ac:dyDescent="0.25">
      <c r="L372">
        <v>0.66999999999999604</v>
      </c>
      <c r="S372">
        <f t="shared" si="21"/>
        <v>1.1828703703704082</v>
      </c>
    </row>
    <row r="373" spans="12:19" x14ac:dyDescent="0.25">
      <c r="L373">
        <v>0.67009999999999603</v>
      </c>
      <c r="S373">
        <f t="shared" si="21"/>
        <v>1.1819233524620878</v>
      </c>
    </row>
    <row r="374" spans="12:19" x14ac:dyDescent="0.25">
      <c r="L374">
        <v>0.67019999999999602</v>
      </c>
      <c r="S374">
        <f t="shared" si="21"/>
        <v>1.1809770170244644</v>
      </c>
    </row>
    <row r="375" spans="12:19" x14ac:dyDescent="0.25">
      <c r="L375">
        <v>0.67029999999999601</v>
      </c>
      <c r="S375">
        <f t="shared" si="21"/>
        <v>1.1800313633000741</v>
      </c>
    </row>
    <row r="376" spans="12:19" x14ac:dyDescent="0.25">
      <c r="L376">
        <v>0.670399999999996</v>
      </c>
      <c r="S376">
        <f t="shared" si="21"/>
        <v>1.1790863905325821</v>
      </c>
    </row>
    <row r="377" spans="12:19" x14ac:dyDescent="0.25">
      <c r="L377">
        <v>0.67049999999999599</v>
      </c>
      <c r="S377">
        <f t="shared" si="21"/>
        <v>1.1781420979667654</v>
      </c>
    </row>
    <row r="378" spans="12:19" x14ac:dyDescent="0.25">
      <c r="L378">
        <v>0.67059999999999598</v>
      </c>
      <c r="S378">
        <f t="shared" si="21"/>
        <v>1.1771984848485229</v>
      </c>
    </row>
    <row r="379" spans="12:19" x14ac:dyDescent="0.25">
      <c r="L379">
        <v>0.67069999999999597</v>
      </c>
      <c r="S379">
        <f t="shared" si="21"/>
        <v>1.1762555504248613</v>
      </c>
    </row>
    <row r="380" spans="12:19" x14ac:dyDescent="0.25">
      <c r="L380">
        <v>0.67079999999999596</v>
      </c>
      <c r="S380">
        <f t="shared" si="21"/>
        <v>1.1753132939439079</v>
      </c>
    </row>
    <row r="381" spans="12:19" x14ac:dyDescent="0.25">
      <c r="L381">
        <v>0.67089999999999606</v>
      </c>
      <c r="S381">
        <f t="shared" si="21"/>
        <v>1.1743717146548907</v>
      </c>
    </row>
    <row r="382" spans="12:19" x14ac:dyDescent="0.25">
      <c r="L382">
        <v>0.67099999999999604</v>
      </c>
      <c r="S382">
        <f t="shared" si="21"/>
        <v>1.1734308118081558</v>
      </c>
    </row>
    <row r="383" spans="12:19" x14ac:dyDescent="0.25">
      <c r="L383">
        <v>0.67109999999999603</v>
      </c>
      <c r="S383">
        <f t="shared" si="21"/>
        <v>1.1724905846551457</v>
      </c>
    </row>
    <row r="384" spans="12:19" x14ac:dyDescent="0.25">
      <c r="L384">
        <v>0.67119999999999602</v>
      </c>
      <c r="S384">
        <f t="shared" si="21"/>
        <v>1.1715510324484137</v>
      </c>
    </row>
    <row r="385" spans="12:19" x14ac:dyDescent="0.25">
      <c r="L385">
        <v>0.67129999999999601</v>
      </c>
      <c r="S385">
        <f t="shared" si="21"/>
        <v>1.1706121544416146</v>
      </c>
    </row>
    <row r="386" spans="12:19" x14ac:dyDescent="0.25">
      <c r="L386">
        <v>0.671399999999996</v>
      </c>
      <c r="S386">
        <f t="shared" si="21"/>
        <v>1.1696739498895001</v>
      </c>
    </row>
    <row r="387" spans="12:19" x14ac:dyDescent="0.25">
      <c r="L387">
        <v>0.67149999999999599</v>
      </c>
      <c r="S387">
        <f t="shared" si="21"/>
        <v>1.1687364180479189</v>
      </c>
    </row>
    <row r="388" spans="12:19" x14ac:dyDescent="0.25">
      <c r="L388">
        <v>0.67159999999999598</v>
      </c>
      <c r="S388">
        <f t="shared" si="21"/>
        <v>1.1677995581738208</v>
      </c>
    </row>
    <row r="389" spans="12:19" x14ac:dyDescent="0.25">
      <c r="L389">
        <v>0.67169999999999597</v>
      </c>
      <c r="S389">
        <f t="shared" si="21"/>
        <v>1.1668633695252488</v>
      </c>
    </row>
    <row r="390" spans="12:19" x14ac:dyDescent="0.25">
      <c r="L390">
        <v>0.67179999999999596</v>
      </c>
      <c r="S390">
        <f t="shared" si="21"/>
        <v>1.1659278513613338</v>
      </c>
    </row>
    <row r="391" spans="12:19" x14ac:dyDescent="0.25">
      <c r="L391">
        <v>0.67189999999999594</v>
      </c>
      <c r="S391">
        <f t="shared" si="21"/>
        <v>1.1649930029422961</v>
      </c>
    </row>
    <row r="392" spans="12:19" x14ac:dyDescent="0.25">
      <c r="L392">
        <v>0.67199999999999604</v>
      </c>
      <c r="S392">
        <f t="shared" si="21"/>
        <v>1.1640588235294476</v>
      </c>
    </row>
    <row r="393" spans="12:19" x14ac:dyDescent="0.25">
      <c r="L393">
        <v>0.67209999999999603</v>
      </c>
      <c r="S393">
        <f t="shared" si="21"/>
        <v>1.1631253123851895</v>
      </c>
    </row>
    <row r="394" spans="12:19" x14ac:dyDescent="0.25">
      <c r="L394">
        <v>0.67219999999999602</v>
      </c>
      <c r="S394">
        <f t="shared" si="21"/>
        <v>1.1621924687729974</v>
      </c>
    </row>
    <row r="395" spans="12:19" x14ac:dyDescent="0.25">
      <c r="L395">
        <v>0.67229999999999601</v>
      </c>
      <c r="S395">
        <f t="shared" si="21"/>
        <v>1.1612602919574375</v>
      </c>
    </row>
    <row r="396" spans="12:19" x14ac:dyDescent="0.25">
      <c r="L396">
        <v>0.672399999999996</v>
      </c>
      <c r="S396">
        <f t="shared" si="21"/>
        <v>1.1603287812041483</v>
      </c>
    </row>
    <row r="397" spans="12:19" x14ac:dyDescent="0.25">
      <c r="L397">
        <v>0.67249999999999599</v>
      </c>
      <c r="S397">
        <f t="shared" si="21"/>
        <v>1.1593979357798538</v>
      </c>
    </row>
    <row r="398" spans="12:19" x14ac:dyDescent="0.25">
      <c r="L398">
        <v>0.67259999999999598</v>
      </c>
      <c r="S398">
        <f t="shared" si="21"/>
        <v>1.1584677549523474</v>
      </c>
    </row>
    <row r="399" spans="12:19" x14ac:dyDescent="0.25">
      <c r="L399">
        <v>0.67269999999999597</v>
      </c>
      <c r="S399">
        <f t="shared" si="21"/>
        <v>1.157538237990503</v>
      </c>
    </row>
    <row r="400" spans="12:19" x14ac:dyDescent="0.25">
      <c r="L400">
        <v>0.67279999999999596</v>
      </c>
      <c r="S400">
        <f t="shared" si="21"/>
        <v>1.1566093841642595</v>
      </c>
    </row>
    <row r="401" spans="12:27" x14ac:dyDescent="0.25">
      <c r="L401">
        <v>0.67289999999999595</v>
      </c>
      <c r="S401">
        <f t="shared" si="21"/>
        <v>1.1556811927446329</v>
      </c>
    </row>
    <row r="402" spans="12:27" x14ac:dyDescent="0.25">
      <c r="L402">
        <v>0.67299999999999605</v>
      </c>
      <c r="S402">
        <f t="shared" si="21"/>
        <v>1.1547536630036992</v>
      </c>
    </row>
    <row r="403" spans="12:27" x14ac:dyDescent="0.25">
      <c r="L403">
        <v>0.67309999999999603</v>
      </c>
      <c r="S403">
        <f t="shared" si="21"/>
        <v>1.1538267942146083</v>
      </c>
    </row>
    <row r="404" spans="12:27" x14ac:dyDescent="0.25">
      <c r="L404">
        <v>0.67319999999999602</v>
      </c>
      <c r="S404">
        <f t="shared" si="21"/>
        <v>1.1529005856515737</v>
      </c>
    </row>
    <row r="405" spans="12:27" x14ac:dyDescent="0.25">
      <c r="L405">
        <v>0.67329999999999601</v>
      </c>
      <c r="S405">
        <f t="shared" si="21"/>
        <v>1.151975036589866</v>
      </c>
    </row>
    <row r="406" spans="12:27" x14ac:dyDescent="0.25">
      <c r="L406">
        <v>0.673399999999996</v>
      </c>
      <c r="S406">
        <f t="shared" si="21"/>
        <v>1.1510501463058156</v>
      </c>
    </row>
    <row r="407" spans="12:27" x14ac:dyDescent="0.25">
      <c r="L407">
        <v>0.67349999999999599</v>
      </c>
      <c r="S407">
        <f t="shared" ref="S407:S442" si="22">($D$4-$G$4*($B$4-$A$4+$C$4+L407/4)^2)/(-$C$4+L407/4)</f>
        <v>1.1501259140768183</v>
      </c>
    </row>
    <row r="408" spans="12:27" x14ac:dyDescent="0.25">
      <c r="L408">
        <v>0.67359999999999598</v>
      </c>
      <c r="S408">
        <f t="shared" si="22"/>
        <v>1.1492023391813233</v>
      </c>
    </row>
    <row r="409" spans="12:27" x14ac:dyDescent="0.25">
      <c r="L409">
        <v>0.67369999999999597</v>
      </c>
      <c r="S409">
        <f t="shared" si="22"/>
        <v>1.1482794208988323</v>
      </c>
    </row>
    <row r="410" spans="12:27" x14ac:dyDescent="0.25">
      <c r="L410">
        <v>0.67379999999999596</v>
      </c>
      <c r="S410">
        <f t="shared" si="22"/>
        <v>1.1473571585098981</v>
      </c>
    </row>
    <row r="411" spans="12:27" x14ac:dyDescent="0.25">
      <c r="L411">
        <v>0.67389999999999595</v>
      </c>
      <c r="S411">
        <f t="shared" si="22"/>
        <v>1.1464355512961293</v>
      </c>
    </row>
    <row r="412" spans="12:27" x14ac:dyDescent="0.25">
      <c r="L412">
        <v>0.67399999999999605</v>
      </c>
      <c r="S412">
        <f t="shared" si="22"/>
        <v>1.1455145985401829</v>
      </c>
    </row>
    <row r="413" spans="12:27" x14ac:dyDescent="0.25">
      <c r="L413">
        <v>0.67409999999999604</v>
      </c>
      <c r="S413">
        <f t="shared" si="22"/>
        <v>1.1445942995257559</v>
      </c>
    </row>
    <row r="414" spans="12:27" x14ac:dyDescent="0.25">
      <c r="L414">
        <v>0.67419999999999602</v>
      </c>
      <c r="S414">
        <f t="shared" si="22"/>
        <v>1.1436746535376008</v>
      </c>
      <c r="Z414">
        <f t="shared" ref="Z414:Z477" si="23">($D$4-$G$4*($B$4-$A$4+$C$4+AA414/4)^2)/(-$C$4+AA414/4)</f>
        <v>1.4092903225806572</v>
      </c>
      <c r="AA414">
        <v>0.64799999999999902</v>
      </c>
    </row>
    <row r="415" spans="12:27" x14ac:dyDescent="0.25">
      <c r="L415">
        <v>0.67429999999999601</v>
      </c>
      <c r="S415">
        <f t="shared" si="22"/>
        <v>1.1427556598615012</v>
      </c>
      <c r="Z415">
        <f t="shared" si="23"/>
        <v>1.4081725010076689</v>
      </c>
      <c r="AA415">
        <v>0.64809999999999901</v>
      </c>
    </row>
    <row r="416" spans="12:27" x14ac:dyDescent="0.25">
      <c r="L416">
        <v>0.674399999999996</v>
      </c>
      <c r="S416">
        <f t="shared" si="22"/>
        <v>1.1418373177842933</v>
      </c>
      <c r="Z416">
        <f t="shared" si="23"/>
        <v>1.4070555600322416</v>
      </c>
      <c r="AA416">
        <v>0.648199999999999</v>
      </c>
    </row>
    <row r="417" spans="12:27" x14ac:dyDescent="0.25">
      <c r="L417">
        <v>0.67449999999999599</v>
      </c>
      <c r="S417">
        <f t="shared" si="22"/>
        <v>1.1409196265938426</v>
      </c>
      <c r="Z417">
        <f t="shared" si="23"/>
        <v>1.4059394985904259</v>
      </c>
      <c r="AA417">
        <v>0.64829999999999899</v>
      </c>
    </row>
    <row r="418" spans="12:27" x14ac:dyDescent="0.25">
      <c r="L418">
        <v>0.67459999999999598</v>
      </c>
      <c r="S418">
        <f t="shared" si="22"/>
        <v>1.140002585579061</v>
      </c>
      <c r="Z418">
        <f t="shared" si="23"/>
        <v>1.4048243156199796</v>
      </c>
      <c r="AA418">
        <v>0.64839999999999898</v>
      </c>
    </row>
    <row r="419" spans="12:27" x14ac:dyDescent="0.25">
      <c r="L419">
        <v>0.67469999999999597</v>
      </c>
      <c r="S419">
        <f t="shared" si="22"/>
        <v>1.1390861940298869</v>
      </c>
      <c r="Z419">
        <f t="shared" si="23"/>
        <v>1.403710010060373</v>
      </c>
      <c r="AA419">
        <v>0.64849999999999897</v>
      </c>
    </row>
    <row r="420" spans="12:27" x14ac:dyDescent="0.25">
      <c r="L420">
        <v>0.67479999999999596</v>
      </c>
      <c r="S420">
        <f t="shared" si="22"/>
        <v>1.1381704512373003</v>
      </c>
      <c r="Z420">
        <f t="shared" si="23"/>
        <v>1.4025965808527856</v>
      </c>
      <c r="AA420">
        <v>0.64859999999999896</v>
      </c>
    </row>
    <row r="421" spans="12:27" x14ac:dyDescent="0.25">
      <c r="L421">
        <v>0.67489999999999595</v>
      </c>
      <c r="S421">
        <f t="shared" si="22"/>
        <v>1.1372553564933063</v>
      </c>
      <c r="Z421">
        <f t="shared" si="23"/>
        <v>1.4014840269400992</v>
      </c>
      <c r="AA421">
        <v>0.64869999999999906</v>
      </c>
    </row>
    <row r="422" spans="12:27" x14ac:dyDescent="0.25">
      <c r="L422">
        <v>0.67499999999999605</v>
      </c>
      <c r="S422">
        <f t="shared" si="22"/>
        <v>1.1363409090909433</v>
      </c>
      <c r="Z422">
        <f t="shared" si="23"/>
        <v>1.4003723472669041</v>
      </c>
      <c r="AA422">
        <v>0.64879999999999804</v>
      </c>
    </row>
    <row r="423" spans="12:27" x14ac:dyDescent="0.25">
      <c r="L423">
        <v>0.67509999999999604</v>
      </c>
      <c r="S423">
        <f t="shared" si="22"/>
        <v>1.135427108324282</v>
      </c>
      <c r="Z423">
        <f t="shared" si="23"/>
        <v>1.3992615407794511</v>
      </c>
      <c r="AA423">
        <v>0.64889999999999803</v>
      </c>
    </row>
    <row r="424" spans="12:27" x14ac:dyDescent="0.25">
      <c r="L424">
        <v>0.67519999999999603</v>
      </c>
      <c r="S424">
        <f t="shared" si="22"/>
        <v>1.1345139534884094</v>
      </c>
      <c r="Z424">
        <f t="shared" si="23"/>
        <v>1.3981516064257233</v>
      </c>
      <c r="AA424">
        <v>0.64899999999999802</v>
      </c>
    </row>
    <row r="425" spans="12:27" x14ac:dyDescent="0.25">
      <c r="L425">
        <v>0.67529999999999601</v>
      </c>
      <c r="S425">
        <f t="shared" si="22"/>
        <v>1.1336014438794406</v>
      </c>
      <c r="Z425">
        <f t="shared" si="23"/>
        <v>1.3970425431553806</v>
      </c>
      <c r="AA425">
        <v>0.64909999999999801</v>
      </c>
    </row>
    <row r="426" spans="12:27" x14ac:dyDescent="0.25">
      <c r="L426">
        <v>0.675399999999996</v>
      </c>
      <c r="S426">
        <f t="shared" si="22"/>
        <v>1.1326895787945161</v>
      </c>
      <c r="Z426">
        <f t="shared" si="23"/>
        <v>1.3959343499197661</v>
      </c>
      <c r="AA426">
        <v>0.649199999999998</v>
      </c>
    </row>
    <row r="427" spans="12:27" x14ac:dyDescent="0.25">
      <c r="L427">
        <v>0.67549999999999599</v>
      </c>
      <c r="S427">
        <f t="shared" si="22"/>
        <v>1.1317783575317966</v>
      </c>
      <c r="Z427">
        <f t="shared" si="23"/>
        <v>1.3948270256719033</v>
      </c>
      <c r="AA427">
        <v>0.64929999999999799</v>
      </c>
    </row>
    <row r="428" spans="12:27" x14ac:dyDescent="0.25">
      <c r="L428">
        <v>0.67559999999999598</v>
      </c>
      <c r="S428">
        <f t="shared" si="22"/>
        <v>1.1308677793904578</v>
      </c>
      <c r="Z428">
        <f t="shared" si="23"/>
        <v>1.3937205693665</v>
      </c>
      <c r="AA428">
        <v>0.64939999999999798</v>
      </c>
    </row>
    <row r="429" spans="12:27" x14ac:dyDescent="0.25">
      <c r="L429">
        <v>0.67569999999999597</v>
      </c>
      <c r="S429">
        <f t="shared" si="22"/>
        <v>1.1299578436706927</v>
      </c>
      <c r="Z429">
        <f t="shared" si="23"/>
        <v>1.3926149799599417</v>
      </c>
      <c r="AA429">
        <v>0.64949999999999797</v>
      </c>
    </row>
    <row r="430" spans="12:27" x14ac:dyDescent="0.25">
      <c r="L430">
        <v>0.67579999999999596</v>
      </c>
      <c r="S430">
        <f t="shared" si="22"/>
        <v>1.1290485496737115</v>
      </c>
      <c r="Z430">
        <f t="shared" si="23"/>
        <v>1.3915102564102795</v>
      </c>
      <c r="AA430">
        <v>0.64959999999999796</v>
      </c>
    </row>
    <row r="431" spans="12:27" x14ac:dyDescent="0.25">
      <c r="L431">
        <v>0.67589999999999595</v>
      </c>
      <c r="S431">
        <f t="shared" si="22"/>
        <v>1.1281398967017395</v>
      </c>
      <c r="Z431">
        <f t="shared" si="23"/>
        <v>1.3904063976772345</v>
      </c>
      <c r="AA431">
        <v>0.64969999999999795</v>
      </c>
    </row>
    <row r="432" spans="12:27" x14ac:dyDescent="0.25">
      <c r="L432">
        <v>0.67599999999999505</v>
      </c>
      <c r="S432">
        <f t="shared" si="22"/>
        <v>1.1272318840580169</v>
      </c>
      <c r="Z432">
        <f t="shared" si="23"/>
        <v>1.389303402722198</v>
      </c>
      <c r="AA432">
        <v>0.64979999999999805</v>
      </c>
    </row>
    <row r="433" spans="12:27" x14ac:dyDescent="0.25">
      <c r="L433">
        <v>0.67609999999999504</v>
      </c>
      <c r="S433">
        <f t="shared" si="22"/>
        <v>1.126324511046767</v>
      </c>
      <c r="Z433">
        <f t="shared" si="23"/>
        <v>1.3882012705082252</v>
      </c>
      <c r="AA433">
        <v>0.64989999999999803</v>
      </c>
    </row>
    <row r="434" spans="12:27" x14ac:dyDescent="0.25">
      <c r="L434">
        <v>0.67619999999999503</v>
      </c>
      <c r="S434">
        <f t="shared" si="22"/>
        <v>1.1254177769732518</v>
      </c>
      <c r="Z434">
        <f t="shared" si="23"/>
        <v>1.3871000000000211</v>
      </c>
      <c r="AA434">
        <v>0.64999999999999802</v>
      </c>
    </row>
    <row r="435" spans="12:27" x14ac:dyDescent="0.25">
      <c r="L435">
        <v>0.67629999999999502</v>
      </c>
      <c r="S435">
        <f t="shared" si="22"/>
        <v>1.1245116811437292</v>
      </c>
      <c r="Z435">
        <f t="shared" si="23"/>
        <v>1.3859995901639566</v>
      </c>
      <c r="AA435">
        <v>0.65009999999999801</v>
      </c>
    </row>
    <row r="436" spans="12:27" x14ac:dyDescent="0.25">
      <c r="L436">
        <v>0.67639999999999501</v>
      </c>
      <c r="S436">
        <f t="shared" si="22"/>
        <v>1.1236062228654582</v>
      </c>
      <c r="Z436">
        <f t="shared" si="23"/>
        <v>1.3849000399680462</v>
      </c>
      <c r="AA436">
        <v>0.650199999999998</v>
      </c>
    </row>
    <row r="437" spans="12:27" x14ac:dyDescent="0.25">
      <c r="L437">
        <v>0.67649999999999499</v>
      </c>
      <c r="S437">
        <f t="shared" si="22"/>
        <v>1.1227014014466996</v>
      </c>
      <c r="Z437">
        <f t="shared" si="23"/>
        <v>1.3838013483819636</v>
      </c>
      <c r="AA437">
        <v>0.65029999999999799</v>
      </c>
    </row>
    <row r="438" spans="12:27" x14ac:dyDescent="0.25">
      <c r="L438">
        <v>0.67659999999999498</v>
      </c>
      <c r="S438">
        <f t="shared" si="22"/>
        <v>1.1217972161967178</v>
      </c>
      <c r="Z438">
        <f t="shared" si="23"/>
        <v>1.3827035143770183</v>
      </c>
      <c r="AA438">
        <v>0.65039999999999798</v>
      </c>
    </row>
    <row r="439" spans="12:27" x14ac:dyDescent="0.25">
      <c r="L439">
        <v>0.67669999999999497</v>
      </c>
      <c r="S439">
        <f t="shared" si="22"/>
        <v>1.1208936664257769</v>
      </c>
      <c r="Z439">
        <f t="shared" si="23"/>
        <v>1.3816065369261699</v>
      </c>
      <c r="AA439">
        <v>0.65049999999999797</v>
      </c>
    </row>
    <row r="440" spans="12:27" x14ac:dyDescent="0.25">
      <c r="L440">
        <v>0.67679999999999496</v>
      </c>
      <c r="S440">
        <f t="shared" si="22"/>
        <v>1.119990751445133</v>
      </c>
      <c r="Z440">
        <f t="shared" si="23"/>
        <v>1.3805104150040117</v>
      </c>
      <c r="AA440">
        <v>0.65059999999999796</v>
      </c>
    </row>
    <row r="441" spans="12:27" x14ac:dyDescent="0.25">
      <c r="L441">
        <v>0.67689999999999495</v>
      </c>
      <c r="S441">
        <f t="shared" si="22"/>
        <v>1.1190884705670372</v>
      </c>
      <c r="Z441">
        <f t="shared" si="23"/>
        <v>1.3794151475867802</v>
      </c>
      <c r="AA441">
        <v>0.65069999999999795</v>
      </c>
    </row>
    <row r="442" spans="12:27" x14ac:dyDescent="0.25">
      <c r="L442">
        <v>0.67699999999999505</v>
      </c>
      <c r="S442">
        <f t="shared" si="22"/>
        <v>1.1181868231047365</v>
      </c>
      <c r="Z442">
        <f t="shared" si="23"/>
        <v>1.3783207336523333</v>
      </c>
      <c r="AA442">
        <v>0.65079999999999805</v>
      </c>
    </row>
    <row r="443" spans="12:27" x14ac:dyDescent="0.25">
      <c r="Z443">
        <f t="shared" si="23"/>
        <v>1.3772271721801717</v>
      </c>
      <c r="AA443">
        <v>0.65089999999999804</v>
      </c>
    </row>
    <row r="444" spans="12:27" x14ac:dyDescent="0.25">
      <c r="Z444">
        <f t="shared" si="23"/>
        <v>1.3761344621514158</v>
      </c>
      <c r="AA444">
        <v>0.65099999999999802</v>
      </c>
    </row>
    <row r="445" spans="12:27" x14ac:dyDescent="0.25">
      <c r="Z445">
        <f t="shared" si="23"/>
        <v>1.3750426025488081</v>
      </c>
      <c r="AA445">
        <v>0.65109999999999801</v>
      </c>
    </row>
    <row r="446" spans="12:27" x14ac:dyDescent="0.25">
      <c r="Z446">
        <f t="shared" si="23"/>
        <v>1.3739515923567096</v>
      </c>
      <c r="AA446">
        <v>0.651199999999998</v>
      </c>
    </row>
    <row r="447" spans="12:27" x14ac:dyDescent="0.25">
      <c r="Z447">
        <f t="shared" si="23"/>
        <v>1.3728614305611029</v>
      </c>
      <c r="AA447">
        <v>0.65129999999999799</v>
      </c>
    </row>
    <row r="448" spans="12:27" x14ac:dyDescent="0.25">
      <c r="Z448">
        <f t="shared" si="23"/>
        <v>1.3717721161495839</v>
      </c>
      <c r="AA448">
        <v>0.65139999999999798</v>
      </c>
    </row>
    <row r="449" spans="26:27" x14ac:dyDescent="0.25">
      <c r="Z449">
        <f t="shared" si="23"/>
        <v>1.3706836481113553</v>
      </c>
      <c r="AA449">
        <v>0.65149999999999797</v>
      </c>
    </row>
    <row r="450" spans="26:27" x14ac:dyDescent="0.25">
      <c r="Z450">
        <f t="shared" si="23"/>
        <v>1.3695960254372237</v>
      </c>
      <c r="AA450">
        <v>0.65159999999999796</v>
      </c>
    </row>
    <row r="451" spans="26:27" x14ac:dyDescent="0.25">
      <c r="Z451">
        <f t="shared" si="23"/>
        <v>1.3685092471196072</v>
      </c>
      <c r="AA451">
        <v>0.65169999999999795</v>
      </c>
    </row>
    <row r="452" spans="26:27" x14ac:dyDescent="0.25">
      <c r="Z452">
        <f t="shared" si="23"/>
        <v>1.367423312152523</v>
      </c>
      <c r="AA452">
        <v>0.65179999999999805</v>
      </c>
    </row>
    <row r="453" spans="26:27" x14ac:dyDescent="0.25">
      <c r="Z453">
        <f t="shared" si="23"/>
        <v>1.3663382195315801</v>
      </c>
      <c r="AA453">
        <v>0.65189999999999804</v>
      </c>
    </row>
    <row r="454" spans="26:27" x14ac:dyDescent="0.25">
      <c r="Z454">
        <f t="shared" si="23"/>
        <v>1.3652539682539897</v>
      </c>
      <c r="AA454">
        <v>0.65199999999999803</v>
      </c>
    </row>
    <row r="455" spans="26:27" x14ac:dyDescent="0.25">
      <c r="Z455">
        <f t="shared" si="23"/>
        <v>1.364170557318545</v>
      </c>
      <c r="AA455">
        <v>0.65209999999999801</v>
      </c>
    </row>
    <row r="456" spans="26:27" x14ac:dyDescent="0.25">
      <c r="Z456">
        <f t="shared" si="23"/>
        <v>1.3630879857256359</v>
      </c>
      <c r="AA456">
        <v>0.652199999999998</v>
      </c>
    </row>
    <row r="457" spans="26:27" x14ac:dyDescent="0.25">
      <c r="Z457">
        <f t="shared" si="23"/>
        <v>1.3620062524772305</v>
      </c>
      <c r="AA457">
        <v>0.65229999999999799</v>
      </c>
    </row>
    <row r="458" spans="26:27" x14ac:dyDescent="0.25">
      <c r="Z458">
        <f t="shared" si="23"/>
        <v>1.360925356576884</v>
      </c>
      <c r="AA458">
        <v>0.65239999999999798</v>
      </c>
    </row>
    <row r="459" spans="26:27" x14ac:dyDescent="0.25">
      <c r="Z459">
        <f t="shared" si="23"/>
        <v>1.3598452970297235</v>
      </c>
      <c r="AA459">
        <v>0.65249999999999797</v>
      </c>
    </row>
    <row r="460" spans="26:27" x14ac:dyDescent="0.25">
      <c r="Z460">
        <f t="shared" si="23"/>
        <v>1.3587660728424606</v>
      </c>
      <c r="AA460">
        <v>0.65259999999999796</v>
      </c>
    </row>
    <row r="461" spans="26:27" x14ac:dyDescent="0.25">
      <c r="Z461">
        <f t="shared" si="23"/>
        <v>1.3576876830233688</v>
      </c>
      <c r="AA461">
        <v>0.65269999999999795</v>
      </c>
    </row>
    <row r="462" spans="26:27" x14ac:dyDescent="0.25">
      <c r="Z462">
        <f t="shared" si="23"/>
        <v>1.3566101265822978</v>
      </c>
      <c r="AA462">
        <v>0.65279999999999805</v>
      </c>
    </row>
    <row r="463" spans="26:27" x14ac:dyDescent="0.25">
      <c r="Z463">
        <f t="shared" si="23"/>
        <v>1.3555334025306656</v>
      </c>
      <c r="AA463">
        <v>0.65289999999999804</v>
      </c>
    </row>
    <row r="464" spans="26:27" x14ac:dyDescent="0.25">
      <c r="Z464">
        <f t="shared" si="23"/>
        <v>1.3544575098814451</v>
      </c>
      <c r="AA464">
        <v>0.65299999999999803</v>
      </c>
    </row>
    <row r="465" spans="26:27" x14ac:dyDescent="0.25">
      <c r="Z465">
        <f t="shared" si="23"/>
        <v>1.3533824476491711</v>
      </c>
      <c r="AA465">
        <v>0.65309999999999802</v>
      </c>
    </row>
    <row r="466" spans="26:27" x14ac:dyDescent="0.25">
      <c r="Z466">
        <f t="shared" si="23"/>
        <v>1.352308214849941</v>
      </c>
      <c r="AA466">
        <v>0.653199999999998</v>
      </c>
    </row>
    <row r="467" spans="26:27" x14ac:dyDescent="0.25">
      <c r="Z467">
        <f t="shared" si="23"/>
        <v>1.3512348105014031</v>
      </c>
      <c r="AA467">
        <v>0.65329999999999799</v>
      </c>
    </row>
    <row r="468" spans="26:27" x14ac:dyDescent="0.25">
      <c r="Z468">
        <f t="shared" si="23"/>
        <v>1.350162233622753</v>
      </c>
      <c r="AA468">
        <v>0.65339999999999798</v>
      </c>
    </row>
    <row r="469" spans="26:27" x14ac:dyDescent="0.25">
      <c r="Z469">
        <f t="shared" si="23"/>
        <v>1.349090483234735</v>
      </c>
      <c r="AA469">
        <v>0.65349999999999797</v>
      </c>
    </row>
    <row r="470" spans="26:27" x14ac:dyDescent="0.25">
      <c r="Z470">
        <f t="shared" si="23"/>
        <v>1.3480195583596417</v>
      </c>
      <c r="AA470">
        <v>0.65359999999999796</v>
      </c>
    </row>
    <row r="471" spans="26:27" x14ac:dyDescent="0.25">
      <c r="Z471">
        <f t="shared" si="23"/>
        <v>1.3469494580213062</v>
      </c>
      <c r="AA471">
        <v>0.65369999999999795</v>
      </c>
    </row>
    <row r="472" spans="26:27" x14ac:dyDescent="0.25">
      <c r="Z472">
        <f t="shared" si="23"/>
        <v>1.3458801812450949</v>
      </c>
      <c r="AA472">
        <v>0.65379999999999805</v>
      </c>
    </row>
    <row r="473" spans="26:27" x14ac:dyDescent="0.25">
      <c r="Z473">
        <f t="shared" si="23"/>
        <v>1.3448117270579178</v>
      </c>
      <c r="AA473">
        <v>0.65389999999999804</v>
      </c>
    </row>
    <row r="474" spans="26:27" x14ac:dyDescent="0.25">
      <c r="Z474">
        <f t="shared" si="23"/>
        <v>1.3437440944882089</v>
      </c>
      <c r="AA474">
        <v>0.65399999999999803</v>
      </c>
    </row>
    <row r="475" spans="26:27" x14ac:dyDescent="0.25">
      <c r="Z475">
        <f t="shared" si="23"/>
        <v>1.3426772825659403</v>
      </c>
      <c r="AA475">
        <v>0.65409999999999802</v>
      </c>
    </row>
    <row r="476" spans="26:27" x14ac:dyDescent="0.25">
      <c r="Z476">
        <f t="shared" si="23"/>
        <v>1.341611290322601</v>
      </c>
      <c r="AA476">
        <v>0.65419999999999801</v>
      </c>
    </row>
    <row r="477" spans="26:27" x14ac:dyDescent="0.25">
      <c r="Z477">
        <f t="shared" si="23"/>
        <v>1.3405461167912134</v>
      </c>
      <c r="AA477">
        <v>0.65429999999999799</v>
      </c>
    </row>
    <row r="478" spans="26:27" x14ac:dyDescent="0.25">
      <c r="Z478">
        <f t="shared" ref="Z478:Z541" si="24">($D$4-$G$4*($B$4-$A$4+$C$4+AA478/4)^2)/(-$C$4+AA478/4)</f>
        <v>1.3394817610063097</v>
      </c>
      <c r="AA478">
        <v>0.65439999999999798</v>
      </c>
    </row>
    <row r="479" spans="26:27" x14ac:dyDescent="0.25">
      <c r="Z479">
        <f t="shared" si="24"/>
        <v>1.3384182220039507</v>
      </c>
      <c r="AA479">
        <v>0.65449999999999797</v>
      </c>
    </row>
    <row r="480" spans="26:27" x14ac:dyDescent="0.25">
      <c r="Z480">
        <f t="shared" si="24"/>
        <v>1.3373554988217018</v>
      </c>
      <c r="AA480">
        <v>0.65459999999999796</v>
      </c>
    </row>
    <row r="481" spans="26:27" x14ac:dyDescent="0.25">
      <c r="Z481">
        <f t="shared" si="24"/>
        <v>1.3362935904986479</v>
      </c>
      <c r="AA481">
        <v>0.65469999999999795</v>
      </c>
    </row>
    <row r="482" spans="26:27" x14ac:dyDescent="0.25">
      <c r="Z482">
        <f t="shared" si="24"/>
        <v>1.3352324960753734</v>
      </c>
      <c r="AA482">
        <v>0.65479999999999805</v>
      </c>
    </row>
    <row r="483" spans="26:27" x14ac:dyDescent="0.25">
      <c r="Z483">
        <f t="shared" si="24"/>
        <v>1.3341722145939803</v>
      </c>
      <c r="AA483">
        <v>0.65489999999999804</v>
      </c>
    </row>
    <row r="484" spans="26:27" x14ac:dyDescent="0.25">
      <c r="Z484">
        <f t="shared" si="24"/>
        <v>1.33311274509806</v>
      </c>
      <c r="AA484">
        <v>0.65499999999999803</v>
      </c>
    </row>
    <row r="485" spans="26:27" x14ac:dyDescent="0.25">
      <c r="Z485">
        <f t="shared" si="24"/>
        <v>1.3320540866327122</v>
      </c>
      <c r="AA485">
        <v>0.65509999999999802</v>
      </c>
    </row>
    <row r="486" spans="26:27" x14ac:dyDescent="0.25">
      <c r="Z486">
        <f t="shared" si="24"/>
        <v>1.3309962382445351</v>
      </c>
      <c r="AA486">
        <v>0.65519999999999801</v>
      </c>
    </row>
    <row r="487" spans="26:27" x14ac:dyDescent="0.25">
      <c r="Z487">
        <f t="shared" si="24"/>
        <v>1.3299391989816125</v>
      </c>
      <c r="AA487">
        <v>0.655299999999998</v>
      </c>
    </row>
    <row r="488" spans="26:27" x14ac:dyDescent="0.25">
      <c r="Z488">
        <f t="shared" si="24"/>
        <v>1.3288829678935212</v>
      </c>
      <c r="AA488">
        <v>0.65539999999999798</v>
      </c>
    </row>
    <row r="489" spans="26:27" x14ac:dyDescent="0.25">
      <c r="Z489">
        <f t="shared" si="24"/>
        <v>1.3278275440313307</v>
      </c>
      <c r="AA489">
        <v>0.65549999999999797</v>
      </c>
    </row>
    <row r="490" spans="26:27" x14ac:dyDescent="0.25">
      <c r="Z490">
        <f t="shared" si="24"/>
        <v>1.3267729264475954</v>
      </c>
      <c r="AA490">
        <v>0.65559999999999796</v>
      </c>
    </row>
    <row r="491" spans="26:27" x14ac:dyDescent="0.25">
      <c r="Z491">
        <f t="shared" si="24"/>
        <v>1.3257191141963465</v>
      </c>
      <c r="AA491">
        <v>0.65569999999999795</v>
      </c>
    </row>
    <row r="492" spans="26:27" x14ac:dyDescent="0.25">
      <c r="Z492">
        <f t="shared" si="24"/>
        <v>1.3246661063330931</v>
      </c>
      <c r="AA492">
        <v>0.65579999999999805</v>
      </c>
    </row>
    <row r="493" spans="26:27" x14ac:dyDescent="0.25">
      <c r="Z493">
        <f t="shared" si="24"/>
        <v>1.3236139019148301</v>
      </c>
      <c r="AA493">
        <v>0.65589999999999804</v>
      </c>
    </row>
    <row r="494" spans="26:27" x14ac:dyDescent="0.25">
      <c r="Z494">
        <f t="shared" si="24"/>
        <v>1.3225625000000207</v>
      </c>
      <c r="AA494">
        <v>0.65599999999999803</v>
      </c>
    </row>
    <row r="495" spans="26:27" x14ac:dyDescent="0.25">
      <c r="Z495">
        <f t="shared" si="24"/>
        <v>1.3215118996485948</v>
      </c>
      <c r="AA495">
        <v>0.65609999999999802</v>
      </c>
    </row>
    <row r="496" spans="26:27" x14ac:dyDescent="0.25">
      <c r="Z496">
        <f t="shared" si="24"/>
        <v>1.3204620999219574</v>
      </c>
      <c r="AA496">
        <v>0.65619999999999801</v>
      </c>
    </row>
    <row r="497" spans="26:27" x14ac:dyDescent="0.25">
      <c r="Z497">
        <f t="shared" si="24"/>
        <v>1.3194130998829701</v>
      </c>
      <c r="AA497">
        <v>0.656299999999998</v>
      </c>
    </row>
    <row r="498" spans="26:27" x14ac:dyDescent="0.25">
      <c r="Z498">
        <f t="shared" si="24"/>
        <v>1.3183648985959648</v>
      </c>
      <c r="AA498">
        <v>0.65639999999999799</v>
      </c>
    </row>
    <row r="499" spans="26:27" x14ac:dyDescent="0.25">
      <c r="Z499">
        <f t="shared" si="24"/>
        <v>1.3173174951267257</v>
      </c>
      <c r="AA499">
        <v>0.65649999999999797</v>
      </c>
    </row>
    <row r="500" spans="26:27" x14ac:dyDescent="0.25">
      <c r="Z500">
        <f t="shared" si="24"/>
        <v>1.3162708885425005</v>
      </c>
      <c r="AA500">
        <v>0.65659999999999796</v>
      </c>
    </row>
    <row r="501" spans="26:27" x14ac:dyDescent="0.25">
      <c r="Z501">
        <f t="shared" si="24"/>
        <v>1.3152250779119798</v>
      </c>
      <c r="AA501">
        <v>0.65669999999999795</v>
      </c>
    </row>
    <row r="502" spans="26:27" x14ac:dyDescent="0.25">
      <c r="Z502">
        <f t="shared" si="24"/>
        <v>1.314180062305317</v>
      </c>
      <c r="AA502">
        <v>0.65679999999999805</v>
      </c>
    </row>
    <row r="503" spans="26:27" x14ac:dyDescent="0.25">
      <c r="Z503">
        <f t="shared" si="24"/>
        <v>1.3131358407941029</v>
      </c>
      <c r="AA503">
        <v>0.65689999999999804</v>
      </c>
    </row>
    <row r="504" spans="26:27" x14ac:dyDescent="0.25">
      <c r="Z504">
        <f t="shared" si="24"/>
        <v>1.3120924124513813</v>
      </c>
      <c r="AA504">
        <v>0.65699999999999803</v>
      </c>
    </row>
    <row r="505" spans="26:27" x14ac:dyDescent="0.25">
      <c r="Z505">
        <f t="shared" si="24"/>
        <v>1.3110497763516342</v>
      </c>
      <c r="AA505">
        <v>0.65709999999999802</v>
      </c>
    </row>
    <row r="506" spans="26:27" x14ac:dyDescent="0.25">
      <c r="Z506">
        <f t="shared" si="24"/>
        <v>1.3100079315707838</v>
      </c>
      <c r="AA506">
        <v>0.65719999999999801</v>
      </c>
    </row>
    <row r="507" spans="26:27" x14ac:dyDescent="0.25">
      <c r="Z507">
        <f t="shared" si="24"/>
        <v>1.3089668771861849</v>
      </c>
      <c r="AA507">
        <v>0.657299999999998</v>
      </c>
    </row>
    <row r="508" spans="26:27" x14ac:dyDescent="0.25">
      <c r="Z508">
        <f t="shared" si="24"/>
        <v>1.3079266122766315</v>
      </c>
      <c r="AA508">
        <v>0.65739999999999799</v>
      </c>
    </row>
    <row r="509" spans="26:27" x14ac:dyDescent="0.25">
      <c r="Z509">
        <f t="shared" si="24"/>
        <v>1.3068871359223504</v>
      </c>
      <c r="AA509">
        <v>0.65749999999999797</v>
      </c>
    </row>
    <row r="510" spans="26:27" x14ac:dyDescent="0.25">
      <c r="Z510">
        <f t="shared" si="24"/>
        <v>1.3058484472049905</v>
      </c>
      <c r="AA510">
        <v>0.65759999999999796</v>
      </c>
    </row>
    <row r="511" spans="26:27" x14ac:dyDescent="0.25">
      <c r="Z511">
        <f t="shared" si="24"/>
        <v>1.3048105452076262</v>
      </c>
      <c r="AA511">
        <v>0.65769999999999795</v>
      </c>
    </row>
    <row r="512" spans="26:27" x14ac:dyDescent="0.25">
      <c r="Z512">
        <f t="shared" si="24"/>
        <v>1.3037734290147691</v>
      </c>
      <c r="AA512">
        <v>0.65779999999999705</v>
      </c>
    </row>
    <row r="513" spans="26:27" x14ac:dyDescent="0.25">
      <c r="Z513">
        <f t="shared" si="24"/>
        <v>1.3027370977123223</v>
      </c>
      <c r="AA513">
        <v>0.65789999999999704</v>
      </c>
    </row>
    <row r="514" spans="26:27" x14ac:dyDescent="0.25">
      <c r="Z514">
        <f t="shared" si="24"/>
        <v>1.3017015503876284</v>
      </c>
      <c r="AA514">
        <v>0.65799999999999703</v>
      </c>
    </row>
    <row r="515" spans="26:27" x14ac:dyDescent="0.25">
      <c r="Z515">
        <f t="shared" si="24"/>
        <v>1.3006667861294379</v>
      </c>
      <c r="AA515">
        <v>0.65809999999999702</v>
      </c>
    </row>
    <row r="516" spans="26:27" x14ac:dyDescent="0.25">
      <c r="Z516">
        <f t="shared" si="24"/>
        <v>1.2996328040279146</v>
      </c>
      <c r="AA516">
        <v>0.65819999999999701</v>
      </c>
    </row>
    <row r="517" spans="26:27" x14ac:dyDescent="0.25">
      <c r="Z517">
        <f t="shared" si="24"/>
        <v>1.2985996031746336</v>
      </c>
      <c r="AA517">
        <v>0.658299999999997</v>
      </c>
    </row>
    <row r="518" spans="26:27" x14ac:dyDescent="0.25">
      <c r="Z518">
        <f t="shared" si="24"/>
        <v>1.2975671826625703</v>
      </c>
      <c r="AA518">
        <v>0.65839999999999699</v>
      </c>
    </row>
    <row r="519" spans="26:27" x14ac:dyDescent="0.25">
      <c r="Z519">
        <f t="shared" si="24"/>
        <v>1.2965355415861042</v>
      </c>
      <c r="AA519">
        <v>0.65849999999999698</v>
      </c>
    </row>
    <row r="520" spans="26:27" x14ac:dyDescent="0.25">
      <c r="Z520">
        <f t="shared" si="24"/>
        <v>1.2955046790410194</v>
      </c>
      <c r="AA520">
        <v>0.65859999999999697</v>
      </c>
    </row>
    <row r="521" spans="26:27" x14ac:dyDescent="0.25">
      <c r="Z521">
        <f t="shared" si="24"/>
        <v>1.2944745941244997</v>
      </c>
      <c r="AA521">
        <v>0.65869999999999695</v>
      </c>
    </row>
    <row r="522" spans="26:27" x14ac:dyDescent="0.25">
      <c r="Z522">
        <f t="shared" si="24"/>
        <v>1.293445285935114</v>
      </c>
      <c r="AA522">
        <v>0.65879999999999705</v>
      </c>
    </row>
    <row r="523" spans="26:27" x14ac:dyDescent="0.25">
      <c r="Z523">
        <f t="shared" si="24"/>
        <v>1.292416753572839</v>
      </c>
      <c r="AA523">
        <v>0.65889999999999704</v>
      </c>
    </row>
    <row r="524" spans="26:27" x14ac:dyDescent="0.25">
      <c r="Z524">
        <f t="shared" si="24"/>
        <v>1.2913889961390257</v>
      </c>
      <c r="AA524">
        <v>0.65899999999999703</v>
      </c>
    </row>
    <row r="525" spans="26:27" x14ac:dyDescent="0.25">
      <c r="Z525">
        <f t="shared" si="24"/>
        <v>1.2903620127364259</v>
      </c>
      <c r="AA525">
        <v>0.65909999999999702</v>
      </c>
    </row>
    <row r="526" spans="26:27" x14ac:dyDescent="0.25">
      <c r="Z526">
        <f t="shared" si="24"/>
        <v>1.2893358024691655</v>
      </c>
      <c r="AA526">
        <v>0.65919999999999701</v>
      </c>
    </row>
    <row r="527" spans="26:27" x14ac:dyDescent="0.25">
      <c r="Z527">
        <f t="shared" si="24"/>
        <v>1.2883103644427616</v>
      </c>
      <c r="AA527">
        <v>0.659299999999997</v>
      </c>
    </row>
    <row r="528" spans="26:27" x14ac:dyDescent="0.25">
      <c r="Z528">
        <f t="shared" si="24"/>
        <v>1.2872856977641012</v>
      </c>
      <c r="AA528">
        <v>0.65939999999999699</v>
      </c>
    </row>
    <row r="529" spans="26:27" x14ac:dyDescent="0.25">
      <c r="Z529">
        <f t="shared" si="24"/>
        <v>1.2862618015414569</v>
      </c>
      <c r="AA529">
        <v>0.65949999999999698</v>
      </c>
    </row>
    <row r="530" spans="26:27" x14ac:dyDescent="0.25">
      <c r="Z530">
        <f t="shared" si="24"/>
        <v>1.285238674884468</v>
      </c>
      <c r="AA530">
        <v>0.65959999999999697</v>
      </c>
    </row>
    <row r="531" spans="26:27" x14ac:dyDescent="0.25">
      <c r="Z531">
        <f t="shared" si="24"/>
        <v>1.2842163169041516</v>
      </c>
      <c r="AA531">
        <v>0.65969999999999696</v>
      </c>
    </row>
    <row r="532" spans="26:27" x14ac:dyDescent="0.25">
      <c r="Z532">
        <f t="shared" si="24"/>
        <v>1.2831947267128856</v>
      </c>
      <c r="AA532">
        <v>0.65979999999999706</v>
      </c>
    </row>
    <row r="533" spans="26:27" x14ac:dyDescent="0.25">
      <c r="Z533">
        <f t="shared" si="24"/>
        <v>1.2821739034244251</v>
      </c>
      <c r="AA533">
        <v>0.65989999999999704</v>
      </c>
    </row>
    <row r="534" spans="26:27" x14ac:dyDescent="0.25">
      <c r="Z534">
        <f t="shared" si="24"/>
        <v>1.2811538461538761</v>
      </c>
      <c r="AA534">
        <v>0.65999999999999703</v>
      </c>
    </row>
    <row r="535" spans="26:27" x14ac:dyDescent="0.25">
      <c r="Z535">
        <f t="shared" si="24"/>
        <v>1.2801345540177145</v>
      </c>
      <c r="AA535">
        <v>0.66009999999999702</v>
      </c>
    </row>
    <row r="536" spans="26:27" x14ac:dyDescent="0.25">
      <c r="Z536">
        <f t="shared" si="24"/>
        <v>1.2791160261337731</v>
      </c>
      <c r="AA536">
        <v>0.66019999999999701</v>
      </c>
    </row>
    <row r="537" spans="26:27" x14ac:dyDescent="0.25">
      <c r="Z537">
        <f t="shared" si="24"/>
        <v>1.278098261621238</v>
      </c>
      <c r="AA537">
        <v>0.660299999999997</v>
      </c>
    </row>
    <row r="538" spans="26:27" x14ac:dyDescent="0.25">
      <c r="Z538">
        <f t="shared" si="24"/>
        <v>1.2770812596006447</v>
      </c>
      <c r="AA538">
        <v>0.66039999999999699</v>
      </c>
    </row>
    <row r="539" spans="26:27" x14ac:dyDescent="0.25">
      <c r="Z539">
        <f t="shared" si="24"/>
        <v>1.2760650191938867</v>
      </c>
      <c r="AA539">
        <v>0.66049999999999698</v>
      </c>
    </row>
    <row r="540" spans="26:27" x14ac:dyDescent="0.25">
      <c r="Z540">
        <f t="shared" si="24"/>
        <v>1.2750495395242052</v>
      </c>
      <c r="AA540">
        <v>0.66059999999999697</v>
      </c>
    </row>
    <row r="541" spans="26:27" x14ac:dyDescent="0.25">
      <c r="Z541">
        <f t="shared" si="24"/>
        <v>1.2740348197161804</v>
      </c>
      <c r="AA541">
        <v>0.66069999999999696</v>
      </c>
    </row>
    <row r="542" spans="26:27" x14ac:dyDescent="0.25">
      <c r="Z542">
        <f t="shared" ref="Z542:Z605" si="25">($D$4-$G$4*($B$4-$A$4+$C$4+AA542/4)^2)/(-$C$4+AA542/4)</f>
        <v>1.2730208588957361</v>
      </c>
      <c r="AA542">
        <v>0.66079999999999695</v>
      </c>
    </row>
    <row r="543" spans="26:27" x14ac:dyDescent="0.25">
      <c r="Z543">
        <f t="shared" si="25"/>
        <v>1.2720076561901403</v>
      </c>
      <c r="AA543">
        <v>0.66089999999999705</v>
      </c>
    </row>
    <row r="544" spans="26:27" x14ac:dyDescent="0.25">
      <c r="Z544">
        <f t="shared" si="25"/>
        <v>1.2709952107279994</v>
      </c>
      <c r="AA544">
        <v>0.66099999999999703</v>
      </c>
    </row>
    <row r="545" spans="26:27" x14ac:dyDescent="0.25">
      <c r="Z545">
        <f t="shared" si="25"/>
        <v>1.2699835216392481</v>
      </c>
      <c r="AA545">
        <v>0.66109999999999702</v>
      </c>
    </row>
    <row r="546" spans="26:27" x14ac:dyDescent="0.25">
      <c r="Z546">
        <f t="shared" si="25"/>
        <v>1.2689725880551608</v>
      </c>
      <c r="AA546">
        <v>0.66119999999999701</v>
      </c>
    </row>
    <row r="547" spans="26:27" x14ac:dyDescent="0.25">
      <c r="Z547">
        <f t="shared" si="25"/>
        <v>1.2679624091083339</v>
      </c>
      <c r="AA547">
        <v>0.661299999999997</v>
      </c>
    </row>
    <row r="548" spans="26:27" x14ac:dyDescent="0.25">
      <c r="Z548">
        <f t="shared" si="25"/>
        <v>1.2669529839327009</v>
      </c>
      <c r="AA548">
        <v>0.66139999999999699</v>
      </c>
    </row>
    <row r="549" spans="26:27" x14ac:dyDescent="0.25">
      <c r="Z549">
        <f t="shared" si="25"/>
        <v>1.2659443116635096</v>
      </c>
      <c r="AA549">
        <v>0.66149999999999698</v>
      </c>
    </row>
    <row r="550" spans="26:27" x14ac:dyDescent="0.25">
      <c r="Z550">
        <f t="shared" si="25"/>
        <v>1.2649363914373393</v>
      </c>
      <c r="AA550">
        <v>0.66159999999999697</v>
      </c>
    </row>
    <row r="551" spans="26:27" x14ac:dyDescent="0.25">
      <c r="Z551">
        <f t="shared" si="25"/>
        <v>1.2639292223920815</v>
      </c>
      <c r="AA551">
        <v>0.66169999999999696</v>
      </c>
    </row>
    <row r="552" spans="26:27" x14ac:dyDescent="0.25">
      <c r="Z552">
        <f t="shared" si="25"/>
        <v>1.262922803666952</v>
      </c>
      <c r="AA552">
        <v>0.66179999999999695</v>
      </c>
    </row>
    <row r="553" spans="26:27" x14ac:dyDescent="0.25">
      <c r="Z553">
        <f t="shared" si="25"/>
        <v>1.2619171344024731</v>
      </c>
      <c r="AA553">
        <v>0.66189999999999705</v>
      </c>
    </row>
    <row r="554" spans="26:27" x14ac:dyDescent="0.25">
      <c r="Z554">
        <f t="shared" si="25"/>
        <v>1.2609122137404862</v>
      </c>
      <c r="AA554">
        <v>0.66199999999999704</v>
      </c>
    </row>
    <row r="555" spans="26:27" x14ac:dyDescent="0.25">
      <c r="Z555">
        <f t="shared" si="25"/>
        <v>1.2599080408241425</v>
      </c>
      <c r="AA555">
        <v>0.66209999999999702</v>
      </c>
    </row>
    <row r="556" spans="26:27" x14ac:dyDescent="0.25">
      <c r="Z556">
        <f t="shared" si="25"/>
        <v>1.2589046147978953</v>
      </c>
      <c r="AA556">
        <v>0.66219999999999701</v>
      </c>
    </row>
    <row r="557" spans="26:27" x14ac:dyDescent="0.25">
      <c r="Z557">
        <f t="shared" si="25"/>
        <v>1.2579019348075016</v>
      </c>
      <c r="AA557">
        <v>0.662299999999997</v>
      </c>
    </row>
    <row r="558" spans="26:27" x14ac:dyDescent="0.25">
      <c r="Z558">
        <f t="shared" si="25"/>
        <v>1.2569000000000283</v>
      </c>
      <c r="AA558">
        <v>0.66239999999999699</v>
      </c>
    </row>
    <row r="559" spans="26:27" x14ac:dyDescent="0.25">
      <c r="Z559">
        <f t="shared" si="25"/>
        <v>1.2558988095238397</v>
      </c>
      <c r="AA559">
        <v>0.66249999999999698</v>
      </c>
    </row>
    <row r="560" spans="26:27" x14ac:dyDescent="0.25">
      <c r="Z560">
        <f t="shared" si="25"/>
        <v>1.2548983625285919</v>
      </c>
      <c r="AA560">
        <v>0.66259999999999697</v>
      </c>
    </row>
    <row r="561" spans="26:27" x14ac:dyDescent="0.25">
      <c r="Z561">
        <f t="shared" si="25"/>
        <v>1.2538986581652374</v>
      </c>
      <c r="AA561">
        <v>0.66269999999999696</v>
      </c>
    </row>
    <row r="562" spans="26:27" x14ac:dyDescent="0.25">
      <c r="Z562">
        <f t="shared" si="25"/>
        <v>1.2528996955860257</v>
      </c>
      <c r="AA562">
        <v>0.66279999999999695</v>
      </c>
    </row>
    <row r="563" spans="26:27" x14ac:dyDescent="0.25">
      <c r="Z563">
        <f t="shared" si="25"/>
        <v>1.2519014739444951</v>
      </c>
      <c r="AA563">
        <v>0.66289999999999705</v>
      </c>
    </row>
    <row r="564" spans="26:27" x14ac:dyDescent="0.25">
      <c r="Z564">
        <f t="shared" si="25"/>
        <v>1.2509039923954659</v>
      </c>
      <c r="AA564">
        <v>0.66299999999999704</v>
      </c>
    </row>
    <row r="565" spans="26:27" x14ac:dyDescent="0.25">
      <c r="Z565">
        <f t="shared" si="25"/>
        <v>1.2499072500950503</v>
      </c>
      <c r="AA565">
        <v>0.66309999999999703</v>
      </c>
    </row>
    <row r="566" spans="26:27" x14ac:dyDescent="0.25">
      <c r="Z566">
        <f t="shared" si="25"/>
        <v>1.2489112462006366</v>
      </c>
      <c r="AA566">
        <v>0.66319999999999701</v>
      </c>
    </row>
    <row r="567" spans="26:27" x14ac:dyDescent="0.25">
      <c r="Z567">
        <f t="shared" si="25"/>
        <v>1.2479159798708994</v>
      </c>
      <c r="AA567">
        <v>0.663299999999997</v>
      </c>
    </row>
    <row r="568" spans="26:27" x14ac:dyDescent="0.25">
      <c r="Z568">
        <f t="shared" si="25"/>
        <v>1.2469214502657848</v>
      </c>
      <c r="AA568">
        <v>0.66339999999999699</v>
      </c>
    </row>
    <row r="569" spans="26:27" x14ac:dyDescent="0.25">
      <c r="Z569">
        <f t="shared" si="25"/>
        <v>1.24592765654652</v>
      </c>
      <c r="AA569">
        <v>0.66349999999999698</v>
      </c>
    </row>
    <row r="570" spans="26:27" x14ac:dyDescent="0.25">
      <c r="Z570">
        <f t="shared" si="25"/>
        <v>1.2449345978755983</v>
      </c>
      <c r="AA570">
        <v>0.66359999999999697</v>
      </c>
    </row>
    <row r="571" spans="26:27" x14ac:dyDescent="0.25">
      <c r="Z571">
        <f t="shared" si="25"/>
        <v>1.2439422734167915</v>
      </c>
      <c r="AA571">
        <v>0.66369999999999696</v>
      </c>
    </row>
    <row r="572" spans="26:27" x14ac:dyDescent="0.25">
      <c r="Z572">
        <f t="shared" si="25"/>
        <v>1.2429506823351315</v>
      </c>
      <c r="AA572">
        <v>0.66379999999999695</v>
      </c>
    </row>
    <row r="573" spans="26:27" x14ac:dyDescent="0.25">
      <c r="Z573">
        <f t="shared" si="25"/>
        <v>1.2419598237969205</v>
      </c>
      <c r="AA573">
        <v>0.66389999999999705</v>
      </c>
    </row>
    <row r="574" spans="26:27" x14ac:dyDescent="0.25">
      <c r="Z574">
        <f t="shared" si="25"/>
        <v>1.2409696969697257</v>
      </c>
      <c r="AA574">
        <v>0.66399999999999704</v>
      </c>
    </row>
    <row r="575" spans="26:27" x14ac:dyDescent="0.25">
      <c r="Z575">
        <f t="shared" si="25"/>
        <v>1.23998030102237</v>
      </c>
      <c r="AA575">
        <v>0.66409999999999703</v>
      </c>
    </row>
    <row r="576" spans="26:27" x14ac:dyDescent="0.25">
      <c r="Z576">
        <f t="shared" si="25"/>
        <v>1.2389916351249348</v>
      </c>
      <c r="AA576">
        <v>0.66419999999999702</v>
      </c>
    </row>
    <row r="577" spans="26:27" x14ac:dyDescent="0.25">
      <c r="Z577">
        <f t="shared" si="25"/>
        <v>1.2380036984487608</v>
      </c>
      <c r="AA577">
        <v>0.664299999999997</v>
      </c>
    </row>
    <row r="578" spans="26:27" x14ac:dyDescent="0.25">
      <c r="Z578">
        <f t="shared" si="25"/>
        <v>1.2370164901664435</v>
      </c>
      <c r="AA578">
        <v>0.66439999999999699</v>
      </c>
    </row>
    <row r="579" spans="26:27" x14ac:dyDescent="0.25">
      <c r="Z579">
        <f t="shared" si="25"/>
        <v>1.2360300094518264</v>
      </c>
      <c r="AA579">
        <v>0.66449999999999698</v>
      </c>
    </row>
    <row r="580" spans="26:27" x14ac:dyDescent="0.25">
      <c r="Z580">
        <f t="shared" si="25"/>
        <v>1.2350442554799994</v>
      </c>
      <c r="AA580">
        <v>0.66459999999999697</v>
      </c>
    </row>
    <row r="581" spans="26:27" x14ac:dyDescent="0.25">
      <c r="Z581">
        <f t="shared" si="25"/>
        <v>1.2340592274273043</v>
      </c>
      <c r="AA581">
        <v>0.66469999999999696</v>
      </c>
    </row>
    <row r="582" spans="26:27" x14ac:dyDescent="0.25">
      <c r="Z582">
        <f t="shared" si="25"/>
        <v>1.2330749244713284</v>
      </c>
      <c r="AA582">
        <v>0.66479999999999695</v>
      </c>
    </row>
    <row r="583" spans="26:27" x14ac:dyDescent="0.25">
      <c r="Z583">
        <f t="shared" si="25"/>
        <v>1.2320913457908926</v>
      </c>
      <c r="AA583">
        <v>0.66489999999999705</v>
      </c>
    </row>
    <row r="584" spans="26:27" x14ac:dyDescent="0.25">
      <c r="Z584">
        <f t="shared" si="25"/>
        <v>1.2311084905660674</v>
      </c>
      <c r="AA584">
        <v>0.66499999999999704</v>
      </c>
    </row>
    <row r="585" spans="26:27" x14ac:dyDescent="0.25">
      <c r="Z585">
        <f t="shared" si="25"/>
        <v>1.2301263579781498</v>
      </c>
      <c r="AA585">
        <v>0.66509999999999703</v>
      </c>
    </row>
    <row r="586" spans="26:27" x14ac:dyDescent="0.25">
      <c r="Z586">
        <f t="shared" si="25"/>
        <v>1.2291449472096823</v>
      </c>
      <c r="AA586">
        <v>0.66519999999999702</v>
      </c>
    </row>
    <row r="587" spans="26:27" x14ac:dyDescent="0.25">
      <c r="Z587">
        <f t="shared" si="25"/>
        <v>1.2281642574444309</v>
      </c>
      <c r="AA587">
        <v>0.665299999999997</v>
      </c>
    </row>
    <row r="588" spans="26:27" x14ac:dyDescent="0.25">
      <c r="Z588">
        <f t="shared" si="25"/>
        <v>1.2271842878673993</v>
      </c>
      <c r="AA588">
        <v>0.66539999999999699</v>
      </c>
    </row>
    <row r="589" spans="26:27" x14ac:dyDescent="0.25">
      <c r="Z589">
        <f t="shared" si="25"/>
        <v>1.2262050376648121</v>
      </c>
      <c r="AA589">
        <v>0.66549999999999698</v>
      </c>
    </row>
    <row r="590" spans="26:27" x14ac:dyDescent="0.25">
      <c r="Z590">
        <f t="shared" si="25"/>
        <v>1.2252265060241261</v>
      </c>
      <c r="AA590">
        <v>0.66559999999999697</v>
      </c>
    </row>
    <row r="591" spans="26:27" x14ac:dyDescent="0.25">
      <c r="Z591">
        <f t="shared" si="25"/>
        <v>1.2242486921340143</v>
      </c>
      <c r="AA591">
        <v>0.66569999999999696</v>
      </c>
    </row>
    <row r="592" spans="26:27" x14ac:dyDescent="0.25">
      <c r="Z592">
        <f t="shared" si="25"/>
        <v>1.2232715951843791</v>
      </c>
      <c r="AA592">
        <v>0.66579999999999695</v>
      </c>
    </row>
    <row r="593" spans="26:27" x14ac:dyDescent="0.25">
      <c r="Z593">
        <f t="shared" si="25"/>
        <v>1.2222952143663315</v>
      </c>
      <c r="AA593">
        <v>0.66589999999999705</v>
      </c>
    </row>
    <row r="594" spans="26:27" x14ac:dyDescent="0.25">
      <c r="Z594">
        <f t="shared" si="25"/>
        <v>1.2213195488722097</v>
      </c>
      <c r="AA594">
        <v>0.66599999999999704</v>
      </c>
    </row>
    <row r="595" spans="26:27" x14ac:dyDescent="0.25">
      <c r="Z595">
        <f t="shared" si="25"/>
        <v>1.2203445978955565</v>
      </c>
      <c r="AA595">
        <v>0.66609999999999703</v>
      </c>
    </row>
    <row r="596" spans="26:27" x14ac:dyDescent="0.25">
      <c r="Z596">
        <f t="shared" si="25"/>
        <v>1.2193703606311321</v>
      </c>
      <c r="AA596">
        <v>0.66619999999999702</v>
      </c>
    </row>
    <row r="597" spans="26:27" x14ac:dyDescent="0.25">
      <c r="Z597">
        <f t="shared" si="25"/>
        <v>1.2183968362749069</v>
      </c>
      <c r="AA597">
        <v>0.66629999999999701</v>
      </c>
    </row>
    <row r="598" spans="26:27" x14ac:dyDescent="0.25">
      <c r="Z598">
        <f t="shared" si="25"/>
        <v>1.2174240240240541</v>
      </c>
      <c r="AA598">
        <v>0.66639999999999699</v>
      </c>
    </row>
    <row r="599" spans="26:27" x14ac:dyDescent="0.25">
      <c r="Z599">
        <f t="shared" si="25"/>
        <v>1.2164519230769522</v>
      </c>
      <c r="AA599">
        <v>0.66649999999999698</v>
      </c>
    </row>
    <row r="600" spans="26:27" x14ac:dyDescent="0.25">
      <c r="Z600">
        <f t="shared" si="25"/>
        <v>1.2154805326331863</v>
      </c>
      <c r="AA600">
        <v>0.66659999999999697</v>
      </c>
    </row>
    <row r="601" spans="26:27" x14ac:dyDescent="0.25">
      <c r="Z601">
        <f t="shared" si="25"/>
        <v>1.214509851893542</v>
      </c>
      <c r="AA601">
        <v>0.66669999999999696</v>
      </c>
    </row>
    <row r="602" spans="26:27" x14ac:dyDescent="0.25">
      <c r="Z602">
        <f t="shared" si="25"/>
        <v>1.2135398800600004</v>
      </c>
      <c r="AA602">
        <v>0.66679999999999695</v>
      </c>
    </row>
    <row r="603" spans="26:27" x14ac:dyDescent="0.25">
      <c r="Z603">
        <f t="shared" si="25"/>
        <v>1.2125706163357441</v>
      </c>
      <c r="AA603">
        <v>0.66689999999999605</v>
      </c>
    </row>
    <row r="604" spans="26:27" x14ac:dyDescent="0.25">
      <c r="Z604">
        <f t="shared" si="25"/>
        <v>1.21160205992513</v>
      </c>
      <c r="AA604">
        <v>0.66699999999999604</v>
      </c>
    </row>
    <row r="605" spans="26:27" x14ac:dyDescent="0.25">
      <c r="Z605">
        <f t="shared" si="25"/>
        <v>1.2106342100337328</v>
      </c>
      <c r="AA605">
        <v>0.66709999999999603</v>
      </c>
    </row>
    <row r="606" spans="26:27" x14ac:dyDescent="0.25">
      <c r="Z606">
        <f t="shared" ref="Z606:Z669" si="26">($D$4-$G$4*($B$4-$A$4+$C$4+AA606/4)^2)/(-$C$4+AA606/4)</f>
        <v>1.2096670658683024</v>
      </c>
      <c r="AA606">
        <v>0.66719999999999602</v>
      </c>
    </row>
    <row r="607" spans="26:27" x14ac:dyDescent="0.25">
      <c r="Z607">
        <f t="shared" si="26"/>
        <v>1.2087006266367757</v>
      </c>
      <c r="AA607">
        <v>0.66729999999999601</v>
      </c>
    </row>
    <row r="608" spans="26:27" x14ac:dyDescent="0.25">
      <c r="Z608">
        <f t="shared" si="26"/>
        <v>1.2077348915482793</v>
      </c>
      <c r="AA608">
        <v>0.667399999999996</v>
      </c>
    </row>
    <row r="609" spans="26:27" x14ac:dyDescent="0.25">
      <c r="Z609">
        <f t="shared" si="26"/>
        <v>1.2067698598131227</v>
      </c>
      <c r="AA609">
        <v>0.66749999999999599</v>
      </c>
    </row>
    <row r="610" spans="26:27" x14ac:dyDescent="0.25">
      <c r="Z610">
        <f t="shared" si="26"/>
        <v>1.2058055306427899</v>
      </c>
      <c r="AA610">
        <v>0.66759999999999597</v>
      </c>
    </row>
    <row r="611" spans="26:27" x14ac:dyDescent="0.25">
      <c r="Z611">
        <f t="shared" si="26"/>
        <v>1.2048419032499456</v>
      </c>
      <c r="AA611">
        <v>0.66769999999999596</v>
      </c>
    </row>
    <row r="612" spans="26:27" x14ac:dyDescent="0.25">
      <c r="Z612">
        <f t="shared" si="26"/>
        <v>1.2038789768484319</v>
      </c>
      <c r="AA612">
        <v>0.66779999999999595</v>
      </c>
    </row>
    <row r="613" spans="26:27" x14ac:dyDescent="0.25">
      <c r="Z613">
        <f t="shared" si="26"/>
        <v>1.2029167506532672</v>
      </c>
      <c r="AA613">
        <v>0.66789999999999605</v>
      </c>
    </row>
    <row r="614" spans="26:27" x14ac:dyDescent="0.25">
      <c r="Z614">
        <f t="shared" si="26"/>
        <v>1.2019552238806341</v>
      </c>
      <c r="AA614">
        <v>0.66799999999999604</v>
      </c>
    </row>
    <row r="615" spans="26:27" x14ac:dyDescent="0.25">
      <c r="Z615">
        <f t="shared" si="26"/>
        <v>1.2009943957478939</v>
      </c>
      <c r="AA615">
        <v>0.66809999999999603</v>
      </c>
    </row>
    <row r="616" spans="26:27" x14ac:dyDescent="0.25">
      <c r="Z616">
        <f t="shared" si="26"/>
        <v>1.2000342654735643</v>
      </c>
      <c r="AA616">
        <v>0.66819999999999602</v>
      </c>
    </row>
    <row r="617" spans="26:27" x14ac:dyDescent="0.25">
      <c r="Z617">
        <f t="shared" si="26"/>
        <v>1.1990748322773401</v>
      </c>
      <c r="AA617">
        <v>0.66829999999999601</v>
      </c>
    </row>
    <row r="618" spans="26:27" x14ac:dyDescent="0.25">
      <c r="Z618">
        <f t="shared" si="26"/>
        <v>1.1981160953800669</v>
      </c>
      <c r="AA618">
        <v>0.668399999999996</v>
      </c>
    </row>
    <row r="619" spans="26:27" x14ac:dyDescent="0.25">
      <c r="Z619">
        <f t="shared" si="26"/>
        <v>1.1971580540037627</v>
      </c>
      <c r="AA619">
        <v>0.66849999999999599</v>
      </c>
    </row>
    <row r="620" spans="26:27" x14ac:dyDescent="0.25">
      <c r="Z620">
        <f t="shared" si="26"/>
        <v>1.1962007073715941</v>
      </c>
      <c r="AA620">
        <v>0.66859999999999598</v>
      </c>
    </row>
    <row r="621" spans="26:27" x14ac:dyDescent="0.25">
      <c r="Z621">
        <f t="shared" si="26"/>
        <v>1.1952440547078911</v>
      </c>
      <c r="AA621">
        <v>0.66869999999999596</v>
      </c>
    </row>
    <row r="622" spans="26:27" x14ac:dyDescent="0.25">
      <c r="Z622">
        <f t="shared" si="26"/>
        <v>1.1942880952381327</v>
      </c>
      <c r="AA622">
        <v>0.66879999999999595</v>
      </c>
    </row>
    <row r="623" spans="26:27" x14ac:dyDescent="0.25">
      <c r="Z623">
        <f t="shared" si="26"/>
        <v>1.1933328281889537</v>
      </c>
      <c r="AA623">
        <v>0.66889999999999605</v>
      </c>
    </row>
    <row r="624" spans="26:27" x14ac:dyDescent="0.25">
      <c r="Z624">
        <f t="shared" si="26"/>
        <v>1.1923782527881417</v>
      </c>
      <c r="AA624">
        <v>0.66899999999999604</v>
      </c>
    </row>
    <row r="625" spans="26:27" x14ac:dyDescent="0.25">
      <c r="Z625">
        <f t="shared" si="26"/>
        <v>1.1914243682646244</v>
      </c>
      <c r="AA625">
        <v>0.66909999999999603</v>
      </c>
    </row>
    <row r="626" spans="26:27" x14ac:dyDescent="0.25">
      <c r="Z626">
        <f t="shared" si="26"/>
        <v>1.190471173848477</v>
      </c>
      <c r="AA626">
        <v>0.66919999999999602</v>
      </c>
    </row>
    <row r="627" spans="26:27" x14ac:dyDescent="0.25">
      <c r="Z627">
        <f t="shared" si="26"/>
        <v>1.1895186687709243</v>
      </c>
      <c r="AA627">
        <v>0.66929999999999601</v>
      </c>
    </row>
    <row r="628" spans="26:27" x14ac:dyDescent="0.25">
      <c r="Z628">
        <f t="shared" si="26"/>
        <v>1.1885668522643291</v>
      </c>
      <c r="AA628">
        <v>0.669399999999996</v>
      </c>
    </row>
    <row r="629" spans="26:27" x14ac:dyDescent="0.25">
      <c r="Z629">
        <f t="shared" si="26"/>
        <v>1.1876157235621907</v>
      </c>
      <c r="AA629">
        <v>0.66949999999999599</v>
      </c>
    </row>
    <row r="630" spans="26:27" x14ac:dyDescent="0.25">
      <c r="Z630">
        <f t="shared" si="26"/>
        <v>1.1866652818991474</v>
      </c>
      <c r="AA630">
        <v>0.66959999999999598</v>
      </c>
    </row>
    <row r="631" spans="26:27" x14ac:dyDescent="0.25">
      <c r="Z631">
        <f t="shared" si="26"/>
        <v>1.1857155265109749</v>
      </c>
      <c r="AA631">
        <v>0.66969999999999597</v>
      </c>
    </row>
    <row r="632" spans="26:27" x14ac:dyDescent="0.25">
      <c r="Z632">
        <f t="shared" si="26"/>
        <v>1.1847664566345819</v>
      </c>
      <c r="AA632">
        <v>0.66979999999999595</v>
      </c>
    </row>
    <row r="633" spans="26:27" x14ac:dyDescent="0.25">
      <c r="Z633">
        <f t="shared" si="26"/>
        <v>1.1838180715080027</v>
      </c>
      <c r="AA633">
        <v>0.66989999999999605</v>
      </c>
    </row>
    <row r="634" spans="26:27" x14ac:dyDescent="0.25">
      <c r="Z634">
        <f t="shared" si="26"/>
        <v>1.1828703703704082</v>
      </c>
      <c r="AA634">
        <v>0.66999999999999604</v>
      </c>
    </row>
    <row r="635" spans="26:27" x14ac:dyDescent="0.25">
      <c r="Z635">
        <f t="shared" si="26"/>
        <v>1.1819233524620878</v>
      </c>
      <c r="AA635">
        <v>0.67009999999999603</v>
      </c>
    </row>
    <row r="636" spans="26:27" x14ac:dyDescent="0.25">
      <c r="Z636">
        <f t="shared" si="26"/>
        <v>1.1809770170244644</v>
      </c>
      <c r="AA636">
        <v>0.67019999999999602</v>
      </c>
    </row>
    <row r="637" spans="26:27" x14ac:dyDescent="0.25">
      <c r="Z637">
        <f t="shared" si="26"/>
        <v>1.1800313633000741</v>
      </c>
      <c r="AA637">
        <v>0.67029999999999601</v>
      </c>
    </row>
    <row r="638" spans="26:27" x14ac:dyDescent="0.25">
      <c r="Z638">
        <f t="shared" si="26"/>
        <v>1.1790863905325821</v>
      </c>
      <c r="AA638">
        <v>0.670399999999996</v>
      </c>
    </row>
    <row r="639" spans="26:27" x14ac:dyDescent="0.25">
      <c r="Z639">
        <f t="shared" si="26"/>
        <v>1.1781420979667654</v>
      </c>
      <c r="AA639">
        <v>0.67049999999999599</v>
      </c>
    </row>
    <row r="640" spans="26:27" x14ac:dyDescent="0.25">
      <c r="Z640">
        <f t="shared" si="26"/>
        <v>1.1771984848485229</v>
      </c>
      <c r="AA640">
        <v>0.67059999999999598</v>
      </c>
    </row>
    <row r="641" spans="26:27" x14ac:dyDescent="0.25">
      <c r="Z641">
        <f t="shared" si="26"/>
        <v>1.1762555504248613</v>
      </c>
      <c r="AA641">
        <v>0.67069999999999597</v>
      </c>
    </row>
    <row r="642" spans="26:27" x14ac:dyDescent="0.25">
      <c r="Z642">
        <f t="shared" si="26"/>
        <v>1.1753132939439079</v>
      </c>
      <c r="AA642">
        <v>0.67079999999999596</v>
      </c>
    </row>
    <row r="643" spans="26:27" x14ac:dyDescent="0.25">
      <c r="Z643">
        <f t="shared" si="26"/>
        <v>1.1743717146548907</v>
      </c>
      <c r="AA643">
        <v>0.67089999999999606</v>
      </c>
    </row>
    <row r="644" spans="26:27" x14ac:dyDescent="0.25">
      <c r="Z644">
        <f t="shared" si="26"/>
        <v>1.1734308118081558</v>
      </c>
      <c r="AA644">
        <v>0.67099999999999604</v>
      </c>
    </row>
    <row r="645" spans="26:27" x14ac:dyDescent="0.25">
      <c r="Z645">
        <f t="shared" si="26"/>
        <v>1.1724905846551457</v>
      </c>
      <c r="AA645">
        <v>0.67109999999999603</v>
      </c>
    </row>
    <row r="646" spans="26:27" x14ac:dyDescent="0.25">
      <c r="Z646">
        <f t="shared" si="26"/>
        <v>1.1715510324484137</v>
      </c>
      <c r="AA646">
        <v>0.67119999999999602</v>
      </c>
    </row>
    <row r="647" spans="26:27" x14ac:dyDescent="0.25">
      <c r="Z647">
        <f t="shared" si="26"/>
        <v>1.1706121544416146</v>
      </c>
      <c r="AA647">
        <v>0.67129999999999601</v>
      </c>
    </row>
    <row r="648" spans="26:27" x14ac:dyDescent="0.25">
      <c r="Z648">
        <f t="shared" si="26"/>
        <v>1.1696739498895001</v>
      </c>
      <c r="AA648">
        <v>0.671399999999996</v>
      </c>
    </row>
    <row r="649" spans="26:27" x14ac:dyDescent="0.25">
      <c r="Z649">
        <f t="shared" si="26"/>
        <v>1.1687364180479189</v>
      </c>
      <c r="AA649">
        <v>0.67149999999999599</v>
      </c>
    </row>
    <row r="650" spans="26:27" x14ac:dyDescent="0.25">
      <c r="Z650">
        <f t="shared" si="26"/>
        <v>1.1677995581738208</v>
      </c>
      <c r="AA650">
        <v>0.67159999999999598</v>
      </c>
    </row>
    <row r="651" spans="26:27" x14ac:dyDescent="0.25">
      <c r="Z651">
        <f t="shared" si="26"/>
        <v>1.1668633695252488</v>
      </c>
      <c r="AA651">
        <v>0.67169999999999597</v>
      </c>
    </row>
    <row r="652" spans="26:27" x14ac:dyDescent="0.25">
      <c r="Z652">
        <f t="shared" si="26"/>
        <v>1.1659278513613338</v>
      </c>
      <c r="AA652">
        <v>0.67179999999999596</v>
      </c>
    </row>
    <row r="653" spans="26:27" x14ac:dyDescent="0.25">
      <c r="Z653">
        <f t="shared" si="26"/>
        <v>1.1649930029422961</v>
      </c>
      <c r="AA653">
        <v>0.67189999999999594</v>
      </c>
    </row>
    <row r="654" spans="26:27" x14ac:dyDescent="0.25">
      <c r="Z654">
        <f t="shared" si="26"/>
        <v>1.1640588235294476</v>
      </c>
      <c r="AA654">
        <v>0.67199999999999604</v>
      </c>
    </row>
    <row r="655" spans="26:27" x14ac:dyDescent="0.25">
      <c r="Z655">
        <f t="shared" si="26"/>
        <v>1.1631253123851895</v>
      </c>
      <c r="AA655">
        <v>0.67209999999999603</v>
      </c>
    </row>
    <row r="656" spans="26:27" x14ac:dyDescent="0.25">
      <c r="Z656">
        <f t="shared" si="26"/>
        <v>1.1621924687729974</v>
      </c>
      <c r="AA656">
        <v>0.67219999999999602</v>
      </c>
    </row>
    <row r="657" spans="26:27" x14ac:dyDescent="0.25">
      <c r="Z657">
        <f t="shared" si="26"/>
        <v>1.1612602919574375</v>
      </c>
      <c r="AA657">
        <v>0.67229999999999601</v>
      </c>
    </row>
    <row r="658" spans="26:27" x14ac:dyDescent="0.25">
      <c r="Z658">
        <f t="shared" si="26"/>
        <v>1.1603287812041483</v>
      </c>
      <c r="AA658">
        <v>0.672399999999996</v>
      </c>
    </row>
    <row r="659" spans="26:27" x14ac:dyDescent="0.25">
      <c r="Z659">
        <f t="shared" si="26"/>
        <v>1.1593979357798538</v>
      </c>
      <c r="AA659">
        <v>0.67249999999999599</v>
      </c>
    </row>
    <row r="660" spans="26:27" x14ac:dyDescent="0.25">
      <c r="Z660">
        <f t="shared" si="26"/>
        <v>1.1584677549523474</v>
      </c>
      <c r="AA660">
        <v>0.67259999999999598</v>
      </c>
    </row>
    <row r="661" spans="26:27" x14ac:dyDescent="0.25">
      <c r="Z661">
        <f t="shared" si="26"/>
        <v>1.157538237990503</v>
      </c>
      <c r="AA661">
        <v>0.67269999999999597</v>
      </c>
    </row>
    <row r="662" spans="26:27" x14ac:dyDescent="0.25">
      <c r="Z662">
        <f t="shared" si="26"/>
        <v>1.1566093841642595</v>
      </c>
      <c r="AA662">
        <v>0.67279999999999596</v>
      </c>
    </row>
    <row r="663" spans="26:27" x14ac:dyDescent="0.25">
      <c r="Z663">
        <f t="shared" si="26"/>
        <v>1.1556811927446329</v>
      </c>
      <c r="AA663">
        <v>0.67289999999999595</v>
      </c>
    </row>
    <row r="664" spans="26:27" x14ac:dyDescent="0.25">
      <c r="Z664">
        <f t="shared" si="26"/>
        <v>1.1547536630036992</v>
      </c>
      <c r="AA664">
        <v>0.67299999999999605</v>
      </c>
    </row>
    <row r="665" spans="26:27" x14ac:dyDescent="0.25">
      <c r="Z665">
        <f t="shared" si="26"/>
        <v>1.1538267942146083</v>
      </c>
      <c r="AA665">
        <v>0.67309999999999603</v>
      </c>
    </row>
    <row r="666" spans="26:27" x14ac:dyDescent="0.25">
      <c r="Z666">
        <f t="shared" si="26"/>
        <v>1.1529005856515737</v>
      </c>
      <c r="AA666">
        <v>0.67319999999999602</v>
      </c>
    </row>
    <row r="667" spans="26:27" x14ac:dyDescent="0.25">
      <c r="Z667">
        <f t="shared" si="26"/>
        <v>1.151975036589866</v>
      </c>
      <c r="AA667">
        <v>0.67329999999999601</v>
      </c>
    </row>
    <row r="668" spans="26:27" x14ac:dyDescent="0.25">
      <c r="Z668">
        <f t="shared" si="26"/>
        <v>1.1510501463058156</v>
      </c>
      <c r="AA668">
        <v>0.673399999999996</v>
      </c>
    </row>
    <row r="669" spans="26:27" x14ac:dyDescent="0.25">
      <c r="Z669">
        <f t="shared" si="26"/>
        <v>1.1501259140768183</v>
      </c>
      <c r="AA669">
        <v>0.67349999999999599</v>
      </c>
    </row>
    <row r="670" spans="26:27" x14ac:dyDescent="0.25">
      <c r="Z670">
        <f t="shared" ref="Z670:Z733" si="27">($D$4-$G$4*($B$4-$A$4+$C$4+AA670/4)^2)/(-$C$4+AA670/4)</f>
        <v>1.1492023391813233</v>
      </c>
      <c r="AA670">
        <v>0.67359999999999598</v>
      </c>
    </row>
    <row r="671" spans="26:27" x14ac:dyDescent="0.25">
      <c r="Z671">
        <f t="shared" si="27"/>
        <v>1.1482794208988323</v>
      </c>
      <c r="AA671">
        <v>0.67369999999999597</v>
      </c>
    </row>
    <row r="672" spans="26:27" x14ac:dyDescent="0.25">
      <c r="Z672">
        <f t="shared" si="27"/>
        <v>1.1473571585098981</v>
      </c>
      <c r="AA672">
        <v>0.67379999999999596</v>
      </c>
    </row>
    <row r="673" spans="26:27" x14ac:dyDescent="0.25">
      <c r="Z673">
        <f t="shared" si="27"/>
        <v>1.1464355512961293</v>
      </c>
      <c r="AA673">
        <v>0.67389999999999595</v>
      </c>
    </row>
    <row r="674" spans="26:27" x14ac:dyDescent="0.25">
      <c r="Z674">
        <f t="shared" si="27"/>
        <v>1.1455145985401829</v>
      </c>
      <c r="AA674">
        <v>0.67399999999999605</v>
      </c>
    </row>
    <row r="675" spans="26:27" x14ac:dyDescent="0.25">
      <c r="Z675">
        <f t="shared" si="27"/>
        <v>1.1445942995257559</v>
      </c>
      <c r="AA675">
        <v>0.67409999999999604</v>
      </c>
    </row>
    <row r="676" spans="26:27" x14ac:dyDescent="0.25">
      <c r="Z676">
        <f t="shared" si="27"/>
        <v>1.1436746535376008</v>
      </c>
      <c r="AA676">
        <v>0.67419999999999602</v>
      </c>
    </row>
    <row r="677" spans="26:27" x14ac:dyDescent="0.25">
      <c r="Z677">
        <f t="shared" si="27"/>
        <v>1.1427556598615012</v>
      </c>
      <c r="AA677">
        <v>0.67429999999999601</v>
      </c>
    </row>
    <row r="678" spans="26:27" x14ac:dyDescent="0.25">
      <c r="Z678">
        <f t="shared" si="27"/>
        <v>1.1418373177842933</v>
      </c>
      <c r="AA678">
        <v>0.674399999999996</v>
      </c>
    </row>
    <row r="679" spans="26:27" x14ac:dyDescent="0.25">
      <c r="Z679">
        <f t="shared" si="27"/>
        <v>1.1409196265938426</v>
      </c>
      <c r="AA679">
        <v>0.67449999999999599</v>
      </c>
    </row>
    <row r="680" spans="26:27" x14ac:dyDescent="0.25">
      <c r="Z680">
        <f t="shared" si="27"/>
        <v>1.140002585579061</v>
      </c>
      <c r="AA680">
        <v>0.67459999999999598</v>
      </c>
    </row>
    <row r="681" spans="26:27" x14ac:dyDescent="0.25">
      <c r="Z681">
        <f t="shared" si="27"/>
        <v>1.1390861940298869</v>
      </c>
      <c r="AA681">
        <v>0.67469999999999597</v>
      </c>
    </row>
    <row r="682" spans="26:27" x14ac:dyDescent="0.25">
      <c r="Z682">
        <f t="shared" si="27"/>
        <v>1.1381704512373003</v>
      </c>
      <c r="AA682">
        <v>0.67479999999999596</v>
      </c>
    </row>
    <row r="683" spans="26:27" x14ac:dyDescent="0.25">
      <c r="Z683">
        <f t="shared" si="27"/>
        <v>1.1372553564933063</v>
      </c>
      <c r="AA683">
        <v>0.67489999999999595</v>
      </c>
    </row>
    <row r="684" spans="26:27" x14ac:dyDescent="0.25">
      <c r="Z684">
        <f t="shared" si="27"/>
        <v>1.1363409090909433</v>
      </c>
      <c r="AA684">
        <v>0.67499999999999605</v>
      </c>
    </row>
    <row r="685" spans="26:27" x14ac:dyDescent="0.25">
      <c r="Z685">
        <f t="shared" si="27"/>
        <v>1.135427108324282</v>
      </c>
      <c r="AA685">
        <v>0.67509999999999604</v>
      </c>
    </row>
    <row r="686" spans="26:27" x14ac:dyDescent="0.25">
      <c r="Z686">
        <f t="shared" si="27"/>
        <v>1.1345139534884094</v>
      </c>
      <c r="AA686">
        <v>0.67519999999999603</v>
      </c>
    </row>
    <row r="687" spans="26:27" x14ac:dyDescent="0.25">
      <c r="Z687">
        <f t="shared" si="27"/>
        <v>1.1336014438794406</v>
      </c>
      <c r="AA687">
        <v>0.67529999999999601</v>
      </c>
    </row>
    <row r="688" spans="26:27" x14ac:dyDescent="0.25">
      <c r="Z688">
        <f t="shared" si="27"/>
        <v>1.1326895787945161</v>
      </c>
      <c r="AA688">
        <v>0.675399999999996</v>
      </c>
    </row>
    <row r="689" spans="26:27" x14ac:dyDescent="0.25">
      <c r="Z689">
        <f t="shared" si="27"/>
        <v>1.1317783575317966</v>
      </c>
      <c r="AA689">
        <v>0.67549999999999599</v>
      </c>
    </row>
    <row r="690" spans="26:27" x14ac:dyDescent="0.25">
      <c r="Z690">
        <f t="shared" si="27"/>
        <v>1.1308677793904578</v>
      </c>
      <c r="AA690">
        <v>0.67559999999999598</v>
      </c>
    </row>
    <row r="691" spans="26:27" x14ac:dyDescent="0.25">
      <c r="Z691">
        <f t="shared" si="27"/>
        <v>1.1299578436706927</v>
      </c>
      <c r="AA691">
        <v>0.67569999999999597</v>
      </c>
    </row>
    <row r="692" spans="26:27" x14ac:dyDescent="0.25">
      <c r="Z692">
        <f t="shared" si="27"/>
        <v>1.1290485496737115</v>
      </c>
      <c r="AA692">
        <v>0.67579999999999596</v>
      </c>
    </row>
    <row r="693" spans="26:27" x14ac:dyDescent="0.25">
      <c r="Z693">
        <f t="shared" si="27"/>
        <v>1.1281398967017395</v>
      </c>
      <c r="AA693">
        <v>0.67589999999999595</v>
      </c>
    </row>
    <row r="694" spans="26:27" x14ac:dyDescent="0.25">
      <c r="Z694">
        <f t="shared" si="27"/>
        <v>1.1272318840580169</v>
      </c>
      <c r="AA694">
        <v>0.67599999999999505</v>
      </c>
    </row>
    <row r="695" spans="26:27" x14ac:dyDescent="0.25">
      <c r="Z695">
        <f t="shared" si="27"/>
        <v>1.126324511046767</v>
      </c>
      <c r="AA695">
        <v>0.67609999999999504</v>
      </c>
    </row>
    <row r="696" spans="26:27" x14ac:dyDescent="0.25">
      <c r="Z696">
        <f t="shared" si="27"/>
        <v>1.1254177769732518</v>
      </c>
      <c r="AA696">
        <v>0.67619999999999503</v>
      </c>
    </row>
    <row r="697" spans="26:27" x14ac:dyDescent="0.25">
      <c r="Z697">
        <f t="shared" si="27"/>
        <v>1.1245116811437292</v>
      </c>
      <c r="AA697">
        <v>0.67629999999999502</v>
      </c>
    </row>
    <row r="698" spans="26:27" x14ac:dyDescent="0.25">
      <c r="Z698">
        <f t="shared" si="27"/>
        <v>1.1236062228654582</v>
      </c>
      <c r="AA698">
        <v>0.67639999999999501</v>
      </c>
    </row>
    <row r="699" spans="26:27" x14ac:dyDescent="0.25">
      <c r="Z699">
        <f t="shared" si="27"/>
        <v>1.1227014014466996</v>
      </c>
      <c r="AA699">
        <v>0.67649999999999499</v>
      </c>
    </row>
    <row r="700" spans="26:27" x14ac:dyDescent="0.25">
      <c r="Z700">
        <f t="shared" si="27"/>
        <v>1.1217972161967178</v>
      </c>
      <c r="AA700">
        <v>0.67659999999999498</v>
      </c>
    </row>
    <row r="701" spans="26:27" x14ac:dyDescent="0.25">
      <c r="Z701">
        <f t="shared" si="27"/>
        <v>1.1208936664257769</v>
      </c>
      <c r="AA701">
        <v>0.67669999999999497</v>
      </c>
    </row>
    <row r="702" spans="26:27" x14ac:dyDescent="0.25">
      <c r="Z702">
        <f t="shared" si="27"/>
        <v>1.119990751445133</v>
      </c>
      <c r="AA702">
        <v>0.67679999999999496</v>
      </c>
    </row>
    <row r="703" spans="26:27" x14ac:dyDescent="0.25">
      <c r="Z703">
        <f t="shared" si="27"/>
        <v>1.1190884705670372</v>
      </c>
      <c r="AA703">
        <v>0.67689999999999495</v>
      </c>
    </row>
    <row r="704" spans="26:27" x14ac:dyDescent="0.25">
      <c r="Z704">
        <f t="shared" si="27"/>
        <v>1.1181868231047365</v>
      </c>
      <c r="AA704">
        <v>0.67699999999999505</v>
      </c>
    </row>
  </sheetData>
  <conditionalFormatting sqref="A7:A9">
    <cfRule type="cellIs" dxfId="3" priority="4" operator="lessThan">
      <formula>0</formula>
    </cfRule>
  </conditionalFormatting>
  <conditionalFormatting sqref="C13 C16 C19 C22">
    <cfRule type="cellIs" dxfId="2" priority="3" operator="lessThan">
      <formula>0</formula>
    </cfRule>
  </conditionalFormatting>
  <conditionalFormatting sqref="C30">
    <cfRule type="cellIs" dxfId="1" priority="2" operator="lessThan">
      <formula>$E$30</formula>
    </cfRule>
  </conditionalFormatting>
  <conditionalFormatting sqref="C31">
    <cfRule type="cellIs" dxfId="0" priority="1" operator="lessThan">
      <formula>$E$31</formula>
    </cfRule>
  </conditionalFormatting>
  <hyperlinks>
    <hyperlink ref="AB20" r:id="rId1" xr:uid="{899AF6E7-AE51-4794-B75F-629A377ABADE}"/>
    <hyperlink ref="AB21:AB46" r:id="rId2" display="\\" xr:uid="{AD60C6BD-4DE9-457E-9034-BA6B62D431A5}"/>
    <hyperlink ref="AE20" r:id="rId3" xr:uid="{715A1D05-36FC-42E1-B531-BDC310B2FDE1}"/>
    <hyperlink ref="AE21:AE28" r:id="rId4" display="\\" xr:uid="{82B2CF14-EB62-4544-87F4-4D930091B2AC}"/>
    <hyperlink ref="AH20" r:id="rId5" xr:uid="{167EC1C3-A74E-4953-8574-18C94A91448F}"/>
    <hyperlink ref="AK20" r:id="rId6" xr:uid="{A5F5E3BE-9A7E-44E1-A5EA-746D30436C9C}"/>
    <hyperlink ref="AB47:AB72" r:id="rId7" display="\\" xr:uid="{007870F0-F88E-446E-8452-236CCF350CC7}"/>
    <hyperlink ref="AB73:AB76" r:id="rId8" display="\\" xr:uid="{BBD82600-4177-495E-8B5D-1881AFEC6779}"/>
    <hyperlink ref="AH67:AH68" r:id="rId9" display="\\" xr:uid="{C3785A63-F5C9-4127-A7E1-97EBCCF042E2}"/>
    <hyperlink ref="AH65:AH66" r:id="rId10" display="\\" xr:uid="{CAFC1FE1-5180-43CF-8FF1-FB9B4059ABF7}"/>
    <hyperlink ref="AH63:AH64" r:id="rId11" display="\\" xr:uid="{4AB86E8F-C54E-47DE-BA13-77836433E1BE}"/>
    <hyperlink ref="AH61:AH62" r:id="rId12" display="\\" xr:uid="{5F414369-99E8-46C4-838D-427EB2DA4F9E}"/>
    <hyperlink ref="AH59:AH60" r:id="rId13" display="\\" xr:uid="{6037E2C5-05D6-4CC3-B9E8-4835724EE6D9}"/>
    <hyperlink ref="AH57:AH58" r:id="rId14" display="\\" xr:uid="{06A0AD88-3B64-47D7-AC35-A269E3D182EF}"/>
    <hyperlink ref="AH55:AH56" r:id="rId15" display="\\" xr:uid="{5AC72AA8-7B13-4E1C-A99A-9C1608F2809E}"/>
    <hyperlink ref="AH53:AH54" r:id="rId16" display="\\" xr:uid="{09F5532C-B94E-4941-BCDB-39CF6CDD81AC}"/>
    <hyperlink ref="AH51:AH52" r:id="rId17" display="\\" xr:uid="{CB952435-EC2E-48BF-85B1-D7CEC5679D32}"/>
    <hyperlink ref="AH49:AH50" r:id="rId18" display="\\" xr:uid="{441EF4DF-4414-48AF-9DF0-0FE22BC1E187}"/>
    <hyperlink ref="AH47:AH48" r:id="rId19" display="\\" xr:uid="{10D96B6E-ED6A-4BD7-A08F-8BA2369BAFA7}"/>
    <hyperlink ref="AH45:AH46" r:id="rId20" display="\\" xr:uid="{3D99F83D-D7E1-46AA-A56A-01F530575368}"/>
    <hyperlink ref="AH43:AH44" r:id="rId21" display="\\" xr:uid="{B469D3BF-D990-42CC-BD2C-F6A7BB0D8C48}"/>
    <hyperlink ref="AH41:AH42" r:id="rId22" display="\\" xr:uid="{92536C1C-AF32-4D03-9BF7-8439BE45D452}"/>
    <hyperlink ref="AH39:AH40" r:id="rId23" display="\\" xr:uid="{694539E0-A8EE-40F4-A1BF-B60485F1C4CA}"/>
    <hyperlink ref="AH37:AH38" r:id="rId24" display="\\" xr:uid="{9012BC71-EEFB-48EB-8DD0-B7D1F8680681}"/>
    <hyperlink ref="AH35:AH36" r:id="rId25" display="\\" xr:uid="{1A5ABD2A-42C5-433B-A531-B44AFB2CECAC}"/>
    <hyperlink ref="AH33:AH34" r:id="rId26" display="\\" xr:uid="{083FA64E-3A5A-46F4-826A-5B0A6F0523F3}"/>
    <hyperlink ref="AH31:AH32" r:id="rId27" display="\\" xr:uid="{9D42541C-D04F-4EBB-998B-1B5D31031A0F}"/>
    <hyperlink ref="AH29:AH30" r:id="rId28" display="\\" xr:uid="{21BE337C-0EF2-40E5-BC52-E4A9AEEF8E57}"/>
    <hyperlink ref="AH27:AH28" r:id="rId29" display="\\" xr:uid="{AA616453-1804-4B79-839F-92CA71E4E698}"/>
    <hyperlink ref="AH25:AH26" r:id="rId30" display="\\" xr:uid="{953D1CE5-66FF-43F3-8663-D8CBF5BFE9E3}"/>
    <hyperlink ref="AH23:AH24" r:id="rId31" display="\\" xr:uid="{C77C0EDF-3B8B-4137-855E-B4066EA3EE8E}"/>
    <hyperlink ref="AH21:AH38" r:id="rId32" display="\\" xr:uid="{2CDD8C25-8CE9-47EF-BD3F-BC3C306EE0D4}"/>
    <hyperlink ref="AH69" r:id="rId33" xr:uid="{8570259E-3CE0-46BC-A34D-40EBD2DF28AA}"/>
    <hyperlink ref="AE29" r:id="rId34" xr:uid="{88CBD0B2-BAC0-42F2-B25C-D97438FBE4D4}"/>
    <hyperlink ref="AE38" r:id="rId35" xr:uid="{3C888FD0-C21F-4248-969A-21BD5F081CD9}"/>
    <hyperlink ref="AE47" r:id="rId36" xr:uid="{155E874A-FBD2-4E09-8C06-E053C30D0805}"/>
    <hyperlink ref="AE56" r:id="rId37" xr:uid="{BF2F154C-185E-405B-9BA8-445F053D1733}"/>
    <hyperlink ref="AE65" r:id="rId38" xr:uid="{9581B572-729C-4D1A-A0B3-4962B83E82D5}"/>
    <hyperlink ref="AE74" r:id="rId39" xr:uid="{9544B3F0-E553-4BA3-8D89-9BDB0B790681}"/>
    <hyperlink ref="AE83" r:id="rId40" xr:uid="{7104981B-D5FD-4729-8B62-919235727E10}"/>
    <hyperlink ref="AE92" r:id="rId41" xr:uid="{001A4787-1A88-4635-9325-B52B526FB888}"/>
    <hyperlink ref="AE101" r:id="rId42" xr:uid="{96FA01AB-0694-4C45-A512-CD274049669A}"/>
    <hyperlink ref="AE110" r:id="rId43" xr:uid="{81F80789-E285-4308-A514-69CF2A2E2EFE}"/>
    <hyperlink ref="AE119" r:id="rId44" xr:uid="{AA1E619F-F0E0-4D21-92F3-6E0CB17B6A6A}"/>
    <hyperlink ref="AE128" r:id="rId45" xr:uid="{3F5F5AC2-6C97-46BA-8687-F6FD330D41F3}"/>
    <hyperlink ref="AE30:AE37" r:id="rId46" display="\\" xr:uid="{11976F70-E264-4402-914F-18FB862F9B8E}"/>
    <hyperlink ref="AE39:AE46" r:id="rId47" display="\\" xr:uid="{CC481AD3-B14D-4F1C-A042-38E12769D499}"/>
    <hyperlink ref="AE48:AE55" r:id="rId48" display="\\" xr:uid="{ED86367F-2172-45E1-81A0-773FE08A86E4}"/>
    <hyperlink ref="AE57:AE64" r:id="rId49" display="\\" xr:uid="{30116757-851B-411E-8E9D-FAA6E5510FEE}"/>
    <hyperlink ref="AE66:AE73" r:id="rId50" display="\\" xr:uid="{E840E99D-99B7-47FF-9755-5F1206767E5C}"/>
    <hyperlink ref="AE75:AE82" r:id="rId51" display="\\" xr:uid="{604D34D7-47D4-41D6-8DCB-FF67849D0727}"/>
    <hyperlink ref="AE84:AE91" r:id="rId52" display="\\" xr:uid="{5AB2162D-E01B-4511-941C-BA35316AFC92}"/>
    <hyperlink ref="AE93:AE100" r:id="rId53" display="\\" xr:uid="{65309168-1A59-47C9-9E46-7CBBD01728E8}"/>
    <hyperlink ref="AE102:AE109" r:id="rId54" display="\\" xr:uid="{93E4247A-2D4E-424B-8116-30D94502217F}"/>
    <hyperlink ref="AE111:AE118" r:id="rId55" display="\\" xr:uid="{1B64B619-BD97-4709-B28A-5A9F3F3CC261}"/>
    <hyperlink ref="AE120:AE127" r:id="rId56" display="\\" xr:uid="{25114979-9598-4E48-9269-7FB78A44F48F}"/>
    <hyperlink ref="AE129:AE134" r:id="rId57" display="\\" xr:uid="{7F89EAFD-D527-4B1D-89B3-B766F092BB74}"/>
    <hyperlink ref="AH70:AH136" r:id="rId58" display="\\" xr:uid="{051EBFE9-A756-4309-9150-4FCEDEB014B0}"/>
    <hyperlink ref="Y47:Y76" r:id="rId59" display="\\" xr:uid="{42CAE457-3FFE-432B-8B73-74CE76BDA7A3}"/>
    <hyperlink ref="Y21:Y46" r:id="rId60" display="\\" xr:uid="{407E6FA9-EC3F-41FB-8132-A19FDB59D3F5}"/>
    <hyperlink ref="Y20" r:id="rId61" xr:uid="{4E6EE4C1-45EA-4E80-9C09-461EC6ADADDC}"/>
    <hyperlink ref="AK21:AK311" r:id="rId62" display="\\" xr:uid="{D67C1AA5-43CB-44F9-B171-68318E6AC657}"/>
  </hyperlinks>
  <pageMargins left="0.7" right="0.7" top="0.75" bottom="0.75" header="0.3" footer="0.3"/>
  <pageSetup orientation="portrait" horizontalDpi="4294967293" verticalDpi="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kappa_D</vt:lpstr>
      <vt:lpstr>beta</vt:lpstr>
      <vt:lpstr>Theta</vt:lpstr>
      <vt:lpstr>theta_d_scratch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pschram</dc:creator>
  <cp:lastModifiedBy>pschram</cp:lastModifiedBy>
  <dcterms:created xsi:type="dcterms:W3CDTF">2020-08-27T18:53:35Z</dcterms:created>
  <dcterms:modified xsi:type="dcterms:W3CDTF">2020-09-15T16:04:58Z</dcterms:modified>
</cp:coreProperties>
</file>