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8_{B17891C6-CD62-4CD1-9FF6-0E3F4F2806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ndon" sheetId="53" r:id="rId1"/>
    <sheet name="Within London" sheetId="56" r:id="rId2"/>
    <sheet name="London to Regions" sheetId="57" r:id="rId3"/>
    <sheet name="London to GSE" sheetId="58" r:id="rId4"/>
    <sheet name="2015_2019" sheetId="1" r:id="rId5"/>
    <sheet name="2022" sheetId="2" r:id="rId6"/>
    <sheet name="2021" sheetId="3" r:id="rId7"/>
    <sheet name="2020" sheetId="4" r:id="rId8"/>
    <sheet name="Inner_2015_2019" sheetId="5" r:id="rId9"/>
    <sheet name="Inner_2022" sheetId="6" r:id="rId10"/>
    <sheet name="Inner_2021" sheetId="7" r:id="rId11"/>
    <sheet name="Inner_2020" sheetId="8" r:id="rId12"/>
    <sheet name="outer_2015_2019" sheetId="9" r:id="rId13"/>
    <sheet name="outer_2022" sheetId="10" r:id="rId14"/>
    <sheet name="outer_2021" sheetId="11" r:id="rId15"/>
    <sheet name="outer_2020" sheetId="12" r:id="rId16"/>
    <sheet name="inout_2015_2019" sheetId="13" r:id="rId17"/>
    <sheet name="inout_2022" sheetId="14" r:id="rId18"/>
    <sheet name="inout_2021" sheetId="15" r:id="rId19"/>
    <sheet name="inout_2020" sheetId="16" r:id="rId20"/>
    <sheet name="East_2015_2019" sheetId="17" r:id="rId21"/>
    <sheet name="East_2022" sheetId="18" r:id="rId22"/>
    <sheet name="East_2021" sheetId="19" r:id="rId23"/>
    <sheet name="East_2020" sheetId="20" r:id="rId24"/>
    <sheet name="SE_2015_2019" sheetId="21" r:id="rId25"/>
    <sheet name="SE_2022" sheetId="22" r:id="rId26"/>
    <sheet name="SE_2021" sheetId="23" r:id="rId27"/>
    <sheet name="SE_2020" sheetId="24" r:id="rId28"/>
    <sheet name="SW_2015_2019" sheetId="25" r:id="rId29"/>
    <sheet name="SW_2022" sheetId="26" r:id="rId30"/>
    <sheet name="SW_2021" sheetId="27" r:id="rId31"/>
    <sheet name="SW_2020" sheetId="28" r:id="rId32"/>
    <sheet name="NE_2015_2019" sheetId="29" r:id="rId33"/>
    <sheet name="NE_2022" sheetId="30" r:id="rId34"/>
    <sheet name="NE_2021" sheetId="31" r:id="rId35"/>
    <sheet name="NE_2020" sheetId="32" r:id="rId36"/>
    <sheet name="NW_2015_2019" sheetId="33" r:id="rId37"/>
    <sheet name="NW_2022" sheetId="34" r:id="rId38"/>
    <sheet name="NW_2021" sheetId="35" r:id="rId39"/>
    <sheet name="NW_2020" sheetId="36" r:id="rId40"/>
    <sheet name="WMids_2015_2019" sheetId="37" r:id="rId41"/>
    <sheet name="WMids_2022" sheetId="38" r:id="rId42"/>
    <sheet name="WMids_2021" sheetId="39" r:id="rId43"/>
    <sheet name="WMids_2020" sheetId="40" r:id="rId44"/>
    <sheet name="EMids_2015_2019" sheetId="41" r:id="rId45"/>
    <sheet name="EMids_2022" sheetId="42" r:id="rId46"/>
    <sheet name="EMids_2021" sheetId="43" r:id="rId47"/>
    <sheet name="EMids_2020" sheetId="44" r:id="rId48"/>
    <sheet name="Wales_2015_2019" sheetId="45" r:id="rId49"/>
    <sheet name="Wales_2022" sheetId="46" r:id="rId50"/>
    <sheet name="Wales_2021" sheetId="47" r:id="rId51"/>
    <sheet name="Wales_2020" sheetId="48" r:id="rId52"/>
    <sheet name="YH_2015_2019" sheetId="49" r:id="rId53"/>
    <sheet name="YH_2022" sheetId="50" r:id="rId54"/>
    <sheet name="YH_2021" sheetId="51" r:id="rId55"/>
    <sheet name="YH_2020" sheetId="52" r:id="rId56"/>
    <sheet name="UrbanGSE_2015-2019" sheetId="59" r:id="rId57"/>
    <sheet name="UrbanGSE_2022" sheetId="60" r:id="rId58"/>
    <sheet name="UrbanGSE_2021" sheetId="61" r:id="rId59"/>
    <sheet name="UrbanGSE_2020" sheetId="62" r:id="rId60"/>
    <sheet name="Non_Urban_2015_2019" sheetId="63" r:id="rId61"/>
    <sheet name="Non_Urban_2022" sheetId="64" r:id="rId62"/>
    <sheet name="Non_Urban_2021" sheetId="65" r:id="rId63"/>
    <sheet name="Non_Urban_2020" sheetId="66" r:id="rId64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8" l="1"/>
  <c r="D7" i="58"/>
  <c r="E7" i="58"/>
  <c r="F7" i="58"/>
  <c r="G7" i="58"/>
  <c r="H7" i="58"/>
  <c r="I7" i="58"/>
  <c r="I11" i="58" s="1"/>
  <c r="J7" i="58"/>
  <c r="K7" i="58"/>
  <c r="L7" i="58"/>
  <c r="M7" i="58"/>
  <c r="N7" i="58"/>
  <c r="O7" i="58"/>
  <c r="O11" i="58" s="1"/>
  <c r="P7" i="58"/>
  <c r="Q7" i="58"/>
  <c r="Q11" i="58" s="1"/>
  <c r="R7" i="58"/>
  <c r="S7" i="58"/>
  <c r="T7" i="58"/>
  <c r="U7" i="58"/>
  <c r="V7" i="58"/>
  <c r="B7" i="58"/>
  <c r="B11" i="58" s="1"/>
  <c r="C6" i="58"/>
  <c r="D6" i="58"/>
  <c r="E6" i="58"/>
  <c r="F6" i="58"/>
  <c r="G6" i="58"/>
  <c r="H6" i="58"/>
  <c r="I6" i="58"/>
  <c r="I13" i="58" s="1"/>
  <c r="J6" i="58"/>
  <c r="K6" i="58"/>
  <c r="L6" i="58"/>
  <c r="M6" i="58"/>
  <c r="N6" i="58"/>
  <c r="O6" i="58"/>
  <c r="P6" i="58"/>
  <c r="Q6" i="58"/>
  <c r="Q13" i="58" s="1"/>
  <c r="R6" i="58"/>
  <c r="S6" i="58"/>
  <c r="T6" i="58"/>
  <c r="U6" i="58"/>
  <c r="V6" i="58"/>
  <c r="B6" i="58"/>
  <c r="B13" i="58" s="1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C4" i="58"/>
  <c r="D4" i="58"/>
  <c r="E4" i="58"/>
  <c r="F4" i="58"/>
  <c r="G4" i="58"/>
  <c r="H4" i="58"/>
  <c r="I4" i="58"/>
  <c r="J4" i="58"/>
  <c r="K4" i="58"/>
  <c r="L4" i="58"/>
  <c r="M4" i="58"/>
  <c r="N4" i="58"/>
  <c r="O4" i="58"/>
  <c r="P4" i="58"/>
  <c r="Q4" i="58"/>
  <c r="R4" i="58"/>
  <c r="S4" i="58"/>
  <c r="T4" i="58"/>
  <c r="U4" i="58"/>
  <c r="V4" i="58"/>
  <c r="B4" i="58"/>
  <c r="V21" i="58"/>
  <c r="U21" i="58"/>
  <c r="T21" i="58"/>
  <c r="S21" i="58"/>
  <c r="R21" i="58"/>
  <c r="Q21" i="58"/>
  <c r="P21" i="58"/>
  <c r="P25" i="58" s="1"/>
  <c r="O21" i="58"/>
  <c r="O25" i="58" s="1"/>
  <c r="N21" i="58"/>
  <c r="M21" i="58"/>
  <c r="L21" i="58"/>
  <c r="K21" i="58"/>
  <c r="J21" i="58"/>
  <c r="I21" i="58"/>
  <c r="I28" i="58" s="1"/>
  <c r="H21" i="58"/>
  <c r="H25" i="58" s="1"/>
  <c r="G21" i="58"/>
  <c r="G25" i="58" s="1"/>
  <c r="F21" i="58"/>
  <c r="E21" i="58"/>
  <c r="D21" i="58"/>
  <c r="C21" i="58"/>
  <c r="N28" i="58"/>
  <c r="Q28" i="58"/>
  <c r="V28" i="58"/>
  <c r="B21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O20" i="58"/>
  <c r="P20" i="58"/>
  <c r="Q20" i="58"/>
  <c r="R20" i="58"/>
  <c r="S20" i="58"/>
  <c r="T20" i="58"/>
  <c r="U20" i="58"/>
  <c r="V20" i="58"/>
  <c r="B20" i="58"/>
  <c r="C19" i="58"/>
  <c r="D19" i="58"/>
  <c r="E19" i="58"/>
  <c r="F19" i="58"/>
  <c r="G19" i="58"/>
  <c r="H19" i="58"/>
  <c r="I19" i="58"/>
  <c r="J19" i="58"/>
  <c r="K19" i="58"/>
  <c r="L19" i="58"/>
  <c r="M19" i="58"/>
  <c r="N19" i="58"/>
  <c r="O19" i="58"/>
  <c r="P19" i="58"/>
  <c r="Q19" i="58"/>
  <c r="R19" i="58"/>
  <c r="S19" i="58"/>
  <c r="T19" i="58"/>
  <c r="U19" i="58"/>
  <c r="V19" i="58"/>
  <c r="B19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O18" i="58"/>
  <c r="P18" i="58"/>
  <c r="Q18" i="58"/>
  <c r="R18" i="58"/>
  <c r="S18" i="58"/>
  <c r="T18" i="58"/>
  <c r="U18" i="58"/>
  <c r="V18" i="58"/>
  <c r="B18" i="58"/>
  <c r="G14" i="58"/>
  <c r="U13" i="58"/>
  <c r="T13" i="58"/>
  <c r="M13" i="58"/>
  <c r="L13" i="58"/>
  <c r="E13" i="58"/>
  <c r="D13" i="58"/>
  <c r="V10" i="58"/>
  <c r="N10" i="58"/>
  <c r="F10" i="58"/>
  <c r="E24" i="58"/>
  <c r="M24" i="58"/>
  <c r="N27" i="58"/>
  <c r="T24" i="58"/>
  <c r="U24" i="58"/>
  <c r="V27" i="58"/>
  <c r="D24" i="58"/>
  <c r="L24" i="58"/>
  <c r="S25" i="58"/>
  <c r="T27" i="58"/>
  <c r="C13" i="58"/>
  <c r="D10" i="58"/>
  <c r="E10" i="58"/>
  <c r="F13" i="58"/>
  <c r="G13" i="58"/>
  <c r="K13" i="58"/>
  <c r="L10" i="58"/>
  <c r="M10" i="58"/>
  <c r="N13" i="58"/>
  <c r="O13" i="58"/>
  <c r="S13" i="58"/>
  <c r="T10" i="58"/>
  <c r="U10" i="58"/>
  <c r="V13" i="58"/>
  <c r="C14" i="58"/>
  <c r="D14" i="58"/>
  <c r="E14" i="58"/>
  <c r="F14" i="58"/>
  <c r="G11" i="58"/>
  <c r="K14" i="58"/>
  <c r="L14" i="58"/>
  <c r="M14" i="58"/>
  <c r="N14" i="58"/>
  <c r="S14" i="58"/>
  <c r="T14" i="58"/>
  <c r="U14" i="58"/>
  <c r="V14" i="58"/>
  <c r="G10" i="58"/>
  <c r="O10" i="58"/>
  <c r="AH65" i="57"/>
  <c r="AI65" i="57"/>
  <c r="AJ65" i="57"/>
  <c r="AK65" i="57"/>
  <c r="AL65" i="57"/>
  <c r="AM65" i="57"/>
  <c r="AN65" i="57"/>
  <c r="AF65" i="57"/>
  <c r="AN5" i="53"/>
  <c r="AO5" i="53"/>
  <c r="AE32" i="53"/>
  <c r="AG32" i="53" s="1"/>
  <c r="H53" i="53"/>
  <c r="I53" i="53"/>
  <c r="J53" i="53"/>
  <c r="H54" i="53"/>
  <c r="I54" i="53"/>
  <c r="J54" i="53"/>
  <c r="H55" i="53"/>
  <c r="I55" i="53"/>
  <c r="J55" i="53"/>
  <c r="H56" i="53"/>
  <c r="I56" i="53"/>
  <c r="J56" i="53"/>
  <c r="H57" i="53"/>
  <c r="I57" i="53"/>
  <c r="J57" i="53"/>
  <c r="H58" i="53"/>
  <c r="I58" i="53"/>
  <c r="J58" i="53"/>
  <c r="G58" i="53"/>
  <c r="G57" i="53"/>
  <c r="G56" i="53"/>
  <c r="G55" i="53"/>
  <c r="G54" i="53"/>
  <c r="G53" i="53"/>
  <c r="AN84" i="57"/>
  <c r="AM84" i="57"/>
  <c r="AL84" i="57"/>
  <c r="AK84" i="57"/>
  <c r="AJ84" i="57"/>
  <c r="AI84" i="57"/>
  <c r="AH84" i="57"/>
  <c r="AF84" i="57"/>
  <c r="AF80" i="57"/>
  <c r="AF81" i="57"/>
  <c r="AF82" i="57"/>
  <c r="AF83" i="57"/>
  <c r="AH80" i="57"/>
  <c r="AH81" i="57"/>
  <c r="AH82" i="57"/>
  <c r="AH83" i="57"/>
  <c r="AL80" i="57"/>
  <c r="AL81" i="57"/>
  <c r="AL82" i="57"/>
  <c r="AL83" i="57"/>
  <c r="AJ80" i="57"/>
  <c r="AJ81" i="57"/>
  <c r="AJ82" i="57"/>
  <c r="AJ83" i="57"/>
  <c r="AI80" i="57"/>
  <c r="AI81" i="57"/>
  <c r="AI82" i="57"/>
  <c r="AI83" i="57"/>
  <c r="AN80" i="57"/>
  <c r="AN81" i="57"/>
  <c r="AN82" i="57"/>
  <c r="AN83" i="57"/>
  <c r="AK80" i="57"/>
  <c r="AK81" i="57"/>
  <c r="AK82" i="57"/>
  <c r="AK83" i="57"/>
  <c r="AM80" i="57"/>
  <c r="AM81" i="57"/>
  <c r="AM82" i="57"/>
  <c r="AM83" i="57"/>
  <c r="AN64" i="57"/>
  <c r="AM64" i="57"/>
  <c r="AL64" i="57"/>
  <c r="AK64" i="57"/>
  <c r="AI64" i="57"/>
  <c r="AJ64" i="57"/>
  <c r="AH64" i="57"/>
  <c r="AF64" i="57"/>
  <c r="AM60" i="57"/>
  <c r="AM61" i="57"/>
  <c r="AM62" i="57"/>
  <c r="AM63" i="57"/>
  <c r="AL60" i="57"/>
  <c r="AL61" i="57"/>
  <c r="AL62" i="57"/>
  <c r="AL63" i="57"/>
  <c r="AK60" i="57"/>
  <c r="AK61" i="57"/>
  <c r="AK62" i="57"/>
  <c r="AK63" i="57"/>
  <c r="AN60" i="57"/>
  <c r="AN61" i="57"/>
  <c r="AN62" i="57"/>
  <c r="AN63" i="57"/>
  <c r="AI60" i="57"/>
  <c r="AI61" i="57"/>
  <c r="AI62" i="57"/>
  <c r="AI63" i="57"/>
  <c r="AJ60" i="57"/>
  <c r="AJ61" i="57"/>
  <c r="AJ62" i="57"/>
  <c r="AJ63" i="57"/>
  <c r="AH60" i="57"/>
  <c r="AH61" i="57"/>
  <c r="AH62" i="57"/>
  <c r="AH63" i="57"/>
  <c r="AF60" i="57"/>
  <c r="AF61" i="57"/>
  <c r="AF62" i="57"/>
  <c r="AF63" i="57"/>
  <c r="AG7" i="57"/>
  <c r="AI7" i="57"/>
  <c r="AJ7" i="57"/>
  <c r="AK7" i="57"/>
  <c r="AL7" i="57"/>
  <c r="AM7" i="57"/>
  <c r="AN7" i="57"/>
  <c r="AF7" i="57"/>
  <c r="AY3" i="57"/>
  <c r="AY4" i="57"/>
  <c r="AY5" i="57"/>
  <c r="AY6" i="57"/>
  <c r="AX3" i="57"/>
  <c r="AX4" i="57"/>
  <c r="AX5" i="57"/>
  <c r="AX6" i="57"/>
  <c r="AW3" i="57"/>
  <c r="AW4" i="57"/>
  <c r="AW5" i="57"/>
  <c r="AW6" i="57"/>
  <c r="AZ3" i="57"/>
  <c r="AZ4" i="57"/>
  <c r="AZ5" i="57"/>
  <c r="AZ6" i="57"/>
  <c r="AV3" i="57"/>
  <c r="AV4" i="57"/>
  <c r="AV5" i="57"/>
  <c r="AV6" i="57"/>
  <c r="AU3" i="57"/>
  <c r="AU4" i="57"/>
  <c r="AU5" i="57"/>
  <c r="AU6" i="57"/>
  <c r="AS6" i="57"/>
  <c r="AT3" i="57"/>
  <c r="AT4" i="57"/>
  <c r="AT5" i="57"/>
  <c r="AT6" i="57"/>
  <c r="AR3" i="57"/>
  <c r="AR4" i="57"/>
  <c r="AR5" i="57"/>
  <c r="AR6" i="57"/>
  <c r="AN32" i="57"/>
  <c r="AM32" i="57"/>
  <c r="AL32" i="57"/>
  <c r="AK32" i="57"/>
  <c r="AJ32" i="57"/>
  <c r="AI32" i="57"/>
  <c r="AG32" i="57"/>
  <c r="AF32" i="57"/>
  <c r="AF4" i="57"/>
  <c r="AG4" i="57"/>
  <c r="AI4" i="57"/>
  <c r="AJ4" i="57"/>
  <c r="AK4" i="57"/>
  <c r="AL4" i="57"/>
  <c r="AM4" i="57"/>
  <c r="AN4" i="57"/>
  <c r="AF5" i="57"/>
  <c r="AG5" i="57"/>
  <c r="AI5" i="57"/>
  <c r="AJ5" i="57"/>
  <c r="AK5" i="57"/>
  <c r="AL5" i="57"/>
  <c r="AM5" i="57"/>
  <c r="AN5" i="57"/>
  <c r="AF6" i="57"/>
  <c r="AG6" i="57"/>
  <c r="AI6" i="57"/>
  <c r="AJ6" i="57"/>
  <c r="AK6" i="57"/>
  <c r="AL6" i="57"/>
  <c r="AM6" i="57"/>
  <c r="AN6" i="57"/>
  <c r="AN3" i="57"/>
  <c r="AM3" i="57"/>
  <c r="AL3" i="57"/>
  <c r="AK3" i="57"/>
  <c r="AJ3" i="57"/>
  <c r="AI3" i="57"/>
  <c r="AG3" i="57"/>
  <c r="AF3" i="57"/>
  <c r="P129" i="57"/>
  <c r="B73" i="57"/>
  <c r="B72" i="57"/>
  <c r="B70" i="57"/>
  <c r="B69" i="57"/>
  <c r="V9" i="56"/>
  <c r="C39" i="53"/>
  <c r="D39" i="53"/>
  <c r="E39" i="53"/>
  <c r="F39" i="53"/>
  <c r="G39" i="53"/>
  <c r="H39" i="53"/>
  <c r="I39" i="53"/>
  <c r="J39" i="53"/>
  <c r="K39" i="53"/>
  <c r="L39" i="53"/>
  <c r="M39" i="53"/>
  <c r="N39" i="53"/>
  <c r="O39" i="53"/>
  <c r="AF36" i="53"/>
  <c r="P39" i="53"/>
  <c r="Q39" i="53"/>
  <c r="R39" i="53"/>
  <c r="S39" i="53"/>
  <c r="T39" i="53"/>
  <c r="U39" i="53"/>
  <c r="V39" i="53"/>
  <c r="AL3" i="53"/>
  <c r="C40" i="53"/>
  <c r="D40" i="53"/>
  <c r="E40" i="53"/>
  <c r="F40" i="53"/>
  <c r="G40" i="53"/>
  <c r="H40" i="53"/>
  <c r="I40" i="53"/>
  <c r="J40" i="53"/>
  <c r="K40" i="53"/>
  <c r="L40" i="53"/>
  <c r="M40" i="53"/>
  <c r="N40" i="53"/>
  <c r="O40" i="53"/>
  <c r="P40" i="53"/>
  <c r="Q40" i="53"/>
  <c r="R40" i="53"/>
  <c r="S40" i="53"/>
  <c r="T40" i="53"/>
  <c r="U40" i="53"/>
  <c r="V40" i="53"/>
  <c r="AL4" i="53"/>
  <c r="C41" i="53"/>
  <c r="D41" i="53"/>
  <c r="D48" i="53"/>
  <c r="E41" i="53"/>
  <c r="E48" i="53"/>
  <c r="F41" i="53"/>
  <c r="F48" i="53"/>
  <c r="G41" i="53"/>
  <c r="G45" i="53"/>
  <c r="H41" i="53"/>
  <c r="H45" i="53"/>
  <c r="I41" i="53"/>
  <c r="J41" i="53"/>
  <c r="J48" i="53"/>
  <c r="K41" i="53"/>
  <c r="L41" i="53"/>
  <c r="L48" i="53"/>
  <c r="M41" i="53"/>
  <c r="M48" i="53"/>
  <c r="N41" i="53"/>
  <c r="N45" i="53"/>
  <c r="O41" i="53"/>
  <c r="P41" i="53"/>
  <c r="P45" i="53"/>
  <c r="Q41" i="53"/>
  <c r="R41" i="53"/>
  <c r="R48" i="53"/>
  <c r="S41" i="53"/>
  <c r="T41" i="53"/>
  <c r="T48" i="53"/>
  <c r="U41" i="53"/>
  <c r="U45" i="53"/>
  <c r="V41" i="53"/>
  <c r="V48" i="53"/>
  <c r="C42" i="53"/>
  <c r="C49" i="53"/>
  <c r="D42" i="53"/>
  <c r="E42" i="53"/>
  <c r="E49" i="53"/>
  <c r="F42" i="53"/>
  <c r="F49" i="53"/>
  <c r="G42" i="53"/>
  <c r="G49" i="53"/>
  <c r="H42" i="53"/>
  <c r="H46" i="53"/>
  <c r="I42" i="53"/>
  <c r="I46" i="53"/>
  <c r="J42" i="53"/>
  <c r="J49" i="53"/>
  <c r="K42" i="53"/>
  <c r="K49" i="53"/>
  <c r="L42" i="53"/>
  <c r="M42" i="53"/>
  <c r="M49" i="53"/>
  <c r="N42" i="53"/>
  <c r="N49" i="53"/>
  <c r="O42" i="53"/>
  <c r="O46" i="53"/>
  <c r="P42" i="53"/>
  <c r="P46" i="53"/>
  <c r="Q42" i="53"/>
  <c r="Q46" i="53"/>
  <c r="R42" i="53"/>
  <c r="R49" i="53"/>
  <c r="S42" i="53"/>
  <c r="S49" i="53"/>
  <c r="T42" i="53"/>
  <c r="U42" i="53"/>
  <c r="U49" i="53"/>
  <c r="V42" i="53"/>
  <c r="AL6" i="53"/>
  <c r="V49" i="53"/>
  <c r="B42" i="53"/>
  <c r="B41" i="53"/>
  <c r="B40" i="53"/>
  <c r="B39" i="53"/>
  <c r="C24" i="53"/>
  <c r="D24" i="53"/>
  <c r="E24" i="53"/>
  <c r="F24" i="53"/>
  <c r="G24" i="53"/>
  <c r="H24" i="53"/>
  <c r="I24" i="53"/>
  <c r="J24" i="53"/>
  <c r="K24" i="53"/>
  <c r="L24" i="53"/>
  <c r="M24" i="53"/>
  <c r="N24" i="53"/>
  <c r="O24" i="53"/>
  <c r="AF32" i="53"/>
  <c r="P24" i="53"/>
  <c r="Q24" i="53"/>
  <c r="R24" i="53"/>
  <c r="S24" i="53"/>
  <c r="T24" i="53"/>
  <c r="U24" i="53"/>
  <c r="V24" i="53"/>
  <c r="AK3" i="53"/>
  <c r="C25" i="53"/>
  <c r="D25" i="53"/>
  <c r="E25" i="53"/>
  <c r="F25" i="53"/>
  <c r="G25" i="53"/>
  <c r="H25" i="53"/>
  <c r="I25" i="53"/>
  <c r="J25" i="53"/>
  <c r="K25" i="53"/>
  <c r="L25" i="53"/>
  <c r="M25" i="53"/>
  <c r="N25" i="53"/>
  <c r="O25" i="53"/>
  <c r="P25" i="53"/>
  <c r="Q25" i="53"/>
  <c r="R25" i="53"/>
  <c r="S25" i="53"/>
  <c r="T25" i="53"/>
  <c r="U25" i="53"/>
  <c r="V25" i="53"/>
  <c r="AK4" i="53"/>
  <c r="C26" i="53"/>
  <c r="D26" i="53"/>
  <c r="D33" i="53"/>
  <c r="E26" i="53"/>
  <c r="E30" i="53"/>
  <c r="F26" i="53"/>
  <c r="F33" i="53"/>
  <c r="G26" i="53"/>
  <c r="G33" i="53"/>
  <c r="H26" i="53"/>
  <c r="H33" i="53"/>
  <c r="I26" i="53"/>
  <c r="I33" i="53"/>
  <c r="J26" i="53"/>
  <c r="J33" i="53"/>
  <c r="K26" i="53"/>
  <c r="L26" i="53"/>
  <c r="L33" i="53"/>
  <c r="M26" i="53"/>
  <c r="M30" i="53"/>
  <c r="N26" i="53"/>
  <c r="N33" i="53"/>
  <c r="O26" i="53"/>
  <c r="O33" i="53"/>
  <c r="P26" i="53"/>
  <c r="P33" i="53"/>
  <c r="Q26" i="53"/>
  <c r="Q33" i="53"/>
  <c r="R26" i="53"/>
  <c r="R33" i="53"/>
  <c r="S26" i="53"/>
  <c r="S33" i="53"/>
  <c r="T26" i="53"/>
  <c r="T33" i="53"/>
  <c r="U26" i="53"/>
  <c r="U30" i="53"/>
  <c r="V26" i="53"/>
  <c r="V33" i="53"/>
  <c r="C27" i="53"/>
  <c r="D27" i="53"/>
  <c r="E27" i="53"/>
  <c r="F27" i="53"/>
  <c r="F34" i="53"/>
  <c r="G27" i="53"/>
  <c r="H27" i="53"/>
  <c r="I27" i="53"/>
  <c r="I34" i="53"/>
  <c r="J27" i="53"/>
  <c r="J34" i="53"/>
  <c r="K27" i="53"/>
  <c r="L27" i="53"/>
  <c r="M27" i="53"/>
  <c r="N27" i="53"/>
  <c r="N34" i="53"/>
  <c r="O27" i="53"/>
  <c r="P27" i="53"/>
  <c r="Q27" i="53"/>
  <c r="Q34" i="53"/>
  <c r="R27" i="53"/>
  <c r="R34" i="53"/>
  <c r="S27" i="53"/>
  <c r="T27" i="53"/>
  <c r="U27" i="53"/>
  <c r="V27" i="53"/>
  <c r="AK6" i="53"/>
  <c r="V34" i="53"/>
  <c r="B27" i="53"/>
  <c r="B26" i="53"/>
  <c r="B25" i="53"/>
  <c r="B24" i="53"/>
  <c r="C108" i="57"/>
  <c r="D108" i="57"/>
  <c r="E108" i="57"/>
  <c r="F108" i="57"/>
  <c r="G108" i="57"/>
  <c r="H108" i="57"/>
  <c r="I108" i="57"/>
  <c r="J108" i="57"/>
  <c r="K108" i="57"/>
  <c r="L108" i="57"/>
  <c r="M108" i="57"/>
  <c r="N108" i="57"/>
  <c r="O108" i="57"/>
  <c r="P108" i="57"/>
  <c r="Q108" i="57"/>
  <c r="R108" i="57"/>
  <c r="S108" i="57"/>
  <c r="T108" i="57"/>
  <c r="U108" i="57"/>
  <c r="V108" i="57"/>
  <c r="C109" i="57"/>
  <c r="D109" i="57"/>
  <c r="E109" i="57"/>
  <c r="F109" i="57"/>
  <c r="G109" i="57"/>
  <c r="H109" i="57"/>
  <c r="I109" i="57"/>
  <c r="J109" i="57"/>
  <c r="K109" i="57"/>
  <c r="L109" i="57"/>
  <c r="M109" i="57"/>
  <c r="N109" i="57"/>
  <c r="O109" i="57"/>
  <c r="P109" i="57"/>
  <c r="Q109" i="57"/>
  <c r="R109" i="57"/>
  <c r="S109" i="57"/>
  <c r="T109" i="57"/>
  <c r="U109" i="57"/>
  <c r="V109" i="57"/>
  <c r="C110" i="57"/>
  <c r="D110" i="57"/>
  <c r="D117" i="57"/>
  <c r="E110" i="57"/>
  <c r="F110" i="57"/>
  <c r="F117" i="57"/>
  <c r="G110" i="57"/>
  <c r="H110" i="57"/>
  <c r="H114" i="57"/>
  <c r="I110" i="57"/>
  <c r="J110" i="57"/>
  <c r="K110" i="57"/>
  <c r="L110" i="57"/>
  <c r="L117" i="57"/>
  <c r="M110" i="57"/>
  <c r="N110" i="57"/>
  <c r="N117" i="57"/>
  <c r="O110" i="57"/>
  <c r="P110" i="57"/>
  <c r="P114" i="57"/>
  <c r="Q110" i="57"/>
  <c r="R110" i="57"/>
  <c r="S110" i="57"/>
  <c r="T110" i="57"/>
  <c r="T117" i="57"/>
  <c r="U110" i="57"/>
  <c r="V110" i="57"/>
  <c r="V117" i="57"/>
  <c r="C111" i="57"/>
  <c r="C118" i="57"/>
  <c r="D111" i="57"/>
  <c r="D118" i="57"/>
  <c r="E111" i="57"/>
  <c r="F111" i="57"/>
  <c r="G111" i="57"/>
  <c r="H111" i="57"/>
  <c r="H115" i="57"/>
  <c r="I111" i="57"/>
  <c r="J111" i="57"/>
  <c r="J118" i="57"/>
  <c r="K111" i="57"/>
  <c r="K118" i="57"/>
  <c r="L111" i="57"/>
  <c r="L118" i="57"/>
  <c r="M111" i="57"/>
  <c r="N111" i="57"/>
  <c r="O111" i="57"/>
  <c r="P111" i="57"/>
  <c r="P115" i="57"/>
  <c r="Q111" i="57"/>
  <c r="R111" i="57"/>
  <c r="R118" i="57"/>
  <c r="S111" i="57"/>
  <c r="S118" i="57"/>
  <c r="T111" i="57"/>
  <c r="T118" i="57"/>
  <c r="U111" i="57"/>
  <c r="V111" i="57"/>
  <c r="B111" i="57"/>
  <c r="B110" i="57"/>
  <c r="B109" i="57"/>
  <c r="B108" i="57"/>
  <c r="C123" i="57"/>
  <c r="C130" i="57"/>
  <c r="D123" i="57"/>
  <c r="E123" i="57"/>
  <c r="F123" i="57"/>
  <c r="G123" i="57"/>
  <c r="H123" i="57"/>
  <c r="I123" i="57"/>
  <c r="J123" i="57"/>
  <c r="K123" i="57"/>
  <c r="K130" i="57"/>
  <c r="L123" i="57"/>
  <c r="M123" i="57"/>
  <c r="N123" i="57"/>
  <c r="O123" i="57"/>
  <c r="P123" i="57"/>
  <c r="Q123" i="57"/>
  <c r="R123" i="57"/>
  <c r="S123" i="57"/>
  <c r="S130" i="57"/>
  <c r="T123" i="57"/>
  <c r="U123" i="57"/>
  <c r="V123" i="57"/>
  <c r="C124" i="57"/>
  <c r="D124" i="57"/>
  <c r="E124" i="57"/>
  <c r="F124" i="57"/>
  <c r="G124" i="57"/>
  <c r="H124" i="57"/>
  <c r="I124" i="57"/>
  <c r="J124" i="57"/>
  <c r="K124" i="57"/>
  <c r="L124" i="57"/>
  <c r="M124" i="57"/>
  <c r="N124" i="57"/>
  <c r="O124" i="57"/>
  <c r="P124" i="57"/>
  <c r="Q124" i="57"/>
  <c r="R124" i="57"/>
  <c r="S124" i="57"/>
  <c r="T124" i="57"/>
  <c r="U124" i="57"/>
  <c r="V124" i="57"/>
  <c r="C125" i="57"/>
  <c r="D125" i="57"/>
  <c r="D132" i="57"/>
  <c r="E125" i="57"/>
  <c r="F125" i="57"/>
  <c r="F129" i="57"/>
  <c r="G125" i="57"/>
  <c r="H125" i="57"/>
  <c r="H129" i="57"/>
  <c r="I125" i="57"/>
  <c r="J125" i="57"/>
  <c r="K125" i="57"/>
  <c r="L125" i="57"/>
  <c r="L129" i="57"/>
  <c r="M125" i="57"/>
  <c r="N125" i="57"/>
  <c r="N129" i="57"/>
  <c r="O125" i="57"/>
  <c r="P125" i="57"/>
  <c r="Q125" i="57"/>
  <c r="R125" i="57"/>
  <c r="S125" i="57"/>
  <c r="T125" i="57"/>
  <c r="T132" i="57"/>
  <c r="U125" i="57"/>
  <c r="V125" i="57"/>
  <c r="V132" i="57"/>
  <c r="C126" i="57"/>
  <c r="D126" i="57"/>
  <c r="D133" i="57"/>
  <c r="E126" i="57"/>
  <c r="F126" i="57"/>
  <c r="F133" i="57"/>
  <c r="G126" i="57"/>
  <c r="G130" i="57"/>
  <c r="H126" i="57"/>
  <c r="H130" i="57"/>
  <c r="I126" i="57"/>
  <c r="J126" i="57"/>
  <c r="J133" i="57"/>
  <c r="K126" i="57"/>
  <c r="L126" i="57"/>
  <c r="L133" i="57"/>
  <c r="M126" i="57"/>
  <c r="N126" i="57"/>
  <c r="N133" i="57"/>
  <c r="O126" i="57"/>
  <c r="O130" i="57"/>
  <c r="P126" i="57"/>
  <c r="P130" i="57"/>
  <c r="Q126" i="57"/>
  <c r="R126" i="57"/>
  <c r="R133" i="57"/>
  <c r="S126" i="57"/>
  <c r="T126" i="57"/>
  <c r="T133" i="57"/>
  <c r="U126" i="57"/>
  <c r="V126" i="57"/>
  <c r="V133" i="57"/>
  <c r="B126" i="57"/>
  <c r="B133" i="57"/>
  <c r="B125" i="57"/>
  <c r="B132" i="57"/>
  <c r="B124" i="57"/>
  <c r="B123" i="57"/>
  <c r="C48" i="57"/>
  <c r="D48" i="57"/>
  <c r="E48" i="57"/>
  <c r="F48" i="57"/>
  <c r="G48" i="57"/>
  <c r="H48" i="57"/>
  <c r="I48" i="57"/>
  <c r="J48" i="57"/>
  <c r="K48" i="57"/>
  <c r="L48" i="57"/>
  <c r="M48" i="57"/>
  <c r="N48" i="57"/>
  <c r="O48" i="57"/>
  <c r="P48" i="57"/>
  <c r="Q48" i="57"/>
  <c r="R48" i="57"/>
  <c r="S48" i="57"/>
  <c r="T48" i="57"/>
  <c r="U48" i="57"/>
  <c r="V48" i="57"/>
  <c r="C49" i="57"/>
  <c r="D49" i="57"/>
  <c r="E49" i="57"/>
  <c r="F49" i="57"/>
  <c r="G49" i="57"/>
  <c r="H49" i="57"/>
  <c r="I49" i="57"/>
  <c r="J49" i="57"/>
  <c r="K49" i="57"/>
  <c r="L49" i="57"/>
  <c r="M49" i="57"/>
  <c r="N49" i="57"/>
  <c r="O49" i="57"/>
  <c r="P49" i="57"/>
  <c r="Q49" i="57"/>
  <c r="R49" i="57"/>
  <c r="S49" i="57"/>
  <c r="T49" i="57"/>
  <c r="U49" i="57"/>
  <c r="V49" i="57"/>
  <c r="C50" i="57"/>
  <c r="C57" i="57"/>
  <c r="D50" i="57"/>
  <c r="D54" i="57"/>
  <c r="E50" i="57"/>
  <c r="E54" i="57"/>
  <c r="F50" i="57"/>
  <c r="G50" i="57"/>
  <c r="H50" i="57"/>
  <c r="H57" i="57"/>
  <c r="I50" i="57"/>
  <c r="J50" i="57"/>
  <c r="K50" i="57"/>
  <c r="K57" i="57"/>
  <c r="L50" i="57"/>
  <c r="L54" i="57"/>
  <c r="M50" i="57"/>
  <c r="N50" i="57"/>
  <c r="O50" i="57"/>
  <c r="P50" i="57"/>
  <c r="P57" i="57"/>
  <c r="Q50" i="57"/>
  <c r="R50" i="57"/>
  <c r="S50" i="57"/>
  <c r="T50" i="57"/>
  <c r="T54" i="57"/>
  <c r="U50" i="57"/>
  <c r="V50" i="57"/>
  <c r="C51" i="57"/>
  <c r="D51" i="57"/>
  <c r="E51" i="57"/>
  <c r="F51" i="57"/>
  <c r="G51" i="57"/>
  <c r="H51" i="57"/>
  <c r="I51" i="57"/>
  <c r="J51" i="57"/>
  <c r="K51" i="57"/>
  <c r="L51" i="57"/>
  <c r="M51" i="57"/>
  <c r="N51" i="57"/>
  <c r="O51" i="57"/>
  <c r="P51" i="57"/>
  <c r="Q51" i="57"/>
  <c r="R51" i="57"/>
  <c r="S51" i="57"/>
  <c r="T51" i="57"/>
  <c r="U51" i="57"/>
  <c r="V51" i="57"/>
  <c r="B51" i="57"/>
  <c r="B50" i="57"/>
  <c r="B49" i="57"/>
  <c r="B48" i="57"/>
  <c r="D63" i="57"/>
  <c r="E63" i="57"/>
  <c r="F63" i="57"/>
  <c r="G63" i="57"/>
  <c r="H63" i="57"/>
  <c r="I63" i="57"/>
  <c r="J63" i="57"/>
  <c r="K63" i="57"/>
  <c r="L63" i="57"/>
  <c r="M63" i="57"/>
  <c r="N63" i="57"/>
  <c r="O63" i="57"/>
  <c r="P63" i="57"/>
  <c r="Q63" i="57"/>
  <c r="R63" i="57"/>
  <c r="S63" i="57"/>
  <c r="T63" i="57"/>
  <c r="U63" i="57"/>
  <c r="V63" i="57"/>
  <c r="D64" i="57"/>
  <c r="E64" i="57"/>
  <c r="F64" i="57"/>
  <c r="G64" i="57"/>
  <c r="H64" i="57"/>
  <c r="I64" i="57"/>
  <c r="J64" i="57"/>
  <c r="K64" i="57"/>
  <c r="L64" i="57"/>
  <c r="M64" i="57"/>
  <c r="N64" i="57"/>
  <c r="O64" i="57"/>
  <c r="P64" i="57"/>
  <c r="Q64" i="57"/>
  <c r="R64" i="57"/>
  <c r="S64" i="57"/>
  <c r="T64" i="57"/>
  <c r="U64" i="57"/>
  <c r="V64" i="57"/>
  <c r="D65" i="57"/>
  <c r="E65" i="57"/>
  <c r="F65" i="57"/>
  <c r="G65" i="57"/>
  <c r="H65" i="57"/>
  <c r="I65" i="57"/>
  <c r="J65" i="57"/>
  <c r="K65" i="57"/>
  <c r="L65" i="57"/>
  <c r="M65" i="57"/>
  <c r="N65" i="57"/>
  <c r="O65" i="57"/>
  <c r="P65" i="57"/>
  <c r="Q65" i="57"/>
  <c r="R65" i="57"/>
  <c r="S65" i="57"/>
  <c r="T65" i="57"/>
  <c r="U65" i="57"/>
  <c r="V65" i="57"/>
  <c r="D66" i="57"/>
  <c r="E66" i="57"/>
  <c r="F66" i="57"/>
  <c r="G66" i="57"/>
  <c r="H66" i="57"/>
  <c r="I66" i="57"/>
  <c r="J66" i="57"/>
  <c r="K66" i="57"/>
  <c r="L66" i="57"/>
  <c r="M66" i="57"/>
  <c r="N66" i="57"/>
  <c r="O66" i="57"/>
  <c r="P66" i="57"/>
  <c r="Q66" i="57"/>
  <c r="R66" i="57"/>
  <c r="S66" i="57"/>
  <c r="T66" i="57"/>
  <c r="U66" i="57"/>
  <c r="V66" i="57"/>
  <c r="C66" i="57"/>
  <c r="C65" i="57"/>
  <c r="C64" i="57"/>
  <c r="C63" i="57"/>
  <c r="C93" i="57"/>
  <c r="D93" i="57"/>
  <c r="E93" i="57"/>
  <c r="F93" i="57"/>
  <c r="G93" i="57"/>
  <c r="H93" i="57"/>
  <c r="I93" i="57"/>
  <c r="J93" i="57"/>
  <c r="K93" i="57"/>
  <c r="L93" i="57"/>
  <c r="M93" i="57"/>
  <c r="N93" i="57"/>
  <c r="O93" i="57"/>
  <c r="P93" i="57"/>
  <c r="Q93" i="57"/>
  <c r="R93" i="57"/>
  <c r="S93" i="57"/>
  <c r="T93" i="57"/>
  <c r="U93" i="57"/>
  <c r="V93" i="57"/>
  <c r="C94" i="57"/>
  <c r="D94" i="57"/>
  <c r="E94" i="57"/>
  <c r="F94" i="57"/>
  <c r="G94" i="57"/>
  <c r="H94" i="57"/>
  <c r="I94" i="57"/>
  <c r="J94" i="57"/>
  <c r="K94" i="57"/>
  <c r="L94" i="57"/>
  <c r="M94" i="57"/>
  <c r="N94" i="57"/>
  <c r="O94" i="57"/>
  <c r="P94" i="57"/>
  <c r="Q94" i="57"/>
  <c r="R94" i="57"/>
  <c r="S94" i="57"/>
  <c r="T94" i="57"/>
  <c r="U94" i="57"/>
  <c r="V94" i="57"/>
  <c r="C95" i="57"/>
  <c r="C102" i="57"/>
  <c r="D95" i="57"/>
  <c r="D102" i="57"/>
  <c r="E95" i="57"/>
  <c r="E102" i="57"/>
  <c r="F95" i="57"/>
  <c r="F102" i="57"/>
  <c r="G95" i="57"/>
  <c r="G99" i="57"/>
  <c r="H95" i="57"/>
  <c r="H102" i="57"/>
  <c r="I95" i="57"/>
  <c r="J95" i="57"/>
  <c r="K95" i="57"/>
  <c r="L95" i="57"/>
  <c r="L102" i="57"/>
  <c r="M95" i="57"/>
  <c r="M102" i="57"/>
  <c r="N95" i="57"/>
  <c r="N99" i="57"/>
  <c r="O95" i="57"/>
  <c r="O99" i="57"/>
  <c r="P95" i="57"/>
  <c r="P102" i="57"/>
  <c r="Q95" i="57"/>
  <c r="R95" i="57"/>
  <c r="S95" i="57"/>
  <c r="T95" i="57"/>
  <c r="T102" i="57"/>
  <c r="U95" i="57"/>
  <c r="V95" i="57"/>
  <c r="V99" i="57"/>
  <c r="C96" i="57"/>
  <c r="D96" i="57"/>
  <c r="D103" i="57"/>
  <c r="E96" i="57"/>
  <c r="F96" i="57"/>
  <c r="F103" i="57"/>
  <c r="G96" i="57"/>
  <c r="H96" i="57"/>
  <c r="H103" i="57"/>
  <c r="I96" i="57"/>
  <c r="J96" i="57"/>
  <c r="K96" i="57"/>
  <c r="L96" i="57"/>
  <c r="L103" i="57"/>
  <c r="M96" i="57"/>
  <c r="N96" i="57"/>
  <c r="N103" i="57"/>
  <c r="O96" i="57"/>
  <c r="P96" i="57"/>
  <c r="P103" i="57"/>
  <c r="Q96" i="57"/>
  <c r="R96" i="57"/>
  <c r="S96" i="57"/>
  <c r="T96" i="57"/>
  <c r="T103" i="57"/>
  <c r="U96" i="57"/>
  <c r="V96" i="57"/>
  <c r="V103" i="57"/>
  <c r="B96" i="57"/>
  <c r="B95" i="57"/>
  <c r="B94" i="57"/>
  <c r="B93" i="57"/>
  <c r="C78" i="57"/>
  <c r="D78" i="57"/>
  <c r="E78" i="57"/>
  <c r="F78" i="57"/>
  <c r="G78" i="57"/>
  <c r="H78" i="57"/>
  <c r="I78" i="57"/>
  <c r="J78" i="57"/>
  <c r="K78" i="57"/>
  <c r="L78" i="57"/>
  <c r="M78" i="57"/>
  <c r="N78" i="57"/>
  <c r="O78" i="57"/>
  <c r="P78" i="57"/>
  <c r="Q78" i="57"/>
  <c r="R78" i="57"/>
  <c r="S78" i="57"/>
  <c r="T78" i="57"/>
  <c r="U78" i="57"/>
  <c r="V78" i="57"/>
  <c r="C79" i="57"/>
  <c r="D79" i="57"/>
  <c r="E79" i="57"/>
  <c r="F79" i="57"/>
  <c r="G79" i="57"/>
  <c r="H79" i="57"/>
  <c r="I79" i="57"/>
  <c r="J79" i="57"/>
  <c r="K79" i="57"/>
  <c r="L79" i="57"/>
  <c r="M79" i="57"/>
  <c r="N79" i="57"/>
  <c r="O79" i="57"/>
  <c r="P79" i="57"/>
  <c r="Q79" i="57"/>
  <c r="R79" i="57"/>
  <c r="S79" i="57"/>
  <c r="T79" i="57"/>
  <c r="U79" i="57"/>
  <c r="V79" i="57"/>
  <c r="C80" i="57"/>
  <c r="D80" i="57"/>
  <c r="D84" i="57"/>
  <c r="E80" i="57"/>
  <c r="F80" i="57"/>
  <c r="G80" i="57"/>
  <c r="G84" i="57"/>
  <c r="H80" i="57"/>
  <c r="I80" i="57"/>
  <c r="J80" i="57"/>
  <c r="K80" i="57"/>
  <c r="L80" i="57"/>
  <c r="L84" i="57"/>
  <c r="M80" i="57"/>
  <c r="N80" i="57"/>
  <c r="O80" i="57"/>
  <c r="O84" i="57"/>
  <c r="P80" i="57"/>
  <c r="Q80" i="57"/>
  <c r="R80" i="57"/>
  <c r="S80" i="57"/>
  <c r="T80" i="57"/>
  <c r="T84" i="57"/>
  <c r="U80" i="57"/>
  <c r="V80" i="57"/>
  <c r="C81" i="57"/>
  <c r="D81" i="57"/>
  <c r="E81" i="57"/>
  <c r="F81" i="57"/>
  <c r="G81" i="57"/>
  <c r="H81" i="57"/>
  <c r="I81" i="57"/>
  <c r="J81" i="57"/>
  <c r="J88" i="57"/>
  <c r="K81" i="57"/>
  <c r="L81" i="57"/>
  <c r="M81" i="57"/>
  <c r="N81" i="57"/>
  <c r="O81" i="57"/>
  <c r="P81" i="57"/>
  <c r="Q81" i="57"/>
  <c r="R81" i="57"/>
  <c r="R88" i="57"/>
  <c r="S81" i="57"/>
  <c r="T81" i="57"/>
  <c r="U81" i="57"/>
  <c r="V81" i="57"/>
  <c r="B81" i="57"/>
  <c r="B80" i="57"/>
  <c r="B79" i="57"/>
  <c r="B78" i="57"/>
  <c r="C18" i="57"/>
  <c r="D18" i="57"/>
  <c r="E18" i="57"/>
  <c r="F18" i="57"/>
  <c r="G18" i="57"/>
  <c r="H18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C19" i="57"/>
  <c r="D19" i="57"/>
  <c r="E19" i="57"/>
  <c r="F19" i="57"/>
  <c r="G19" i="57"/>
  <c r="H19" i="57"/>
  <c r="I19" i="57"/>
  <c r="J19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C20" i="57"/>
  <c r="D20" i="57"/>
  <c r="D27" i="57"/>
  <c r="E20" i="57"/>
  <c r="F20" i="57"/>
  <c r="F24" i="57"/>
  <c r="G20" i="57"/>
  <c r="H20" i="57"/>
  <c r="H27" i="57"/>
  <c r="I20" i="57"/>
  <c r="J20" i="57"/>
  <c r="K20" i="57"/>
  <c r="L20" i="57"/>
  <c r="L27" i="57"/>
  <c r="M20" i="57"/>
  <c r="M24" i="57"/>
  <c r="N20" i="57"/>
  <c r="N24" i="57"/>
  <c r="O20" i="57"/>
  <c r="P20" i="57"/>
  <c r="P27" i="57"/>
  <c r="Q20" i="57"/>
  <c r="R20" i="57"/>
  <c r="S20" i="57"/>
  <c r="T20" i="57"/>
  <c r="U20" i="57"/>
  <c r="U24" i="57"/>
  <c r="V20" i="57"/>
  <c r="V24" i="57"/>
  <c r="C21" i="57"/>
  <c r="D21" i="57"/>
  <c r="E21" i="57"/>
  <c r="F21" i="57"/>
  <c r="G21" i="57"/>
  <c r="H21" i="57"/>
  <c r="I21" i="57"/>
  <c r="J21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B21" i="57"/>
  <c r="B20" i="57"/>
  <c r="B19" i="57"/>
  <c r="B18" i="57"/>
  <c r="C33" i="57"/>
  <c r="D33" i="57"/>
  <c r="E33" i="57"/>
  <c r="F33" i="57"/>
  <c r="G33" i="57"/>
  <c r="H33" i="57"/>
  <c r="AG80" i="57" s="1"/>
  <c r="I33" i="57"/>
  <c r="J33" i="57"/>
  <c r="K33" i="57"/>
  <c r="L33" i="57"/>
  <c r="AH3" i="57" s="1"/>
  <c r="M33" i="57"/>
  <c r="N33" i="57"/>
  <c r="AS3" i="57" s="1"/>
  <c r="O33" i="57"/>
  <c r="AG60" i="57" s="1"/>
  <c r="P33" i="57"/>
  <c r="Q33" i="57"/>
  <c r="R33" i="57"/>
  <c r="S33" i="57"/>
  <c r="T33" i="57"/>
  <c r="U33" i="57"/>
  <c r="V33" i="57"/>
  <c r="C34" i="57"/>
  <c r="D34" i="57"/>
  <c r="E34" i="57"/>
  <c r="F34" i="57"/>
  <c r="G34" i="57"/>
  <c r="H34" i="57"/>
  <c r="AG81" i="57" s="1"/>
  <c r="AE88" i="57" s="1"/>
  <c r="AG88" i="57" s="1"/>
  <c r="I34" i="57"/>
  <c r="J34" i="57"/>
  <c r="K34" i="57"/>
  <c r="L34" i="57"/>
  <c r="AH4" i="57" s="1"/>
  <c r="M34" i="57"/>
  <c r="N34" i="57"/>
  <c r="AS4" i="57" s="1"/>
  <c r="O34" i="57"/>
  <c r="AG61" i="57" s="1"/>
  <c r="P34" i="57"/>
  <c r="Q34" i="57"/>
  <c r="R34" i="57"/>
  <c r="S34" i="57"/>
  <c r="T34" i="57"/>
  <c r="U34" i="57"/>
  <c r="V34" i="57"/>
  <c r="C35" i="57"/>
  <c r="D35" i="57"/>
  <c r="D39" i="57" s="1"/>
  <c r="E35" i="57"/>
  <c r="F35" i="57"/>
  <c r="G35" i="57"/>
  <c r="H35" i="57"/>
  <c r="H42" i="57" s="1"/>
  <c r="I35" i="57"/>
  <c r="I39" i="57" s="1"/>
  <c r="J35" i="57"/>
  <c r="J42" i="57" s="1"/>
  <c r="K35" i="57"/>
  <c r="L35" i="57"/>
  <c r="AH5" i="57" s="1"/>
  <c r="M35" i="57"/>
  <c r="N35" i="57"/>
  <c r="AS5" i="57" s="1"/>
  <c r="O35" i="57"/>
  <c r="AG62" i="57" s="1"/>
  <c r="AE69" i="57" s="1"/>
  <c r="P35" i="57"/>
  <c r="P39" i="57" s="1"/>
  <c r="Q35" i="57"/>
  <c r="R35" i="57"/>
  <c r="R42" i="57" s="1"/>
  <c r="S35" i="57"/>
  <c r="T35" i="57"/>
  <c r="T39" i="57" s="1"/>
  <c r="U35" i="57"/>
  <c r="V35" i="57"/>
  <c r="C36" i="57"/>
  <c r="D36" i="57"/>
  <c r="E36" i="57"/>
  <c r="F36" i="57"/>
  <c r="G36" i="57"/>
  <c r="H36" i="57"/>
  <c r="AG83" i="57" s="1"/>
  <c r="AE90" i="57" s="1"/>
  <c r="AF90" i="57" s="1"/>
  <c r="I36" i="57"/>
  <c r="J36" i="57"/>
  <c r="J40" i="57" s="1"/>
  <c r="K36" i="57"/>
  <c r="L36" i="57"/>
  <c r="AH6" i="57" s="1"/>
  <c r="M36" i="57"/>
  <c r="N36" i="57"/>
  <c r="O36" i="57"/>
  <c r="AG63" i="57" s="1"/>
  <c r="AE70" i="57" s="1"/>
  <c r="P36" i="57"/>
  <c r="Q36" i="57"/>
  <c r="R36" i="57"/>
  <c r="R43" i="57" s="1"/>
  <c r="S36" i="57"/>
  <c r="T36" i="57"/>
  <c r="U36" i="57"/>
  <c r="V36" i="57"/>
  <c r="B36" i="57"/>
  <c r="B35" i="57"/>
  <c r="B34" i="57"/>
  <c r="B33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B6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B5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B4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B3" i="57"/>
  <c r="B4" i="56"/>
  <c r="C4" i="56"/>
  <c r="D4" i="56"/>
  <c r="E4" i="56"/>
  <c r="F4" i="56"/>
  <c r="G4" i="56"/>
  <c r="H4" i="56"/>
  <c r="I4" i="56"/>
  <c r="J4" i="56"/>
  <c r="K4" i="56"/>
  <c r="L4" i="56"/>
  <c r="X4" i="56"/>
  <c r="M4" i="56"/>
  <c r="N4" i="56"/>
  <c r="O4" i="56"/>
  <c r="P4" i="56"/>
  <c r="Q4" i="56"/>
  <c r="R4" i="56"/>
  <c r="S4" i="56"/>
  <c r="T4" i="56"/>
  <c r="U4" i="56"/>
  <c r="V4" i="56"/>
  <c r="B5" i="56"/>
  <c r="C5" i="56"/>
  <c r="D5" i="56"/>
  <c r="E5" i="56"/>
  <c r="E9" i="56"/>
  <c r="F5" i="56"/>
  <c r="F9" i="56"/>
  <c r="G5" i="56"/>
  <c r="H5" i="56"/>
  <c r="I5" i="56"/>
  <c r="J5" i="56"/>
  <c r="K5" i="56"/>
  <c r="L5" i="56"/>
  <c r="M5" i="56"/>
  <c r="M9" i="56"/>
  <c r="N5" i="56"/>
  <c r="O5" i="56"/>
  <c r="P5" i="56"/>
  <c r="Q5" i="56"/>
  <c r="R5" i="56"/>
  <c r="S5" i="56"/>
  <c r="T5" i="56"/>
  <c r="U5" i="56"/>
  <c r="U9" i="56"/>
  <c r="V5" i="56"/>
  <c r="B6" i="56"/>
  <c r="C6" i="56"/>
  <c r="D6" i="56"/>
  <c r="E6" i="56"/>
  <c r="F6" i="56"/>
  <c r="F13" i="56"/>
  <c r="G6" i="56"/>
  <c r="H6" i="56"/>
  <c r="H10" i="56"/>
  <c r="I6" i="56"/>
  <c r="I10" i="56"/>
  <c r="J6" i="56"/>
  <c r="K6" i="56"/>
  <c r="L6" i="56"/>
  <c r="X6" i="56"/>
  <c r="M6" i="56"/>
  <c r="N6" i="56"/>
  <c r="N13" i="56"/>
  <c r="O6" i="56"/>
  <c r="P6" i="56"/>
  <c r="P13" i="56"/>
  <c r="Q6" i="56"/>
  <c r="R6" i="56"/>
  <c r="S6" i="56"/>
  <c r="T6" i="56"/>
  <c r="U6" i="56"/>
  <c r="V6" i="56"/>
  <c r="V13" i="56"/>
  <c r="B3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Q10" i="56"/>
  <c r="R3" i="56"/>
  <c r="S3" i="56"/>
  <c r="T3" i="56"/>
  <c r="U3" i="56"/>
  <c r="V3" i="56"/>
  <c r="B11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AJ6" i="53"/>
  <c r="B10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AJ5" i="53"/>
  <c r="B9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AJ4" i="53"/>
  <c r="B3" i="53"/>
  <c r="C3" i="53"/>
  <c r="C17" i="53"/>
  <c r="D3" i="53"/>
  <c r="E3" i="53"/>
  <c r="F3" i="53"/>
  <c r="F17" i="53"/>
  <c r="G3" i="53"/>
  <c r="H3" i="53"/>
  <c r="I3" i="53"/>
  <c r="J3" i="53"/>
  <c r="K3" i="53"/>
  <c r="K17" i="53"/>
  <c r="L3" i="53"/>
  <c r="M3" i="53"/>
  <c r="N3" i="53"/>
  <c r="O3" i="53"/>
  <c r="P3" i="53"/>
  <c r="Q3" i="53"/>
  <c r="R3" i="53"/>
  <c r="S3" i="53"/>
  <c r="S17" i="53"/>
  <c r="T3" i="53"/>
  <c r="U3" i="53"/>
  <c r="V3" i="53"/>
  <c r="AJ3" i="53"/>
  <c r="V129" i="57"/>
  <c r="I87" i="57"/>
  <c r="F132" i="57"/>
  <c r="U102" i="57"/>
  <c r="U133" i="57"/>
  <c r="M133" i="57"/>
  <c r="E133" i="57"/>
  <c r="Q133" i="57"/>
  <c r="I133" i="57"/>
  <c r="Q115" i="57"/>
  <c r="I115" i="57"/>
  <c r="L132" i="57"/>
  <c r="N132" i="57"/>
  <c r="S133" i="57"/>
  <c r="K133" i="57"/>
  <c r="C133" i="57"/>
  <c r="G57" i="57"/>
  <c r="I130" i="57"/>
  <c r="Q130" i="57"/>
  <c r="G133" i="57"/>
  <c r="O133" i="57"/>
  <c r="G129" i="57"/>
  <c r="O129" i="57"/>
  <c r="B130" i="57"/>
  <c r="J130" i="57"/>
  <c r="R130" i="57"/>
  <c r="E132" i="57"/>
  <c r="M132" i="57"/>
  <c r="U132" i="57"/>
  <c r="H133" i="57"/>
  <c r="P133" i="57"/>
  <c r="I129" i="57"/>
  <c r="Q129" i="57"/>
  <c r="D130" i="57"/>
  <c r="L130" i="57"/>
  <c r="T130" i="57"/>
  <c r="G132" i="57"/>
  <c r="O132" i="57"/>
  <c r="G88" i="57"/>
  <c r="S103" i="57"/>
  <c r="K103" i="57"/>
  <c r="C103" i="57"/>
  <c r="O115" i="57"/>
  <c r="G115" i="57"/>
  <c r="B129" i="57"/>
  <c r="J129" i="57"/>
  <c r="R129" i="57"/>
  <c r="E130" i="57"/>
  <c r="M130" i="57"/>
  <c r="U130" i="57"/>
  <c r="H132" i="57"/>
  <c r="P132" i="57"/>
  <c r="C129" i="57"/>
  <c r="K129" i="57"/>
  <c r="S129" i="57"/>
  <c r="F130" i="57"/>
  <c r="N130" i="57"/>
  <c r="V130" i="57"/>
  <c r="I132" i="57"/>
  <c r="Q132" i="57"/>
  <c r="D129" i="57"/>
  <c r="T129" i="57"/>
  <c r="J132" i="57"/>
  <c r="R132" i="57"/>
  <c r="E129" i="57"/>
  <c r="M129" i="57"/>
  <c r="U129" i="57"/>
  <c r="C132" i="57"/>
  <c r="K132" i="57"/>
  <c r="S132" i="57"/>
  <c r="M54" i="57"/>
  <c r="B117" i="57"/>
  <c r="N102" i="57"/>
  <c r="B118" i="57"/>
  <c r="S115" i="57"/>
  <c r="K115" i="57"/>
  <c r="C115" i="57"/>
  <c r="F114" i="57"/>
  <c r="R103" i="57"/>
  <c r="J103" i="57"/>
  <c r="V118" i="57"/>
  <c r="N118" i="57"/>
  <c r="F118" i="57"/>
  <c r="Q103" i="57"/>
  <c r="I103" i="57"/>
  <c r="U118" i="57"/>
  <c r="M118" i="57"/>
  <c r="E118" i="57"/>
  <c r="Q118" i="57"/>
  <c r="I118" i="57"/>
  <c r="N114" i="57"/>
  <c r="V114" i="57"/>
  <c r="K100" i="57"/>
  <c r="G118" i="57"/>
  <c r="O118" i="57"/>
  <c r="Q100" i="57"/>
  <c r="G114" i="57"/>
  <c r="O114" i="57"/>
  <c r="B115" i="57"/>
  <c r="J115" i="57"/>
  <c r="R115" i="57"/>
  <c r="E117" i="57"/>
  <c r="M117" i="57"/>
  <c r="U117" i="57"/>
  <c r="H118" i="57"/>
  <c r="P118" i="57"/>
  <c r="I114" i="57"/>
  <c r="Q114" i="57"/>
  <c r="D115" i="57"/>
  <c r="L115" i="57"/>
  <c r="T115" i="57"/>
  <c r="G117" i="57"/>
  <c r="O117" i="57"/>
  <c r="B103" i="57"/>
  <c r="G103" i="57"/>
  <c r="B114" i="57"/>
  <c r="J114" i="57"/>
  <c r="R114" i="57"/>
  <c r="E115" i="57"/>
  <c r="M115" i="57"/>
  <c r="U115" i="57"/>
  <c r="H117" i="57"/>
  <c r="P117" i="57"/>
  <c r="C114" i="57"/>
  <c r="K114" i="57"/>
  <c r="S114" i="57"/>
  <c r="F115" i="57"/>
  <c r="N115" i="57"/>
  <c r="V115" i="57"/>
  <c r="I117" i="57"/>
  <c r="Q117" i="57"/>
  <c r="U103" i="57"/>
  <c r="M103" i="57"/>
  <c r="E103" i="57"/>
  <c r="D114" i="57"/>
  <c r="L114" i="57"/>
  <c r="T114" i="57"/>
  <c r="J117" i="57"/>
  <c r="R117" i="57"/>
  <c r="F99" i="57"/>
  <c r="E114" i="57"/>
  <c r="M114" i="57"/>
  <c r="U114" i="57"/>
  <c r="C117" i="57"/>
  <c r="K117" i="57"/>
  <c r="S117" i="57"/>
  <c r="S100" i="57"/>
  <c r="V102" i="57"/>
  <c r="B102" i="57"/>
  <c r="T73" i="57"/>
  <c r="L73" i="57"/>
  <c r="D73" i="57"/>
  <c r="S88" i="57"/>
  <c r="K88" i="57"/>
  <c r="C88" i="57"/>
  <c r="O100" i="57"/>
  <c r="G100" i="57"/>
  <c r="B100" i="57"/>
  <c r="S57" i="57"/>
  <c r="Q13" i="57"/>
  <c r="I10" i="57"/>
  <c r="B85" i="57"/>
  <c r="R100" i="57"/>
  <c r="J100" i="57"/>
  <c r="C100" i="57"/>
  <c r="O103" i="57"/>
  <c r="Q73" i="57"/>
  <c r="I73" i="57"/>
  <c r="I100" i="57"/>
  <c r="B87" i="57"/>
  <c r="H99" i="57"/>
  <c r="P99" i="57"/>
  <c r="B88" i="57"/>
  <c r="L87" i="57"/>
  <c r="I99" i="57"/>
  <c r="Q99" i="57"/>
  <c r="D100" i="57"/>
  <c r="L100" i="57"/>
  <c r="T100" i="57"/>
  <c r="G102" i="57"/>
  <c r="O102" i="57"/>
  <c r="D87" i="57"/>
  <c r="V88" i="57"/>
  <c r="N88" i="57"/>
  <c r="F88" i="57"/>
  <c r="B99" i="57"/>
  <c r="J99" i="57"/>
  <c r="R99" i="57"/>
  <c r="E100" i="57"/>
  <c r="M100" i="57"/>
  <c r="U100" i="57"/>
  <c r="U88" i="57"/>
  <c r="Q85" i="57"/>
  <c r="C99" i="57"/>
  <c r="K99" i="57"/>
  <c r="S99" i="57"/>
  <c r="F100" i="57"/>
  <c r="N100" i="57"/>
  <c r="V100" i="57"/>
  <c r="I102" i="57"/>
  <c r="Q102" i="57"/>
  <c r="L43" i="57"/>
  <c r="D43" i="57"/>
  <c r="T58" i="57"/>
  <c r="L58" i="57"/>
  <c r="D58" i="57"/>
  <c r="D99" i="57"/>
  <c r="L99" i="57"/>
  <c r="T99" i="57"/>
  <c r="J102" i="57"/>
  <c r="R102" i="57"/>
  <c r="M88" i="57"/>
  <c r="E88" i="57"/>
  <c r="E99" i="57"/>
  <c r="M99" i="57"/>
  <c r="U99" i="57"/>
  <c r="H100" i="57"/>
  <c r="P100" i="57"/>
  <c r="K102" i="57"/>
  <c r="S102" i="57"/>
  <c r="D12" i="57"/>
  <c r="T87" i="57"/>
  <c r="T12" i="57"/>
  <c r="Q88" i="57"/>
  <c r="I88" i="57"/>
  <c r="P85" i="57"/>
  <c r="H85" i="57"/>
  <c r="H88" i="57"/>
  <c r="O85" i="57"/>
  <c r="G85" i="57"/>
  <c r="O88" i="57"/>
  <c r="L12" i="57"/>
  <c r="V73" i="57"/>
  <c r="N73" i="57"/>
  <c r="F73" i="57"/>
  <c r="I85" i="57"/>
  <c r="P88" i="57"/>
  <c r="N84" i="57"/>
  <c r="J85" i="57"/>
  <c r="R85" i="57"/>
  <c r="O13" i="57"/>
  <c r="G13" i="57"/>
  <c r="Q10" i="57"/>
  <c r="H84" i="57"/>
  <c r="P84" i="57"/>
  <c r="C85" i="57"/>
  <c r="K85" i="57"/>
  <c r="S85" i="57"/>
  <c r="F87" i="57"/>
  <c r="N87" i="57"/>
  <c r="V87" i="57"/>
  <c r="F84" i="57"/>
  <c r="V84" i="57"/>
  <c r="U54" i="57"/>
  <c r="E87" i="57"/>
  <c r="Q12" i="57"/>
  <c r="I12" i="57"/>
  <c r="V13" i="57"/>
  <c r="N13" i="57"/>
  <c r="F13" i="57"/>
  <c r="I84" i="57"/>
  <c r="Q84" i="57"/>
  <c r="D85" i="57"/>
  <c r="L85" i="57"/>
  <c r="T85" i="57"/>
  <c r="G87" i="57"/>
  <c r="O87" i="57"/>
  <c r="M87" i="57"/>
  <c r="V12" i="57"/>
  <c r="N12" i="57"/>
  <c r="F12" i="57"/>
  <c r="P9" i="57"/>
  <c r="H12" i="57"/>
  <c r="U13" i="57"/>
  <c r="M13" i="57"/>
  <c r="E13" i="57"/>
  <c r="R28" i="57"/>
  <c r="J28" i="57"/>
  <c r="B84" i="57"/>
  <c r="J84" i="57"/>
  <c r="R84" i="57"/>
  <c r="E85" i="57"/>
  <c r="M85" i="57"/>
  <c r="U85" i="57"/>
  <c r="H87" i="57"/>
  <c r="P87" i="57"/>
  <c r="U87" i="57"/>
  <c r="Q25" i="57"/>
  <c r="C84" i="57"/>
  <c r="K84" i="57"/>
  <c r="S84" i="57"/>
  <c r="F85" i="57"/>
  <c r="N85" i="57"/>
  <c r="V85" i="57"/>
  <c r="Q87" i="57"/>
  <c r="D88" i="57"/>
  <c r="L88" i="57"/>
  <c r="T88" i="57"/>
  <c r="J87" i="57"/>
  <c r="R87" i="57"/>
  <c r="S10" i="57"/>
  <c r="K10" i="57"/>
  <c r="C10" i="57"/>
  <c r="E84" i="57"/>
  <c r="M84" i="57"/>
  <c r="U84" i="57"/>
  <c r="C87" i="57"/>
  <c r="K87" i="57"/>
  <c r="S87" i="57"/>
  <c r="B12" i="57"/>
  <c r="O12" i="57"/>
  <c r="G12" i="57"/>
  <c r="T13" i="57"/>
  <c r="L13" i="57"/>
  <c r="D13" i="57"/>
  <c r="S13" i="57"/>
  <c r="K13" i="57"/>
  <c r="C13" i="57"/>
  <c r="U9" i="57"/>
  <c r="M9" i="57"/>
  <c r="E9" i="57"/>
  <c r="R13" i="57"/>
  <c r="J13" i="57"/>
  <c r="S43" i="57"/>
  <c r="K43" i="57"/>
  <c r="C43" i="57"/>
  <c r="O25" i="57"/>
  <c r="G25" i="57"/>
  <c r="T9" i="57"/>
  <c r="L9" i="57"/>
  <c r="D9" i="57"/>
  <c r="I13" i="57"/>
  <c r="S12" i="57"/>
  <c r="K12" i="57"/>
  <c r="C12" i="57"/>
  <c r="P10" i="57"/>
  <c r="H10" i="57"/>
  <c r="R12" i="57"/>
  <c r="J12" i="57"/>
  <c r="B13" i="57"/>
  <c r="O10" i="57"/>
  <c r="G10" i="57"/>
  <c r="G42" i="57"/>
  <c r="O57" i="57"/>
  <c r="F9" i="57"/>
  <c r="N9" i="57"/>
  <c r="V9" i="57"/>
  <c r="R73" i="57"/>
  <c r="J73" i="57"/>
  <c r="G9" i="57"/>
  <c r="O9" i="57"/>
  <c r="B10" i="57"/>
  <c r="J10" i="57"/>
  <c r="R10" i="57"/>
  <c r="E12" i="57"/>
  <c r="M12" i="57"/>
  <c r="U12" i="57"/>
  <c r="H13" i="57"/>
  <c r="P13" i="57"/>
  <c r="I9" i="57"/>
  <c r="Q9" i="57"/>
  <c r="D10" i="57"/>
  <c r="L10" i="57"/>
  <c r="T10" i="57"/>
  <c r="H9" i="57"/>
  <c r="B9" i="57"/>
  <c r="J9" i="57"/>
  <c r="R9" i="57"/>
  <c r="E10" i="57"/>
  <c r="M10" i="57"/>
  <c r="U10" i="57"/>
  <c r="P12" i="57"/>
  <c r="C9" i="57"/>
  <c r="K9" i="57"/>
  <c r="S9" i="57"/>
  <c r="F10" i="57"/>
  <c r="N10" i="57"/>
  <c r="V10" i="57"/>
  <c r="T27" i="57"/>
  <c r="I25" i="57"/>
  <c r="B28" i="57"/>
  <c r="B27" i="57"/>
  <c r="J43" i="57"/>
  <c r="V28" i="57"/>
  <c r="N28" i="57"/>
  <c r="F28" i="57"/>
  <c r="Q43" i="57"/>
  <c r="I43" i="57"/>
  <c r="U28" i="57"/>
  <c r="M28" i="57"/>
  <c r="E28" i="57"/>
  <c r="T28" i="57"/>
  <c r="L28" i="57"/>
  <c r="D28" i="57"/>
  <c r="G28" i="57"/>
  <c r="O43" i="57"/>
  <c r="G43" i="57"/>
  <c r="S28" i="57"/>
  <c r="K28" i="57"/>
  <c r="C28" i="57"/>
  <c r="O28" i="57"/>
  <c r="G24" i="57"/>
  <c r="O24" i="57"/>
  <c r="B25" i="57"/>
  <c r="J25" i="57"/>
  <c r="R25" i="57"/>
  <c r="E27" i="57"/>
  <c r="M27" i="57"/>
  <c r="U27" i="57"/>
  <c r="H28" i="57"/>
  <c r="P28" i="57"/>
  <c r="B42" i="57"/>
  <c r="S40" i="57"/>
  <c r="H24" i="57"/>
  <c r="P24" i="57"/>
  <c r="C25" i="57"/>
  <c r="K25" i="57"/>
  <c r="S25" i="57"/>
  <c r="F27" i="57"/>
  <c r="N27" i="57"/>
  <c r="V27" i="57"/>
  <c r="I28" i="57"/>
  <c r="Q28" i="57"/>
  <c r="B43" i="57"/>
  <c r="D42" i="57"/>
  <c r="I24" i="57"/>
  <c r="Q24" i="57"/>
  <c r="D25" i="57"/>
  <c r="L25" i="57"/>
  <c r="T25" i="57"/>
  <c r="G27" i="57"/>
  <c r="O27" i="57"/>
  <c r="V43" i="57"/>
  <c r="N43" i="57"/>
  <c r="F43" i="57"/>
  <c r="B24" i="57"/>
  <c r="J24" i="57"/>
  <c r="R24" i="57"/>
  <c r="E25" i="57"/>
  <c r="M25" i="57"/>
  <c r="U25" i="57"/>
  <c r="C24" i="57"/>
  <c r="K24" i="57"/>
  <c r="S24" i="57"/>
  <c r="F25" i="57"/>
  <c r="N25" i="57"/>
  <c r="V25" i="57"/>
  <c r="I27" i="57"/>
  <c r="Q27" i="57"/>
  <c r="D24" i="57"/>
  <c r="L24" i="57"/>
  <c r="T24" i="57"/>
  <c r="J27" i="57"/>
  <c r="R27" i="57"/>
  <c r="E24" i="57"/>
  <c r="H25" i="57"/>
  <c r="P25" i="57"/>
  <c r="C27" i="57"/>
  <c r="K27" i="57"/>
  <c r="S27" i="57"/>
  <c r="L42" i="57"/>
  <c r="T69" i="57"/>
  <c r="T42" i="57"/>
  <c r="P40" i="57"/>
  <c r="H40" i="57"/>
  <c r="C40" i="57"/>
  <c r="O55" i="57"/>
  <c r="G55" i="57"/>
  <c r="I40" i="57"/>
  <c r="K40" i="57"/>
  <c r="Q40" i="57"/>
  <c r="F39" i="57"/>
  <c r="V39" i="57"/>
  <c r="S73" i="57"/>
  <c r="K73" i="57"/>
  <c r="G39" i="57"/>
  <c r="O39" i="57"/>
  <c r="B40" i="57"/>
  <c r="H43" i="57"/>
  <c r="P43" i="57"/>
  <c r="E69" i="57"/>
  <c r="X6" i="57"/>
  <c r="Q39" i="57"/>
  <c r="D40" i="57"/>
  <c r="L40" i="57"/>
  <c r="T40" i="57"/>
  <c r="C72" i="57"/>
  <c r="S72" i="57"/>
  <c r="K72" i="57"/>
  <c r="P55" i="57"/>
  <c r="H55" i="57"/>
  <c r="B39" i="57"/>
  <c r="F42" i="57"/>
  <c r="C73" i="57"/>
  <c r="B58" i="57"/>
  <c r="C39" i="57"/>
  <c r="K39" i="57"/>
  <c r="S39" i="57"/>
  <c r="F40" i="57"/>
  <c r="N40" i="57"/>
  <c r="V40" i="57"/>
  <c r="Q42" i="57"/>
  <c r="T43" i="57"/>
  <c r="G40" i="57"/>
  <c r="O40" i="57"/>
  <c r="V42" i="57"/>
  <c r="P72" i="57"/>
  <c r="H72" i="57"/>
  <c r="C42" i="57"/>
  <c r="K42" i="57"/>
  <c r="S42" i="57"/>
  <c r="O72" i="57"/>
  <c r="G72" i="57"/>
  <c r="V72" i="57"/>
  <c r="N72" i="57"/>
  <c r="F72" i="57"/>
  <c r="F69" i="57"/>
  <c r="R58" i="57"/>
  <c r="J58" i="57"/>
  <c r="N69" i="57"/>
  <c r="X65" i="57"/>
  <c r="Q55" i="57"/>
  <c r="I55" i="57"/>
  <c r="V69" i="57"/>
  <c r="P70" i="57"/>
  <c r="H70" i="57"/>
  <c r="I70" i="57"/>
  <c r="Q70" i="57"/>
  <c r="D72" i="57"/>
  <c r="L72" i="57"/>
  <c r="T72" i="57"/>
  <c r="G73" i="57"/>
  <c r="O73" i="57"/>
  <c r="X5" i="57"/>
  <c r="V55" i="57"/>
  <c r="N55" i="57"/>
  <c r="F55" i="57"/>
  <c r="G69" i="57"/>
  <c r="O69" i="57"/>
  <c r="J70" i="57"/>
  <c r="R70" i="57"/>
  <c r="E72" i="57"/>
  <c r="M72" i="57"/>
  <c r="U72" i="57"/>
  <c r="H73" i="57"/>
  <c r="P73" i="57"/>
  <c r="H69" i="57"/>
  <c r="P69" i="57"/>
  <c r="C70" i="57"/>
  <c r="K70" i="57"/>
  <c r="S70" i="57"/>
  <c r="X36" i="57"/>
  <c r="X34" i="57"/>
  <c r="X20" i="57"/>
  <c r="X18" i="57"/>
  <c r="X81" i="57"/>
  <c r="X79" i="57"/>
  <c r="X95" i="57"/>
  <c r="X93" i="57"/>
  <c r="X49" i="57"/>
  <c r="X125" i="57"/>
  <c r="X123" i="57"/>
  <c r="X111" i="57"/>
  <c r="X109" i="57"/>
  <c r="P54" i="57"/>
  <c r="I69" i="57"/>
  <c r="Q69" i="57"/>
  <c r="D70" i="57"/>
  <c r="L70" i="57"/>
  <c r="T70" i="57"/>
  <c r="S55" i="57"/>
  <c r="K55" i="57"/>
  <c r="C55" i="57"/>
  <c r="J69" i="57"/>
  <c r="R69" i="57"/>
  <c r="E70" i="57"/>
  <c r="M70" i="57"/>
  <c r="U70" i="57"/>
  <c r="C69" i="57"/>
  <c r="K69" i="57"/>
  <c r="S69" i="57"/>
  <c r="F70" i="57"/>
  <c r="N70" i="57"/>
  <c r="V70" i="57"/>
  <c r="I72" i="57"/>
  <c r="Q72" i="57"/>
  <c r="J72" i="57"/>
  <c r="R72" i="57"/>
  <c r="E73" i="57"/>
  <c r="M73" i="57"/>
  <c r="U73" i="57"/>
  <c r="D69" i="57"/>
  <c r="L69" i="57"/>
  <c r="G70" i="57"/>
  <c r="O70" i="57"/>
  <c r="X21" i="57"/>
  <c r="X19" i="57"/>
  <c r="X80" i="57"/>
  <c r="X78" i="57"/>
  <c r="X96" i="57"/>
  <c r="B57" i="57"/>
  <c r="X48" i="57"/>
  <c r="X126" i="57"/>
  <c r="X124" i="57"/>
  <c r="X110" i="57"/>
  <c r="X108" i="57"/>
  <c r="M69" i="57"/>
  <c r="U69" i="57"/>
  <c r="X94" i="57"/>
  <c r="H54" i="57"/>
  <c r="X4" i="57"/>
  <c r="X64" i="57"/>
  <c r="X66" i="57"/>
  <c r="X63" i="57"/>
  <c r="S58" i="57"/>
  <c r="K58" i="57"/>
  <c r="C58" i="57"/>
  <c r="I58" i="57"/>
  <c r="Q58" i="57"/>
  <c r="F54" i="57"/>
  <c r="N54" i="57"/>
  <c r="V54" i="57"/>
  <c r="D57" i="57"/>
  <c r="L57" i="57"/>
  <c r="T57" i="57"/>
  <c r="G58" i="57"/>
  <c r="O58" i="57"/>
  <c r="N57" i="57"/>
  <c r="G54" i="57"/>
  <c r="O54" i="57"/>
  <c r="B55" i="57"/>
  <c r="J55" i="57"/>
  <c r="R55" i="57"/>
  <c r="E57" i="57"/>
  <c r="M57" i="57"/>
  <c r="U57" i="57"/>
  <c r="H58" i="57"/>
  <c r="P58" i="57"/>
  <c r="V57" i="57"/>
  <c r="I54" i="57"/>
  <c r="Q54" i="57"/>
  <c r="D55" i="57"/>
  <c r="L55" i="57"/>
  <c r="T55" i="57"/>
  <c r="X50" i="57"/>
  <c r="B54" i="57"/>
  <c r="J54" i="57"/>
  <c r="R54" i="57"/>
  <c r="E55" i="57"/>
  <c r="M55" i="57"/>
  <c r="U55" i="57"/>
  <c r="X51" i="57"/>
  <c r="C54" i="57"/>
  <c r="K54" i="57"/>
  <c r="S54" i="57"/>
  <c r="I57" i="57"/>
  <c r="Q57" i="57"/>
  <c r="X3" i="57"/>
  <c r="J57" i="57"/>
  <c r="R57" i="57"/>
  <c r="E58" i="57"/>
  <c r="M58" i="57"/>
  <c r="U58" i="57"/>
  <c r="F57" i="57"/>
  <c r="F58" i="57"/>
  <c r="N58" i="57"/>
  <c r="V58" i="57"/>
  <c r="O10" i="56"/>
  <c r="G10" i="56"/>
  <c r="T9" i="56"/>
  <c r="L9" i="56"/>
  <c r="D9" i="56"/>
  <c r="U10" i="56"/>
  <c r="M13" i="56"/>
  <c r="E10" i="56"/>
  <c r="R12" i="56"/>
  <c r="J12" i="56"/>
  <c r="B12" i="56"/>
  <c r="D12" i="56"/>
  <c r="C12" i="56"/>
  <c r="T13" i="56"/>
  <c r="D13" i="56"/>
  <c r="Q12" i="56"/>
  <c r="I12" i="56"/>
  <c r="L12" i="56"/>
  <c r="K12" i="56"/>
  <c r="S13" i="56"/>
  <c r="K13" i="56"/>
  <c r="C13" i="56"/>
  <c r="P12" i="56"/>
  <c r="H12" i="56"/>
  <c r="T12" i="56"/>
  <c r="J13" i="56"/>
  <c r="G12" i="56"/>
  <c r="G13" i="56"/>
  <c r="S12" i="56"/>
  <c r="X3" i="56"/>
  <c r="I13" i="56"/>
  <c r="V12" i="56"/>
  <c r="N12" i="56"/>
  <c r="F12" i="56"/>
  <c r="N9" i="56"/>
  <c r="O13" i="56"/>
  <c r="G9" i="56"/>
  <c r="O9" i="56"/>
  <c r="B10" i="56"/>
  <c r="J10" i="56"/>
  <c r="R10" i="56"/>
  <c r="E12" i="56"/>
  <c r="M12" i="56"/>
  <c r="U12" i="56"/>
  <c r="H13" i="56"/>
  <c r="H9" i="56"/>
  <c r="P9" i="56"/>
  <c r="C10" i="56"/>
  <c r="K10" i="56"/>
  <c r="S10" i="56"/>
  <c r="Q13" i="56"/>
  <c r="I9" i="56"/>
  <c r="Q9" i="56"/>
  <c r="D10" i="56"/>
  <c r="L10" i="56"/>
  <c r="T10" i="56"/>
  <c r="O12" i="56"/>
  <c r="B13" i="56"/>
  <c r="R13" i="56"/>
  <c r="B9" i="56"/>
  <c r="J9" i="56"/>
  <c r="R9" i="56"/>
  <c r="M10" i="56"/>
  <c r="X5" i="56"/>
  <c r="C9" i="56"/>
  <c r="K9" i="56"/>
  <c r="S9" i="56"/>
  <c r="F10" i="56"/>
  <c r="N10" i="56"/>
  <c r="V10" i="56"/>
  <c r="L13" i="56"/>
  <c r="E13" i="56"/>
  <c r="U13" i="56"/>
  <c r="P10" i="56"/>
  <c r="S46" i="53"/>
  <c r="K46" i="53"/>
  <c r="C46" i="53"/>
  <c r="R46" i="53"/>
  <c r="J46" i="53"/>
  <c r="F30" i="53"/>
  <c r="N48" i="53"/>
  <c r="R18" i="53"/>
  <c r="J18" i="53"/>
  <c r="B18" i="53"/>
  <c r="Q49" i="53"/>
  <c r="I49" i="53"/>
  <c r="N30" i="53"/>
  <c r="T49" i="53"/>
  <c r="L49" i="53"/>
  <c r="D49" i="53"/>
  <c r="F45" i="53"/>
  <c r="U48" i="53"/>
  <c r="H49" i="53"/>
  <c r="P49" i="53"/>
  <c r="O49" i="53"/>
  <c r="B46" i="53"/>
  <c r="I45" i="53"/>
  <c r="Q45" i="53"/>
  <c r="D46" i="53"/>
  <c r="L46" i="53"/>
  <c r="T46" i="53"/>
  <c r="G48" i="53"/>
  <c r="O48" i="53"/>
  <c r="Q17" i="53"/>
  <c r="I17" i="53"/>
  <c r="B45" i="53"/>
  <c r="J45" i="53"/>
  <c r="R45" i="53"/>
  <c r="E46" i="53"/>
  <c r="M46" i="53"/>
  <c r="U46" i="53"/>
  <c r="H48" i="53"/>
  <c r="P48" i="53"/>
  <c r="H17" i="53"/>
  <c r="U18" i="53"/>
  <c r="M18" i="53"/>
  <c r="E18" i="53"/>
  <c r="T34" i="53"/>
  <c r="L34" i="53"/>
  <c r="D34" i="53"/>
  <c r="C45" i="53"/>
  <c r="K45" i="53"/>
  <c r="S45" i="53"/>
  <c r="F46" i="53"/>
  <c r="N46" i="53"/>
  <c r="V46" i="53"/>
  <c r="I48" i="53"/>
  <c r="Q48" i="53"/>
  <c r="T18" i="53"/>
  <c r="L18" i="53"/>
  <c r="D18" i="53"/>
  <c r="S34" i="53"/>
  <c r="K34" i="53"/>
  <c r="C34" i="53"/>
  <c r="O34" i="53"/>
  <c r="G34" i="53"/>
  <c r="D45" i="53"/>
  <c r="L45" i="53"/>
  <c r="T45" i="53"/>
  <c r="G46" i="53"/>
  <c r="V17" i="53"/>
  <c r="N17" i="53"/>
  <c r="B34" i="53"/>
  <c r="E45" i="53"/>
  <c r="M45" i="53"/>
  <c r="C48" i="53"/>
  <c r="K48" i="53"/>
  <c r="S48" i="53"/>
  <c r="O17" i="53"/>
  <c r="E17" i="53"/>
  <c r="R17" i="53"/>
  <c r="J17" i="53"/>
  <c r="B17" i="53"/>
  <c r="O18" i="53"/>
  <c r="G18" i="53"/>
  <c r="I31" i="53"/>
  <c r="V18" i="53"/>
  <c r="X18" i="53"/>
  <c r="N18" i="53"/>
  <c r="F18" i="53"/>
  <c r="U34" i="53"/>
  <c r="M34" i="53"/>
  <c r="E34" i="53"/>
  <c r="Q31" i="53"/>
  <c r="G17" i="53"/>
  <c r="E33" i="53"/>
  <c r="S18" i="53"/>
  <c r="K18" i="53"/>
  <c r="C18" i="53"/>
  <c r="I30" i="53"/>
  <c r="U17" i="53"/>
  <c r="T17" i="53"/>
  <c r="L17" i="53"/>
  <c r="D17" i="53"/>
  <c r="Q18" i="53"/>
  <c r="I18" i="53"/>
  <c r="B33" i="53"/>
  <c r="P31" i="53"/>
  <c r="H31" i="53"/>
  <c r="T31" i="53"/>
  <c r="L31" i="53"/>
  <c r="D31" i="53"/>
  <c r="Q30" i="53"/>
  <c r="M17" i="53"/>
  <c r="M33" i="53"/>
  <c r="P18" i="53"/>
  <c r="H18" i="53"/>
  <c r="V30" i="53"/>
  <c r="U33" i="53"/>
  <c r="G30" i="53"/>
  <c r="O30" i="53"/>
  <c r="B31" i="53"/>
  <c r="J31" i="53"/>
  <c r="R31" i="53"/>
  <c r="H34" i="53"/>
  <c r="P34" i="53"/>
  <c r="H30" i="53"/>
  <c r="P30" i="53"/>
  <c r="C31" i="53"/>
  <c r="K31" i="53"/>
  <c r="S31" i="53"/>
  <c r="B30" i="53"/>
  <c r="J30" i="53"/>
  <c r="R30" i="53"/>
  <c r="E31" i="53"/>
  <c r="M31" i="53"/>
  <c r="U31" i="53"/>
  <c r="P14" i="53"/>
  <c r="C30" i="53"/>
  <c r="K30" i="53"/>
  <c r="S30" i="53"/>
  <c r="F31" i="53"/>
  <c r="N31" i="53"/>
  <c r="V31" i="53"/>
  <c r="P17" i="53"/>
  <c r="D30" i="53"/>
  <c r="L30" i="53"/>
  <c r="T30" i="53"/>
  <c r="G31" i="53"/>
  <c r="O31" i="53"/>
  <c r="C33" i="53"/>
  <c r="K33" i="53"/>
  <c r="H14" i="53"/>
  <c r="U15" i="53"/>
  <c r="M15" i="53"/>
  <c r="E15" i="53"/>
  <c r="X27" i="53"/>
  <c r="P15" i="53"/>
  <c r="H15" i="53"/>
  <c r="I14" i="53"/>
  <c r="X25" i="53"/>
  <c r="X9" i="53"/>
  <c r="V15" i="53"/>
  <c r="N15" i="53"/>
  <c r="F15" i="53"/>
  <c r="X42" i="53"/>
  <c r="X40" i="53"/>
  <c r="V14" i="53"/>
  <c r="N14" i="53"/>
  <c r="F14" i="53"/>
  <c r="S15" i="53"/>
  <c r="K15" i="53"/>
  <c r="C15" i="53"/>
  <c r="X24" i="53"/>
  <c r="X3" i="53"/>
  <c r="U14" i="53"/>
  <c r="M14" i="53"/>
  <c r="E14" i="53"/>
  <c r="R15" i="53"/>
  <c r="J15" i="53"/>
  <c r="B15" i="53"/>
  <c r="X41" i="53"/>
  <c r="X39" i="53"/>
  <c r="Q15" i="53"/>
  <c r="I15" i="53"/>
  <c r="S14" i="53"/>
  <c r="Q14" i="53"/>
  <c r="O14" i="53"/>
  <c r="G14" i="53"/>
  <c r="T15" i="53"/>
  <c r="L15" i="53"/>
  <c r="D15" i="53"/>
  <c r="X26" i="53"/>
  <c r="T14" i="53"/>
  <c r="L14" i="53"/>
  <c r="D14" i="53"/>
  <c r="X11" i="53"/>
  <c r="C14" i="53"/>
  <c r="X10" i="53"/>
  <c r="K14" i="53"/>
  <c r="R14" i="53"/>
  <c r="J14" i="53"/>
  <c r="B14" i="53"/>
  <c r="O15" i="53"/>
  <c r="G15" i="53"/>
  <c r="AE3" i="53"/>
  <c r="AE4" i="53"/>
  <c r="AE5" i="53"/>
  <c r="AE6" i="53"/>
  <c r="AF6" i="53"/>
  <c r="AK5" i="53"/>
  <c r="AK34" i="53"/>
  <c r="AF33" i="53"/>
  <c r="AJ34" i="53"/>
  <c r="AL34" i="53"/>
  <c r="AE33" i="53"/>
  <c r="AG33" i="53"/>
  <c r="AF5" i="53"/>
  <c r="AF4" i="53"/>
  <c r="AF3" i="53"/>
  <c r="B49" i="53"/>
  <c r="B48" i="53"/>
  <c r="AG6" i="53"/>
  <c r="V45" i="53"/>
  <c r="AL5" i="53"/>
  <c r="AK37" i="53"/>
  <c r="AF37" i="53"/>
  <c r="O45" i="53"/>
  <c r="AJ37" i="53"/>
  <c r="AL37" i="53"/>
  <c r="AE37" i="53"/>
  <c r="AG37" i="53"/>
  <c r="AG5" i="53"/>
  <c r="AG4" i="53"/>
  <c r="AE36" i="53"/>
  <c r="AG36" i="53"/>
  <c r="AG3" i="53"/>
  <c r="AG12" i="53"/>
  <c r="AG9" i="53"/>
  <c r="AG10" i="53"/>
  <c r="AG13" i="53"/>
  <c r="AF9" i="53"/>
  <c r="AF12" i="53"/>
  <c r="AF10" i="53"/>
  <c r="AF13" i="53"/>
  <c r="AE13" i="53"/>
  <c r="AE10" i="53"/>
  <c r="AE12" i="53"/>
  <c r="AE9" i="53"/>
  <c r="AE68" i="57" l="1"/>
  <c r="R39" i="57"/>
  <c r="J39" i="57"/>
  <c r="P42" i="57"/>
  <c r="I42" i="57"/>
  <c r="L39" i="57"/>
  <c r="AH32" i="57"/>
  <c r="X35" i="57"/>
  <c r="AH69" i="57"/>
  <c r="AI69" i="57"/>
  <c r="AJ69" i="57"/>
  <c r="AG82" i="57"/>
  <c r="AE89" i="57" s="1"/>
  <c r="AH89" i="57" s="1"/>
  <c r="H39" i="57"/>
  <c r="N39" i="57"/>
  <c r="AH7" i="57"/>
  <c r="N42" i="57"/>
  <c r="AJ70" i="57"/>
  <c r="AF70" i="57"/>
  <c r="R40" i="57"/>
  <c r="U40" i="57"/>
  <c r="E40" i="57"/>
  <c r="AE87" i="57"/>
  <c r="AG87" i="57" s="1"/>
  <c r="AG84" i="57"/>
  <c r="AG64" i="57"/>
  <c r="AG65" i="57"/>
  <c r="AE67" i="57"/>
  <c r="AJ67" i="57" s="1"/>
  <c r="U43" i="57"/>
  <c r="U42" i="57"/>
  <c r="O42" i="57"/>
  <c r="X33" i="57"/>
  <c r="M42" i="57"/>
  <c r="U39" i="57"/>
  <c r="E42" i="57"/>
  <c r="E43" i="57"/>
  <c r="M39" i="57"/>
  <c r="M43" i="57"/>
  <c r="E39" i="57"/>
  <c r="M40" i="57"/>
  <c r="R11" i="58"/>
  <c r="J11" i="58"/>
  <c r="I14" i="58"/>
  <c r="P14" i="58"/>
  <c r="H14" i="58"/>
  <c r="Q14" i="58"/>
  <c r="O14" i="58"/>
  <c r="B14" i="58"/>
  <c r="P11" i="58"/>
  <c r="H11" i="58"/>
  <c r="R13" i="58"/>
  <c r="J13" i="58"/>
  <c r="P13" i="58"/>
  <c r="H13" i="58"/>
  <c r="R14" i="58"/>
  <c r="J14" i="58"/>
  <c r="O28" i="58"/>
  <c r="F27" i="58"/>
  <c r="C25" i="58"/>
  <c r="P24" i="58"/>
  <c r="H24" i="58"/>
  <c r="G28" i="58"/>
  <c r="H10" i="58"/>
  <c r="P10" i="58"/>
  <c r="C11" i="58"/>
  <c r="K11" i="58"/>
  <c r="S11" i="58"/>
  <c r="F28" i="58"/>
  <c r="S27" i="58"/>
  <c r="K27" i="58"/>
  <c r="C27" i="58"/>
  <c r="I10" i="58"/>
  <c r="Q10" i="58"/>
  <c r="D11" i="58"/>
  <c r="L11" i="58"/>
  <c r="T11" i="58"/>
  <c r="U28" i="58"/>
  <c r="M28" i="58"/>
  <c r="E28" i="58"/>
  <c r="R27" i="58"/>
  <c r="J27" i="58"/>
  <c r="B27" i="58"/>
  <c r="B10" i="58"/>
  <c r="J10" i="58"/>
  <c r="R10" i="58"/>
  <c r="E11" i="58"/>
  <c r="M11" i="58"/>
  <c r="U11" i="58"/>
  <c r="T28" i="58"/>
  <c r="L28" i="58"/>
  <c r="D28" i="58"/>
  <c r="Q27" i="58"/>
  <c r="I27" i="58"/>
  <c r="C10" i="58"/>
  <c r="K10" i="58"/>
  <c r="S10" i="58"/>
  <c r="F11" i="58"/>
  <c r="N11" i="58"/>
  <c r="V11" i="58"/>
  <c r="S28" i="58"/>
  <c r="K28" i="58"/>
  <c r="C28" i="58"/>
  <c r="P27" i="58"/>
  <c r="H27" i="58"/>
  <c r="R28" i="58"/>
  <c r="J28" i="58"/>
  <c r="B28" i="58"/>
  <c r="O27" i="58"/>
  <c r="G27" i="58"/>
  <c r="K25" i="58"/>
  <c r="F24" i="58"/>
  <c r="N24" i="58"/>
  <c r="V24" i="58"/>
  <c r="I25" i="58"/>
  <c r="Q25" i="58"/>
  <c r="D27" i="58"/>
  <c r="L27" i="58"/>
  <c r="G24" i="58"/>
  <c r="O24" i="58"/>
  <c r="B25" i="58"/>
  <c r="J25" i="58"/>
  <c r="R25" i="58"/>
  <c r="E27" i="58"/>
  <c r="M27" i="58"/>
  <c r="U27" i="58"/>
  <c r="H28" i="58"/>
  <c r="P28" i="58"/>
  <c r="I24" i="58"/>
  <c r="Q24" i="58"/>
  <c r="D25" i="58"/>
  <c r="L25" i="58"/>
  <c r="T25" i="58"/>
  <c r="B24" i="58"/>
  <c r="J24" i="58"/>
  <c r="R24" i="58"/>
  <c r="E25" i="58"/>
  <c r="M25" i="58"/>
  <c r="U25" i="58"/>
  <c r="C24" i="58"/>
  <c r="K24" i="58"/>
  <c r="S24" i="58"/>
  <c r="F25" i="58"/>
  <c r="N25" i="58"/>
  <c r="V25" i="58"/>
  <c r="AG67" i="57"/>
  <c r="AG70" i="57"/>
  <c r="AH67" i="57"/>
  <c r="AF69" i="57"/>
  <c r="AH70" i="57"/>
  <c r="AG69" i="57"/>
  <c r="AI70" i="57"/>
  <c r="AH87" i="57"/>
  <c r="AF88" i="57"/>
  <c r="AF94" i="57" s="1"/>
  <c r="AG89" i="57"/>
  <c r="AI87" i="57"/>
  <c r="AJ90" i="57"/>
  <c r="AJ88" i="57"/>
  <c r="AJ87" i="57"/>
  <c r="AI90" i="57"/>
  <c r="AI88" i="57"/>
  <c r="AH88" i="57"/>
  <c r="AG90" i="57"/>
  <c r="AF96" i="57" s="1"/>
  <c r="AH90" i="57"/>
  <c r="AF87" i="57"/>
  <c r="AF93" i="57" s="1"/>
  <c r="AF68" i="57" l="1"/>
  <c r="AJ68" i="57"/>
  <c r="AI68" i="57"/>
  <c r="AH68" i="57"/>
  <c r="AG68" i="57"/>
  <c r="AF89" i="57"/>
  <c r="AF75" i="57"/>
  <c r="AI89" i="57"/>
  <c r="AJ89" i="57"/>
  <c r="AF76" i="57"/>
  <c r="AI67" i="57"/>
  <c r="AF67" i="57"/>
  <c r="AF73" i="57" s="1"/>
  <c r="AF95" i="57"/>
  <c r="AF74" i="57" l="1"/>
</calcChain>
</file>

<file path=xl/sharedStrings.xml><?xml version="1.0" encoding="utf-8"?>
<sst xmlns="http://schemas.openxmlformats.org/spreadsheetml/2006/main" count="2317" uniqueCount="364">
  <si>
    <t>Into London</t>
  </si>
  <si>
    <t>Out of London</t>
  </si>
  <si>
    <t>Net</t>
  </si>
  <si>
    <t>N out</t>
  </si>
  <si>
    <t>Net loss</t>
  </si>
  <si>
    <t>London</t>
  </si>
  <si>
    <t>0_5_in</t>
  </si>
  <si>
    <t>18_19_in</t>
  </si>
  <si>
    <t>22_25_in</t>
  </si>
  <si>
    <t>30_35_in</t>
  </si>
  <si>
    <t>36_45_in</t>
  </si>
  <si>
    <t>56_65_in</t>
  </si>
  <si>
    <t>allages_in</t>
  </si>
  <si>
    <t>0_5_out</t>
  </si>
  <si>
    <t>18_19_out</t>
  </si>
  <si>
    <t>22_25_out</t>
  </si>
  <si>
    <t>30_35_out</t>
  </si>
  <si>
    <t>36_45_out</t>
  </si>
  <si>
    <t>56_65_out</t>
  </si>
  <si>
    <t>allages_out</t>
  </si>
  <si>
    <t>Net0_5</t>
  </si>
  <si>
    <t>Net18_19</t>
  </si>
  <si>
    <t>Net22_25</t>
  </si>
  <si>
    <t>Net30_35</t>
  </si>
  <si>
    <t>Net36_45</t>
  </si>
  <si>
    <t>Net56_65</t>
  </si>
  <si>
    <t>total</t>
  </si>
  <si>
    <t>Young children to potential parent age group ratio</t>
  </si>
  <si>
    <t xml:space="preserve">30-45 moving out </t>
  </si>
  <si>
    <t>Outer London</t>
  </si>
  <si>
    <t>Inner London</t>
  </si>
  <si>
    <t>All ages</t>
  </si>
  <si>
    <t>Outer</t>
  </si>
  <si>
    <t>Inner</t>
  </si>
  <si>
    <t>2015-19</t>
  </si>
  <si>
    <t>2015-2019 average</t>
  </si>
  <si>
    <t>% differences</t>
  </si>
  <si>
    <t>2021 vs average</t>
  </si>
  <si>
    <t>2022 vs average</t>
  </si>
  <si>
    <t>absolute differences</t>
  </si>
  <si>
    <t>INNER &amp; OUTER LONDON TO OUTSIDE OF LONDON</t>
  </si>
  <si>
    <t xml:space="preserve">Outmigration </t>
  </si>
  <si>
    <t>Outside London to Outer London</t>
  </si>
  <si>
    <t>Outer London to Outside of London</t>
  </si>
  <si>
    <t xml:space="preserve">More than normal </t>
  </si>
  <si>
    <t xml:space="preserve">Outer </t>
  </si>
  <si>
    <t>30-45</t>
  </si>
  <si>
    <t>all</t>
  </si>
  <si>
    <t>OUT migration</t>
  </si>
  <si>
    <t>% of leavers aged 30-45</t>
  </si>
  <si>
    <t>15-19</t>
  </si>
  <si>
    <t xml:space="preserve">Inner </t>
  </si>
  <si>
    <t>Outside London to Inner London</t>
  </si>
  <si>
    <t>Inner london to Outside London</t>
  </si>
  <si>
    <t>Outer London to Inner London</t>
  </si>
  <si>
    <t>Inner London to Outer London</t>
  </si>
  <si>
    <t>Young children to potential parent age ratio</t>
  </si>
  <si>
    <t>South East to London</t>
  </si>
  <si>
    <t>London to South East</t>
  </si>
  <si>
    <t>30-45 move out</t>
  </si>
  <si>
    <t>SE</t>
  </si>
  <si>
    <t>SW</t>
  </si>
  <si>
    <t>East</t>
  </si>
  <si>
    <t>E Midlands</t>
  </si>
  <si>
    <t>W Midlands</t>
  </si>
  <si>
    <t>NE</t>
  </si>
  <si>
    <t>NW</t>
  </si>
  <si>
    <t>Yorkshire &amp; Humber</t>
  </si>
  <si>
    <t>Wales</t>
  </si>
  <si>
    <t>South West to London</t>
  </si>
  <si>
    <t>London to South West</t>
  </si>
  <si>
    <t>East to London</t>
  </si>
  <si>
    <t>London to East</t>
  </si>
  <si>
    <t>average vs 2021 % increase in 30-45 moveout</t>
  </si>
  <si>
    <t>East Midlands to London</t>
  </si>
  <si>
    <t>London to East Midlands</t>
  </si>
  <si>
    <t>Total move out</t>
  </si>
  <si>
    <t>West Midlands to London</t>
  </si>
  <si>
    <t>London to West Midlands</t>
  </si>
  <si>
    <t>script error</t>
  </si>
  <si>
    <t>Total move in</t>
  </si>
  <si>
    <t>North East to London</t>
  </si>
  <si>
    <t>London to North East</t>
  </si>
  <si>
    <t>Total leaving london</t>
  </si>
  <si>
    <t xml:space="preserve">Proportion of total </t>
  </si>
  <si>
    <t>Sum GSE</t>
  </si>
  <si>
    <t>North West to London</t>
  </si>
  <si>
    <t>London to North West</t>
  </si>
  <si>
    <t>Yorkshire &amp; Humber to London</t>
  </si>
  <si>
    <t>London to Yorkshire &amp; Humber</t>
  </si>
  <si>
    <t>Wales to London</t>
  </si>
  <si>
    <t>London to Wales</t>
  </si>
  <si>
    <t>PUA</t>
  </si>
  <si>
    <t>Aldershot</t>
  </si>
  <si>
    <t>Barnsley</t>
  </si>
  <si>
    <t>Basildon</t>
  </si>
  <si>
    <t>Birkenhead</t>
  </si>
  <si>
    <t>Birmingham</t>
  </si>
  <si>
    <t>Blackburn</t>
  </si>
  <si>
    <t>Blackpool</t>
  </si>
  <si>
    <t>Bournemouth</t>
  </si>
  <si>
    <t>Bradford</t>
  </si>
  <si>
    <t>Brighton</t>
  </si>
  <si>
    <t>Bristol</t>
  </si>
  <si>
    <t>Burnley</t>
  </si>
  <si>
    <t>Cambridge</t>
  </si>
  <si>
    <t>Cardiff</t>
  </si>
  <si>
    <t>Chatham</t>
  </si>
  <si>
    <t>Coventry</t>
  </si>
  <si>
    <t>Crawley</t>
  </si>
  <si>
    <t>Derby</t>
  </si>
  <si>
    <t>Doncaster</t>
  </si>
  <si>
    <t>Exeter</t>
  </si>
  <si>
    <t>Gloucester</t>
  </si>
  <si>
    <t>Huddersfield</t>
  </si>
  <si>
    <t>Hull</t>
  </si>
  <si>
    <t>Ipswich</t>
  </si>
  <si>
    <t>Leeds</t>
  </si>
  <si>
    <t>Leicester</t>
  </si>
  <si>
    <t>Liverpool</t>
  </si>
  <si>
    <t>Luton</t>
  </si>
  <si>
    <t>Manchester</t>
  </si>
  <si>
    <t>Mansfield</t>
  </si>
  <si>
    <t>Middlesbrough</t>
  </si>
  <si>
    <t>Milton Keynes</t>
  </si>
  <si>
    <t>Newcastle</t>
  </si>
  <si>
    <t>Newport</t>
  </si>
  <si>
    <t>Northampton</t>
  </si>
  <si>
    <t>Norwich</t>
  </si>
  <si>
    <t>Nottingham</t>
  </si>
  <si>
    <t>Oxford</t>
  </si>
  <si>
    <t>Peterborough</t>
  </si>
  <si>
    <t>Plymouth</t>
  </si>
  <si>
    <t>Portsmouth</t>
  </si>
  <si>
    <t>Preston</t>
  </si>
  <si>
    <t>Reading</t>
  </si>
  <si>
    <t>Sheffield</t>
  </si>
  <si>
    <t>Slough</t>
  </si>
  <si>
    <t>Southampton</t>
  </si>
  <si>
    <t>Southend</t>
  </si>
  <si>
    <t>Stoke</t>
  </si>
  <si>
    <t>Sunderland</t>
  </si>
  <si>
    <t>Swansea</t>
  </si>
  <si>
    <t>Swindon</t>
  </si>
  <si>
    <t>Telford</t>
  </si>
  <si>
    <t>Wakefield</t>
  </si>
  <si>
    <t>Warrington</t>
  </si>
  <si>
    <t>Wigan</t>
  </si>
  <si>
    <t>Worthing</t>
  </si>
  <si>
    <t>York</t>
  </si>
  <si>
    <t>non_urban</t>
  </si>
  <si>
    <t>Inner_0_5_in</t>
  </si>
  <si>
    <t>Inner_18_19_in</t>
  </si>
  <si>
    <t>Inner_22_25_in</t>
  </si>
  <si>
    <t>Inner_30_35_in</t>
  </si>
  <si>
    <t>Inner_36_45_in</t>
  </si>
  <si>
    <t>Inner_56_65_in</t>
  </si>
  <si>
    <t>Inner_allages_in</t>
  </si>
  <si>
    <t>Inner_0_5_out</t>
  </si>
  <si>
    <t>Inner_18_19_out</t>
  </si>
  <si>
    <t>Inner_22_25_out</t>
  </si>
  <si>
    <t>Inner_30_35_out</t>
  </si>
  <si>
    <t>Inner_36_45_out</t>
  </si>
  <si>
    <t>Inner_56_65_out</t>
  </si>
  <si>
    <t>Inner_allages_out</t>
  </si>
  <si>
    <t>not London</t>
  </si>
  <si>
    <t>outer_0_5_in</t>
  </si>
  <si>
    <t>outer_18_19_in</t>
  </si>
  <si>
    <t>outer_22_25_in</t>
  </si>
  <si>
    <t>outer_30_35_in</t>
  </si>
  <si>
    <t>outer_36_45_in</t>
  </si>
  <si>
    <t>outer_56_65_in</t>
  </si>
  <si>
    <t>outer_allages_in</t>
  </si>
  <si>
    <t>outer_0_5_out</t>
  </si>
  <si>
    <t>outer_18_19_out</t>
  </si>
  <si>
    <t>outer_22_25_out</t>
  </si>
  <si>
    <t>outer_30_35_out</t>
  </si>
  <si>
    <t>outer_36_45_out</t>
  </si>
  <si>
    <t>outer_56_65_out</t>
  </si>
  <si>
    <t>outer_allages_out</t>
  </si>
  <si>
    <t>inout_0_5_in</t>
  </si>
  <si>
    <t>inout_18_19_in</t>
  </si>
  <si>
    <t>inout_22_25_in</t>
  </si>
  <si>
    <t>inout_30_35_in</t>
  </si>
  <si>
    <t>inout_36_45_in</t>
  </si>
  <si>
    <t>inout_56_65_in</t>
  </si>
  <si>
    <t>inout_allages_in</t>
  </si>
  <si>
    <t>inout_0_5_out</t>
  </si>
  <si>
    <t>inout_18_19_out</t>
  </si>
  <si>
    <t>inout_22_25_out</t>
  </si>
  <si>
    <t>inout_30_35_out</t>
  </si>
  <si>
    <t>inout_36_45_out</t>
  </si>
  <si>
    <t>inout_56_65_out</t>
  </si>
  <si>
    <t>inout_allages_out</t>
  </si>
  <si>
    <t>East_0_5_in</t>
  </si>
  <si>
    <t>East_18_19_in</t>
  </si>
  <si>
    <t>East_22_25_in</t>
  </si>
  <si>
    <t>East_30_35_in</t>
  </si>
  <si>
    <t>East_36_45_in</t>
  </si>
  <si>
    <t>East_56_65_in</t>
  </si>
  <si>
    <t>East_allages_in</t>
  </si>
  <si>
    <t>East_0_5_out</t>
  </si>
  <si>
    <t>East_18_19_out</t>
  </si>
  <si>
    <t>East_22_25_out</t>
  </si>
  <si>
    <t>East_30_35_out</t>
  </si>
  <si>
    <t>East_36_45_out</t>
  </si>
  <si>
    <t>East_56_65_out</t>
  </si>
  <si>
    <t>East_allages_out</t>
  </si>
  <si>
    <t>SE_0_5_in</t>
  </si>
  <si>
    <t>SE_18_19_in</t>
  </si>
  <si>
    <t>SE_22_25_in</t>
  </si>
  <si>
    <t>SE_30_35_in</t>
  </si>
  <si>
    <t>SE_36_45_in</t>
  </si>
  <si>
    <t>SE_56_65_in</t>
  </si>
  <si>
    <t>SE_allages_in</t>
  </si>
  <si>
    <t>SE_0_5_out</t>
  </si>
  <si>
    <t>SE_18_19_out</t>
  </si>
  <si>
    <t>SE_22_25_out</t>
  </si>
  <si>
    <t>SE_30_35_out</t>
  </si>
  <si>
    <t>SE_36_45_out</t>
  </si>
  <si>
    <t>SE_56_65_out</t>
  </si>
  <si>
    <t>SE_allages_out</t>
  </si>
  <si>
    <t>SW_0_5_in</t>
  </si>
  <si>
    <t>SW_18_19_in</t>
  </si>
  <si>
    <t>SW_22_25_in</t>
  </si>
  <si>
    <t>SW_30_35_in</t>
  </si>
  <si>
    <t>SW_36_45_in</t>
  </si>
  <si>
    <t>SW_56_65_in</t>
  </si>
  <si>
    <t>SW_allages_in</t>
  </si>
  <si>
    <t>SW_0_5_out</t>
  </si>
  <si>
    <t>SW_18_19_out</t>
  </si>
  <si>
    <t>SW_22_25_out</t>
  </si>
  <si>
    <t>SW_30_35_out</t>
  </si>
  <si>
    <t>SW_36_45_out</t>
  </si>
  <si>
    <t>SW_56_65_out</t>
  </si>
  <si>
    <t>SW_allages_out</t>
  </si>
  <si>
    <t>1</t>
  </si>
  <si>
    <t>2</t>
  </si>
  <si>
    <t>3</t>
  </si>
  <si>
    <t>NE_0_5_in</t>
  </si>
  <si>
    <t>NE_18_19_in</t>
  </si>
  <si>
    <t>NE_22_25_in</t>
  </si>
  <si>
    <t>NE_30_35_in</t>
  </si>
  <si>
    <t>NE_36_45_in</t>
  </si>
  <si>
    <t>NE_56_65_in</t>
  </si>
  <si>
    <t>NE_allages_in</t>
  </si>
  <si>
    <t>NE_0_5_out</t>
  </si>
  <si>
    <t>NE_18_19_out</t>
  </si>
  <si>
    <t>NE_22_25_out</t>
  </si>
  <si>
    <t>NE_30_35_out</t>
  </si>
  <si>
    <t>NE_36_45_out</t>
  </si>
  <si>
    <t>NE_56_65_out</t>
  </si>
  <si>
    <t>NE_allages_out</t>
  </si>
  <si>
    <t>NW_0_5_in</t>
  </si>
  <si>
    <t>NW_18_19_in</t>
  </si>
  <si>
    <t>NW_22_25_in</t>
  </si>
  <si>
    <t>NW_30_35_in</t>
  </si>
  <si>
    <t>NW_36_45_in</t>
  </si>
  <si>
    <t>NW_56_65_in</t>
  </si>
  <si>
    <t>NW_allages_in</t>
  </si>
  <si>
    <t>NW_0_5_out</t>
  </si>
  <si>
    <t>NW_18_19_out</t>
  </si>
  <si>
    <t>NW_22_25_out</t>
  </si>
  <si>
    <t>NW_30_35_out</t>
  </si>
  <si>
    <t>NW_36_45_out</t>
  </si>
  <si>
    <t>NW_56_65_out</t>
  </si>
  <si>
    <t>NW_allages_out</t>
  </si>
  <si>
    <t>WMids_18_19_in</t>
  </si>
  <si>
    <t>WMids_22_25_in</t>
  </si>
  <si>
    <t>WMids_30_35_in</t>
  </si>
  <si>
    <t>WMids_36_45_in</t>
  </si>
  <si>
    <t>WMids_56_65_in</t>
  </si>
  <si>
    <t>WMids_allages_in</t>
  </si>
  <si>
    <t>WMids_0_5_out</t>
  </si>
  <si>
    <t>WMids_18_19_out</t>
  </si>
  <si>
    <t>WMids_22_25_out</t>
  </si>
  <si>
    <t>WMids_30_35_out</t>
  </si>
  <si>
    <t>WMids_36_45_out</t>
  </si>
  <si>
    <t>WMids_56_65_out</t>
  </si>
  <si>
    <t>WMids_allages_out</t>
  </si>
  <si>
    <t>EMids_0_5_in</t>
  </si>
  <si>
    <t>EMids_18_19_in</t>
  </si>
  <si>
    <t>EMids_22_25_in</t>
  </si>
  <si>
    <t>EMids_30_35_in</t>
  </si>
  <si>
    <t>EMids_36_45_in</t>
  </si>
  <si>
    <t>EMids_56_65_in</t>
  </si>
  <si>
    <t>EMids_allages_in</t>
  </si>
  <si>
    <t>EMids_0_5_out</t>
  </si>
  <si>
    <t>EMids_18_19_out</t>
  </si>
  <si>
    <t>EMids_22_25_out</t>
  </si>
  <si>
    <t>EMids_30_35_out</t>
  </si>
  <si>
    <t>EMids_36_45_out</t>
  </si>
  <si>
    <t>EMids_56_65_out</t>
  </si>
  <si>
    <t>EMids_allages_out</t>
  </si>
  <si>
    <t>Wales_0_5_in</t>
  </si>
  <si>
    <t>Wales_18_19_in</t>
  </si>
  <si>
    <t>Wales_22_25_in</t>
  </si>
  <si>
    <t>Wales_30_35_in</t>
  </si>
  <si>
    <t>Wales_36_45_in</t>
  </si>
  <si>
    <t>Wales_56_65_in</t>
  </si>
  <si>
    <t>Wales_allages_in</t>
  </si>
  <si>
    <t>Wales_0_5_out</t>
  </si>
  <si>
    <t>Wales_18_19_out</t>
  </si>
  <si>
    <t>Wales_22_25_out</t>
  </si>
  <si>
    <t>Wales_30_35_out</t>
  </si>
  <si>
    <t>Wales_36_45_out</t>
  </si>
  <si>
    <t>Wales_56_65_out</t>
  </si>
  <si>
    <t>Wales_allages_out</t>
  </si>
  <si>
    <t>YH_0_5_in</t>
  </si>
  <si>
    <t>YH_18_19_in</t>
  </si>
  <si>
    <t>YH_22_25_in</t>
  </si>
  <si>
    <t>YH_30_35_in</t>
  </si>
  <si>
    <t>YH_36_45_in</t>
  </si>
  <si>
    <t>YH_56_65_in</t>
  </si>
  <si>
    <t>YH_allages_in</t>
  </si>
  <si>
    <t>YH_0_5_out</t>
  </si>
  <si>
    <t>YH_18_19_out</t>
  </si>
  <si>
    <t>YH_22_25_out</t>
  </si>
  <si>
    <t>YH_30_35_out</t>
  </si>
  <si>
    <t>YH_36_45_out</t>
  </si>
  <si>
    <t>YH_56_65_out</t>
  </si>
  <si>
    <t>YH_allages_out</t>
  </si>
  <si>
    <t>Outside to Inner</t>
  </si>
  <si>
    <t>Outside to Outer</t>
  </si>
  <si>
    <t xml:space="preserve">Inner to Outer </t>
  </si>
  <si>
    <t xml:space="preserve">Outer to Inner </t>
  </si>
  <si>
    <t xml:space="preserve">Inner to Outside </t>
  </si>
  <si>
    <t>Outer to Outside</t>
  </si>
  <si>
    <t>Circle of life?</t>
  </si>
  <si>
    <t>Inner London % of total population</t>
  </si>
  <si>
    <t>UrbanGSE_0_5_in</t>
  </si>
  <si>
    <t>UrbanGSE_18_19_in</t>
  </si>
  <si>
    <t>UrbanGSE_22_25_in</t>
  </si>
  <si>
    <t>UrbanGSE_30_35_in</t>
  </si>
  <si>
    <t>UrbanGSE_36_45_in</t>
  </si>
  <si>
    <t>UrbanGSE_56_65_in</t>
  </si>
  <si>
    <t>UrbanGSE_allages_in</t>
  </si>
  <si>
    <t>UrbanGSE_0_5_out</t>
  </si>
  <si>
    <t>UrbanGSE_18_19_out</t>
  </si>
  <si>
    <t>UrbanGSE_22_25_out</t>
  </si>
  <si>
    <t>UrbanGSE_30_35_out</t>
  </si>
  <si>
    <t>UrbanGSE_36_45_out</t>
  </si>
  <si>
    <t>UrbanGSE_56_65_out</t>
  </si>
  <si>
    <t>UrbanGSE_allages_out</t>
  </si>
  <si>
    <t>Non_UrbanGSE_0_5_in</t>
  </si>
  <si>
    <t>Non_UrbanGSE_18_19_in</t>
  </si>
  <si>
    <t>Non_UrbanGSE_22_25_in</t>
  </si>
  <si>
    <t>Non_UrbanGSE_30_35_in</t>
  </si>
  <si>
    <t>Non_UrbanGSE_36_45_in</t>
  </si>
  <si>
    <t>Non_UrbanGSE_56_65_in</t>
  </si>
  <si>
    <t>Non_UrbanGSE_allages_in</t>
  </si>
  <si>
    <t>Non_UrbanGSE_0_5_out</t>
  </si>
  <si>
    <t>Non_UrbanGSE_18_19_out</t>
  </si>
  <si>
    <t>Non_UrbanGSE_22_25_out</t>
  </si>
  <si>
    <t>Non_UrbanGSE_30_35_out</t>
  </si>
  <si>
    <t>Non_UrbanGSE_36_45_out</t>
  </si>
  <si>
    <t>Non_UrbanGSE_56_65_out</t>
  </si>
  <si>
    <t>Non_UrbanGSE_allages_out</t>
  </si>
  <si>
    <t>London to Urban GSE</t>
  </si>
  <si>
    <t>Urban GSE to London</t>
  </si>
  <si>
    <t>Net from London to Urban GSE</t>
  </si>
  <si>
    <t>London to Non-Urban GSE</t>
  </si>
  <si>
    <t>Non-Urban GSE to London</t>
  </si>
  <si>
    <t>Net from London to Non-Urban GSE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</si>
</sst>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9" fontId="0" fillId="2" borderId="0" xfId="1" applyFont="1" applyFill="1"/>
    <xf numFmtId="9" fontId="0" fillId="0" borderId="0" xfId="1" applyFont="1"/>
    <xf numFmtId="0" fontId="2" fillId="3" borderId="0" xfId="0" applyFont="1" applyFill="1"/>
    <xf numFmtId="0" fontId="2" fillId="4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2" fontId="0" fillId="0" borderId="0" xfId="1" applyNumberFormat="1" applyFont="1" applyFill="1"/>
    <xf numFmtId="0" fontId="3" fillId="0" borderId="0" xfId="0" applyFont="1"/>
    <xf numFmtId="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</a:t>
            </a:r>
            <a:r>
              <a:rPr lang="en-GB" baseline="0"/>
              <a:t> between Inner and Outer London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2015-2019 yearly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London'!$A$3:$G$3,'Within London'!$I$3:$N$3,'Within London'!$P$3:$U$3)</c:f>
              <c:numCache>
                <c:formatCode>General</c:formatCode>
                <c:ptCount val="19"/>
                <c:pt idx="0">
                  <c:v>0</c:v>
                </c:pt>
                <c:pt idx="1">
                  <c:v>5092.7308999999996</c:v>
                </c:pt>
                <c:pt idx="2">
                  <c:v>2770.4449800000002</c:v>
                </c:pt>
                <c:pt idx="3">
                  <c:v>11738.73424</c:v>
                </c:pt>
                <c:pt idx="4">
                  <c:v>15337.52766</c:v>
                </c:pt>
                <c:pt idx="5">
                  <c:v>11468.9753</c:v>
                </c:pt>
                <c:pt idx="6">
                  <c:v>2395.12734</c:v>
                </c:pt>
                <c:pt idx="7">
                  <c:v>11524.74842</c:v>
                </c:pt>
                <c:pt idx="8">
                  <c:v>1767.9018599999999</c:v>
                </c:pt>
                <c:pt idx="9">
                  <c:v>11490.494619999999</c:v>
                </c:pt>
                <c:pt idx="10">
                  <c:v>27536.125779999998</c:v>
                </c:pt>
                <c:pt idx="11">
                  <c:v>22704.741959999999</c:v>
                </c:pt>
                <c:pt idx="12">
                  <c:v>3970.6170400000001</c:v>
                </c:pt>
                <c:pt idx="13">
                  <c:v>-6432.0175200000003</c:v>
                </c:pt>
                <c:pt idx="14">
                  <c:v>1002.54312</c:v>
                </c:pt>
                <c:pt idx="15">
                  <c:v>248.23962</c:v>
                </c:pt>
                <c:pt idx="16">
                  <c:v>-12198.598120000001</c:v>
                </c:pt>
                <c:pt idx="17">
                  <c:v>-11235.766659999999</c:v>
                </c:pt>
                <c:pt idx="18">
                  <c:v>-1575.4897000000001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D-45C6-9FC1-173EAF993227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London'!$A$4:$G$4,'Within London'!$I$4:$N$4,'Within London'!$P$4:$U$4)</c:f>
              <c:numCache>
                <c:formatCode>General</c:formatCode>
                <c:ptCount val="19"/>
                <c:pt idx="0">
                  <c:v>2020</c:v>
                </c:pt>
                <c:pt idx="1">
                  <c:v>4675.1052</c:v>
                </c:pt>
                <c:pt idx="2">
                  <c:v>2945.1691999999998</c:v>
                </c:pt>
                <c:pt idx="3">
                  <c:v>11625.7153</c:v>
                </c:pt>
                <c:pt idx="4">
                  <c:v>14368.601199999999</c:v>
                </c:pt>
                <c:pt idx="5">
                  <c:v>11079.334699999999</c:v>
                </c:pt>
                <c:pt idx="6">
                  <c:v>2537.3607000000002</c:v>
                </c:pt>
                <c:pt idx="7">
                  <c:v>10008.073</c:v>
                </c:pt>
                <c:pt idx="8">
                  <c:v>1831.7800999999999</c:v>
                </c:pt>
                <c:pt idx="9">
                  <c:v>12080.7327</c:v>
                </c:pt>
                <c:pt idx="10">
                  <c:v>25755.152999999998</c:v>
                </c:pt>
                <c:pt idx="11">
                  <c:v>22046.894700000001</c:v>
                </c:pt>
                <c:pt idx="12">
                  <c:v>4005.4553000000001</c:v>
                </c:pt>
                <c:pt idx="13">
                  <c:v>-5332.9678000000004</c:v>
                </c:pt>
                <c:pt idx="14">
                  <c:v>1113.3891000000001</c:v>
                </c:pt>
                <c:pt idx="15">
                  <c:v>-455.01740000000098</c:v>
                </c:pt>
                <c:pt idx="16">
                  <c:v>-11386.551799999999</c:v>
                </c:pt>
                <c:pt idx="17">
                  <c:v>-10967.56</c:v>
                </c:pt>
                <c:pt idx="18">
                  <c:v>-1468.0945999999999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D-45C6-9FC1-173EAF993227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London'!$A$5:$G$5,'Within London'!$I$5:$N$5,'Within London'!$P$5:$U$5)</c:f>
              <c:numCache>
                <c:formatCode>General</c:formatCode>
                <c:ptCount val="19"/>
                <c:pt idx="0">
                  <c:v>2021</c:v>
                </c:pt>
                <c:pt idx="1">
                  <c:v>5491.4192999999996</c:v>
                </c:pt>
                <c:pt idx="2">
                  <c:v>3190.7262000000001</c:v>
                </c:pt>
                <c:pt idx="3">
                  <c:v>15100.5823</c:v>
                </c:pt>
                <c:pt idx="4">
                  <c:v>20355.7438</c:v>
                </c:pt>
                <c:pt idx="5">
                  <c:v>15207.8346</c:v>
                </c:pt>
                <c:pt idx="6">
                  <c:v>3470.7476000000001</c:v>
                </c:pt>
                <c:pt idx="7">
                  <c:v>11651.355600000001</c:v>
                </c:pt>
                <c:pt idx="8">
                  <c:v>1959.9432999999999</c:v>
                </c:pt>
                <c:pt idx="9">
                  <c:v>12462.2397</c:v>
                </c:pt>
                <c:pt idx="10">
                  <c:v>35803.449699999997</c:v>
                </c:pt>
                <c:pt idx="11">
                  <c:v>29990.424299999999</c:v>
                </c:pt>
                <c:pt idx="12">
                  <c:v>5134.5819000000001</c:v>
                </c:pt>
                <c:pt idx="13">
                  <c:v>-6159.9363000000003</c:v>
                </c:pt>
                <c:pt idx="14">
                  <c:v>1230.7828999999999</c:v>
                </c:pt>
                <c:pt idx="15">
                  <c:v>2638.3425999999999</c:v>
                </c:pt>
                <c:pt idx="16">
                  <c:v>-15447.705900000001</c:v>
                </c:pt>
                <c:pt idx="17">
                  <c:v>-14782.5897</c:v>
                </c:pt>
                <c:pt idx="18">
                  <c:v>-1663.8343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D-45C6-9FC1-173EAF993227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London'!$A$6:$G$6,'Within London'!$I$6:$N$6,'Within London'!$P$6:$U$6)</c:f>
              <c:numCache>
                <c:formatCode>General</c:formatCode>
                <c:ptCount val="19"/>
                <c:pt idx="0">
                  <c:v>2022</c:v>
                </c:pt>
                <c:pt idx="1">
                  <c:v>4659.6958000000004</c:v>
                </c:pt>
                <c:pt idx="2">
                  <c:v>3692.5801000000001</c:v>
                </c:pt>
                <c:pt idx="3">
                  <c:v>13015.951499999999</c:v>
                </c:pt>
                <c:pt idx="4">
                  <c:v>15676.544</c:v>
                </c:pt>
                <c:pt idx="5">
                  <c:v>12389.510700000001</c:v>
                </c:pt>
                <c:pt idx="6">
                  <c:v>3356.4045999999998</c:v>
                </c:pt>
                <c:pt idx="7">
                  <c:v>10733.3303</c:v>
                </c:pt>
                <c:pt idx="8">
                  <c:v>2027.2116000000001</c:v>
                </c:pt>
                <c:pt idx="9">
                  <c:v>12504.6515</c:v>
                </c:pt>
                <c:pt idx="10">
                  <c:v>29132.0232</c:v>
                </c:pt>
                <c:pt idx="11">
                  <c:v>26046.008900000001</c:v>
                </c:pt>
                <c:pt idx="12">
                  <c:v>5287.1066000000001</c:v>
                </c:pt>
                <c:pt idx="13">
                  <c:v>-6073.6345000000001</c:v>
                </c:pt>
                <c:pt idx="14">
                  <c:v>1665.3685</c:v>
                </c:pt>
                <c:pt idx="15">
                  <c:v>511.29999999999899</c:v>
                </c:pt>
                <c:pt idx="16">
                  <c:v>-13455.4792</c:v>
                </c:pt>
                <c:pt idx="17">
                  <c:v>-13656.4982</c:v>
                </c:pt>
                <c:pt idx="18">
                  <c:v>-1930.702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D-45C6-9FC1-173EAF99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937183"/>
        <c:axId val="1410193264"/>
      </c:barChart>
      <c:catAx>
        <c:axId val="13529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93264"/>
        <c:crosses val="autoZero"/>
        <c:auto val="1"/>
        <c:lblAlgn val="ctr"/>
        <c:lblOffset val="100"/>
        <c:noMultiLvlLbl val="0"/>
      </c:catAx>
      <c:valAx>
        <c:axId val="1410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30-45</a:t>
            </a:r>
            <a:r>
              <a:rPr lang="en-GB" baseline="0"/>
              <a:t> year olds moving from London to Regions, 2015-2022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2015-2019 Yearly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Regions'!$AE$3:$AN$3</c15:sqref>
                  </c15:fullRef>
                </c:ext>
              </c:extLst>
              <c:f>'London to Regions'!$AF$3:$AN$3</c:f>
              <c:numCache>
                <c:formatCode>General</c:formatCode>
                <c:ptCount val="9"/>
                <c:pt idx="0">
                  <c:v>39978.329519999999</c:v>
                </c:pt>
                <c:pt idx="1">
                  <c:v>10256.932480000001</c:v>
                </c:pt>
                <c:pt idx="2">
                  <c:v>26550.03586</c:v>
                </c:pt>
                <c:pt idx="3">
                  <c:v>5961.6929799999998</c:v>
                </c:pt>
                <c:pt idx="4">
                  <c:v>6919.6925999999994</c:v>
                </c:pt>
                <c:pt idx="5">
                  <c:v>1637.5576599999999</c:v>
                </c:pt>
                <c:pt idx="6">
                  <c:v>6523.1389399999998</c:v>
                </c:pt>
                <c:pt idx="7">
                  <c:v>4655.3311800000001</c:v>
                </c:pt>
                <c:pt idx="8">
                  <c:v>2157.8389399999996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A9F-97D2-053834B8AA6B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Regions'!$AE$4:$AN$4</c15:sqref>
                  </c15:fullRef>
                </c:ext>
              </c:extLst>
              <c:f>'London to Regions'!$AF$4:$AN$4</c:f>
              <c:numCache>
                <c:formatCode>General</c:formatCode>
                <c:ptCount val="9"/>
                <c:pt idx="0">
                  <c:v>38333.844799999999</c:v>
                </c:pt>
                <c:pt idx="1">
                  <c:v>10614.0556</c:v>
                </c:pt>
                <c:pt idx="2">
                  <c:v>25829.858099999998</c:v>
                </c:pt>
                <c:pt idx="3">
                  <c:v>5909.2088000000003</c:v>
                </c:pt>
                <c:pt idx="4">
                  <c:v>6334.0564999999997</c:v>
                </c:pt>
                <c:pt idx="5">
                  <c:v>1764.5239999999999</c:v>
                </c:pt>
                <c:pt idx="6">
                  <c:v>6226.2002000000002</c:v>
                </c:pt>
                <c:pt idx="7">
                  <c:v>4802.0346</c:v>
                </c:pt>
                <c:pt idx="8">
                  <c:v>2370.2516999999998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F-4A9F-97D2-053834B8AA6B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Regions'!$AE$5:$AN$5</c15:sqref>
                  </c15:fullRef>
                </c:ext>
              </c:extLst>
              <c:f>'London to Regions'!$AF$5:$AN$5</c:f>
              <c:numCache>
                <c:formatCode>General</c:formatCode>
                <c:ptCount val="9"/>
                <c:pt idx="0">
                  <c:v>62088.8655</c:v>
                </c:pt>
                <c:pt idx="1">
                  <c:v>16405.1859</c:v>
                </c:pt>
                <c:pt idx="2">
                  <c:v>36708.782800000001</c:v>
                </c:pt>
                <c:pt idx="3">
                  <c:v>8266.3989000000001</c:v>
                </c:pt>
                <c:pt idx="4">
                  <c:v>9521.33</c:v>
                </c:pt>
                <c:pt idx="5">
                  <c:v>2569.9227999999998</c:v>
                </c:pt>
                <c:pt idx="6">
                  <c:v>9252.6916999999994</c:v>
                </c:pt>
                <c:pt idx="7">
                  <c:v>7273.3078999999998</c:v>
                </c:pt>
                <c:pt idx="8">
                  <c:v>3099.8330000000001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F-4A9F-97D2-053834B8AA6B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Regions'!$AE$6:$AN$6</c15:sqref>
                  </c15:fullRef>
                </c:ext>
              </c:extLst>
              <c:f>'London to Regions'!$AF$6:$AN$6</c:f>
              <c:numCache>
                <c:formatCode>General</c:formatCode>
                <c:ptCount val="9"/>
                <c:pt idx="0">
                  <c:v>49401.259399999995</c:v>
                </c:pt>
                <c:pt idx="1">
                  <c:v>11794.3827</c:v>
                </c:pt>
                <c:pt idx="2">
                  <c:v>30621.525000000001</c:v>
                </c:pt>
                <c:pt idx="3">
                  <c:v>7250.0531000000001</c:v>
                </c:pt>
                <c:pt idx="4">
                  <c:v>8295.9249999999993</c:v>
                </c:pt>
                <c:pt idx="5">
                  <c:v>2212.9340999999999</c:v>
                </c:pt>
                <c:pt idx="6">
                  <c:v>7392.4629999999997</c:v>
                </c:pt>
                <c:pt idx="7">
                  <c:v>5538.6333999999997</c:v>
                </c:pt>
                <c:pt idx="8">
                  <c:v>2411.7484999999997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F-4A9F-97D2-053834B8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45040"/>
        <c:axId val="1280704816"/>
      </c:barChart>
      <c:catAx>
        <c:axId val="12794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04816"/>
        <c:crosses val="autoZero"/>
        <c:auto val="1"/>
        <c:lblAlgn val="ctr"/>
        <c:lblOffset val="100"/>
        <c:noMultiLvlLbl val="0"/>
      </c:catAx>
      <c:valAx>
        <c:axId val="1280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increase in 30-45 moveout, 2021 compared</a:t>
            </a:r>
            <a:r>
              <a:rPr lang="en-US" baseline="0"/>
              <a:t> to 2015-2019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to Regions'!$AE$32</c:f>
              <c:strCache>
                <c:ptCount val="1"/>
                <c:pt idx="0">
                  <c:v>average vs 2021 % increase in 30-45 moveout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'London to Regions'!$AF$31:$AN$31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f>'London to Regions'!$AF$32:$AN$32</c:f>
              <c:numCache>
                <c:formatCode>General</c:formatCode>
                <c:ptCount val="9"/>
                <c:pt idx="0">
                  <c:v>0.55306302803219276</c:v>
                </c:pt>
                <c:pt idx="1">
                  <c:v>0.59942418768852013</c:v>
                </c:pt>
                <c:pt idx="2">
                  <c:v>0.38262648659187165</c:v>
                </c:pt>
                <c:pt idx="3">
                  <c:v>0.38658581173698758</c:v>
                </c:pt>
                <c:pt idx="4">
                  <c:v>0.37597586343647704</c:v>
                </c:pt>
                <c:pt idx="5">
                  <c:v>0.56936324306284269</c:v>
                </c:pt>
                <c:pt idx="6">
                  <c:v>0.41844160995289176</c:v>
                </c:pt>
                <c:pt idx="7">
                  <c:v>0.56236100478677431</c:v>
                </c:pt>
                <c:pt idx="8">
                  <c:v>0.43654512046204924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BF3-93DD-66ABB7BB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477392"/>
        <c:axId val="592794719"/>
      </c:barChart>
      <c:catAx>
        <c:axId val="12804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4719"/>
        <c:crosses val="autoZero"/>
        <c:auto val="1"/>
        <c:lblAlgn val="ctr"/>
        <c:lblOffset val="100"/>
        <c:noMultiLvlLbl val="0"/>
      </c:catAx>
      <c:valAx>
        <c:axId val="5927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Regions'!$AQ$3:$AZ$3</c15:sqref>
                  </c15:fullRef>
                </c:ext>
              </c:extLst>
              <c:f>'London to Regions'!$AR$3:$AZ$3</c:f>
              <c:numCache>
                <c:formatCode>General</c:formatCode>
                <c:ptCount val="9"/>
                <c:pt idx="0">
                  <c:v>7518.5464800000009</c:v>
                </c:pt>
                <c:pt idx="1">
                  <c:v>4951.6895999999997</c:v>
                </c:pt>
                <c:pt idx="2">
                  <c:v>2714.5315999999998</c:v>
                </c:pt>
                <c:pt idx="3">
                  <c:v>1057.8500199999999</c:v>
                </c:pt>
                <c:pt idx="4">
                  <c:v>857.72492</c:v>
                </c:pt>
                <c:pt idx="5">
                  <c:v>767.57048000000009</c:v>
                </c:pt>
                <c:pt idx="6">
                  <c:v>651.58478000000002</c:v>
                </c:pt>
                <c:pt idx="7">
                  <c:v>452.80108000000001</c:v>
                </c:pt>
                <c:pt idx="8">
                  <c:v>299.89161999999999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D-4AC7-BD78-F5587DBB19F5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Regions'!$AQ$4:$AZ$4</c15:sqref>
                  </c15:fullRef>
                </c:ext>
              </c:extLst>
              <c:f>'London to Regions'!$AR$4:$AZ$4</c:f>
              <c:numCache>
                <c:formatCode>General</c:formatCode>
                <c:ptCount val="9"/>
                <c:pt idx="0">
                  <c:v>7439.2992000000004</c:v>
                </c:pt>
                <c:pt idx="1">
                  <c:v>4901.9017000000003</c:v>
                </c:pt>
                <c:pt idx="2">
                  <c:v>2712.3864000000003</c:v>
                </c:pt>
                <c:pt idx="3">
                  <c:v>1034.2065</c:v>
                </c:pt>
                <c:pt idx="4">
                  <c:v>945.57050000000004</c:v>
                </c:pt>
                <c:pt idx="5">
                  <c:v>758.26139999999998</c:v>
                </c:pt>
                <c:pt idx="6">
                  <c:v>702.40830000000005</c:v>
                </c:pt>
                <c:pt idx="7">
                  <c:v>647.11689999999999</c:v>
                </c:pt>
                <c:pt idx="8">
                  <c:v>317.529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D-4AC7-BD78-F5587DBB19F5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Regions'!$AQ$5:$AZ$5</c15:sqref>
                  </c15:fullRef>
                </c:ext>
              </c:extLst>
              <c:f>'London to Regions'!$AR$5:$AZ$5</c:f>
              <c:numCache>
                <c:formatCode>General</c:formatCode>
                <c:ptCount val="9"/>
                <c:pt idx="0">
                  <c:v>11633.475900000001</c:v>
                </c:pt>
                <c:pt idx="1">
                  <c:v>7295.2714999999998</c:v>
                </c:pt>
                <c:pt idx="2">
                  <c:v>4342.7864</c:v>
                </c:pt>
                <c:pt idx="3">
                  <c:v>1520.3581999999999</c:v>
                </c:pt>
                <c:pt idx="4">
                  <c:v>1297.4153999999999</c:v>
                </c:pt>
                <c:pt idx="5">
                  <c:v>1215.7383</c:v>
                </c:pt>
                <c:pt idx="6">
                  <c:v>1029.885</c:v>
                </c:pt>
                <c:pt idx="7">
                  <c:v>675.56899999999996</c:v>
                </c:pt>
                <c:pt idx="8">
                  <c:v>475.4606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D-4AC7-BD78-F5587DBB19F5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Regions'!$AQ$6:$AZ$6</c15:sqref>
                  </c15:fullRef>
                </c:ext>
              </c:extLst>
              <c:f>'London to Regions'!$AR$6:$AZ$6</c:f>
              <c:numCache>
                <c:formatCode>General</c:formatCode>
                <c:ptCount val="9"/>
                <c:pt idx="0">
                  <c:v>9742.6955999999991</c:v>
                </c:pt>
                <c:pt idx="1">
                  <c:v>6325.4513999999999</c:v>
                </c:pt>
                <c:pt idx="2">
                  <c:v>2930.6564000000003</c:v>
                </c:pt>
                <c:pt idx="3">
                  <c:v>1353.2243000000001</c:v>
                </c:pt>
                <c:pt idx="4">
                  <c:v>1228.2248</c:v>
                </c:pt>
                <c:pt idx="5">
                  <c:v>990.37549999999999</c:v>
                </c:pt>
                <c:pt idx="6">
                  <c:v>793.25829999999996</c:v>
                </c:pt>
                <c:pt idx="7">
                  <c:v>522.56230000000005</c:v>
                </c:pt>
                <c:pt idx="8">
                  <c:v>379.3141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D-4AC7-BD78-F5587DBB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89584"/>
        <c:axId val="1674046272"/>
      </c:barChart>
      <c:catAx>
        <c:axId val="15519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46272"/>
        <c:crosses val="autoZero"/>
        <c:auto val="1"/>
        <c:lblAlgn val="ctr"/>
        <c:lblOffset val="100"/>
        <c:noMultiLvlLbl val="0"/>
      </c:catAx>
      <c:valAx>
        <c:axId val="16740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Regions'!$AE$60:$AN$60</c15:sqref>
                  </c15:fullRef>
                </c:ext>
              </c:extLst>
              <c:f>'London to Regions'!$AF$60:$AN$60</c:f>
              <c:numCache>
                <c:formatCode>General</c:formatCode>
                <c:ptCount val="9"/>
                <c:pt idx="0">
                  <c:v>131846.40479999999</c:v>
                </c:pt>
                <c:pt idx="1">
                  <c:v>84718.06078</c:v>
                </c:pt>
                <c:pt idx="2">
                  <c:v>40104.733760000003</c:v>
                </c:pt>
                <c:pt idx="3">
                  <c:v>28526.765820000001</c:v>
                </c:pt>
                <c:pt idx="4">
                  <c:v>27183.160300000003</c:v>
                </c:pt>
                <c:pt idx="5">
                  <c:v>23000.327980000002</c:v>
                </c:pt>
                <c:pt idx="6">
                  <c:v>18623.208999999999</c:v>
                </c:pt>
                <c:pt idx="7">
                  <c:v>8367.6869800000004</c:v>
                </c:pt>
                <c:pt idx="8">
                  <c:v>7202.8492200000001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E-4054-A25F-21ABD54884E1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Regions'!$AE$61:$AN$61</c15:sqref>
                  </c15:fullRef>
                </c:ext>
              </c:extLst>
              <c:f>'London to Regions'!$AF$61:$AN$61</c:f>
              <c:numCache>
                <c:formatCode>General</c:formatCode>
                <c:ptCount val="9"/>
                <c:pt idx="0">
                  <c:v>128599.1146</c:v>
                </c:pt>
                <c:pt idx="1">
                  <c:v>82861.247000000003</c:v>
                </c:pt>
                <c:pt idx="2">
                  <c:v>41252.533200000005</c:v>
                </c:pt>
                <c:pt idx="3">
                  <c:v>27177.506000000001</c:v>
                </c:pt>
                <c:pt idx="4">
                  <c:v>27886.855499999998</c:v>
                </c:pt>
                <c:pt idx="5">
                  <c:v>22086.593699999998</c:v>
                </c:pt>
                <c:pt idx="6">
                  <c:v>18928.219700000001</c:v>
                </c:pt>
                <c:pt idx="7">
                  <c:v>9628.6939000000002</c:v>
                </c:pt>
                <c:pt idx="8">
                  <c:v>7590.5871999999999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E-4054-A25F-21ABD54884E1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Regions'!$AE$62:$AN$62</c15:sqref>
                  </c15:fullRef>
                </c:ext>
              </c:extLst>
              <c:f>'London to Regions'!$AF$62:$AN$62</c:f>
              <c:numCache>
                <c:formatCode>General</c:formatCode>
                <c:ptCount val="9"/>
                <c:pt idx="0">
                  <c:v>177979.84719999999</c:v>
                </c:pt>
                <c:pt idx="1">
                  <c:v>106538.5408</c:v>
                </c:pt>
                <c:pt idx="2">
                  <c:v>53721.292400000006</c:v>
                </c:pt>
                <c:pt idx="3">
                  <c:v>34093.012799999997</c:v>
                </c:pt>
                <c:pt idx="4">
                  <c:v>33037.690699999999</c:v>
                </c:pt>
                <c:pt idx="5">
                  <c:v>29314.921300000002</c:v>
                </c:pt>
                <c:pt idx="6">
                  <c:v>23746.1587</c:v>
                </c:pt>
                <c:pt idx="7">
                  <c:v>10684.419</c:v>
                </c:pt>
                <c:pt idx="8">
                  <c:v>9482.2446999999993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E-4054-A25F-21ABD54884E1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Regions'!$AE$63:$AN$63</c15:sqref>
                  </c15:fullRef>
                </c:ext>
              </c:extLst>
              <c:f>'London to Regions'!$AF$63:$AN$63</c:f>
              <c:numCache>
                <c:formatCode>General</c:formatCode>
                <c:ptCount val="9"/>
                <c:pt idx="0">
                  <c:v>151902.16219999999</c:v>
                </c:pt>
                <c:pt idx="1">
                  <c:v>92536.391799999998</c:v>
                </c:pt>
                <c:pt idx="2">
                  <c:v>43113.556700000001</c:v>
                </c:pt>
                <c:pt idx="3">
                  <c:v>31727.0245</c:v>
                </c:pt>
                <c:pt idx="4">
                  <c:v>30995.433199999999</c:v>
                </c:pt>
                <c:pt idx="5">
                  <c:v>25487.271500000003</c:v>
                </c:pt>
                <c:pt idx="6">
                  <c:v>20171.161899999999</c:v>
                </c:pt>
                <c:pt idx="7">
                  <c:v>8920.6010000000006</c:v>
                </c:pt>
                <c:pt idx="8">
                  <c:v>8682.2554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E-4054-A25F-21ABD548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09088"/>
        <c:axId val="11185190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'London to Regions'!$AE$59:$AN$59</c15:sqref>
                        </c15:fullRef>
                        <c15:formulaRef>
                          <c15:sqref>'London to Regions'!$AF$59:$AN$59</c15:sqref>
                        </c15:formulaRef>
                      </c:ext>
                    </c:extLst>
                    <c:strCache>
                      <c:ptCount val="9"/>
                      <c:pt idx="0">
                        <c:v>SE</c:v>
                      </c:pt>
                      <c:pt idx="1">
                        <c:v>East</c:v>
                      </c:pt>
                      <c:pt idx="2">
                        <c:v>SW</c:v>
                      </c:pt>
                      <c:pt idx="3">
                        <c:v>W Midlands</c:v>
                      </c:pt>
                      <c:pt idx="4">
                        <c:v>E Midlands</c:v>
                      </c:pt>
                      <c:pt idx="5">
                        <c:v>NW</c:v>
                      </c:pt>
                      <c:pt idx="6">
                        <c:v>Yorkshire &amp; Humber</c:v>
                      </c:pt>
                      <c:pt idx="7">
                        <c:v>Wales</c:v>
                      </c:pt>
                      <c:pt idx="8">
                        <c:v>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'London to Regions'!$AE$64:$AN$64</c15:sqref>
                        </c15:fullRef>
                        <c15:formulaRef>
                          <c15:sqref>'London to Regions'!$AF$64:$AN$64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0.34990292279854418</c:v>
                      </c:pt>
                      <c:pt idx="1">
                        <c:v>0.25756585808384463</c:v>
                      </c:pt>
                      <c:pt idx="2">
                        <c:v>0.33952497282455474</c:v>
                      </c:pt>
                      <c:pt idx="3">
                        <c:v>0.19512366088473734</c:v>
                      </c:pt>
                      <c:pt idx="4">
                        <c:v>0.2153734273494313</c:v>
                      </c:pt>
                      <c:pt idx="5">
                        <c:v>0.27454362066014326</c:v>
                      </c:pt>
                      <c:pt idx="6">
                        <c:v>0.27508415440110245</c:v>
                      </c:pt>
                      <c:pt idx="7">
                        <c:v>0.27686647762246952</c:v>
                      </c:pt>
                      <c:pt idx="8">
                        <c:v>0.31645747542109443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6E-4054-A25F-21ABD54884E1}"/>
                  </c:ext>
                </c:extLst>
              </c15:ser>
            </c15:filteredBarSeries>
          </c:ext>
        </c:extLst>
      </c:barChart>
      <c:catAx>
        <c:axId val="15355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19008"/>
        <c:crosses val="autoZero"/>
        <c:auto val="1"/>
        <c:lblAlgn val="ctr"/>
        <c:lblOffset val="100"/>
        <c:noMultiLvlLbl val="0"/>
      </c:catAx>
      <c:valAx>
        <c:axId val="1118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Regions'!$AE$79:$AN$79</c15:sqref>
                  </c15:fullRef>
                </c:ext>
              </c:extLst>
              <c:f>'London to Regions'!$AF$79:$AN$79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Regions'!$AE$80:$AN$80</c15:sqref>
                  </c15:fullRef>
                </c:ext>
              </c:extLst>
              <c:f>'London to Regions'!$AF$80:$AN$80</c:f>
              <c:numCache>
                <c:formatCode>General</c:formatCode>
                <c:ptCount val="9"/>
                <c:pt idx="0">
                  <c:v>83149.315799999997</c:v>
                </c:pt>
                <c:pt idx="1">
                  <c:v>47543.009180000001</c:v>
                </c:pt>
                <c:pt idx="2">
                  <c:v>30908.834739999998</c:v>
                </c:pt>
                <c:pt idx="3">
                  <c:v>23958.831099999999</c:v>
                </c:pt>
                <c:pt idx="4">
                  <c:v>22681.117460000001</c:v>
                </c:pt>
                <c:pt idx="5">
                  <c:v>21553.970300000001</c:v>
                </c:pt>
                <c:pt idx="6">
                  <c:v>19691.045539999999</c:v>
                </c:pt>
                <c:pt idx="7">
                  <c:v>8368.4746200000009</c:v>
                </c:pt>
                <c:pt idx="8">
                  <c:v>8825.6258200000011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E-4518-809E-77E42C531A94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Regions'!$AE$79:$AN$79</c15:sqref>
                  </c15:fullRef>
                </c:ext>
              </c:extLst>
              <c:f>'London to Regions'!$AF$79:$AN$79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Regions'!$AE$81:$AN$81</c15:sqref>
                  </c15:fullRef>
                </c:ext>
              </c:extLst>
              <c:f>'London to Regions'!$AF$81:$AN$81</c:f>
              <c:numCache>
                <c:formatCode>General</c:formatCode>
                <c:ptCount val="9"/>
                <c:pt idx="0">
                  <c:v>77824.255100000009</c:v>
                </c:pt>
                <c:pt idx="1">
                  <c:v>44748.942500000005</c:v>
                </c:pt>
                <c:pt idx="2">
                  <c:v>30084.8534</c:v>
                </c:pt>
                <c:pt idx="3">
                  <c:v>23137.135300000002</c:v>
                </c:pt>
                <c:pt idx="4">
                  <c:v>22980.587</c:v>
                </c:pt>
                <c:pt idx="5">
                  <c:v>19736.165300000001</c:v>
                </c:pt>
                <c:pt idx="6">
                  <c:v>18274.840199999999</c:v>
                </c:pt>
                <c:pt idx="7">
                  <c:v>6885.4695000000002</c:v>
                </c:pt>
                <c:pt idx="8">
                  <c:v>8589.6576000000005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E-4518-809E-77E42C531A94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Regions'!$AE$79:$AN$79</c15:sqref>
                  </c15:fullRef>
                </c:ext>
              </c:extLst>
              <c:f>'London to Regions'!$AF$79:$AN$79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Regions'!$AE$82:$AN$82</c15:sqref>
                  </c15:fullRef>
                </c:ext>
              </c:extLst>
              <c:f>'London to Regions'!$AF$82:$AN$82</c:f>
              <c:numCache>
                <c:formatCode>General</c:formatCode>
                <c:ptCount val="9"/>
                <c:pt idx="0">
                  <c:v>88806.861000000004</c:v>
                </c:pt>
                <c:pt idx="1">
                  <c:v>51551.354599999999</c:v>
                </c:pt>
                <c:pt idx="2">
                  <c:v>32729.603499999997</c:v>
                </c:pt>
                <c:pt idx="3">
                  <c:v>27321.707499999997</c:v>
                </c:pt>
                <c:pt idx="4">
                  <c:v>25263.975999999999</c:v>
                </c:pt>
                <c:pt idx="5">
                  <c:v>23100.520199999999</c:v>
                </c:pt>
                <c:pt idx="6">
                  <c:v>20011.265599999999</c:v>
                </c:pt>
                <c:pt idx="7">
                  <c:v>9361.5738999999994</c:v>
                </c:pt>
                <c:pt idx="8">
                  <c:v>9872.0308999999997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E-4518-809E-77E42C531A94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Regions'!$AE$79:$AN$79</c15:sqref>
                  </c15:fullRef>
                </c:ext>
              </c:extLst>
              <c:f>'London to Regions'!$AF$79:$AN$79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Regions'!$AE$83:$AN$83</c15:sqref>
                  </c15:fullRef>
                </c:ext>
              </c:extLst>
              <c:f>'London to Regions'!$AF$83:$AN$83</c:f>
              <c:numCache>
                <c:formatCode>General</c:formatCode>
                <c:ptCount val="9"/>
                <c:pt idx="0">
                  <c:v>85903.165099999998</c:v>
                </c:pt>
                <c:pt idx="1">
                  <c:v>48694.324500000002</c:v>
                </c:pt>
                <c:pt idx="2">
                  <c:v>33227.750699999997</c:v>
                </c:pt>
                <c:pt idx="3">
                  <c:v>27585.280900000002</c:v>
                </c:pt>
                <c:pt idx="4">
                  <c:v>24830.480000000003</c:v>
                </c:pt>
                <c:pt idx="5">
                  <c:v>23454.5527</c:v>
                </c:pt>
                <c:pt idx="6">
                  <c:v>19743.760999999999</c:v>
                </c:pt>
                <c:pt idx="7">
                  <c:v>9117.5969000000005</c:v>
                </c:pt>
                <c:pt idx="8">
                  <c:v>9193.2017000000014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E-4518-809E-77E42C53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60864"/>
        <c:axId val="20234635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'London to Regions'!$AE$79:$AN$79</c15:sqref>
                        </c15:fullRef>
                        <c15:formulaRef>
                          <c15:sqref>'London to Regions'!$AF$79:$AN$79</c15:sqref>
                        </c15:formulaRef>
                      </c:ext>
                    </c:extLst>
                    <c:strCache>
                      <c:ptCount val="9"/>
                      <c:pt idx="0">
                        <c:v>SE</c:v>
                      </c:pt>
                      <c:pt idx="1">
                        <c:v>East</c:v>
                      </c:pt>
                      <c:pt idx="2">
                        <c:v>SW</c:v>
                      </c:pt>
                      <c:pt idx="3">
                        <c:v>W Midlands</c:v>
                      </c:pt>
                      <c:pt idx="4">
                        <c:v>E Midlands</c:v>
                      </c:pt>
                      <c:pt idx="5">
                        <c:v>NW</c:v>
                      </c:pt>
                      <c:pt idx="6">
                        <c:v>Yorkshire &amp; Humber</c:v>
                      </c:pt>
                      <c:pt idx="7">
                        <c:v>Wales</c:v>
                      </c:pt>
                      <c:pt idx="8">
                        <c:v>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'London to Regions'!$AE$84:$AN$84</c15:sqref>
                        </c15:fullRef>
                        <c15:formulaRef>
                          <c15:sqref>'London to Regions'!$AF$84:$AN$84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6.8040790781828758E-2</c:v>
                      </c:pt>
                      <c:pt idx="1">
                        <c:v>8.4309880445813168E-2</c:v>
                      </c:pt>
                      <c:pt idx="2">
                        <c:v>5.8907712804963513E-2</c:v>
                      </c:pt>
                      <c:pt idx="3">
                        <c:v>0.14036062051457918</c:v>
                      </c:pt>
                      <c:pt idx="4">
                        <c:v>0.11387704087133621</c:v>
                      </c:pt>
                      <c:pt idx="5">
                        <c:v>7.1752437183232001E-2</c:v>
                      </c:pt>
                      <c:pt idx="6">
                        <c:v>1.6262217227089894E-2</c:v>
                      </c:pt>
                      <c:pt idx="7">
                        <c:v>0.11867148137446325</c:v>
                      </c:pt>
                      <c:pt idx="8">
                        <c:v>0.11856440566840148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3E-4518-809E-77E42C531A94}"/>
                  </c:ext>
                </c:extLst>
              </c15:ser>
            </c15:filteredBarSeries>
          </c:ext>
        </c:extLst>
      </c:barChart>
      <c:catAx>
        <c:axId val="2023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63536"/>
        <c:crosses val="autoZero"/>
        <c:auto val="1"/>
        <c:lblAlgn val="ctr"/>
        <c:lblOffset val="100"/>
        <c:noMultiLvlLbl val="0"/>
      </c:catAx>
      <c:valAx>
        <c:axId val="2023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542925</xdr:colOff>
      <xdr:row>7</xdr:row>
      <xdr:rowOff>30926</xdr:rowOff>
    </xdr:from>
    <xdr:to>
      <xdr:col>36</xdr:col>
      <xdr:colOff>4482</xdr:colOff>
      <xdr:row>40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CD8EE-188D-9853-BB65-D425F517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44631</xdr:colOff>
      <xdr:row>7</xdr:row>
      <xdr:rowOff>41637</xdr:rowOff>
    </xdr:from>
    <xdr:to>
      <xdr:col>39</xdr:col>
      <xdr:colOff>571500</xdr:colOff>
      <xdr:row>28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A542A-7331-1CED-74E5-467C6CC6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110762</xdr:colOff>
      <xdr:row>33</xdr:row>
      <xdr:rowOff>817</xdr:rowOff>
    </xdr:from>
    <xdr:to>
      <xdr:col>39</xdr:col>
      <xdr:colOff>517072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40626-1B65-154E-383B-819259CC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62344</xdr:colOff>
      <xdr:row>7</xdr:row>
      <xdr:rowOff>55417</xdr:rowOff>
    </xdr:from>
    <xdr:to>
      <xdr:col>52</xdr:col>
      <xdr:colOff>13853</xdr:colOff>
      <xdr:row>28</xdr:row>
      <xdr:rowOff>124689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D39D8-5595-77CA-2CB8-4D4724A92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30206</xdr:colOff>
      <xdr:row>35</xdr:row>
      <xdr:rowOff>72662</xdr:rowOff>
    </xdr:from>
    <xdr:to>
      <xdr:col>52</xdr:col>
      <xdr:colOff>71845</xdr:colOff>
      <xdr:row>64</xdr:row>
      <xdr:rowOff>69941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E0A0B-C139-E1B5-66D9-F4E68155E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593815</xdr:colOff>
      <xdr:row>65</xdr:row>
      <xdr:rowOff>133077</xdr:rowOff>
    </xdr:from>
    <xdr:to>
      <xdr:col>52</xdr:col>
      <xdr:colOff>91440</xdr:colOff>
      <xdr:row>90</xdr:row>
      <xdr:rowOff>132261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95195-B510-75E5-607C-B6DF6199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0B53-62D2-43D6-9593-4EF11D721769}">
  <dimension ref="A1:AO58"/>
  <sheetViews>
    <sheetView tabSelected="1" zoomScale="70" zoomScaleNormal="70" workbookViewId="0">
      <selection activeCell="X18" sqref="X18"/>
    </sheetView>
  </sheetViews>
  <sheetFormatPr defaultRowHeight="14.4" x14ac:dyDescent="0.3"/>
  <cols>
    <col min="1" max="1" width="15.44140625" customWidth="1"/>
    <col min="14" max="15" width="11.44140625" customWidth="1"/>
    <col min="22" max="22" width="10.6640625" customWidth="1"/>
    <col min="30" max="30" width="21.33203125" customWidth="1"/>
    <col min="31" max="31" width="16.6640625" customWidth="1"/>
    <col min="32" max="32" width="11.44140625" customWidth="1"/>
    <col min="33" max="33" width="15.33203125" customWidth="1"/>
    <col min="34" max="34" width="13.33203125" customWidth="1"/>
    <col min="35" max="35" width="19" customWidth="1"/>
  </cols>
  <sheetData>
    <row r="1" spans="1:41" x14ac:dyDescent="0.3">
      <c r="B1" s="5" t="s">
        <v>0</v>
      </c>
      <c r="C1" s="5"/>
      <c r="D1" s="5"/>
      <c r="E1" s="5"/>
      <c r="F1" s="5"/>
      <c r="G1" s="5"/>
      <c r="H1" s="5"/>
      <c r="I1" s="6" t="s">
        <v>1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  <c r="AD1" s="1" t="s">
        <v>3</v>
      </c>
      <c r="AI1" s="1" t="s">
        <v>4</v>
      </c>
    </row>
    <row r="2" spans="1:41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27</v>
      </c>
      <c r="AD2" s="1" t="s">
        <v>28</v>
      </c>
      <c r="AE2" s="1" t="s">
        <v>5</v>
      </c>
      <c r="AF2" s="1" t="s">
        <v>29</v>
      </c>
      <c r="AG2" s="1" t="s">
        <v>30</v>
      </c>
      <c r="AI2" s="1" t="s">
        <v>31</v>
      </c>
      <c r="AJ2" s="1" t="s">
        <v>5</v>
      </c>
      <c r="AK2" s="1" t="s">
        <v>32</v>
      </c>
      <c r="AL2" s="1" t="s">
        <v>33</v>
      </c>
      <c r="AM2" s="1"/>
      <c r="AN2" s="1"/>
    </row>
    <row r="3" spans="1:41" x14ac:dyDescent="0.3">
      <c r="A3" s="1" t="s">
        <v>34</v>
      </c>
      <c r="B3">
        <f>'2015_2019'!B29</f>
        <v>9250.5742200000004</v>
      </c>
      <c r="C3">
        <f>'2015_2019'!C29</f>
        <v>15627.79898</v>
      </c>
      <c r="D3">
        <f>'2015_2019'!D29</f>
        <v>80052.234859999997</v>
      </c>
      <c r="E3">
        <f>'2015_2019'!E29</f>
        <v>31495.742600000001</v>
      </c>
      <c r="F3">
        <f>'2015_2019'!F29</f>
        <v>23447.26772</v>
      </c>
      <c r="G3">
        <f>'2015_2019'!G29</f>
        <v>6819.2399800000003</v>
      </c>
      <c r="H3">
        <f>'2015_2019'!H29</f>
        <v>266680.22456</v>
      </c>
      <c r="I3">
        <f>'2015_2019'!I29</f>
        <v>30020.674500000001</v>
      </c>
      <c r="J3">
        <f>'2015_2019'!J29</f>
        <v>30341.350640000001</v>
      </c>
      <c r="K3">
        <f>'2015_2019'!K29</f>
        <v>45429.069539999997</v>
      </c>
      <c r="L3">
        <f>'2015_2019'!L29</f>
        <v>53257.300519999997</v>
      </c>
      <c r="M3">
        <f>'2015_2019'!M29</f>
        <v>51383.249640000002</v>
      </c>
      <c r="N3">
        <f>'2015_2019'!N29</f>
        <v>19272.190579999999</v>
      </c>
      <c r="O3">
        <f>'2015_2019'!O29</f>
        <v>369573.19864000002</v>
      </c>
      <c r="P3">
        <f>'2015_2019'!P29</f>
        <v>-20770.100279999999</v>
      </c>
      <c r="Q3">
        <f>'2015_2019'!Q29</f>
        <v>-14713.551659999999</v>
      </c>
      <c r="R3">
        <f>'2015_2019'!R29</f>
        <v>34623.16532</v>
      </c>
      <c r="S3">
        <f>'2015_2019'!S29</f>
        <v>-21761.557919999999</v>
      </c>
      <c r="T3">
        <f>'2015_2019'!T29</f>
        <v>-27935.981919999998</v>
      </c>
      <c r="U3">
        <f>'2015_2019'!U29</f>
        <v>-12452.9506</v>
      </c>
      <c r="V3">
        <f>'2015_2019'!V29</f>
        <v>-102892.97408</v>
      </c>
      <c r="X3">
        <f>SUM(L3:M3)/I3</f>
        <v>3.4856162262443502</v>
      </c>
      <c r="AD3" s="1" t="s">
        <v>35</v>
      </c>
      <c r="AE3">
        <f>SUM(L3:M3)</f>
        <v>104640.55016</v>
      </c>
      <c r="AF3">
        <f>SUM(L24:M24)</f>
        <v>66905.153959999996</v>
      </c>
      <c r="AG3">
        <f>SUM(L39:M39)</f>
        <v>37735.396200000003</v>
      </c>
      <c r="AI3" s="1" t="s">
        <v>35</v>
      </c>
      <c r="AJ3">
        <f t="shared" ref="AJ3" si="0">V3</f>
        <v>-102892.97408</v>
      </c>
      <c r="AK3">
        <f>V24</f>
        <v>-105224.35634</v>
      </c>
      <c r="AL3">
        <f>V39</f>
        <v>2331.3822599999999</v>
      </c>
    </row>
    <row r="4" spans="1:41" x14ac:dyDescent="0.3">
      <c r="A4" s="1">
        <v>2015</v>
      </c>
      <c r="B4" s="10">
        <v>9161.0241000000005</v>
      </c>
      <c r="C4" s="10">
        <v>17368.685600000001</v>
      </c>
      <c r="D4" s="10">
        <v>77282.152900000001</v>
      </c>
      <c r="E4" s="10">
        <v>32789.228600000002</v>
      </c>
      <c r="F4" s="10">
        <v>23075.365399999999</v>
      </c>
      <c r="G4" s="10">
        <v>6517.5924000000005</v>
      </c>
      <c r="H4" s="10">
        <v>264790.76199999999</v>
      </c>
      <c r="I4" s="10">
        <v>29627.770799999998</v>
      </c>
      <c r="J4" s="10">
        <v>30126.575799999999</v>
      </c>
      <c r="K4" s="10">
        <v>40775.755799999999</v>
      </c>
      <c r="L4" s="10">
        <v>50044.019699999997</v>
      </c>
      <c r="M4" s="10">
        <v>46793.951399999998</v>
      </c>
      <c r="N4" s="10">
        <v>17813.927800000001</v>
      </c>
      <c r="O4" s="10">
        <v>343976.103</v>
      </c>
      <c r="P4" s="10">
        <v>-20466.7467</v>
      </c>
      <c r="Q4" s="10">
        <v>-12757.8902</v>
      </c>
      <c r="R4" s="10">
        <v>36506.397100000002</v>
      </c>
      <c r="S4" s="10">
        <v>-17254.791099999999</v>
      </c>
      <c r="T4" s="10">
        <v>-23718.585999999999</v>
      </c>
      <c r="U4" s="10">
        <v>-11296.3354</v>
      </c>
      <c r="V4" s="10">
        <v>-79185.341</v>
      </c>
      <c r="AD4" s="1">
        <v>2020</v>
      </c>
      <c r="AE4">
        <f>SUM(L9:M9)</f>
        <v>102184.0343</v>
      </c>
      <c r="AF4">
        <f>SUM(L25:M25)</f>
        <v>64010.028700000003</v>
      </c>
      <c r="AG4">
        <f>SUM(L40:M40)</f>
        <v>38174.005600000004</v>
      </c>
      <c r="AI4" s="1">
        <v>2020</v>
      </c>
      <c r="AJ4">
        <f>V9</f>
        <v>-113749.4449</v>
      </c>
      <c r="AK4">
        <f>V25</f>
        <v>-100320.0509</v>
      </c>
      <c r="AL4">
        <f>V40</f>
        <v>-13429.394</v>
      </c>
    </row>
    <row r="5" spans="1:41" x14ac:dyDescent="0.3">
      <c r="A5" s="1">
        <v>2016</v>
      </c>
      <c r="B5" s="10">
        <v>8171.2030999999997</v>
      </c>
      <c r="C5" s="10">
        <v>16725.802199999998</v>
      </c>
      <c r="D5" s="10">
        <v>76811.227400000003</v>
      </c>
      <c r="E5" s="10">
        <v>29716.209500000001</v>
      </c>
      <c r="F5" s="10">
        <v>21917.2147</v>
      </c>
      <c r="G5" s="10">
        <v>6131.3496999999998</v>
      </c>
      <c r="H5" s="10">
        <v>252879.481</v>
      </c>
      <c r="I5" s="10">
        <v>29338.851600000002</v>
      </c>
      <c r="J5" s="10">
        <v>30580.788799999998</v>
      </c>
      <c r="K5" s="10">
        <v>43138.586799999997</v>
      </c>
      <c r="L5" s="10">
        <v>50834.474800000004</v>
      </c>
      <c r="M5" s="10">
        <v>49373.834199999998</v>
      </c>
      <c r="N5" s="10">
        <v>18435.986199999999</v>
      </c>
      <c r="O5" s="10">
        <v>354670.40700000001</v>
      </c>
      <c r="P5" s="10">
        <v>-21167.648499999999</v>
      </c>
      <c r="Q5" s="10">
        <v>-13854.9866</v>
      </c>
      <c r="R5" s="10">
        <v>33672.640599999999</v>
      </c>
      <c r="S5" s="10">
        <v>-21118.265299999999</v>
      </c>
      <c r="T5" s="10">
        <v>-27456.619500000001</v>
      </c>
      <c r="U5" s="10">
        <v>-12304.636500000001</v>
      </c>
      <c r="V5" s="10">
        <v>-101790.927</v>
      </c>
      <c r="AD5" s="1">
        <v>2021</v>
      </c>
      <c r="AE5">
        <f>SUM(L10:M10)</f>
        <v>155186.31849999999</v>
      </c>
      <c r="AF5">
        <f>SUM(L26:M26)</f>
        <v>91751.206600000005</v>
      </c>
      <c r="AG5">
        <f>SUM(L41:M41)</f>
        <v>63435.111900000004</v>
      </c>
      <c r="AI5" s="1">
        <v>2021</v>
      </c>
      <c r="AJ5">
        <f>V10</f>
        <v>-190579.23439999999</v>
      </c>
      <c r="AK5">
        <f>V26</f>
        <v>-153915.76749999999</v>
      </c>
      <c r="AL5">
        <f>V41</f>
        <v>-36663.466899999999</v>
      </c>
      <c r="AN5">
        <f>AK5/AJ5</f>
        <v>0.80762087215101119</v>
      </c>
      <c r="AO5">
        <f>AL5/AJ5</f>
        <v>0.19237912784898878</v>
      </c>
    </row>
    <row r="6" spans="1:41" x14ac:dyDescent="0.3">
      <c r="A6" s="1">
        <v>2017</v>
      </c>
      <c r="B6" s="10">
        <v>9854.4943999999996</v>
      </c>
      <c r="C6" s="10">
        <v>15238.0569</v>
      </c>
      <c r="D6" s="10">
        <v>77383.908200000005</v>
      </c>
      <c r="E6" s="10">
        <v>30924.2732</v>
      </c>
      <c r="F6" s="10">
        <v>23311.724200000001</v>
      </c>
      <c r="G6" s="10">
        <v>6760.7879999999996</v>
      </c>
      <c r="H6" s="10">
        <v>264522.64399999997</v>
      </c>
      <c r="I6" s="10">
        <v>32097.101500000001</v>
      </c>
      <c r="J6" s="10">
        <v>29928.703699999998</v>
      </c>
      <c r="K6" s="10">
        <v>47010.8289</v>
      </c>
      <c r="L6" s="10">
        <v>55580.824399999998</v>
      </c>
      <c r="M6" s="10">
        <v>54134.558900000004</v>
      </c>
      <c r="N6" s="10">
        <v>19977.233400000001</v>
      </c>
      <c r="O6" s="10">
        <v>387141.95400000003</v>
      </c>
      <c r="P6" s="10">
        <v>-22242.607100000001</v>
      </c>
      <c r="Q6" s="10">
        <v>-14690.6468</v>
      </c>
      <c r="R6" s="10">
        <v>30373.079300000001</v>
      </c>
      <c r="S6" s="10">
        <v>-24656.551200000002</v>
      </c>
      <c r="T6" s="10">
        <v>-30822.834699999999</v>
      </c>
      <c r="U6" s="10">
        <v>-13216.445400000001</v>
      </c>
      <c r="V6" s="10">
        <v>-122619.31</v>
      </c>
      <c r="AD6" s="1">
        <v>2022</v>
      </c>
      <c r="AE6">
        <f>SUM(L11:M11)</f>
        <v>124918.92420000001</v>
      </c>
      <c r="AF6">
        <f>SUM(L27:M27)</f>
        <v>78710.767699999997</v>
      </c>
      <c r="AG6">
        <f>SUM(L42:M42)</f>
        <v>46208.156499999997</v>
      </c>
      <c r="AI6" s="1">
        <v>2022</v>
      </c>
      <c r="AJ6">
        <f>V11</f>
        <v>-131785.74470000001</v>
      </c>
      <c r="AK6">
        <f>V27</f>
        <v>-128977.64659999999</v>
      </c>
      <c r="AL6">
        <f>V42</f>
        <v>-2808.0981000000002</v>
      </c>
    </row>
    <row r="7" spans="1:41" x14ac:dyDescent="0.3">
      <c r="A7" s="1">
        <v>2018</v>
      </c>
      <c r="B7" s="10">
        <v>9390.6892000000007</v>
      </c>
      <c r="C7" s="10">
        <v>14517.7698</v>
      </c>
      <c r="D7" s="10">
        <v>80815.392099999997</v>
      </c>
      <c r="E7" s="10">
        <v>30738.222900000001</v>
      </c>
      <c r="F7" s="10">
        <v>23797.038199999999</v>
      </c>
      <c r="G7" s="10">
        <v>7148.5263000000004</v>
      </c>
      <c r="H7" s="10">
        <v>267501.51899999997</v>
      </c>
      <c r="I7" s="10">
        <v>29692.3171</v>
      </c>
      <c r="J7" s="10">
        <v>30582.689600000002</v>
      </c>
      <c r="K7" s="10">
        <v>47788.3652</v>
      </c>
      <c r="L7" s="10">
        <v>54291.216899999999</v>
      </c>
      <c r="M7" s="10">
        <v>52940.244899999998</v>
      </c>
      <c r="N7" s="10">
        <v>19813.338599999999</v>
      </c>
      <c r="O7" s="10">
        <v>380081.13500000001</v>
      </c>
      <c r="P7" s="10">
        <v>-20301.627899999999</v>
      </c>
      <c r="Q7" s="10">
        <v>-16064.9198</v>
      </c>
      <c r="R7" s="10">
        <v>33027.026899999997</v>
      </c>
      <c r="S7" s="10">
        <v>-23552.993999999999</v>
      </c>
      <c r="T7" s="10">
        <v>-29143.206699999999</v>
      </c>
      <c r="U7" s="10">
        <v>-12664.8123</v>
      </c>
      <c r="V7" s="10">
        <v>-112579.61599999999</v>
      </c>
      <c r="AI7" s="1"/>
    </row>
    <row r="8" spans="1:41" x14ac:dyDescent="0.3">
      <c r="A8" s="1">
        <v>2019</v>
      </c>
      <c r="B8" s="10">
        <v>9675.4603000000006</v>
      </c>
      <c r="C8" s="10">
        <v>14288.680399999999</v>
      </c>
      <c r="D8" s="10">
        <v>87968.493700000006</v>
      </c>
      <c r="E8" s="10">
        <v>33310.7788</v>
      </c>
      <c r="F8" s="10">
        <v>25134.9961</v>
      </c>
      <c r="G8" s="10">
        <v>7537.9435000000003</v>
      </c>
      <c r="H8" s="10">
        <v>283706.71799999999</v>
      </c>
      <c r="I8" s="10">
        <v>29347.3315</v>
      </c>
      <c r="J8" s="10">
        <v>30487.995299999999</v>
      </c>
      <c r="K8" s="10">
        <v>48431.811000000002</v>
      </c>
      <c r="L8" s="10">
        <v>55535.966800000002</v>
      </c>
      <c r="M8" s="10">
        <v>53673.658799999997</v>
      </c>
      <c r="N8" s="10">
        <v>20320.466899999999</v>
      </c>
      <c r="O8" s="10">
        <v>381996.39399999997</v>
      </c>
      <c r="P8" s="10">
        <v>-19671.871200000001</v>
      </c>
      <c r="Q8" s="10">
        <v>-16199.314899999999</v>
      </c>
      <c r="R8" s="10">
        <v>39536.682699999998</v>
      </c>
      <c r="S8" s="10">
        <v>-22225.187999999998</v>
      </c>
      <c r="T8" s="10">
        <v>-28538.662700000001</v>
      </c>
      <c r="U8" s="10">
        <v>-12782.5234</v>
      </c>
      <c r="V8" s="10">
        <v>-98289.676399999997</v>
      </c>
      <c r="AD8" s="1" t="s">
        <v>36</v>
      </c>
      <c r="AI8" s="1"/>
    </row>
    <row r="9" spans="1:41" x14ac:dyDescent="0.3">
      <c r="A9" s="1">
        <v>2020</v>
      </c>
      <c r="B9">
        <f>'2020'!B29</f>
        <v>8400.1913999999997</v>
      </c>
      <c r="C9">
        <f>'2020'!C29</f>
        <v>13517.489</v>
      </c>
      <c r="D9">
        <f>'2020'!D29</f>
        <v>79544.344599999997</v>
      </c>
      <c r="E9">
        <f>'2020'!E29</f>
        <v>29336.545699999999</v>
      </c>
      <c r="F9">
        <f>'2020'!F29</f>
        <v>21972.8305</v>
      </c>
      <c r="G9">
        <f>'2020'!G29</f>
        <v>6473.4152000000004</v>
      </c>
      <c r="H9">
        <f>'2020'!H29</f>
        <v>252261.90590000001</v>
      </c>
      <c r="I9">
        <f>'2020'!I29</f>
        <v>26221.905699999999</v>
      </c>
      <c r="J9">
        <f>'2020'!J29</f>
        <v>30948.144899999999</v>
      </c>
      <c r="K9">
        <f>'2020'!K29</f>
        <v>49717.436399999999</v>
      </c>
      <c r="L9">
        <f>'2020'!L29</f>
        <v>52429.006000000001</v>
      </c>
      <c r="M9">
        <f>'2020'!M29</f>
        <v>49755.028299999998</v>
      </c>
      <c r="N9">
        <f>'2020'!N29</f>
        <v>19458.679899999999</v>
      </c>
      <c r="O9">
        <f>'2020'!O29</f>
        <v>366011.35080000001</v>
      </c>
      <c r="P9">
        <f>'2020'!P29</f>
        <v>-17821.7143</v>
      </c>
      <c r="Q9">
        <f>'2020'!Q29</f>
        <v>-17430.655900000002</v>
      </c>
      <c r="R9">
        <f>'2020'!R29</f>
        <v>29826.908200000002</v>
      </c>
      <c r="S9">
        <f>'2020'!S29</f>
        <v>-23092.460299999999</v>
      </c>
      <c r="T9">
        <f>'2020'!T29</f>
        <v>-27782.197800000002</v>
      </c>
      <c r="U9">
        <f>'2020'!U29</f>
        <v>-12985.2647</v>
      </c>
      <c r="V9">
        <f>'2020'!V29</f>
        <v>-113749.4449</v>
      </c>
      <c r="X9">
        <f t="shared" ref="X9:X11" si="1">SUM(L9:M9)/I9</f>
        <v>3.8968958041825315</v>
      </c>
      <c r="AD9" s="2" t="s">
        <v>37</v>
      </c>
      <c r="AE9" s="3">
        <f>(AE5-AE3)/AE3</f>
        <v>0.48304188254661595</v>
      </c>
      <c r="AF9" s="3">
        <f>(AF5-AF3)/AF3</f>
        <v>0.37136231171150885</v>
      </c>
      <c r="AG9" s="3">
        <f>(AG5-AG3)/AG3</f>
        <v>0.681050639134405</v>
      </c>
    </row>
    <row r="10" spans="1:41" x14ac:dyDescent="0.3">
      <c r="A10" s="1">
        <v>2021</v>
      </c>
      <c r="B10">
        <f>'2021'!B29</f>
        <v>9114.8387999999995</v>
      </c>
      <c r="C10">
        <f>'2021'!C29</f>
        <v>12869.269700000001</v>
      </c>
      <c r="D10">
        <f>'2021'!D29</f>
        <v>89437.541599999997</v>
      </c>
      <c r="E10">
        <f>'2021'!E29</f>
        <v>35622.068899999998</v>
      </c>
      <c r="F10">
        <f>'2021'!F29</f>
        <v>25952.646400000001</v>
      </c>
      <c r="G10">
        <f>'2021'!G29</f>
        <v>7869.3167000000003</v>
      </c>
      <c r="H10">
        <f>'2021'!H29</f>
        <v>288018.89319999999</v>
      </c>
      <c r="I10">
        <f>'2021'!I29</f>
        <v>34949.5933</v>
      </c>
      <c r="J10">
        <f>'2021'!J29</f>
        <v>30327.2428</v>
      </c>
      <c r="K10">
        <f>'2021'!K29</f>
        <v>53458.8488</v>
      </c>
      <c r="L10">
        <f>'2021'!L29</f>
        <v>79661.001499999998</v>
      </c>
      <c r="M10">
        <f>'2021'!M29</f>
        <v>75525.316999999995</v>
      </c>
      <c r="N10">
        <f>'2021'!N29</f>
        <v>29485.960299999999</v>
      </c>
      <c r="O10">
        <f>'2021'!O29</f>
        <v>478598.12760000001</v>
      </c>
      <c r="P10">
        <f>'2021'!P29</f>
        <v>-25834.754499999999</v>
      </c>
      <c r="Q10">
        <f>'2021'!Q29</f>
        <v>-17457.973099999999</v>
      </c>
      <c r="R10">
        <f>'2021'!R29</f>
        <v>35978.692799999997</v>
      </c>
      <c r="S10">
        <f>'2021'!S29</f>
        <v>-44038.9326</v>
      </c>
      <c r="T10">
        <f>'2021'!T29</f>
        <v>-49572.670599999998</v>
      </c>
      <c r="U10">
        <f>'2021'!U29</f>
        <v>-21616.643599999999</v>
      </c>
      <c r="V10">
        <f>'2021'!V29</f>
        <v>-190579.23439999999</v>
      </c>
      <c r="X10">
        <f t="shared" si="1"/>
        <v>4.440289681425277</v>
      </c>
      <c r="AD10" s="1" t="s">
        <v>38</v>
      </c>
      <c r="AE10" s="4">
        <f>(AE6-AE3)/AE3</f>
        <v>0.19379078195779251</v>
      </c>
      <c r="AF10" s="4">
        <f>(AF6-AF3)/AF3</f>
        <v>0.17645297919885394</v>
      </c>
      <c r="AG10" s="4">
        <f>(AG6-AG3)/AG3</f>
        <v>0.22453084247728114</v>
      </c>
    </row>
    <row r="11" spans="1:41" x14ac:dyDescent="0.3">
      <c r="A11" s="1">
        <v>2022</v>
      </c>
      <c r="B11">
        <f>'2022'!B29</f>
        <v>8845.0813999999991</v>
      </c>
      <c r="C11">
        <f>'2022'!C29</f>
        <v>16057.8678</v>
      </c>
      <c r="D11">
        <f>'2022'!D29</f>
        <v>89616.900500000003</v>
      </c>
      <c r="E11">
        <f>'2022'!E29</f>
        <v>32595.8832</v>
      </c>
      <c r="F11">
        <f>'2022'!F29</f>
        <v>24148.782200000001</v>
      </c>
      <c r="G11">
        <f>'2022'!G29</f>
        <v>7566.5877</v>
      </c>
      <c r="H11">
        <f>'2022'!H29</f>
        <v>281750.11349999998</v>
      </c>
      <c r="I11">
        <f>'2022'!I29</f>
        <v>29533.762200000001</v>
      </c>
      <c r="J11">
        <f>'2022'!J29</f>
        <v>33994.327799999999</v>
      </c>
      <c r="K11">
        <f>'2022'!K29</f>
        <v>47072.750699999997</v>
      </c>
      <c r="L11">
        <f>'2022'!L29</f>
        <v>61786.285799999998</v>
      </c>
      <c r="M11">
        <f>'2022'!M29</f>
        <v>63132.638400000003</v>
      </c>
      <c r="N11">
        <f>'2022'!N29</f>
        <v>24265.762699999999</v>
      </c>
      <c r="O11">
        <f>'2022'!O29</f>
        <v>413535.85820000002</v>
      </c>
      <c r="P11">
        <f>'2022'!P29</f>
        <v>-20688.680799999998</v>
      </c>
      <c r="Q11">
        <f>'2022'!Q29</f>
        <v>-17936.46</v>
      </c>
      <c r="R11">
        <f>'2022'!R29</f>
        <v>42544.149799999999</v>
      </c>
      <c r="S11">
        <f>'2022'!S29</f>
        <v>-29190.402600000001</v>
      </c>
      <c r="T11">
        <f>'2022'!T29</f>
        <v>-38983.856200000002</v>
      </c>
      <c r="U11">
        <f>'2022'!U29</f>
        <v>-16699.174999999999</v>
      </c>
      <c r="V11">
        <f>'2022'!V29</f>
        <v>-131785.74470000001</v>
      </c>
      <c r="X11">
        <f t="shared" si="1"/>
        <v>4.2296989917525645</v>
      </c>
      <c r="AD11" s="1" t="s">
        <v>39</v>
      </c>
    </row>
    <row r="12" spans="1:41" x14ac:dyDescent="0.3">
      <c r="AD12" s="1" t="s">
        <v>37</v>
      </c>
      <c r="AE12">
        <f>AE5-AE3</f>
        <v>50545.768339999995</v>
      </c>
      <c r="AF12">
        <f>AF5-AF3</f>
        <v>24846.052640000009</v>
      </c>
      <c r="AG12">
        <f>AG5-AG3</f>
        <v>25699.715700000001</v>
      </c>
    </row>
    <row r="13" spans="1:41" x14ac:dyDescent="0.3">
      <c r="A13" s="1" t="s">
        <v>36</v>
      </c>
      <c r="AD13" s="1" t="s">
        <v>38</v>
      </c>
      <c r="AE13">
        <f>AE6-AE3</f>
        <v>20278.37404000001</v>
      </c>
      <c r="AF13">
        <f>AF6-AF3</f>
        <v>11805.613740000001</v>
      </c>
      <c r="AG13">
        <f>AG6-AG3</f>
        <v>8472.7602999999945</v>
      </c>
    </row>
    <row r="14" spans="1:41" x14ac:dyDescent="0.3">
      <c r="A14" s="2" t="s">
        <v>37</v>
      </c>
      <c r="B14" s="3">
        <f t="shared" ref="B14:P14" si="2">(B10-B3)/B3</f>
        <v>-1.4673188579638344E-2</v>
      </c>
      <c r="C14" s="3">
        <f t="shared" si="2"/>
        <v>-0.17651425408851779</v>
      </c>
      <c r="D14" s="3">
        <f t="shared" si="2"/>
        <v>0.1172397842035712</v>
      </c>
      <c r="E14" s="3">
        <f t="shared" si="2"/>
        <v>0.13101219273997994</v>
      </c>
      <c r="F14" s="3">
        <f t="shared" si="2"/>
        <v>0.10685162595140965</v>
      </c>
      <c r="G14" s="3">
        <f t="shared" si="2"/>
        <v>0.15398735388104057</v>
      </c>
      <c r="H14" s="3">
        <f t="shared" si="2"/>
        <v>8.0015939221616456E-2</v>
      </c>
      <c r="I14" s="3">
        <f t="shared" si="2"/>
        <v>0.1641841458292351</v>
      </c>
      <c r="J14" s="3">
        <f t="shared" si="2"/>
        <v>-4.6497073144139301E-4</v>
      </c>
      <c r="K14" s="3">
        <f t="shared" si="2"/>
        <v>0.17675420917282567</v>
      </c>
      <c r="L14" s="3">
        <f t="shared" si="2"/>
        <v>0.49577617945702074</v>
      </c>
      <c r="M14" s="3">
        <f t="shared" si="2"/>
        <v>0.46984314011168082</v>
      </c>
      <c r="N14" s="3">
        <f t="shared" si="2"/>
        <v>0.52997450796275802</v>
      </c>
      <c r="O14" s="3">
        <f t="shared" si="2"/>
        <v>0.29500226034031435</v>
      </c>
      <c r="P14" s="3">
        <f t="shared" si="2"/>
        <v>0.24384351311374605</v>
      </c>
      <c r="Q14" s="3">
        <f t="shared" ref="Q14:V14" si="3">(Q10-Q3)/Q3</f>
        <v>0.18652338357304549</v>
      </c>
      <c r="R14" s="3">
        <f t="shared" si="3"/>
        <v>3.9150882580252691E-2</v>
      </c>
      <c r="S14" s="3">
        <f t="shared" si="3"/>
        <v>1.0237031172996094</v>
      </c>
      <c r="T14" s="3">
        <f t="shared" si="3"/>
        <v>0.77450968940203269</v>
      </c>
      <c r="U14" s="3">
        <f t="shared" si="3"/>
        <v>0.73586520129614896</v>
      </c>
      <c r="V14" s="3">
        <f t="shared" si="3"/>
        <v>0.85220843409408409</v>
      </c>
    </row>
    <row r="15" spans="1:41" x14ac:dyDescent="0.3">
      <c r="A15" s="1" t="s">
        <v>38</v>
      </c>
      <c r="B15" s="4">
        <f>(B11-B3)/B3</f>
        <v>-4.3834340480541682E-2</v>
      </c>
      <c r="C15" s="4">
        <f t="shared" ref="C15:V15" si="4">(C11-C3)/C3</f>
        <v>2.7519474786589584E-2</v>
      </c>
      <c r="D15" s="4">
        <f t="shared" si="4"/>
        <v>0.11948030753578898</v>
      </c>
      <c r="E15" s="4">
        <f t="shared" si="4"/>
        <v>3.4929819371841031E-2</v>
      </c>
      <c r="F15" s="4">
        <f t="shared" si="4"/>
        <v>2.9918815632476673E-2</v>
      </c>
      <c r="G15" s="4">
        <f t="shared" si="4"/>
        <v>0.10959399026751948</v>
      </c>
      <c r="H15" s="4">
        <f t="shared" si="4"/>
        <v>5.6509210478069859E-2</v>
      </c>
      <c r="I15" s="4">
        <f t="shared" si="4"/>
        <v>-1.6219232515911657E-2</v>
      </c>
      <c r="J15" s="4">
        <f t="shared" si="4"/>
        <v>0.12039599697925638</v>
      </c>
      <c r="K15" s="4">
        <f t="shared" si="4"/>
        <v>3.6181264037396799E-2</v>
      </c>
      <c r="L15" s="4">
        <f t="shared" si="4"/>
        <v>0.16014678169422172</v>
      </c>
      <c r="M15" s="4">
        <f t="shared" si="4"/>
        <v>0.22866184685317231</v>
      </c>
      <c r="N15" s="4">
        <f t="shared" si="4"/>
        <v>0.25910765562800908</v>
      </c>
      <c r="O15" s="4">
        <f t="shared" si="4"/>
        <v>0.11895521569686084</v>
      </c>
      <c r="P15" s="4">
        <f t="shared" si="4"/>
        <v>-3.9200330716939839E-3</v>
      </c>
      <c r="Q15" s="4">
        <f t="shared" si="4"/>
        <v>0.21904353309620964</v>
      </c>
      <c r="R15" s="4">
        <f t="shared" si="4"/>
        <v>0.22877701697090239</v>
      </c>
      <c r="S15" s="4">
        <f t="shared" si="4"/>
        <v>0.34137467121195897</v>
      </c>
      <c r="T15" s="4">
        <f t="shared" si="4"/>
        <v>0.39547112793950451</v>
      </c>
      <c r="U15" s="4">
        <f t="shared" si="4"/>
        <v>0.34098138958328472</v>
      </c>
      <c r="V15" s="4">
        <f t="shared" si="4"/>
        <v>0.28080411591111831</v>
      </c>
    </row>
    <row r="16" spans="1:41" x14ac:dyDescent="0.3">
      <c r="A16" s="1" t="s">
        <v>39</v>
      </c>
    </row>
    <row r="17" spans="1:35" x14ac:dyDescent="0.3">
      <c r="A17" s="1" t="s">
        <v>37</v>
      </c>
      <c r="B17">
        <f>B10-B3</f>
        <v>-135.73542000000089</v>
      </c>
      <c r="C17">
        <f t="shared" ref="C17:V17" si="5">C10-C3</f>
        <v>-2758.5292799999988</v>
      </c>
      <c r="D17">
        <f t="shared" si="5"/>
        <v>9385.30674</v>
      </c>
      <c r="E17">
        <f t="shared" si="5"/>
        <v>4126.326299999997</v>
      </c>
      <c r="F17">
        <f t="shared" si="5"/>
        <v>2505.3786800000016</v>
      </c>
      <c r="G17">
        <f t="shared" si="5"/>
        <v>1050.07672</v>
      </c>
      <c r="H17">
        <f t="shared" si="5"/>
        <v>21338.668639999989</v>
      </c>
      <c r="I17">
        <f t="shared" si="5"/>
        <v>4928.9187999999995</v>
      </c>
      <c r="J17">
        <f t="shared" si="5"/>
        <v>-14.107840000000579</v>
      </c>
      <c r="K17">
        <f t="shared" si="5"/>
        <v>8029.779260000003</v>
      </c>
      <c r="L17">
        <f t="shared" si="5"/>
        <v>26403.700980000001</v>
      </c>
      <c r="M17">
        <f t="shared" si="5"/>
        <v>24142.067359999994</v>
      </c>
      <c r="N17">
        <f t="shared" si="5"/>
        <v>10213.76972</v>
      </c>
      <c r="O17">
        <f t="shared" si="5"/>
        <v>109024.92895999999</v>
      </c>
      <c r="P17">
        <f t="shared" si="5"/>
        <v>-5064.6542200000004</v>
      </c>
      <c r="Q17">
        <f t="shared" si="5"/>
        <v>-2744.4214400000001</v>
      </c>
      <c r="R17">
        <f t="shared" si="5"/>
        <v>1355.527479999997</v>
      </c>
      <c r="S17">
        <f t="shared" si="5"/>
        <v>-22277.374680000001</v>
      </c>
      <c r="T17">
        <f t="shared" si="5"/>
        <v>-21636.688679999999</v>
      </c>
      <c r="U17">
        <f t="shared" si="5"/>
        <v>-9163.6929999999993</v>
      </c>
      <c r="V17">
        <f t="shared" si="5"/>
        <v>-87686.260319999987</v>
      </c>
    </row>
    <row r="18" spans="1:35" x14ac:dyDescent="0.3">
      <c r="A18" s="1" t="s">
        <v>38</v>
      </c>
      <c r="B18">
        <f>B11-B3</f>
        <v>-405.4928200000013</v>
      </c>
      <c r="C18">
        <f t="shared" ref="C18:V18" si="6">C11-C3</f>
        <v>430.06882000000041</v>
      </c>
      <c r="D18">
        <f t="shared" si="6"/>
        <v>9564.6656400000065</v>
      </c>
      <c r="E18">
        <f t="shared" si="6"/>
        <v>1100.1405999999988</v>
      </c>
      <c r="F18">
        <f t="shared" si="6"/>
        <v>701.51448000000164</v>
      </c>
      <c r="G18">
        <f t="shared" si="6"/>
        <v>747.34771999999975</v>
      </c>
      <c r="H18">
        <f t="shared" si="6"/>
        <v>15069.888939999975</v>
      </c>
      <c r="I18">
        <f t="shared" si="6"/>
        <v>-486.91229999999996</v>
      </c>
      <c r="J18">
        <f t="shared" si="6"/>
        <v>3652.9771599999985</v>
      </c>
      <c r="K18">
        <f t="shared" si="6"/>
        <v>1643.6811600000001</v>
      </c>
      <c r="L18">
        <f t="shared" si="6"/>
        <v>8528.9852800000008</v>
      </c>
      <c r="M18">
        <f t="shared" si="6"/>
        <v>11749.388760000002</v>
      </c>
      <c r="N18">
        <f t="shared" si="6"/>
        <v>4993.5721200000007</v>
      </c>
      <c r="O18">
        <f t="shared" si="6"/>
        <v>43962.65956</v>
      </c>
      <c r="P18">
        <f t="shared" si="6"/>
        <v>81.419480000000476</v>
      </c>
      <c r="Q18">
        <f t="shared" si="6"/>
        <v>-3222.90834</v>
      </c>
      <c r="R18">
        <f t="shared" si="6"/>
        <v>7920.9844799999992</v>
      </c>
      <c r="S18">
        <f t="shared" si="6"/>
        <v>-7428.844680000002</v>
      </c>
      <c r="T18">
        <f t="shared" si="6"/>
        <v>-11047.874280000004</v>
      </c>
      <c r="U18">
        <f t="shared" si="6"/>
        <v>-4246.2243999999992</v>
      </c>
      <c r="V18">
        <f t="shared" si="6"/>
        <v>-28892.77062000001</v>
      </c>
      <c r="X18">
        <f>V18/V17</f>
        <v>0.32950168606301006</v>
      </c>
    </row>
    <row r="20" spans="1:35" x14ac:dyDescent="0.3">
      <c r="A20" t="s">
        <v>40</v>
      </c>
    </row>
    <row r="21" spans="1:35" x14ac:dyDescent="0.3">
      <c r="AD21" s="1"/>
    </row>
    <row r="22" spans="1:35" x14ac:dyDescent="0.3">
      <c r="B22" s="5" t="s">
        <v>42</v>
      </c>
      <c r="C22" s="5"/>
      <c r="D22" s="5"/>
      <c r="E22" s="5"/>
      <c r="F22" s="5"/>
      <c r="G22" s="5"/>
      <c r="H22" s="5"/>
      <c r="I22" s="6" t="s">
        <v>43</v>
      </c>
      <c r="J22" s="6"/>
      <c r="K22" s="6"/>
      <c r="L22" s="6"/>
      <c r="M22" s="6"/>
      <c r="N22" s="6"/>
      <c r="O22" s="6"/>
      <c r="P22" s="2" t="s">
        <v>2</v>
      </c>
      <c r="Q22" s="7"/>
      <c r="R22" s="7"/>
      <c r="S22" s="7"/>
      <c r="T22" s="7"/>
      <c r="U22" s="7"/>
      <c r="V22" s="7"/>
      <c r="AD22" s="1"/>
    </row>
    <row r="23" spans="1:35" x14ac:dyDescent="0.3">
      <c r="A23" s="1" t="s">
        <v>5</v>
      </c>
      <c r="B23" s="5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11</v>
      </c>
      <c r="H23" s="5" t="s">
        <v>12</v>
      </c>
      <c r="I23" s="6" t="s">
        <v>13</v>
      </c>
      <c r="J23" s="6" t="s">
        <v>14</v>
      </c>
      <c r="K23" s="6" t="s">
        <v>15</v>
      </c>
      <c r="L23" s="6" t="s">
        <v>16</v>
      </c>
      <c r="M23" s="6" t="s">
        <v>17</v>
      </c>
      <c r="N23" s="6" t="s">
        <v>18</v>
      </c>
      <c r="O23" s="6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  <c r="U23" s="2" t="s">
        <v>25</v>
      </c>
      <c r="V23" s="2" t="s">
        <v>26</v>
      </c>
      <c r="X23" s="2" t="s">
        <v>27</v>
      </c>
      <c r="AD23" s="1"/>
    </row>
    <row r="24" spans="1:35" x14ac:dyDescent="0.3">
      <c r="A24" s="1" t="s">
        <v>34</v>
      </c>
      <c r="B24">
        <f>outer_2015_2019!B2</f>
        <v>7058.9072800000004</v>
      </c>
      <c r="C24">
        <f>outer_2015_2019!C2</f>
        <v>6626.8681800000004</v>
      </c>
      <c r="D24">
        <f>outer_2015_2019!D2</f>
        <v>37096.930780000002</v>
      </c>
      <c r="E24">
        <f>outer_2015_2019!E2</f>
        <v>17008.329559999998</v>
      </c>
      <c r="F24">
        <f>outer_2015_2019!F2</f>
        <v>14752.9954</v>
      </c>
      <c r="G24">
        <f>outer_2015_2019!G2</f>
        <v>4465.6017599999996</v>
      </c>
      <c r="H24">
        <f>outer_2015_2019!H2</f>
        <v>142805.09486000001</v>
      </c>
      <c r="I24">
        <f>outer_2015_2019!I2</f>
        <v>21423.78312</v>
      </c>
      <c r="J24">
        <f>outer_2015_2019!J2</f>
        <v>23077.007600000001</v>
      </c>
      <c r="K24">
        <f>outer_2015_2019!K2</f>
        <v>26002.87184</v>
      </c>
      <c r="L24">
        <f>outer_2015_2019!L2</f>
        <v>32938.695500000002</v>
      </c>
      <c r="M24">
        <f>outer_2015_2019!M2</f>
        <v>33966.458460000002</v>
      </c>
      <c r="N24">
        <f>outer_2015_2019!N2</f>
        <v>14755.82418</v>
      </c>
      <c r="O24">
        <f>outer_2015_2019!O2</f>
        <v>248029.45120000001</v>
      </c>
      <c r="P24">
        <f>outer_2015_2019!P2</f>
        <v>-14364.875840000001</v>
      </c>
      <c r="Q24">
        <f>outer_2015_2019!Q2</f>
        <v>-16450.13942</v>
      </c>
      <c r="R24">
        <f>outer_2015_2019!R2</f>
        <v>11094.058940000001</v>
      </c>
      <c r="S24">
        <f>outer_2015_2019!S2</f>
        <v>-15930.36594</v>
      </c>
      <c r="T24">
        <f>outer_2015_2019!T2</f>
        <v>-19213.463059999998</v>
      </c>
      <c r="U24">
        <f>outer_2015_2019!U2</f>
        <v>-10290.22242</v>
      </c>
      <c r="V24">
        <f>outer_2015_2019!V2</f>
        <v>-105224.35634</v>
      </c>
      <c r="X24">
        <f>SUM(L24:M24)/I24</f>
        <v>3.1229383524491166</v>
      </c>
    </row>
    <row r="25" spans="1:35" x14ac:dyDescent="0.3">
      <c r="A25" s="1">
        <v>2020</v>
      </c>
      <c r="B25">
        <f>outer_2020!B2</f>
        <v>6534.0083000000004</v>
      </c>
      <c r="C25">
        <f>outer_2020!C2</f>
        <v>6204.5257000000001</v>
      </c>
      <c r="D25">
        <f>outer_2020!D2</f>
        <v>38473.357900000003</v>
      </c>
      <c r="E25">
        <f>outer_2020!E2</f>
        <v>16306.3403</v>
      </c>
      <c r="F25">
        <f>outer_2020!F2</f>
        <v>14034.6479</v>
      </c>
      <c r="G25">
        <f>outer_2020!G2</f>
        <v>4386.3276999999998</v>
      </c>
      <c r="H25">
        <f>outer_2020!H2</f>
        <v>139878.9473</v>
      </c>
      <c r="I25">
        <f>outer_2020!I2</f>
        <v>18482.7107</v>
      </c>
      <c r="J25">
        <f>outer_2020!J2</f>
        <v>23509.9097</v>
      </c>
      <c r="K25">
        <f>outer_2020!K2</f>
        <v>27428.691699999999</v>
      </c>
      <c r="L25">
        <f>outer_2020!L2</f>
        <v>31608.491600000001</v>
      </c>
      <c r="M25">
        <f>outer_2020!M2</f>
        <v>32401.537100000001</v>
      </c>
      <c r="N25">
        <f>outer_2020!N2</f>
        <v>14639.5551</v>
      </c>
      <c r="O25">
        <f>outer_2020!O2</f>
        <v>240198.9982</v>
      </c>
      <c r="P25">
        <f>outer_2020!P2</f>
        <v>-11948.7024</v>
      </c>
      <c r="Q25">
        <f>outer_2020!Q2</f>
        <v>-17305.383999999998</v>
      </c>
      <c r="R25">
        <f>outer_2020!R2</f>
        <v>11044.6662</v>
      </c>
      <c r="S25">
        <f>outer_2020!S2</f>
        <v>-15302.1513</v>
      </c>
      <c r="T25">
        <f>outer_2020!T2</f>
        <v>-18366.889200000001</v>
      </c>
      <c r="U25">
        <f>outer_2020!U2</f>
        <v>-10253.2274</v>
      </c>
      <c r="V25">
        <f>outer_2020!V2</f>
        <v>-100320.0509</v>
      </c>
      <c r="X25">
        <f t="shared" ref="X25:X27" si="7">SUM(L25:M25)/I25</f>
        <v>3.4632381439590461</v>
      </c>
    </row>
    <row r="26" spans="1:35" x14ac:dyDescent="0.3">
      <c r="A26" s="1">
        <v>2021</v>
      </c>
      <c r="B26">
        <f>outer_2021!B2</f>
        <v>6772.0955000000004</v>
      </c>
      <c r="C26">
        <f>outer_2021!C2</f>
        <v>5848.0621000000001</v>
      </c>
      <c r="D26">
        <f>outer_2021!D2</f>
        <v>40788.447800000002</v>
      </c>
      <c r="E26">
        <f>outer_2021!E2</f>
        <v>19000.245200000001</v>
      </c>
      <c r="F26">
        <f>outer_2021!F2</f>
        <v>16274.070400000001</v>
      </c>
      <c r="G26">
        <f>outer_2021!G2</f>
        <v>5228.2646999999997</v>
      </c>
      <c r="H26">
        <f>outer_2021!H2</f>
        <v>153402.08720000001</v>
      </c>
      <c r="I26">
        <f>outer_2021!I2</f>
        <v>24317.2196</v>
      </c>
      <c r="J26">
        <f>outer_2021!J2</f>
        <v>23069.6639</v>
      </c>
      <c r="K26">
        <f>outer_2021!K2</f>
        <v>29969.587899999999</v>
      </c>
      <c r="L26">
        <f>outer_2021!L2</f>
        <v>44429.729299999999</v>
      </c>
      <c r="M26">
        <f>outer_2021!M2</f>
        <v>47321.477299999999</v>
      </c>
      <c r="N26">
        <f>outer_2021!N2</f>
        <v>22184.996599999999</v>
      </c>
      <c r="O26">
        <f>outer_2021!O2</f>
        <v>307317.85470000003</v>
      </c>
      <c r="P26">
        <f>outer_2021!P2</f>
        <v>-17545.124100000001</v>
      </c>
      <c r="Q26">
        <f>outer_2021!Q2</f>
        <v>-17221.6018</v>
      </c>
      <c r="R26">
        <f>outer_2021!R2</f>
        <v>10818.859899999999</v>
      </c>
      <c r="S26">
        <f>outer_2021!S2</f>
        <v>-25429.484100000001</v>
      </c>
      <c r="T26">
        <f>outer_2021!T2</f>
        <v>-31047.406900000002</v>
      </c>
      <c r="U26">
        <f>outer_2021!U2</f>
        <v>-16956.731899999999</v>
      </c>
      <c r="V26">
        <f>outer_2021!V2</f>
        <v>-153915.76749999999</v>
      </c>
      <c r="X26">
        <f t="shared" si="7"/>
        <v>3.7730961067604949</v>
      </c>
      <c r="AD26" s="1"/>
    </row>
    <row r="27" spans="1:35" x14ac:dyDescent="0.3">
      <c r="A27" s="1">
        <v>2022</v>
      </c>
      <c r="B27">
        <f>outer_2022!B2</f>
        <v>6759.0156999999999</v>
      </c>
      <c r="C27">
        <f>outer_2022!C2</f>
        <v>6681.1922999999997</v>
      </c>
      <c r="D27">
        <f>outer_2022!D2</f>
        <v>39353.8632</v>
      </c>
      <c r="E27">
        <f>outer_2022!E2</f>
        <v>17949.803400000001</v>
      </c>
      <c r="F27">
        <f>outer_2022!F2</f>
        <v>15593.564899999999</v>
      </c>
      <c r="G27">
        <f>outer_2022!G2</f>
        <v>4996.4867999999997</v>
      </c>
      <c r="H27">
        <f>outer_2022!H2</f>
        <v>148028.7666</v>
      </c>
      <c r="I27">
        <f>outer_2022!I2</f>
        <v>20918.659599999999</v>
      </c>
      <c r="J27">
        <f>outer_2022!J2</f>
        <v>25908.9876</v>
      </c>
      <c r="K27">
        <f>outer_2022!K2</f>
        <v>27296.425999999999</v>
      </c>
      <c r="L27">
        <f>outer_2022!L2</f>
        <v>37568.176399999997</v>
      </c>
      <c r="M27">
        <f>outer_2022!M2</f>
        <v>41142.5913</v>
      </c>
      <c r="N27">
        <f>outer_2022!N2</f>
        <v>18704.865099999999</v>
      </c>
      <c r="O27">
        <f>outer_2022!O2</f>
        <v>277006.41320000001</v>
      </c>
      <c r="P27">
        <f>outer_2022!P2</f>
        <v>-14159.643899999999</v>
      </c>
      <c r="Q27">
        <f>outer_2022!Q2</f>
        <v>-19227.795300000002</v>
      </c>
      <c r="R27">
        <f>outer_2022!R2</f>
        <v>12057.4372</v>
      </c>
      <c r="S27">
        <f>outer_2022!S2</f>
        <v>-19618.373</v>
      </c>
      <c r="T27">
        <f>outer_2022!T2</f>
        <v>-25549.026399999999</v>
      </c>
      <c r="U27">
        <f>outer_2022!U2</f>
        <v>-13708.3783</v>
      </c>
      <c r="V27">
        <f>outer_2022!V2</f>
        <v>-128977.64659999999</v>
      </c>
      <c r="X27">
        <f t="shared" si="7"/>
        <v>3.7627060817988549</v>
      </c>
    </row>
    <row r="29" spans="1:35" x14ac:dyDescent="0.3">
      <c r="A29" s="1" t="s">
        <v>36</v>
      </c>
    </row>
    <row r="30" spans="1:35" x14ac:dyDescent="0.3">
      <c r="A30" s="2" t="s">
        <v>37</v>
      </c>
      <c r="B30" s="3">
        <f t="shared" ref="B30:P30" si="8">(B26-B24)/B24</f>
        <v>-4.0631186757846181E-2</v>
      </c>
      <c r="C30" s="3">
        <f t="shared" si="8"/>
        <v>-0.11752249461524679</v>
      </c>
      <c r="D30" s="3">
        <f t="shared" si="8"/>
        <v>9.9510038765530426E-2</v>
      </c>
      <c r="E30" s="3">
        <f t="shared" si="8"/>
        <v>0.11711412534506435</v>
      </c>
      <c r="F30" s="3">
        <f t="shared" si="8"/>
        <v>0.10310279090848228</v>
      </c>
      <c r="G30" s="3">
        <f t="shared" si="8"/>
        <v>0.17078615178618173</v>
      </c>
      <c r="H30" s="3">
        <f t="shared" si="8"/>
        <v>7.4205982289279201E-2</v>
      </c>
      <c r="I30" s="3">
        <f t="shared" si="8"/>
        <v>0.13505721486224606</v>
      </c>
      <c r="J30" s="3">
        <f t="shared" si="8"/>
        <v>-3.1822583444489843E-4</v>
      </c>
      <c r="K30" s="3">
        <f t="shared" si="8"/>
        <v>0.15254915243238759</v>
      </c>
      <c r="L30" s="3">
        <f t="shared" si="8"/>
        <v>0.34886122918863005</v>
      </c>
      <c r="M30" s="3">
        <f t="shared" si="8"/>
        <v>0.39318255259750728</v>
      </c>
      <c r="N30" s="3">
        <f t="shared" si="8"/>
        <v>0.50347390490525612</v>
      </c>
      <c r="O30" s="3">
        <f t="shared" si="8"/>
        <v>0.23903775625497176</v>
      </c>
      <c r="P30" s="3">
        <f t="shared" si="8"/>
        <v>0.22139058460528957</v>
      </c>
      <c r="Q30" s="3">
        <f t="shared" ref="Q30:V30" si="9">(Q26-Q24)/Q24</f>
        <v>4.6897011648549349E-2</v>
      </c>
      <c r="R30" s="3">
        <f t="shared" si="9"/>
        <v>-2.4805983228353149E-2</v>
      </c>
      <c r="S30" s="3">
        <f t="shared" si="9"/>
        <v>0.59629001592163056</v>
      </c>
      <c r="T30" s="3">
        <f t="shared" si="9"/>
        <v>0.61591935837099454</v>
      </c>
      <c r="U30" s="3">
        <f t="shared" si="9"/>
        <v>0.64784891986814785</v>
      </c>
      <c r="V30" s="3">
        <f t="shared" si="9"/>
        <v>0.46273897844210837</v>
      </c>
      <c r="AD30" s="1" t="s">
        <v>48</v>
      </c>
    </row>
    <row r="31" spans="1:35" x14ac:dyDescent="0.3">
      <c r="A31" s="1" t="s">
        <v>38</v>
      </c>
      <c r="B31" s="4">
        <f>(B27-B24)/B24</f>
        <v>-4.248413643988258E-2</v>
      </c>
      <c r="C31" s="4">
        <f t="shared" ref="C31:V31" si="10">(C27-C24)/C24</f>
        <v>8.1975555457629926E-3</v>
      </c>
      <c r="D31" s="4">
        <f t="shared" si="10"/>
        <v>6.0838791041354104E-2</v>
      </c>
      <c r="E31" s="4">
        <f t="shared" si="10"/>
        <v>5.5353692241132846E-2</v>
      </c>
      <c r="F31" s="4">
        <f t="shared" si="10"/>
        <v>5.6976192102655955E-2</v>
      </c>
      <c r="G31" s="4">
        <f t="shared" si="10"/>
        <v>0.11888320287655928</v>
      </c>
      <c r="H31" s="4">
        <f t="shared" si="10"/>
        <v>3.657902923646425E-2</v>
      </c>
      <c r="I31" s="4">
        <f t="shared" si="10"/>
        <v>-2.3577699474022728E-2</v>
      </c>
      <c r="J31" s="4">
        <f t="shared" si="10"/>
        <v>0.12271868385570057</v>
      </c>
      <c r="K31" s="4">
        <f t="shared" si="10"/>
        <v>4.9746588298379267E-2</v>
      </c>
      <c r="L31" s="4">
        <f t="shared" si="10"/>
        <v>0.14054839846344233</v>
      </c>
      <c r="M31" s="4">
        <f t="shared" si="10"/>
        <v>0.2112711529360897</v>
      </c>
      <c r="N31" s="4">
        <f t="shared" si="10"/>
        <v>0.26762591311927653</v>
      </c>
      <c r="O31" s="4">
        <f t="shared" si="10"/>
        <v>0.11682871473450246</v>
      </c>
      <c r="P31" s="4">
        <f t="shared" si="10"/>
        <v>-1.428706675128502E-2</v>
      </c>
      <c r="Q31" s="4">
        <f t="shared" si="10"/>
        <v>0.16885302969669311</v>
      </c>
      <c r="R31" s="4">
        <f t="shared" si="10"/>
        <v>8.6837312223617902E-2</v>
      </c>
      <c r="S31" s="4">
        <f t="shared" si="10"/>
        <v>0.23150799384587145</v>
      </c>
      <c r="T31" s="4">
        <f t="shared" si="10"/>
        <v>0.3297460390256165</v>
      </c>
      <c r="U31" s="4">
        <f t="shared" si="10"/>
        <v>0.33217512124485254</v>
      </c>
      <c r="V31" s="4">
        <f t="shared" si="10"/>
        <v>0.2257394683722139</v>
      </c>
      <c r="AD31" t="s">
        <v>45</v>
      </c>
      <c r="AE31" t="s">
        <v>46</v>
      </c>
      <c r="AF31" t="s">
        <v>47</v>
      </c>
      <c r="AG31" s="1" t="s">
        <v>49</v>
      </c>
      <c r="AI31" s="1" t="s">
        <v>41</v>
      </c>
    </row>
    <row r="32" spans="1:35" x14ac:dyDescent="0.3">
      <c r="A32" s="1" t="s">
        <v>39</v>
      </c>
      <c r="AD32" t="s">
        <v>50</v>
      </c>
      <c r="AE32">
        <f>SUM(L24:M24)</f>
        <v>66905.153959999996</v>
      </c>
      <c r="AF32">
        <f>O24</f>
        <v>248029.45120000001</v>
      </c>
      <c r="AG32">
        <f>AE32/AF32</f>
        <v>0.26974681287364793</v>
      </c>
      <c r="AI32" s="1" t="s">
        <v>44</v>
      </c>
    </row>
    <row r="33" spans="1:38" x14ac:dyDescent="0.3">
      <c r="A33" s="1" t="s">
        <v>37</v>
      </c>
      <c r="B33">
        <f>B26-B24</f>
        <v>-286.81178</v>
      </c>
      <c r="C33">
        <f t="shared" ref="C33:V33" si="11">C26-C24</f>
        <v>-778.80608000000029</v>
      </c>
      <c r="D33">
        <f t="shared" si="11"/>
        <v>3691.5170199999993</v>
      </c>
      <c r="E33">
        <f t="shared" si="11"/>
        <v>1991.9156400000029</v>
      </c>
      <c r="F33">
        <f t="shared" si="11"/>
        <v>1521.0750000000007</v>
      </c>
      <c r="G33">
        <f t="shared" si="11"/>
        <v>762.66294000000016</v>
      </c>
      <c r="H33">
        <f t="shared" si="11"/>
        <v>10596.992339999997</v>
      </c>
      <c r="I33">
        <f t="shared" si="11"/>
        <v>2893.4364800000003</v>
      </c>
      <c r="J33">
        <f t="shared" si="11"/>
        <v>-7.3437000000012631</v>
      </c>
      <c r="K33">
        <f t="shared" si="11"/>
        <v>3966.7160599999988</v>
      </c>
      <c r="L33">
        <f t="shared" si="11"/>
        <v>11491.033799999997</v>
      </c>
      <c r="M33">
        <f t="shared" si="11"/>
        <v>13355.018839999997</v>
      </c>
      <c r="N33">
        <f t="shared" si="11"/>
        <v>7429.172419999999</v>
      </c>
      <c r="O33">
        <f t="shared" si="11"/>
        <v>59288.403500000015</v>
      </c>
      <c r="P33">
        <f t="shared" si="11"/>
        <v>-3180.2482600000003</v>
      </c>
      <c r="Q33">
        <f t="shared" si="11"/>
        <v>-771.46238000000085</v>
      </c>
      <c r="R33">
        <f t="shared" si="11"/>
        <v>-275.19904000000133</v>
      </c>
      <c r="S33">
        <f t="shared" si="11"/>
        <v>-9499.1181600000018</v>
      </c>
      <c r="T33">
        <f t="shared" si="11"/>
        <v>-11833.943840000004</v>
      </c>
      <c r="U33">
        <f t="shared" si="11"/>
        <v>-6666.5094799999988</v>
      </c>
      <c r="V33">
        <f t="shared" si="11"/>
        <v>-48691.411159999989</v>
      </c>
      <c r="AD33">
        <v>2021</v>
      </c>
      <c r="AE33">
        <f>SUM(L26:M26)</f>
        <v>91751.206600000005</v>
      </c>
      <c r="AF33">
        <f>O26</f>
        <v>307317.85470000003</v>
      </c>
      <c r="AG33">
        <f>AE33/AF33</f>
        <v>0.298554754293617</v>
      </c>
      <c r="AI33" s="1" t="s">
        <v>45</v>
      </c>
      <c r="AJ33" t="s">
        <v>46</v>
      </c>
      <c r="AK33" t="s">
        <v>47</v>
      </c>
    </row>
    <row r="34" spans="1:38" x14ac:dyDescent="0.3">
      <c r="A34" s="1" t="s">
        <v>38</v>
      </c>
      <c r="B34">
        <f>B27-B24</f>
        <v>-299.89158000000043</v>
      </c>
      <c r="C34">
        <f t="shared" ref="C34:V34" si="12">C27-C24</f>
        <v>54.324119999999311</v>
      </c>
      <c r="D34">
        <f t="shared" si="12"/>
        <v>2256.9324199999974</v>
      </c>
      <c r="E34">
        <f t="shared" si="12"/>
        <v>941.47384000000238</v>
      </c>
      <c r="F34">
        <f t="shared" si="12"/>
        <v>840.56949999999961</v>
      </c>
      <c r="G34">
        <f t="shared" si="12"/>
        <v>530.88504000000012</v>
      </c>
      <c r="H34">
        <f t="shared" si="12"/>
        <v>5223.6717399999907</v>
      </c>
      <c r="I34">
        <f t="shared" si="12"/>
        <v>-505.12352000000101</v>
      </c>
      <c r="J34">
        <f t="shared" si="12"/>
        <v>2831.9799999999996</v>
      </c>
      <c r="K34">
        <f t="shared" si="12"/>
        <v>1293.5541599999997</v>
      </c>
      <c r="L34">
        <f t="shared" si="12"/>
        <v>4629.480899999995</v>
      </c>
      <c r="M34">
        <f t="shared" si="12"/>
        <v>7176.1328399999984</v>
      </c>
      <c r="N34">
        <f t="shared" si="12"/>
        <v>3949.0409199999995</v>
      </c>
      <c r="O34">
        <f t="shared" si="12"/>
        <v>28976.962</v>
      </c>
      <c r="P34">
        <f t="shared" si="12"/>
        <v>205.23194000000149</v>
      </c>
      <c r="Q34">
        <f t="shared" si="12"/>
        <v>-2777.6558800000021</v>
      </c>
      <c r="R34">
        <f t="shared" si="12"/>
        <v>963.3782599999995</v>
      </c>
      <c r="S34">
        <f t="shared" si="12"/>
        <v>-3688.0070599999999</v>
      </c>
      <c r="T34">
        <f t="shared" si="12"/>
        <v>-6335.5633400000006</v>
      </c>
      <c r="U34">
        <f t="shared" si="12"/>
        <v>-3418.1558800000003</v>
      </c>
      <c r="V34">
        <f t="shared" si="12"/>
        <v>-23753.290259999994</v>
      </c>
      <c r="AI34">
        <v>2021</v>
      </c>
      <c r="AJ34">
        <f>SUM(L26:M26)-SUM(L24:M24)</f>
        <v>24846.052640000009</v>
      </c>
      <c r="AK34">
        <f>O26-O24</f>
        <v>59288.403500000015</v>
      </c>
      <c r="AL34">
        <f>AJ34/AK34</f>
        <v>0.41907103536697532</v>
      </c>
    </row>
    <row r="35" spans="1:38" x14ac:dyDescent="0.3">
      <c r="AD35" t="s">
        <v>51</v>
      </c>
      <c r="AE35" t="s">
        <v>46</v>
      </c>
      <c r="AF35" t="s">
        <v>47</v>
      </c>
    </row>
    <row r="36" spans="1:38" x14ac:dyDescent="0.3">
      <c r="AD36" t="s">
        <v>50</v>
      </c>
      <c r="AE36">
        <f>SUM(L39:M39)</f>
        <v>37735.396200000003</v>
      </c>
      <c r="AF36">
        <f>O39</f>
        <v>121543.74744000001</v>
      </c>
      <c r="AG36">
        <f>AE36/AF36</f>
        <v>0.31046760524335532</v>
      </c>
      <c r="AI36" s="1" t="s">
        <v>33</v>
      </c>
      <c r="AJ36" t="s">
        <v>46</v>
      </c>
      <c r="AK36" t="s">
        <v>47</v>
      </c>
    </row>
    <row r="37" spans="1:38" x14ac:dyDescent="0.3">
      <c r="B37" s="5" t="s">
        <v>52</v>
      </c>
      <c r="C37" s="5"/>
      <c r="D37" s="5"/>
      <c r="E37" s="5"/>
      <c r="F37" s="5"/>
      <c r="G37" s="5"/>
      <c r="H37" s="5"/>
      <c r="I37" s="6" t="s">
        <v>53</v>
      </c>
      <c r="J37" s="6"/>
      <c r="K37" s="6"/>
      <c r="L37" s="6"/>
      <c r="M37" s="6"/>
      <c r="N37" s="6"/>
      <c r="O37" s="6"/>
      <c r="P37" s="2" t="s">
        <v>2</v>
      </c>
      <c r="Q37" s="7"/>
      <c r="R37" s="7"/>
      <c r="S37" s="7"/>
      <c r="T37" s="7"/>
      <c r="U37" s="7"/>
      <c r="V37" s="7"/>
      <c r="AD37">
        <v>2021</v>
      </c>
      <c r="AE37">
        <f>SUM(L41:M41)</f>
        <v>63435.111900000004</v>
      </c>
      <c r="AF37">
        <f>O41</f>
        <v>171280.27290000001</v>
      </c>
      <c r="AG37">
        <f>AE37/AF37</f>
        <v>0.3703585405718956</v>
      </c>
      <c r="AI37">
        <v>2021</v>
      </c>
      <c r="AJ37">
        <f>SUM(L41:M41)-SUM(L39:M39)</f>
        <v>25699.715700000001</v>
      </c>
      <c r="AK37">
        <f>O41-O39</f>
        <v>49736.525460000004</v>
      </c>
      <c r="AL37">
        <f>AJ37/AK37</f>
        <v>0.51671715026954756</v>
      </c>
    </row>
    <row r="38" spans="1:38" x14ac:dyDescent="0.3">
      <c r="A38" s="1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6" t="s">
        <v>13</v>
      </c>
      <c r="J38" s="6" t="s">
        <v>14</v>
      </c>
      <c r="K38" s="6" t="s">
        <v>15</v>
      </c>
      <c r="L38" s="6" t="s">
        <v>16</v>
      </c>
      <c r="M38" s="6" t="s">
        <v>17</v>
      </c>
      <c r="N38" s="6" t="s">
        <v>18</v>
      </c>
      <c r="O38" s="6" t="s">
        <v>19</v>
      </c>
      <c r="P38" s="2" t="s">
        <v>20</v>
      </c>
      <c r="Q38" s="2" t="s">
        <v>21</v>
      </c>
      <c r="R38" s="2" t="s">
        <v>22</v>
      </c>
      <c r="S38" s="2" t="s">
        <v>23</v>
      </c>
      <c r="T38" s="2" t="s">
        <v>24</v>
      </c>
      <c r="U38" s="2" t="s">
        <v>25</v>
      </c>
      <c r="V38" s="2" t="s">
        <v>26</v>
      </c>
      <c r="X38" s="2" t="s">
        <v>27</v>
      </c>
    </row>
    <row r="39" spans="1:38" x14ac:dyDescent="0.3">
      <c r="A39" s="1" t="s">
        <v>34</v>
      </c>
      <c r="B39">
        <f>Inner_2015_2019!B2</f>
        <v>2191.6669400000001</v>
      </c>
      <c r="C39">
        <f>Inner_2015_2019!C2</f>
        <v>9000.9308000000001</v>
      </c>
      <c r="D39">
        <f>Inner_2015_2019!D2</f>
        <v>42955.304080000002</v>
      </c>
      <c r="E39">
        <f>Inner_2015_2019!E2</f>
        <v>14487.413039999999</v>
      </c>
      <c r="F39">
        <f>Inner_2015_2019!F2</f>
        <v>8694.27232</v>
      </c>
      <c r="G39">
        <f>Inner_2015_2019!G2</f>
        <v>2353.6382199999998</v>
      </c>
      <c r="H39">
        <f>Inner_2015_2019!H2</f>
        <v>123875.1297</v>
      </c>
      <c r="I39">
        <f>Inner_2015_2019!I2</f>
        <v>8596.8913799999991</v>
      </c>
      <c r="J39">
        <f>Inner_2015_2019!J2</f>
        <v>7264.3430399999997</v>
      </c>
      <c r="K39">
        <f>Inner_2015_2019!K2</f>
        <v>19426.197700000001</v>
      </c>
      <c r="L39">
        <f>Inner_2015_2019!L2</f>
        <v>20318.605019999999</v>
      </c>
      <c r="M39">
        <f>Inner_2015_2019!M2</f>
        <v>17416.79118</v>
      </c>
      <c r="N39">
        <f>Inner_2015_2019!N2</f>
        <v>4516.3663999999999</v>
      </c>
      <c r="O39">
        <f>Inner_2015_2019!O2</f>
        <v>121543.74744000001</v>
      </c>
      <c r="P39">
        <f>Inner_2015_2019!P2</f>
        <v>-6405.22444</v>
      </c>
      <c r="Q39">
        <f>Inner_2015_2019!Q2</f>
        <v>1736.5877599999999</v>
      </c>
      <c r="R39">
        <f>Inner_2015_2019!R2</f>
        <v>23529.106380000001</v>
      </c>
      <c r="S39">
        <f>Inner_2015_2019!S2</f>
        <v>-5831.1919799999996</v>
      </c>
      <c r="T39">
        <f>Inner_2015_2019!T2</f>
        <v>-8722.5188600000001</v>
      </c>
      <c r="U39">
        <f>Inner_2015_2019!U2</f>
        <v>-2162.7281800000001</v>
      </c>
      <c r="V39">
        <f>Inner_2015_2019!V2</f>
        <v>2331.3822599999999</v>
      </c>
      <c r="X39">
        <f>SUM(L39:M39)/I39</f>
        <v>4.3894234010898954</v>
      </c>
    </row>
    <row r="40" spans="1:38" x14ac:dyDescent="0.3">
      <c r="A40" s="1">
        <v>2020</v>
      </c>
      <c r="B40">
        <f>Inner_2020!B2</f>
        <v>1866.1831</v>
      </c>
      <c r="C40">
        <f>Inner_2020!C2</f>
        <v>7312.9633000000003</v>
      </c>
      <c r="D40">
        <f>Inner_2020!D2</f>
        <v>41070.986700000001</v>
      </c>
      <c r="E40">
        <f>Inner_2020!E2</f>
        <v>13030.205400000001</v>
      </c>
      <c r="F40">
        <f>Inner_2020!F2</f>
        <v>7938.1826000000001</v>
      </c>
      <c r="G40">
        <f>Inner_2020!G2</f>
        <v>2087.0875000000001</v>
      </c>
      <c r="H40">
        <f>Inner_2020!H2</f>
        <v>112382.9586</v>
      </c>
      <c r="I40">
        <f>Inner_2020!I2</f>
        <v>7739.1949999999997</v>
      </c>
      <c r="J40">
        <f>Inner_2020!J2</f>
        <v>7438.2352000000001</v>
      </c>
      <c r="K40">
        <f>Inner_2020!K2</f>
        <v>22288.744699999999</v>
      </c>
      <c r="L40">
        <f>Inner_2020!L2</f>
        <v>20820.5144</v>
      </c>
      <c r="M40">
        <f>Inner_2020!M2</f>
        <v>17353.4912</v>
      </c>
      <c r="N40">
        <f>Inner_2020!N2</f>
        <v>4819.1247999999996</v>
      </c>
      <c r="O40">
        <f>Inner_2020!O2</f>
        <v>125812.3526</v>
      </c>
      <c r="P40">
        <f>Inner_2020!P2</f>
        <v>-5873.0119000000004</v>
      </c>
      <c r="Q40">
        <f>Inner_2020!Q2</f>
        <v>-125.2719</v>
      </c>
      <c r="R40">
        <f>Inner_2020!R2</f>
        <v>18782.241999999998</v>
      </c>
      <c r="S40">
        <f>Inner_2020!S2</f>
        <v>-7790.3090000000002</v>
      </c>
      <c r="T40">
        <f>Inner_2020!T2</f>
        <v>-9415.3086000000003</v>
      </c>
      <c r="U40">
        <f>Inner_2020!U2</f>
        <v>-2732.0373</v>
      </c>
      <c r="V40">
        <f>Inner_2020!V2</f>
        <v>-13429.394</v>
      </c>
      <c r="X40">
        <f t="shared" ref="X40:X42" si="13">SUM(L40:M40)/I40</f>
        <v>4.9325550784028582</v>
      </c>
      <c r="AD40" s="1"/>
    </row>
    <row r="41" spans="1:38" x14ac:dyDescent="0.3">
      <c r="A41" s="1">
        <v>2021</v>
      </c>
      <c r="B41">
        <f>Inner_2021!B2</f>
        <v>2342.7433000000001</v>
      </c>
      <c r="C41">
        <f>Inner_2021!C2</f>
        <v>7021.2075999999997</v>
      </c>
      <c r="D41">
        <f>Inner_2021!D2</f>
        <v>48649.093800000002</v>
      </c>
      <c r="E41">
        <f>Inner_2021!E2</f>
        <v>16621.823700000001</v>
      </c>
      <c r="F41">
        <f>Inner_2021!F2</f>
        <v>9678.5759999999991</v>
      </c>
      <c r="G41">
        <f>Inner_2021!G2</f>
        <v>2641.0520000000001</v>
      </c>
      <c r="H41">
        <f>Inner_2021!H2</f>
        <v>134616.80600000001</v>
      </c>
      <c r="I41">
        <f>Inner_2021!I2</f>
        <v>10632.3737</v>
      </c>
      <c r="J41">
        <f>Inner_2021!J2</f>
        <v>7257.5789000000004</v>
      </c>
      <c r="K41">
        <f>Inner_2021!K2</f>
        <v>23489.260900000001</v>
      </c>
      <c r="L41">
        <f>Inner_2021!L2</f>
        <v>35231.272199999999</v>
      </c>
      <c r="M41">
        <f>Inner_2021!M2</f>
        <v>28203.8397</v>
      </c>
      <c r="N41">
        <f>Inner_2021!N2</f>
        <v>7300.9637000000002</v>
      </c>
      <c r="O41">
        <f>Inner_2021!O2</f>
        <v>171280.27290000001</v>
      </c>
      <c r="P41">
        <f>Inner_2021!P2</f>
        <v>-8289.6304</v>
      </c>
      <c r="Q41">
        <f>Inner_2021!Q2</f>
        <v>-236.37130000000101</v>
      </c>
      <c r="R41">
        <f>Inner_2021!R2</f>
        <v>25159.832900000001</v>
      </c>
      <c r="S41">
        <f>Inner_2021!S2</f>
        <v>-18609.448499999999</v>
      </c>
      <c r="T41">
        <f>Inner_2021!T2</f>
        <v>-18525.2637</v>
      </c>
      <c r="U41">
        <f>Inner_2021!U2</f>
        <v>-4659.9116999999997</v>
      </c>
      <c r="V41">
        <f>Inner_2021!V2</f>
        <v>-36663.466899999999</v>
      </c>
      <c r="X41">
        <f t="shared" si="13"/>
        <v>5.966222942295567</v>
      </c>
    </row>
    <row r="42" spans="1:38" x14ac:dyDescent="0.3">
      <c r="A42" s="1">
        <v>2022</v>
      </c>
      <c r="B42">
        <f>Inner_2022!B2</f>
        <v>2086.0657000000001</v>
      </c>
      <c r="C42">
        <f>Inner_2022!C2</f>
        <v>9376.6754999999994</v>
      </c>
      <c r="D42">
        <f>Inner_2022!D2</f>
        <v>50263.037300000004</v>
      </c>
      <c r="E42">
        <f>Inner_2022!E2</f>
        <v>14646.0798</v>
      </c>
      <c r="F42">
        <f>Inner_2022!F2</f>
        <v>8555.2173000000003</v>
      </c>
      <c r="G42">
        <f>Inner_2022!G2</f>
        <v>2570.1008999999999</v>
      </c>
      <c r="H42">
        <f>Inner_2022!H2</f>
        <v>133721.3469</v>
      </c>
      <c r="I42">
        <f>Inner_2022!I2</f>
        <v>8615.1026000000002</v>
      </c>
      <c r="J42">
        <f>Inner_2022!J2</f>
        <v>8085.3401999999996</v>
      </c>
      <c r="K42">
        <f>Inner_2022!K2</f>
        <v>19776.324700000001</v>
      </c>
      <c r="L42">
        <f>Inner_2022!L2</f>
        <v>24218.109400000001</v>
      </c>
      <c r="M42">
        <f>Inner_2022!M2</f>
        <v>21990.0471</v>
      </c>
      <c r="N42">
        <f>Inner_2022!N2</f>
        <v>5560.8976000000002</v>
      </c>
      <c r="O42">
        <f>Inner_2022!O2</f>
        <v>136529.44500000001</v>
      </c>
      <c r="P42">
        <f>Inner_2022!P2</f>
        <v>-6529.0369000000001</v>
      </c>
      <c r="Q42">
        <f>Inner_2022!Q2</f>
        <v>1291.3353</v>
      </c>
      <c r="R42">
        <f>Inner_2022!R2</f>
        <v>30486.712599999999</v>
      </c>
      <c r="S42">
        <f>Inner_2022!S2</f>
        <v>-9572.0295999999998</v>
      </c>
      <c r="T42">
        <f>Inner_2022!T2</f>
        <v>-13434.8298</v>
      </c>
      <c r="U42">
        <f>Inner_2022!U2</f>
        <v>-2990.7966999999999</v>
      </c>
      <c r="V42">
        <f>Inner_2022!V2</f>
        <v>-2808.0981000000002</v>
      </c>
      <c r="X42">
        <f t="shared" si="13"/>
        <v>5.3636223090366908</v>
      </c>
    </row>
    <row r="44" spans="1:38" x14ac:dyDescent="0.3">
      <c r="A44" s="1" t="s">
        <v>36</v>
      </c>
    </row>
    <row r="45" spans="1:38" x14ac:dyDescent="0.3">
      <c r="A45" s="2" t="s">
        <v>37</v>
      </c>
      <c r="B45" s="3">
        <f t="shared" ref="B45:P45" si="14">(B41-B39)/B39</f>
        <v>6.8932170870816725E-2</v>
      </c>
      <c r="C45" s="3">
        <f t="shared" si="14"/>
        <v>-0.21994649708894554</v>
      </c>
      <c r="D45" s="3">
        <f t="shared" si="14"/>
        <v>0.13255149374326117</v>
      </c>
      <c r="E45" s="3">
        <f t="shared" si="14"/>
        <v>0.14732862617410414</v>
      </c>
      <c r="F45" s="3">
        <f t="shared" si="14"/>
        <v>0.11321288818337807</v>
      </c>
      <c r="G45" s="3">
        <f t="shared" si="14"/>
        <v>0.12211468081955278</v>
      </c>
      <c r="H45" s="3">
        <f t="shared" si="14"/>
        <v>8.6713744122925471E-2</v>
      </c>
      <c r="I45" s="3">
        <f t="shared" si="14"/>
        <v>0.23676957519032898</v>
      </c>
      <c r="J45" s="3">
        <f t="shared" si="14"/>
        <v>-9.311427011023031E-4</v>
      </c>
      <c r="K45" s="3">
        <f t="shared" si="14"/>
        <v>0.20915380676888717</v>
      </c>
      <c r="L45" s="3">
        <f t="shared" si="14"/>
        <v>0.73394148689445815</v>
      </c>
      <c r="M45" s="3">
        <f t="shared" si="14"/>
        <v>0.61934764036138601</v>
      </c>
      <c r="N45" s="3">
        <f t="shared" si="14"/>
        <v>0.61655699590715241</v>
      </c>
      <c r="O45" s="3">
        <f t="shared" si="14"/>
        <v>0.40920677951412027</v>
      </c>
      <c r="P45" s="3">
        <f t="shared" si="14"/>
        <v>0.29419827168460627</v>
      </c>
      <c r="Q45" s="3">
        <f t="shared" ref="Q45:U45" si="15">(Q41-Q39)/Q39</f>
        <v>-1.136112499146027</v>
      </c>
      <c r="R45" s="3">
        <f t="shared" si="15"/>
        <v>6.9306776622257774E-2</v>
      </c>
      <c r="S45" s="3">
        <f t="shared" si="15"/>
        <v>2.1913626860215292</v>
      </c>
      <c r="T45" s="3">
        <f t="shared" si="15"/>
        <v>1.1238433527445533</v>
      </c>
      <c r="U45" s="3">
        <f t="shared" si="15"/>
        <v>1.1546451112501801</v>
      </c>
      <c r="V45" s="3">
        <f>(V41-V39)/V39</f>
        <v>-16.7260641161437</v>
      </c>
    </row>
    <row r="46" spans="1:38" x14ac:dyDescent="0.3">
      <c r="A46" s="1" t="s">
        <v>38</v>
      </c>
      <c r="B46" s="4">
        <f>(B42-B39)/B39</f>
        <v>-4.8183069276027841E-2</v>
      </c>
      <c r="C46" s="4">
        <f t="shared" ref="C46:V46" si="16">(C42-C39)/C39</f>
        <v>4.1745093740749487E-2</v>
      </c>
      <c r="D46" s="4">
        <f t="shared" si="16"/>
        <v>0.17012411799925969</v>
      </c>
      <c r="E46" s="4">
        <f t="shared" si="16"/>
        <v>1.0952042270205065E-2</v>
      </c>
      <c r="F46" s="4">
        <f t="shared" si="16"/>
        <v>-1.5993865257719439E-2</v>
      </c>
      <c r="G46" s="4">
        <f t="shared" si="16"/>
        <v>9.1969393664927873E-2</v>
      </c>
      <c r="H46" s="4">
        <f t="shared" si="16"/>
        <v>7.9485020309125048E-2</v>
      </c>
      <c r="I46" s="4">
        <f t="shared" si="16"/>
        <v>2.1183494352816925E-3</v>
      </c>
      <c r="J46" s="4">
        <f t="shared" si="16"/>
        <v>0.11301739957478658</v>
      </c>
      <c r="K46" s="4">
        <f t="shared" si="16"/>
        <v>1.8023444701172807E-2</v>
      </c>
      <c r="L46" s="4">
        <f t="shared" si="16"/>
        <v>0.19191791838867106</v>
      </c>
      <c r="M46" s="4">
        <f t="shared" si="16"/>
        <v>0.26257741008295188</v>
      </c>
      <c r="N46" s="4">
        <f t="shared" si="16"/>
        <v>0.23127689551494324</v>
      </c>
      <c r="O46" s="4">
        <f t="shared" si="16"/>
        <v>0.12329468093286888</v>
      </c>
      <c r="P46" s="4">
        <f t="shared" si="16"/>
        <v>1.9329917500908071E-2</v>
      </c>
      <c r="Q46" s="4">
        <f t="shared" si="16"/>
        <v>-0.25639502376775936</v>
      </c>
      <c r="R46" s="4">
        <f t="shared" si="16"/>
        <v>0.29570210222322935</v>
      </c>
      <c r="S46" s="4">
        <f t="shared" si="16"/>
        <v>0.6415219448837286</v>
      </c>
      <c r="T46" s="4">
        <f t="shared" si="16"/>
        <v>0.54024657505870954</v>
      </c>
      <c r="U46" s="4">
        <f t="shared" si="16"/>
        <v>0.38288145854741662</v>
      </c>
      <c r="V46" s="4">
        <f t="shared" si="16"/>
        <v>-2.204477767622715</v>
      </c>
    </row>
    <row r="47" spans="1:38" x14ac:dyDescent="0.3">
      <c r="A47" s="1" t="s">
        <v>39</v>
      </c>
    </row>
    <row r="48" spans="1:38" x14ac:dyDescent="0.3">
      <c r="A48" s="1" t="s">
        <v>37</v>
      </c>
      <c r="B48">
        <f>B41-B39</f>
        <v>151.07636000000002</v>
      </c>
      <c r="C48">
        <f t="shared" ref="C48:V48" si="17">C41-C39</f>
        <v>-1979.7232000000004</v>
      </c>
      <c r="D48">
        <f t="shared" si="17"/>
        <v>5693.7897200000007</v>
      </c>
      <c r="E48">
        <f t="shared" si="17"/>
        <v>2134.4106600000014</v>
      </c>
      <c r="F48">
        <f t="shared" si="17"/>
        <v>984.30367999999908</v>
      </c>
      <c r="G48">
        <f t="shared" si="17"/>
        <v>287.41378000000032</v>
      </c>
      <c r="H48">
        <f t="shared" si="17"/>
        <v>10741.676300000006</v>
      </c>
      <c r="I48">
        <f t="shared" si="17"/>
        <v>2035.482320000001</v>
      </c>
      <c r="J48">
        <f t="shared" si="17"/>
        <v>-6.7641399999993155</v>
      </c>
      <c r="K48">
        <f t="shared" si="17"/>
        <v>4063.0632000000005</v>
      </c>
      <c r="L48">
        <f t="shared" si="17"/>
        <v>14912.66718</v>
      </c>
      <c r="M48">
        <f t="shared" si="17"/>
        <v>10787.04852</v>
      </c>
      <c r="N48">
        <f t="shared" si="17"/>
        <v>2784.5973000000004</v>
      </c>
      <c r="O48">
        <f t="shared" si="17"/>
        <v>49736.525460000004</v>
      </c>
      <c r="P48">
        <f t="shared" si="17"/>
        <v>-1884.4059600000001</v>
      </c>
      <c r="Q48">
        <f t="shared" si="17"/>
        <v>-1972.9590600000008</v>
      </c>
      <c r="R48">
        <f t="shared" si="17"/>
        <v>1630.7265200000002</v>
      </c>
      <c r="S48">
        <f t="shared" si="17"/>
        <v>-12778.256519999999</v>
      </c>
      <c r="T48">
        <f t="shared" si="17"/>
        <v>-9802.7448399999994</v>
      </c>
      <c r="U48">
        <f t="shared" si="17"/>
        <v>-2497.1835199999996</v>
      </c>
      <c r="V48">
        <f t="shared" si="17"/>
        <v>-38994.849159999998</v>
      </c>
    </row>
    <row r="49" spans="1:22" x14ac:dyDescent="0.3">
      <c r="A49" s="1" t="s">
        <v>38</v>
      </c>
      <c r="B49">
        <f>B42-B39</f>
        <v>-105.60123999999996</v>
      </c>
      <c r="C49">
        <f t="shared" ref="C49:V49" si="18">C42-C39</f>
        <v>375.74469999999928</v>
      </c>
      <c r="D49">
        <f t="shared" si="18"/>
        <v>7307.7332200000019</v>
      </c>
      <c r="E49">
        <f t="shared" si="18"/>
        <v>158.66676000000007</v>
      </c>
      <c r="F49">
        <f t="shared" si="18"/>
        <v>-139.05501999999979</v>
      </c>
      <c r="G49">
        <f t="shared" si="18"/>
        <v>216.46268000000009</v>
      </c>
      <c r="H49">
        <f t="shared" si="18"/>
        <v>9846.2171999999991</v>
      </c>
      <c r="I49">
        <f t="shared" si="18"/>
        <v>18.211220000001049</v>
      </c>
      <c r="J49">
        <f t="shared" si="18"/>
        <v>820.99715999999989</v>
      </c>
      <c r="K49">
        <f t="shared" si="18"/>
        <v>350.12700000000041</v>
      </c>
      <c r="L49">
        <f t="shared" si="18"/>
        <v>3899.5043800000021</v>
      </c>
      <c r="M49">
        <f t="shared" si="18"/>
        <v>4573.2559199999996</v>
      </c>
      <c r="N49">
        <f t="shared" si="18"/>
        <v>1044.5312000000004</v>
      </c>
      <c r="O49">
        <f t="shared" si="18"/>
        <v>14985.697560000001</v>
      </c>
      <c r="P49">
        <f t="shared" si="18"/>
        <v>-123.8124600000001</v>
      </c>
      <c r="Q49">
        <f t="shared" si="18"/>
        <v>-445.25245999999993</v>
      </c>
      <c r="R49">
        <f t="shared" si="18"/>
        <v>6957.6062199999978</v>
      </c>
      <c r="S49">
        <f t="shared" si="18"/>
        <v>-3740.8376200000002</v>
      </c>
      <c r="T49">
        <f t="shared" si="18"/>
        <v>-4712.3109399999994</v>
      </c>
      <c r="U49">
        <f t="shared" si="18"/>
        <v>-828.06851999999981</v>
      </c>
      <c r="V49">
        <f t="shared" si="18"/>
        <v>-5139.4803599999996</v>
      </c>
    </row>
    <row r="51" spans="1:22" x14ac:dyDescent="0.3">
      <c r="A51" s="1" t="s">
        <v>328</v>
      </c>
      <c r="G51" t="s">
        <v>329</v>
      </c>
      <c r="K51" s="11">
        <v>0.34</v>
      </c>
    </row>
    <row r="52" spans="1:22" x14ac:dyDescent="0.3">
      <c r="B52" t="s">
        <v>34</v>
      </c>
      <c r="C52">
        <v>2020</v>
      </c>
      <c r="D52">
        <v>2021</v>
      </c>
      <c r="E52">
        <v>2022</v>
      </c>
      <c r="G52" t="s">
        <v>34</v>
      </c>
      <c r="H52">
        <v>2020</v>
      </c>
      <c r="I52">
        <v>2021</v>
      </c>
      <c r="J52">
        <v>2022</v>
      </c>
    </row>
    <row r="53" spans="1:22" x14ac:dyDescent="0.3">
      <c r="A53" t="s">
        <v>322</v>
      </c>
      <c r="B53">
        <v>123875.1297</v>
      </c>
      <c r="C53">
        <v>112382.9586</v>
      </c>
      <c r="D53">
        <v>134616.80600000001</v>
      </c>
      <c r="E53">
        <v>133721.3469</v>
      </c>
      <c r="G53">
        <f>B53/SUM(B53:B54)</f>
        <v>0.46450811980672196</v>
      </c>
      <c r="H53">
        <f t="shared" ref="H53:J53" si="19">C53/SUM(C53:C54)</f>
        <v>0.44550110806088217</v>
      </c>
      <c r="I53">
        <f t="shared" si="19"/>
        <v>0.46738880392308929</v>
      </c>
      <c r="J53">
        <f t="shared" si="19"/>
        <v>0.4746097356940373</v>
      </c>
    </row>
    <row r="54" spans="1:22" x14ac:dyDescent="0.3">
      <c r="A54" t="s">
        <v>323</v>
      </c>
      <c r="B54">
        <v>142805.09486000001</v>
      </c>
      <c r="C54">
        <v>139878.9473</v>
      </c>
      <c r="D54">
        <v>153402.08720000001</v>
      </c>
      <c r="E54">
        <v>148028.7666</v>
      </c>
      <c r="G54">
        <f>B54/SUM(B53:B54)</f>
        <v>0.53549188019327809</v>
      </c>
      <c r="H54">
        <f t="shared" ref="H54:J54" si="20">C54/SUM(C53:C54)</f>
        <v>0.55449889193911772</v>
      </c>
      <c r="I54">
        <f t="shared" si="20"/>
        <v>0.53261119607691065</v>
      </c>
      <c r="J54">
        <f t="shared" si="20"/>
        <v>0.52539026430596281</v>
      </c>
    </row>
    <row r="55" spans="1:22" x14ac:dyDescent="0.3">
      <c r="A55" t="s">
        <v>324</v>
      </c>
      <c r="B55">
        <v>121713.93055999999</v>
      </c>
      <c r="C55">
        <v>117048.8461</v>
      </c>
      <c r="D55">
        <v>146635.17720000001</v>
      </c>
      <c r="E55">
        <v>132863.0526</v>
      </c>
      <c r="G55">
        <f>B55/SUM(B55:B56)</f>
        <v>0.60729245615691485</v>
      </c>
      <c r="H55">
        <f t="shared" ref="H55:J55" si="21">C55/SUM(C55:C56)</f>
        <v>0.60684986403310515</v>
      </c>
      <c r="I55">
        <f t="shared" si="21"/>
        <v>0.59351888554411725</v>
      </c>
      <c r="J55">
        <f t="shared" si="21"/>
        <v>0.60749019129121173</v>
      </c>
    </row>
    <row r="56" spans="1:22" x14ac:dyDescent="0.3">
      <c r="A56" t="s">
        <v>325</v>
      </c>
      <c r="B56">
        <v>78706.689400000003</v>
      </c>
      <c r="C56">
        <v>75830.567800000004</v>
      </c>
      <c r="D56">
        <v>100425.499</v>
      </c>
      <c r="E56">
        <v>85845.092000000004</v>
      </c>
      <c r="G56">
        <f>B56/SUM(B55:B56)</f>
        <v>0.39270754384308515</v>
      </c>
      <c r="H56">
        <f t="shared" ref="H56:J56" si="22">C56/SUM(C55:C56)</f>
        <v>0.39315013596689496</v>
      </c>
      <c r="I56">
        <f t="shared" si="22"/>
        <v>0.40648111445588281</v>
      </c>
      <c r="J56">
        <f t="shared" si="22"/>
        <v>0.39250980870878827</v>
      </c>
    </row>
    <row r="57" spans="1:22" x14ac:dyDescent="0.3">
      <c r="A57" t="s">
        <v>326</v>
      </c>
      <c r="B57">
        <v>121543.74744000001</v>
      </c>
      <c r="C57">
        <v>125812.3526</v>
      </c>
      <c r="D57">
        <v>171280.27290000001</v>
      </c>
      <c r="E57">
        <v>136529.44500000001</v>
      </c>
      <c r="G57">
        <f>B57/SUM(B57:B58)</f>
        <v>0.32887597879735686</v>
      </c>
      <c r="H57">
        <f t="shared" ref="H57:J57" si="23">C57/SUM(C57:C58)</f>
        <v>0.34373893685266549</v>
      </c>
      <c r="I57">
        <f t="shared" si="23"/>
        <v>0.35787911197837291</v>
      </c>
      <c r="J57">
        <f t="shared" si="23"/>
        <v>0.33015140596095471</v>
      </c>
    </row>
    <row r="58" spans="1:22" x14ac:dyDescent="0.3">
      <c r="A58" t="s">
        <v>327</v>
      </c>
      <c r="B58">
        <v>248029.45120000001</v>
      </c>
      <c r="C58">
        <v>240198.9982</v>
      </c>
      <c r="D58">
        <v>307317.85470000003</v>
      </c>
      <c r="E58">
        <v>277006.41320000001</v>
      </c>
      <c r="G58">
        <f>B58/SUM(B57:B58)</f>
        <v>0.67112402120264314</v>
      </c>
      <c r="H58">
        <f t="shared" ref="H58:J58" si="24">C58/SUM(C57:C58)</f>
        <v>0.65626106314733446</v>
      </c>
      <c r="I58">
        <f t="shared" si="24"/>
        <v>0.64212088802162715</v>
      </c>
      <c r="J58">
        <f t="shared" si="24"/>
        <v>0.66984859403904529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zoomScale="85" zoomScaleNormal="85" workbookViewId="0">
      <selection activeCell="J16" sqref="J16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2086.0657000000001</v>
      </c>
      <c r="C2">
        <v>9376.6754999999994</v>
      </c>
      <c r="D2">
        <v>50263.037300000004</v>
      </c>
      <c r="E2">
        <v>14646.0798</v>
      </c>
      <c r="F2">
        <v>8555.2173000000003</v>
      </c>
      <c r="G2">
        <v>2570.1008999999999</v>
      </c>
      <c r="H2">
        <v>133721.3469</v>
      </c>
      <c r="I2">
        <v>8615.1026000000002</v>
      </c>
      <c r="J2">
        <v>8085.3401999999996</v>
      </c>
      <c r="K2">
        <v>19776.324700000001</v>
      </c>
      <c r="L2">
        <v>24218.109400000001</v>
      </c>
      <c r="M2">
        <v>21990.0471</v>
      </c>
      <c r="N2">
        <v>5560.8976000000002</v>
      </c>
      <c r="O2">
        <v>136529.44500000001</v>
      </c>
      <c r="P2">
        <v>-6529.0369000000001</v>
      </c>
      <c r="Q2">
        <v>1291.3353</v>
      </c>
      <c r="R2">
        <v>30486.712599999999</v>
      </c>
      <c r="S2">
        <v>-9572.0295999999998</v>
      </c>
      <c r="T2">
        <v>-13434.8298</v>
      </c>
      <c r="U2">
        <v>-2990.7966999999999</v>
      </c>
      <c r="V2">
        <v>-2808.0981000000002</v>
      </c>
    </row>
    <row r="3" spans="1:22" x14ac:dyDescent="0.3">
      <c r="A3" t="s">
        <v>165</v>
      </c>
      <c r="B3">
        <v>8615.1026000000002</v>
      </c>
      <c r="C3">
        <v>8085.3401999999996</v>
      </c>
      <c r="D3">
        <v>19776.324700000001</v>
      </c>
      <c r="E3">
        <v>24218.109400000001</v>
      </c>
      <c r="F3">
        <v>21990.0471</v>
      </c>
      <c r="G3">
        <v>5560.8976000000002</v>
      </c>
      <c r="H3">
        <v>136529.44500000001</v>
      </c>
      <c r="I3">
        <v>2086.0657000000001</v>
      </c>
      <c r="J3">
        <v>9376.6754999999994</v>
      </c>
      <c r="K3">
        <v>50263.037300000004</v>
      </c>
      <c r="L3">
        <v>14646.0798</v>
      </c>
      <c r="M3">
        <v>8555.2173000000003</v>
      </c>
      <c r="N3">
        <v>2570.1008999999999</v>
      </c>
      <c r="O3">
        <v>133721.3469</v>
      </c>
      <c r="P3">
        <v>6529.0369000000001</v>
      </c>
      <c r="Q3">
        <v>-1291.3353</v>
      </c>
      <c r="R3">
        <v>-30486.712599999999</v>
      </c>
      <c r="S3">
        <v>9572.0295999999998</v>
      </c>
      <c r="T3">
        <v>13434.8298</v>
      </c>
      <c r="U3">
        <v>2990.7966999999999</v>
      </c>
      <c r="V3">
        <v>2808.0981000000002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"/>
  <sheetViews>
    <sheetView zoomScale="85" zoomScaleNormal="85" workbookViewId="0">
      <selection activeCell="G12" sqref="G1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2342.7433000000001</v>
      </c>
      <c r="C2">
        <v>7021.2075999999997</v>
      </c>
      <c r="D2">
        <v>48649.093800000002</v>
      </c>
      <c r="E2">
        <v>16621.823700000001</v>
      </c>
      <c r="F2">
        <v>9678.5759999999991</v>
      </c>
      <c r="G2">
        <v>2641.0520000000001</v>
      </c>
      <c r="H2">
        <v>134616.80600000001</v>
      </c>
      <c r="I2">
        <v>10632.3737</v>
      </c>
      <c r="J2">
        <v>7257.5789000000004</v>
      </c>
      <c r="K2">
        <v>23489.260900000001</v>
      </c>
      <c r="L2">
        <v>35231.272199999999</v>
      </c>
      <c r="M2">
        <v>28203.8397</v>
      </c>
      <c r="N2">
        <v>7300.9637000000002</v>
      </c>
      <c r="O2">
        <v>171280.27290000001</v>
      </c>
      <c r="P2">
        <v>-8289.6304</v>
      </c>
      <c r="Q2">
        <v>-236.37130000000101</v>
      </c>
      <c r="R2">
        <v>25159.832900000001</v>
      </c>
      <c r="S2">
        <v>-18609.448499999999</v>
      </c>
      <c r="T2">
        <v>-18525.2637</v>
      </c>
      <c r="U2">
        <v>-4659.9116999999997</v>
      </c>
      <c r="V2">
        <v>-36663.466899999999</v>
      </c>
    </row>
    <row r="3" spans="1:22" x14ac:dyDescent="0.3">
      <c r="A3" t="s">
        <v>165</v>
      </c>
      <c r="B3">
        <v>10632.3737</v>
      </c>
      <c r="C3">
        <v>7257.5789000000004</v>
      </c>
      <c r="D3">
        <v>23489.260900000001</v>
      </c>
      <c r="E3">
        <v>35231.272199999999</v>
      </c>
      <c r="F3">
        <v>28203.8397</v>
      </c>
      <c r="G3">
        <v>7300.9637000000002</v>
      </c>
      <c r="H3">
        <v>171280.27290000001</v>
      </c>
      <c r="I3">
        <v>2342.7433000000001</v>
      </c>
      <c r="J3">
        <v>7021.2075999999997</v>
      </c>
      <c r="K3">
        <v>48649.093800000002</v>
      </c>
      <c r="L3">
        <v>16621.823700000001</v>
      </c>
      <c r="M3">
        <v>9678.5759999999991</v>
      </c>
      <c r="N3">
        <v>2641.0520000000001</v>
      </c>
      <c r="O3">
        <v>134616.80600000001</v>
      </c>
      <c r="P3">
        <v>8289.6304</v>
      </c>
      <c r="Q3">
        <v>236.37130000000101</v>
      </c>
      <c r="R3">
        <v>-25159.832900000001</v>
      </c>
      <c r="S3">
        <v>18609.448499999999</v>
      </c>
      <c r="T3">
        <v>18525.2637</v>
      </c>
      <c r="U3">
        <v>4659.9116999999997</v>
      </c>
      <c r="V3">
        <v>36663.466899999999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zoomScale="85" zoomScaleNormal="85" workbookViewId="0">
      <selection activeCell="E18" sqref="E18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1866.1831</v>
      </c>
      <c r="C2">
        <v>7312.9633000000003</v>
      </c>
      <c r="D2">
        <v>41070.986700000001</v>
      </c>
      <c r="E2">
        <v>13030.205400000001</v>
      </c>
      <c r="F2">
        <v>7938.1826000000001</v>
      </c>
      <c r="G2">
        <v>2087.0875000000001</v>
      </c>
      <c r="H2">
        <v>112382.9586</v>
      </c>
      <c r="I2">
        <v>7739.1949999999997</v>
      </c>
      <c r="J2">
        <v>7438.2352000000001</v>
      </c>
      <c r="K2">
        <v>22288.744699999999</v>
      </c>
      <c r="L2">
        <v>20820.5144</v>
      </c>
      <c r="M2">
        <v>17353.4912</v>
      </c>
      <c r="N2">
        <v>4819.1247999999996</v>
      </c>
      <c r="O2">
        <v>125812.3526</v>
      </c>
      <c r="P2">
        <v>-5873.0119000000004</v>
      </c>
      <c r="Q2">
        <v>-125.2719</v>
      </c>
      <c r="R2">
        <v>18782.241999999998</v>
      </c>
      <c r="S2">
        <v>-7790.3090000000002</v>
      </c>
      <c r="T2">
        <v>-9415.3086000000003</v>
      </c>
      <c r="U2">
        <v>-2732.0373</v>
      </c>
      <c r="V2">
        <v>-13429.394</v>
      </c>
    </row>
    <row r="3" spans="1:22" x14ac:dyDescent="0.3">
      <c r="A3" t="s">
        <v>165</v>
      </c>
      <c r="B3">
        <v>7739.1949999999997</v>
      </c>
      <c r="C3">
        <v>7438.2352000000001</v>
      </c>
      <c r="D3">
        <v>22288.744699999999</v>
      </c>
      <c r="E3">
        <v>20820.5144</v>
      </c>
      <c r="F3">
        <v>17353.4912</v>
      </c>
      <c r="G3">
        <v>4819.1247999999996</v>
      </c>
      <c r="H3">
        <v>125812.3526</v>
      </c>
      <c r="I3">
        <v>1866.1831</v>
      </c>
      <c r="J3">
        <v>7312.9633000000003</v>
      </c>
      <c r="K3">
        <v>41070.986700000001</v>
      </c>
      <c r="L3">
        <v>13030.205400000001</v>
      </c>
      <c r="M3">
        <v>7938.1826000000001</v>
      </c>
      <c r="N3">
        <v>2087.0875000000001</v>
      </c>
      <c r="O3">
        <v>112382.9586</v>
      </c>
      <c r="P3">
        <v>5873.0119000000004</v>
      </c>
      <c r="Q3">
        <v>125.2719</v>
      </c>
      <c r="R3">
        <v>-18782.241999999998</v>
      </c>
      <c r="S3">
        <v>7790.3090000000002</v>
      </c>
      <c r="T3">
        <v>9415.3086000000003</v>
      </c>
      <c r="U3">
        <v>2732.0373</v>
      </c>
      <c r="V3">
        <v>13429.394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zoomScale="85" zoomScaleNormal="85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7058.9072800000004</v>
      </c>
      <c r="C2">
        <v>6626.8681800000004</v>
      </c>
      <c r="D2">
        <v>37096.930780000002</v>
      </c>
      <c r="E2">
        <v>17008.329559999998</v>
      </c>
      <c r="F2">
        <v>14752.9954</v>
      </c>
      <c r="G2">
        <v>4465.6017599999996</v>
      </c>
      <c r="H2">
        <v>142805.09486000001</v>
      </c>
      <c r="I2">
        <v>21423.78312</v>
      </c>
      <c r="J2">
        <v>23077.007600000001</v>
      </c>
      <c r="K2">
        <v>26002.87184</v>
      </c>
      <c r="L2">
        <v>32938.695500000002</v>
      </c>
      <c r="M2">
        <v>33966.458460000002</v>
      </c>
      <c r="N2">
        <v>14755.82418</v>
      </c>
      <c r="O2">
        <v>248029.45120000001</v>
      </c>
      <c r="P2">
        <v>-14364.875840000001</v>
      </c>
      <c r="Q2">
        <v>-16450.13942</v>
      </c>
      <c r="R2">
        <v>11094.058940000001</v>
      </c>
      <c r="S2">
        <v>-15930.36594</v>
      </c>
      <c r="T2">
        <v>-19213.463059999998</v>
      </c>
      <c r="U2">
        <v>-10290.22242</v>
      </c>
      <c r="V2">
        <v>-105224.35634</v>
      </c>
    </row>
    <row r="3" spans="1:22" x14ac:dyDescent="0.3">
      <c r="A3" t="s">
        <v>165</v>
      </c>
      <c r="B3">
        <v>21423.78312</v>
      </c>
      <c r="C3">
        <v>23077.007600000001</v>
      </c>
      <c r="D3">
        <v>26002.87184</v>
      </c>
      <c r="E3">
        <v>32938.695500000002</v>
      </c>
      <c r="F3">
        <v>33966.458460000002</v>
      </c>
      <c r="G3">
        <v>14755.82418</v>
      </c>
      <c r="H3">
        <v>248029.45120000001</v>
      </c>
      <c r="I3">
        <v>7058.9072800000004</v>
      </c>
      <c r="J3">
        <v>6626.8681800000004</v>
      </c>
      <c r="K3">
        <v>37096.930780000002</v>
      </c>
      <c r="L3">
        <v>17008.329559999998</v>
      </c>
      <c r="M3">
        <v>14752.9954</v>
      </c>
      <c r="N3">
        <v>4465.6017599999996</v>
      </c>
      <c r="O3">
        <v>142805.09486000001</v>
      </c>
      <c r="P3">
        <v>14364.875840000001</v>
      </c>
      <c r="Q3">
        <v>16450.13942</v>
      </c>
      <c r="R3">
        <v>-11094.058940000001</v>
      </c>
      <c r="S3">
        <v>15930.36594</v>
      </c>
      <c r="T3">
        <v>19213.463059999998</v>
      </c>
      <c r="U3">
        <v>10290.22242</v>
      </c>
      <c r="V3">
        <v>105224.35634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6759.0156999999999</v>
      </c>
      <c r="C2">
        <v>6681.1922999999997</v>
      </c>
      <c r="D2">
        <v>39353.8632</v>
      </c>
      <c r="E2">
        <v>17949.803400000001</v>
      </c>
      <c r="F2">
        <v>15593.564899999999</v>
      </c>
      <c r="G2">
        <v>4996.4867999999997</v>
      </c>
      <c r="H2">
        <v>148028.7666</v>
      </c>
      <c r="I2">
        <v>20918.659599999999</v>
      </c>
      <c r="J2">
        <v>25908.9876</v>
      </c>
      <c r="K2">
        <v>27296.425999999999</v>
      </c>
      <c r="L2">
        <v>37568.176399999997</v>
      </c>
      <c r="M2">
        <v>41142.5913</v>
      </c>
      <c r="N2">
        <v>18704.865099999999</v>
      </c>
      <c r="O2">
        <v>277006.41320000001</v>
      </c>
      <c r="P2">
        <v>-14159.643899999999</v>
      </c>
      <c r="Q2">
        <v>-19227.795300000002</v>
      </c>
      <c r="R2">
        <v>12057.4372</v>
      </c>
      <c r="S2">
        <v>-19618.373</v>
      </c>
      <c r="T2">
        <v>-25549.026399999999</v>
      </c>
      <c r="U2">
        <v>-13708.3783</v>
      </c>
      <c r="V2">
        <v>-128977.64659999999</v>
      </c>
    </row>
    <row r="3" spans="1:22" x14ac:dyDescent="0.3">
      <c r="A3" t="s">
        <v>165</v>
      </c>
      <c r="B3">
        <v>20918.659599999999</v>
      </c>
      <c r="C3">
        <v>25908.9876</v>
      </c>
      <c r="D3">
        <v>27296.425999999999</v>
      </c>
      <c r="E3">
        <v>37568.176399999997</v>
      </c>
      <c r="F3">
        <v>41142.5913</v>
      </c>
      <c r="G3">
        <v>18704.865099999999</v>
      </c>
      <c r="H3">
        <v>277006.41320000001</v>
      </c>
      <c r="I3">
        <v>6759.0156999999999</v>
      </c>
      <c r="J3">
        <v>6681.1922999999997</v>
      </c>
      <c r="K3">
        <v>39353.8632</v>
      </c>
      <c r="L3">
        <v>17949.803400000001</v>
      </c>
      <c r="M3">
        <v>15593.564899999999</v>
      </c>
      <c r="N3">
        <v>4996.4867999999997</v>
      </c>
      <c r="O3">
        <v>148028.7666</v>
      </c>
      <c r="P3">
        <v>14159.643899999999</v>
      </c>
      <c r="Q3">
        <v>19227.795300000002</v>
      </c>
      <c r="R3">
        <v>-12057.4372</v>
      </c>
      <c r="S3">
        <v>19618.373</v>
      </c>
      <c r="T3">
        <v>25549.026399999999</v>
      </c>
      <c r="U3">
        <v>13708.3783</v>
      </c>
      <c r="V3">
        <v>128977.64659999999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6772.0955000000004</v>
      </c>
      <c r="C2">
        <v>5848.0621000000001</v>
      </c>
      <c r="D2">
        <v>40788.447800000002</v>
      </c>
      <c r="E2">
        <v>19000.245200000001</v>
      </c>
      <c r="F2">
        <v>16274.070400000001</v>
      </c>
      <c r="G2">
        <v>5228.2646999999997</v>
      </c>
      <c r="H2">
        <v>153402.08720000001</v>
      </c>
      <c r="I2">
        <v>24317.2196</v>
      </c>
      <c r="J2">
        <v>23069.6639</v>
      </c>
      <c r="K2">
        <v>29969.587899999999</v>
      </c>
      <c r="L2">
        <v>44429.729299999999</v>
      </c>
      <c r="M2">
        <v>47321.477299999999</v>
      </c>
      <c r="N2">
        <v>22184.996599999999</v>
      </c>
      <c r="O2">
        <v>307317.85470000003</v>
      </c>
      <c r="P2">
        <v>-17545.124100000001</v>
      </c>
      <c r="Q2">
        <v>-17221.6018</v>
      </c>
      <c r="R2">
        <v>10818.859899999999</v>
      </c>
      <c r="S2">
        <v>-25429.484100000001</v>
      </c>
      <c r="T2">
        <v>-31047.406900000002</v>
      </c>
      <c r="U2">
        <v>-16956.731899999999</v>
      </c>
      <c r="V2">
        <v>-153915.76749999999</v>
      </c>
    </row>
    <row r="3" spans="1:22" x14ac:dyDescent="0.3">
      <c r="A3" t="s">
        <v>165</v>
      </c>
      <c r="B3">
        <v>24317.2196</v>
      </c>
      <c r="C3">
        <v>23069.6639</v>
      </c>
      <c r="D3">
        <v>29969.587899999999</v>
      </c>
      <c r="E3">
        <v>44429.729299999999</v>
      </c>
      <c r="F3">
        <v>47321.477299999999</v>
      </c>
      <c r="G3">
        <v>22184.996599999999</v>
      </c>
      <c r="H3">
        <v>307317.85470000003</v>
      </c>
      <c r="I3">
        <v>6772.0955000000004</v>
      </c>
      <c r="J3">
        <v>5848.0621000000001</v>
      </c>
      <c r="K3">
        <v>40788.447800000002</v>
      </c>
      <c r="L3">
        <v>19000.245200000001</v>
      </c>
      <c r="M3">
        <v>16274.070400000001</v>
      </c>
      <c r="N3">
        <v>5228.2646999999997</v>
      </c>
      <c r="O3">
        <v>153402.08720000001</v>
      </c>
      <c r="P3">
        <v>17545.124100000001</v>
      </c>
      <c r="Q3">
        <v>17221.6018</v>
      </c>
      <c r="R3">
        <v>-10818.859899999999</v>
      </c>
      <c r="S3">
        <v>25429.484100000001</v>
      </c>
      <c r="T3">
        <v>31047.406900000002</v>
      </c>
      <c r="U3">
        <v>16956.731899999999</v>
      </c>
      <c r="V3">
        <v>153915.76749999999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B2" sqref="B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6534.0083000000004</v>
      </c>
      <c r="C2">
        <v>6204.5257000000001</v>
      </c>
      <c r="D2">
        <v>38473.357900000003</v>
      </c>
      <c r="E2">
        <v>16306.3403</v>
      </c>
      <c r="F2">
        <v>14034.6479</v>
      </c>
      <c r="G2">
        <v>4386.3276999999998</v>
      </c>
      <c r="H2">
        <v>139878.9473</v>
      </c>
      <c r="I2">
        <v>18482.7107</v>
      </c>
      <c r="J2">
        <v>23509.9097</v>
      </c>
      <c r="K2">
        <v>27428.691699999999</v>
      </c>
      <c r="L2">
        <v>31608.491600000001</v>
      </c>
      <c r="M2">
        <v>32401.537100000001</v>
      </c>
      <c r="N2">
        <v>14639.5551</v>
      </c>
      <c r="O2">
        <v>240198.9982</v>
      </c>
      <c r="P2">
        <v>-11948.7024</v>
      </c>
      <c r="Q2">
        <v>-17305.383999999998</v>
      </c>
      <c r="R2">
        <v>11044.6662</v>
      </c>
      <c r="S2">
        <v>-15302.1513</v>
      </c>
      <c r="T2">
        <v>-18366.889200000001</v>
      </c>
      <c r="U2">
        <v>-10253.2274</v>
      </c>
      <c r="V2">
        <v>-100320.0509</v>
      </c>
    </row>
    <row r="3" spans="1:22" x14ac:dyDescent="0.3">
      <c r="A3" t="s">
        <v>165</v>
      </c>
      <c r="B3">
        <v>18482.7107</v>
      </c>
      <c r="C3">
        <v>23509.9097</v>
      </c>
      <c r="D3">
        <v>27428.691699999999</v>
      </c>
      <c r="E3">
        <v>31608.491600000001</v>
      </c>
      <c r="F3">
        <v>32401.537100000001</v>
      </c>
      <c r="G3">
        <v>14639.5551</v>
      </c>
      <c r="H3">
        <v>240198.9982</v>
      </c>
      <c r="I3">
        <v>6534.0083000000004</v>
      </c>
      <c r="J3">
        <v>6204.5257000000001</v>
      </c>
      <c r="K3">
        <v>38473.357900000003</v>
      </c>
      <c r="L3">
        <v>16306.3403</v>
      </c>
      <c r="M3">
        <v>14034.6479</v>
      </c>
      <c r="N3">
        <v>4386.3276999999998</v>
      </c>
      <c r="O3">
        <v>139878.9473</v>
      </c>
      <c r="P3">
        <v>11948.7024</v>
      </c>
      <c r="Q3">
        <v>17305.383999999998</v>
      </c>
      <c r="R3">
        <v>-11044.6662</v>
      </c>
      <c r="S3">
        <v>15302.1513</v>
      </c>
      <c r="T3">
        <v>18366.889200000001</v>
      </c>
      <c r="U3">
        <v>10253.2274</v>
      </c>
      <c r="V3">
        <v>100320.0509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5092.7308999999996</v>
      </c>
      <c r="C2">
        <v>2770.4449800000002</v>
      </c>
      <c r="D2">
        <v>11738.73424</v>
      </c>
      <c r="E2">
        <v>15337.52766</v>
      </c>
      <c r="F2">
        <v>11468.9753</v>
      </c>
      <c r="G2">
        <v>2395.12734</v>
      </c>
      <c r="H2">
        <v>78706.689400000003</v>
      </c>
      <c r="I2">
        <v>11524.74842</v>
      </c>
      <c r="J2">
        <v>1767.9018599999999</v>
      </c>
      <c r="K2">
        <v>11490.494619999999</v>
      </c>
      <c r="L2">
        <v>27536.125779999998</v>
      </c>
      <c r="M2">
        <v>22704.741959999999</v>
      </c>
      <c r="N2">
        <v>3970.6170400000001</v>
      </c>
      <c r="O2">
        <v>121713.93055999999</v>
      </c>
      <c r="P2">
        <v>-6432.0175200000003</v>
      </c>
      <c r="Q2">
        <v>1002.54312</v>
      </c>
      <c r="R2">
        <v>248.23962</v>
      </c>
      <c r="S2">
        <v>-12198.598120000001</v>
      </c>
      <c r="T2">
        <v>-11235.766659999999</v>
      </c>
      <c r="U2">
        <v>-1575.4897000000001</v>
      </c>
      <c r="V2">
        <v>-43007.241159999998</v>
      </c>
    </row>
    <row r="3" spans="1:22" x14ac:dyDescent="0.3">
      <c r="A3" t="s">
        <v>29</v>
      </c>
      <c r="B3">
        <v>11524.74842</v>
      </c>
      <c r="C3">
        <v>1767.9018599999999</v>
      </c>
      <c r="D3">
        <v>11490.494619999999</v>
      </c>
      <c r="E3">
        <v>27536.125779999998</v>
      </c>
      <c r="F3">
        <v>22704.741959999999</v>
      </c>
      <c r="G3">
        <v>3970.6170400000001</v>
      </c>
      <c r="H3">
        <v>121713.93055999999</v>
      </c>
      <c r="I3">
        <v>5092.7308999999996</v>
      </c>
      <c r="J3">
        <v>2770.4449800000002</v>
      </c>
      <c r="K3">
        <v>11738.73424</v>
      </c>
      <c r="L3">
        <v>15337.52766</v>
      </c>
      <c r="M3">
        <v>11468.9753</v>
      </c>
      <c r="N3">
        <v>2395.12734</v>
      </c>
      <c r="O3">
        <v>78706.689400000003</v>
      </c>
      <c r="P3">
        <v>6432.0175200000003</v>
      </c>
      <c r="Q3">
        <v>-1002.54312</v>
      </c>
      <c r="R3">
        <v>-248.23962</v>
      </c>
      <c r="S3">
        <v>12198.598120000001</v>
      </c>
      <c r="T3">
        <v>11235.766659999999</v>
      </c>
      <c r="U3">
        <v>1575.4897000000001</v>
      </c>
      <c r="V3">
        <v>43007.241159999998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topLeftCell="F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4659.6958000000004</v>
      </c>
      <c r="C2">
        <v>3692.5801000000001</v>
      </c>
      <c r="D2">
        <v>13015.951499999999</v>
      </c>
      <c r="E2">
        <v>15676.544</v>
      </c>
      <c r="F2">
        <v>12389.510700000001</v>
      </c>
      <c r="G2">
        <v>3356.4045999999998</v>
      </c>
      <c r="H2">
        <v>85845.092000000004</v>
      </c>
      <c r="I2">
        <v>10733.3303</v>
      </c>
      <c r="J2">
        <v>2027.2116000000001</v>
      </c>
      <c r="K2">
        <v>12504.6515</v>
      </c>
      <c r="L2">
        <v>29132.0232</v>
      </c>
      <c r="M2">
        <v>26046.008900000001</v>
      </c>
      <c r="N2">
        <v>5287.1066000000001</v>
      </c>
      <c r="O2">
        <v>132863.0526</v>
      </c>
      <c r="P2">
        <v>-6073.6345000000001</v>
      </c>
      <c r="Q2">
        <v>1665.3685</v>
      </c>
      <c r="R2">
        <v>511.29999999999899</v>
      </c>
      <c r="S2">
        <v>-13455.4792</v>
      </c>
      <c r="T2">
        <v>-13656.4982</v>
      </c>
      <c r="U2">
        <v>-1930.702</v>
      </c>
      <c r="V2">
        <v>-47017.960599999999</v>
      </c>
    </row>
    <row r="3" spans="1:22" x14ac:dyDescent="0.3">
      <c r="A3" t="s">
        <v>29</v>
      </c>
      <c r="B3">
        <v>10733.3303</v>
      </c>
      <c r="C3">
        <v>2027.2116000000001</v>
      </c>
      <c r="D3">
        <v>12504.6515</v>
      </c>
      <c r="E3">
        <v>29132.0232</v>
      </c>
      <c r="F3">
        <v>26046.008900000001</v>
      </c>
      <c r="G3">
        <v>5287.1066000000001</v>
      </c>
      <c r="H3">
        <v>132863.0526</v>
      </c>
      <c r="I3">
        <v>4659.6958000000004</v>
      </c>
      <c r="J3">
        <v>3692.5801000000001</v>
      </c>
      <c r="K3">
        <v>13015.951499999999</v>
      </c>
      <c r="L3">
        <v>15676.544</v>
      </c>
      <c r="M3">
        <v>12389.510700000001</v>
      </c>
      <c r="N3">
        <v>3356.4045999999998</v>
      </c>
      <c r="O3">
        <v>85845.092000000004</v>
      </c>
      <c r="P3">
        <v>6073.6345000000001</v>
      </c>
      <c r="Q3">
        <v>-1665.3685</v>
      </c>
      <c r="R3">
        <v>-511.29999999999899</v>
      </c>
      <c r="S3">
        <v>13455.4792</v>
      </c>
      <c r="T3">
        <v>13656.4982</v>
      </c>
      <c r="U3">
        <v>1930.702</v>
      </c>
      <c r="V3">
        <v>47017.960599999999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3"/>
  <sheetViews>
    <sheetView topLeftCell="D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5491.4192999999996</v>
      </c>
      <c r="C2">
        <v>3190.7262000000001</v>
      </c>
      <c r="D2">
        <v>15100.5823</v>
      </c>
      <c r="E2">
        <v>20355.7438</v>
      </c>
      <c r="F2">
        <v>15207.8346</v>
      </c>
      <c r="G2">
        <v>3470.7476000000001</v>
      </c>
      <c r="H2">
        <v>100425.499</v>
      </c>
      <c r="I2">
        <v>11651.355600000001</v>
      </c>
      <c r="J2">
        <v>1959.9432999999999</v>
      </c>
      <c r="K2">
        <v>12462.2397</v>
      </c>
      <c r="L2">
        <v>35803.449699999997</v>
      </c>
      <c r="M2">
        <v>29990.424299999999</v>
      </c>
      <c r="N2">
        <v>5134.5819000000001</v>
      </c>
      <c r="O2">
        <v>146635.17720000001</v>
      </c>
      <c r="P2">
        <v>-6159.9363000000003</v>
      </c>
      <c r="Q2">
        <v>1230.7828999999999</v>
      </c>
      <c r="R2">
        <v>2638.3425999999999</v>
      </c>
      <c r="S2">
        <v>-15447.705900000001</v>
      </c>
      <c r="T2">
        <v>-14782.5897</v>
      </c>
      <c r="U2">
        <v>-1663.8343</v>
      </c>
      <c r="V2">
        <v>-46209.678200000002</v>
      </c>
    </row>
    <row r="3" spans="1:22" x14ac:dyDescent="0.3">
      <c r="A3" t="s">
        <v>29</v>
      </c>
      <c r="B3">
        <v>11651.355600000001</v>
      </c>
      <c r="C3">
        <v>1959.9432999999999</v>
      </c>
      <c r="D3">
        <v>12462.2397</v>
      </c>
      <c r="E3">
        <v>35803.449699999997</v>
      </c>
      <c r="F3">
        <v>29990.424299999999</v>
      </c>
      <c r="G3">
        <v>5134.5819000000001</v>
      </c>
      <c r="H3">
        <v>146635.17720000001</v>
      </c>
      <c r="I3">
        <v>5491.4192999999996</v>
      </c>
      <c r="J3">
        <v>3190.7262000000001</v>
      </c>
      <c r="K3">
        <v>15100.5823</v>
      </c>
      <c r="L3">
        <v>20355.7438</v>
      </c>
      <c r="M3">
        <v>15207.8346</v>
      </c>
      <c r="N3">
        <v>3470.7476000000001</v>
      </c>
      <c r="O3">
        <v>100425.499</v>
      </c>
      <c r="P3">
        <v>6159.9363000000003</v>
      </c>
      <c r="Q3">
        <v>-1230.7828999999999</v>
      </c>
      <c r="R3">
        <v>-2638.3425999999999</v>
      </c>
      <c r="S3">
        <v>15447.705900000001</v>
      </c>
      <c r="T3">
        <v>14782.5897</v>
      </c>
      <c r="U3">
        <v>1663.8343</v>
      </c>
      <c r="V3">
        <v>46209.678200000002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1041-1A27-4E89-B027-65A67D0A63A3}">
  <dimension ref="A1:X13"/>
  <sheetViews>
    <sheetView zoomScale="85" zoomScaleNormal="85" workbookViewId="0">
      <selection activeCell="E6" sqref="E6"/>
    </sheetView>
  </sheetViews>
  <sheetFormatPr defaultRowHeight="14.4" x14ac:dyDescent="0.3"/>
  <cols>
    <col min="24" max="24" width="10.33203125" bestFit="1" customWidth="1"/>
  </cols>
  <sheetData>
    <row r="1" spans="1:24" x14ac:dyDescent="0.3">
      <c r="B1" s="5" t="s">
        <v>54</v>
      </c>
      <c r="C1" s="5"/>
      <c r="D1" s="5"/>
      <c r="E1" s="5"/>
      <c r="F1" s="5"/>
      <c r="G1" s="5"/>
      <c r="H1" s="5"/>
      <c r="I1" s="6" t="s">
        <v>55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</row>
    <row r="2" spans="1:24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56</v>
      </c>
    </row>
    <row r="3" spans="1:24" x14ac:dyDescent="0.3">
      <c r="A3" s="1" t="s">
        <v>34</v>
      </c>
      <c r="B3">
        <f>inout_2015_2019!B2</f>
        <v>5092.7308999999996</v>
      </c>
      <c r="C3">
        <f>inout_2015_2019!C2</f>
        <v>2770.4449800000002</v>
      </c>
      <c r="D3">
        <f>inout_2015_2019!D2</f>
        <v>11738.73424</v>
      </c>
      <c r="E3">
        <f>inout_2015_2019!E2</f>
        <v>15337.52766</v>
      </c>
      <c r="F3">
        <f>inout_2015_2019!F2</f>
        <v>11468.9753</v>
      </c>
      <c r="G3">
        <f>inout_2015_2019!G2</f>
        <v>2395.12734</v>
      </c>
      <c r="H3">
        <f>inout_2015_2019!H2</f>
        <v>78706.689400000003</v>
      </c>
      <c r="I3">
        <f>inout_2015_2019!I2</f>
        <v>11524.74842</v>
      </c>
      <c r="J3">
        <f>inout_2015_2019!J2</f>
        <v>1767.9018599999999</v>
      </c>
      <c r="K3">
        <f>inout_2015_2019!K2</f>
        <v>11490.494619999999</v>
      </c>
      <c r="L3">
        <f>inout_2015_2019!L2</f>
        <v>27536.125779999998</v>
      </c>
      <c r="M3">
        <f>inout_2015_2019!M2</f>
        <v>22704.741959999999</v>
      </c>
      <c r="N3">
        <f>inout_2015_2019!N2</f>
        <v>3970.6170400000001</v>
      </c>
      <c r="O3">
        <f>inout_2015_2019!O2</f>
        <v>121713.93055999999</v>
      </c>
      <c r="P3">
        <f>inout_2015_2019!P2</f>
        <v>-6432.0175200000003</v>
      </c>
      <c r="Q3">
        <f>inout_2015_2019!Q2</f>
        <v>1002.54312</v>
      </c>
      <c r="R3">
        <f>inout_2015_2019!R2</f>
        <v>248.23962</v>
      </c>
      <c r="S3">
        <f>inout_2015_2019!S2</f>
        <v>-12198.598120000001</v>
      </c>
      <c r="T3">
        <f>inout_2015_2019!T2</f>
        <v>-11235.766659999999</v>
      </c>
      <c r="U3">
        <f>inout_2015_2019!U2</f>
        <v>-1575.4897000000001</v>
      </c>
      <c r="V3">
        <f>inout_2015_2019!V2</f>
        <v>-43007.241159999998</v>
      </c>
      <c r="X3">
        <f>SUM(L3:M3)/I3</f>
        <v>4.3593895423185298</v>
      </c>
    </row>
    <row r="4" spans="1:24" x14ac:dyDescent="0.3">
      <c r="A4" s="1">
        <v>2020</v>
      </c>
      <c r="B4">
        <f>inout_2020!B2</f>
        <v>4675.1052</v>
      </c>
      <c r="C4">
        <f>inout_2020!C2</f>
        <v>2945.1691999999998</v>
      </c>
      <c r="D4">
        <f>inout_2020!D2</f>
        <v>11625.7153</v>
      </c>
      <c r="E4">
        <f>inout_2020!E2</f>
        <v>14368.601199999999</v>
      </c>
      <c r="F4">
        <f>inout_2020!F2</f>
        <v>11079.334699999999</v>
      </c>
      <c r="G4">
        <f>inout_2020!G2</f>
        <v>2537.3607000000002</v>
      </c>
      <c r="H4">
        <f>inout_2020!H2</f>
        <v>75830.567800000004</v>
      </c>
      <c r="I4">
        <f>inout_2020!I2</f>
        <v>10008.073</v>
      </c>
      <c r="J4">
        <f>inout_2020!J2</f>
        <v>1831.7800999999999</v>
      </c>
      <c r="K4">
        <f>inout_2020!K2</f>
        <v>12080.7327</v>
      </c>
      <c r="L4">
        <f>inout_2020!L2</f>
        <v>25755.152999999998</v>
      </c>
      <c r="M4">
        <f>inout_2020!M2</f>
        <v>22046.894700000001</v>
      </c>
      <c r="N4">
        <f>inout_2020!N2</f>
        <v>4005.4553000000001</v>
      </c>
      <c r="O4">
        <f>inout_2020!O2</f>
        <v>117048.8461</v>
      </c>
      <c r="P4">
        <f>inout_2020!P2</f>
        <v>-5332.9678000000004</v>
      </c>
      <c r="Q4">
        <f>inout_2020!Q2</f>
        <v>1113.3891000000001</v>
      </c>
      <c r="R4">
        <f>inout_2020!R2</f>
        <v>-455.01740000000098</v>
      </c>
      <c r="S4">
        <f>inout_2020!S2</f>
        <v>-11386.551799999999</v>
      </c>
      <c r="T4">
        <f>inout_2020!T2</f>
        <v>-10967.56</v>
      </c>
      <c r="U4">
        <f>inout_2020!U2</f>
        <v>-1468.0945999999999</v>
      </c>
      <c r="V4">
        <f>inout_2020!V2</f>
        <v>-41218.278299999998</v>
      </c>
      <c r="X4">
        <f t="shared" ref="X4:X6" si="0">SUM(L4:M4)/I4</f>
        <v>4.7763488235947111</v>
      </c>
    </row>
    <row r="5" spans="1:24" x14ac:dyDescent="0.3">
      <c r="A5" s="1">
        <v>2021</v>
      </c>
      <c r="B5">
        <f>inout_2021!B2</f>
        <v>5491.4192999999996</v>
      </c>
      <c r="C5">
        <f>inout_2021!C2</f>
        <v>3190.7262000000001</v>
      </c>
      <c r="D5">
        <f>inout_2021!D2</f>
        <v>15100.5823</v>
      </c>
      <c r="E5">
        <f>inout_2021!E2</f>
        <v>20355.7438</v>
      </c>
      <c r="F5">
        <f>inout_2021!F2</f>
        <v>15207.8346</v>
      </c>
      <c r="G5">
        <f>inout_2021!G2</f>
        <v>3470.7476000000001</v>
      </c>
      <c r="H5">
        <f>inout_2021!H2</f>
        <v>100425.499</v>
      </c>
      <c r="I5">
        <f>inout_2021!I2</f>
        <v>11651.355600000001</v>
      </c>
      <c r="J5">
        <f>inout_2021!J2</f>
        <v>1959.9432999999999</v>
      </c>
      <c r="K5">
        <f>inout_2021!K2</f>
        <v>12462.2397</v>
      </c>
      <c r="L5">
        <f>inout_2021!L2</f>
        <v>35803.449699999997</v>
      </c>
      <c r="M5">
        <f>inout_2021!M2</f>
        <v>29990.424299999999</v>
      </c>
      <c r="N5">
        <f>inout_2021!N2</f>
        <v>5134.5819000000001</v>
      </c>
      <c r="O5">
        <f>inout_2021!O2</f>
        <v>146635.17720000001</v>
      </c>
      <c r="P5">
        <f>inout_2021!P2</f>
        <v>-6159.9363000000003</v>
      </c>
      <c r="Q5">
        <f>inout_2021!Q2</f>
        <v>1230.7828999999999</v>
      </c>
      <c r="R5">
        <f>inout_2021!R2</f>
        <v>2638.3425999999999</v>
      </c>
      <c r="S5">
        <f>inout_2021!S2</f>
        <v>-15447.705900000001</v>
      </c>
      <c r="T5">
        <f>inout_2021!T2</f>
        <v>-14782.5897</v>
      </c>
      <c r="U5">
        <f>inout_2021!U2</f>
        <v>-1663.8343</v>
      </c>
      <c r="V5">
        <f>inout_2021!V2</f>
        <v>-46209.678200000002</v>
      </c>
      <c r="X5">
        <f t="shared" si="0"/>
        <v>5.6468857580829468</v>
      </c>
    </row>
    <row r="6" spans="1:24" x14ac:dyDescent="0.3">
      <c r="A6" s="1">
        <v>2022</v>
      </c>
      <c r="B6">
        <f>inout_2022!B2</f>
        <v>4659.6958000000004</v>
      </c>
      <c r="C6">
        <f>inout_2022!C2</f>
        <v>3692.5801000000001</v>
      </c>
      <c r="D6">
        <f>inout_2022!D2</f>
        <v>13015.951499999999</v>
      </c>
      <c r="E6">
        <f>inout_2022!E2</f>
        <v>15676.544</v>
      </c>
      <c r="F6">
        <f>inout_2022!F2</f>
        <v>12389.510700000001</v>
      </c>
      <c r="G6">
        <f>inout_2022!G2</f>
        <v>3356.4045999999998</v>
      </c>
      <c r="H6">
        <f>inout_2022!H2</f>
        <v>85845.092000000004</v>
      </c>
      <c r="I6">
        <f>inout_2022!I2</f>
        <v>10733.3303</v>
      </c>
      <c r="J6">
        <f>inout_2022!J2</f>
        <v>2027.2116000000001</v>
      </c>
      <c r="K6">
        <f>inout_2022!K2</f>
        <v>12504.6515</v>
      </c>
      <c r="L6">
        <f>inout_2022!L2</f>
        <v>29132.0232</v>
      </c>
      <c r="M6">
        <f>inout_2022!M2</f>
        <v>26046.008900000001</v>
      </c>
      <c r="N6">
        <f>inout_2022!N2</f>
        <v>5287.1066000000001</v>
      </c>
      <c r="O6">
        <f>inout_2022!O2</f>
        <v>132863.0526</v>
      </c>
      <c r="P6">
        <f>inout_2022!P2</f>
        <v>-6073.6345000000001</v>
      </c>
      <c r="Q6">
        <f>inout_2022!Q2</f>
        <v>1665.3685</v>
      </c>
      <c r="R6">
        <f>inout_2022!R2</f>
        <v>511.29999999999899</v>
      </c>
      <c r="S6">
        <f>inout_2022!S2</f>
        <v>-13455.4792</v>
      </c>
      <c r="T6">
        <f>inout_2022!T2</f>
        <v>-13656.4982</v>
      </c>
      <c r="U6">
        <f>inout_2022!U2</f>
        <v>-1930.702</v>
      </c>
      <c r="V6">
        <f>inout_2022!V2</f>
        <v>-47017.960599999999</v>
      </c>
      <c r="X6">
        <f t="shared" si="0"/>
        <v>5.1408118969375236</v>
      </c>
    </row>
    <row r="8" spans="1:24" x14ac:dyDescent="0.3">
      <c r="A8" s="1" t="s">
        <v>36</v>
      </c>
    </row>
    <row r="9" spans="1:24" x14ac:dyDescent="0.3">
      <c r="A9" s="2" t="s">
        <v>37</v>
      </c>
      <c r="B9" s="3">
        <f t="shared" ref="B9:P9" si="1">(B5-B3)/B3</f>
        <v>7.828577787214322E-2</v>
      </c>
      <c r="C9" s="3">
        <f t="shared" si="1"/>
        <v>0.15170170244637013</v>
      </c>
      <c r="D9" s="3">
        <f t="shared" si="1"/>
        <v>0.28638931517372868</v>
      </c>
      <c r="E9" s="3">
        <f t="shared" si="1"/>
        <v>0.32718546634392837</v>
      </c>
      <c r="F9" s="3">
        <f t="shared" si="1"/>
        <v>0.32599767653174733</v>
      </c>
      <c r="G9" s="3">
        <f t="shared" si="1"/>
        <v>0.44908687819496068</v>
      </c>
      <c r="H9" s="3">
        <f t="shared" si="1"/>
        <v>0.27594617135554417</v>
      </c>
      <c r="I9" s="3">
        <f t="shared" si="1"/>
        <v>1.098567841882668E-2</v>
      </c>
      <c r="J9" s="3">
        <f t="shared" si="1"/>
        <v>0.10862675374978109</v>
      </c>
      <c r="K9" s="3">
        <f t="shared" si="1"/>
        <v>8.4569473476677953E-2</v>
      </c>
      <c r="L9" s="3">
        <f t="shared" si="1"/>
        <v>0.30023555187290402</v>
      </c>
      <c r="M9" s="3">
        <f t="shared" si="1"/>
        <v>0.32088813662077836</v>
      </c>
      <c r="N9" s="3">
        <f t="shared" si="1"/>
        <v>0.29314457885870554</v>
      </c>
      <c r="O9" s="3">
        <f t="shared" si="1"/>
        <v>0.20475262383967507</v>
      </c>
      <c r="P9" s="3">
        <f t="shared" si="1"/>
        <v>-4.2301069478430153E-2</v>
      </c>
      <c r="Q9" s="3">
        <f t="shared" ref="Q9:V9" si="2">(Q5-Q3)/Q3</f>
        <v>0.227660811237725</v>
      </c>
      <c r="R9" s="3">
        <f t="shared" si="2"/>
        <v>9.6282091472747187</v>
      </c>
      <c r="S9" s="3">
        <f t="shared" si="2"/>
        <v>0.26635091573948827</v>
      </c>
      <c r="T9" s="3">
        <f t="shared" si="2"/>
        <v>0.31567254352361224</v>
      </c>
      <c r="U9" s="3">
        <f t="shared" si="2"/>
        <v>5.6074374843580313E-2</v>
      </c>
      <c r="V9" s="3">
        <f t="shared" si="2"/>
        <v>7.4462740543760203E-2</v>
      </c>
      <c r="X9" s="9"/>
    </row>
    <row r="10" spans="1:24" x14ac:dyDescent="0.3">
      <c r="A10" s="1" t="s">
        <v>38</v>
      </c>
      <c r="B10" s="4">
        <f>(B6-B3)/B3</f>
        <v>-8.5030037616949133E-2</v>
      </c>
      <c r="C10" s="4">
        <f t="shared" ref="C10:V10" si="3">(C6-C3)/C3</f>
        <v>0.33284729588818612</v>
      </c>
      <c r="D10" s="4">
        <f t="shared" si="3"/>
        <v>0.10880366093031164</v>
      </c>
      <c r="E10" s="4">
        <f t="shared" si="3"/>
        <v>2.2103714986878149E-2</v>
      </c>
      <c r="F10" s="4">
        <f t="shared" si="3"/>
        <v>8.0263090286714689E-2</v>
      </c>
      <c r="G10" s="4">
        <f t="shared" si="3"/>
        <v>0.40134703652123976</v>
      </c>
      <c r="H10" s="4">
        <f t="shared" si="3"/>
        <v>9.0696262978633188E-2</v>
      </c>
      <c r="I10" s="4">
        <f t="shared" si="3"/>
        <v>-6.8671184060432641E-2</v>
      </c>
      <c r="J10" s="4">
        <f t="shared" si="3"/>
        <v>0.14667654685311557</v>
      </c>
      <c r="K10" s="4">
        <f t="shared" si="3"/>
        <v>8.8260506926724491E-2</v>
      </c>
      <c r="L10" s="4">
        <f t="shared" si="3"/>
        <v>5.795649804734445E-2</v>
      </c>
      <c r="M10" s="4">
        <f t="shared" si="3"/>
        <v>0.14716163459978832</v>
      </c>
      <c r="N10" s="4">
        <f t="shared" si="3"/>
        <v>0.33155792833649855</v>
      </c>
      <c r="O10" s="4">
        <f t="shared" si="3"/>
        <v>9.1601035220072374E-2</v>
      </c>
      <c r="P10" s="4">
        <f t="shared" si="3"/>
        <v>-5.5718601338635688E-2</v>
      </c>
      <c r="Q10" s="4">
        <f t="shared" si="3"/>
        <v>0.66114401144162249</v>
      </c>
      <c r="R10" s="4">
        <f t="shared" si="3"/>
        <v>1.0597034429878638</v>
      </c>
      <c r="S10" s="4">
        <f t="shared" si="3"/>
        <v>0.10303487889639561</v>
      </c>
      <c r="T10" s="4">
        <f t="shared" si="3"/>
        <v>0.21544871954469735</v>
      </c>
      <c r="U10" s="4">
        <f t="shared" si="3"/>
        <v>0.22546151840916503</v>
      </c>
      <c r="V10" s="4">
        <f t="shared" si="3"/>
        <v>9.3256840751047163E-2</v>
      </c>
    </row>
    <row r="11" spans="1:24" x14ac:dyDescent="0.3">
      <c r="A11" s="1" t="s">
        <v>39</v>
      </c>
    </row>
    <row r="12" spans="1:24" x14ac:dyDescent="0.3">
      <c r="A12" s="1" t="s">
        <v>37</v>
      </c>
      <c r="B12">
        <f>B5-B3</f>
        <v>398.6884</v>
      </c>
      <c r="C12">
        <f t="shared" ref="C12:V12" si="4">C5-C3</f>
        <v>420.28121999999985</v>
      </c>
      <c r="D12">
        <f t="shared" si="4"/>
        <v>3361.8480600000003</v>
      </c>
      <c r="E12">
        <f t="shared" si="4"/>
        <v>5018.2161400000005</v>
      </c>
      <c r="F12">
        <f t="shared" si="4"/>
        <v>3738.8593000000001</v>
      </c>
      <c r="G12">
        <f t="shared" si="4"/>
        <v>1075.6202600000001</v>
      </c>
      <c r="H12">
        <f t="shared" si="4"/>
        <v>21718.809599999993</v>
      </c>
      <c r="I12">
        <f t="shared" si="4"/>
        <v>126.60718000000088</v>
      </c>
      <c r="J12">
        <f t="shared" si="4"/>
        <v>192.04143999999997</v>
      </c>
      <c r="K12">
        <f t="shared" si="4"/>
        <v>971.7450800000006</v>
      </c>
      <c r="L12">
        <f t="shared" si="4"/>
        <v>8267.3239199999989</v>
      </c>
      <c r="M12">
        <f t="shared" si="4"/>
        <v>7285.6823399999994</v>
      </c>
      <c r="N12">
        <f t="shared" si="4"/>
        <v>1163.96486</v>
      </c>
      <c r="O12">
        <f t="shared" si="4"/>
        <v>24921.246640000012</v>
      </c>
      <c r="P12">
        <f t="shared" si="4"/>
        <v>272.08122000000003</v>
      </c>
      <c r="Q12">
        <f t="shared" si="4"/>
        <v>228.23977999999988</v>
      </c>
      <c r="R12">
        <f t="shared" si="4"/>
        <v>2390.1029800000001</v>
      </c>
      <c r="S12">
        <f t="shared" si="4"/>
        <v>-3249.1077800000003</v>
      </c>
      <c r="T12">
        <f t="shared" si="4"/>
        <v>-3546.8230400000011</v>
      </c>
      <c r="U12">
        <f t="shared" si="4"/>
        <v>-88.3445999999999</v>
      </c>
      <c r="V12">
        <f t="shared" si="4"/>
        <v>-3202.4370400000043</v>
      </c>
    </row>
    <row r="13" spans="1:24" x14ac:dyDescent="0.3">
      <c r="A13" s="1" t="s">
        <v>38</v>
      </c>
      <c r="B13">
        <f>B6-B3</f>
        <v>-433.03509999999915</v>
      </c>
      <c r="C13">
        <f t="shared" ref="C13:V13" si="5">C6-C3</f>
        <v>922.13511999999992</v>
      </c>
      <c r="D13">
        <f t="shared" si="5"/>
        <v>1277.2172599999994</v>
      </c>
      <c r="E13">
        <f t="shared" si="5"/>
        <v>339.01634000000013</v>
      </c>
      <c r="F13">
        <f t="shared" si="5"/>
        <v>920.53540000000066</v>
      </c>
      <c r="G13">
        <f t="shared" si="5"/>
        <v>961.27725999999984</v>
      </c>
      <c r="H13">
        <f t="shared" si="5"/>
        <v>7138.4026000000013</v>
      </c>
      <c r="I13">
        <f t="shared" si="5"/>
        <v>-791.41812000000027</v>
      </c>
      <c r="J13">
        <f t="shared" si="5"/>
        <v>259.30974000000015</v>
      </c>
      <c r="K13">
        <f t="shared" si="5"/>
        <v>1014.1568800000005</v>
      </c>
      <c r="L13">
        <f t="shared" si="5"/>
        <v>1595.8974200000011</v>
      </c>
      <c r="M13">
        <f t="shared" si="5"/>
        <v>3341.2669400000013</v>
      </c>
      <c r="N13">
        <f t="shared" si="5"/>
        <v>1316.48956</v>
      </c>
      <c r="O13">
        <f t="shared" si="5"/>
        <v>11149.122040000002</v>
      </c>
      <c r="P13">
        <f t="shared" si="5"/>
        <v>358.38302000000022</v>
      </c>
      <c r="Q13">
        <f t="shared" si="5"/>
        <v>662.82538</v>
      </c>
      <c r="R13">
        <f t="shared" si="5"/>
        <v>263.06037999999899</v>
      </c>
      <c r="S13">
        <f t="shared" si="5"/>
        <v>-1256.8810799999992</v>
      </c>
      <c r="T13">
        <f t="shared" si="5"/>
        <v>-2420.7315400000007</v>
      </c>
      <c r="U13">
        <f t="shared" si="5"/>
        <v>-355.21229999999991</v>
      </c>
      <c r="V13">
        <f t="shared" si="5"/>
        <v>-4010.7194400000008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topLeftCell="E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4675.1052</v>
      </c>
      <c r="C2">
        <v>2945.1691999999998</v>
      </c>
      <c r="D2">
        <v>11625.7153</v>
      </c>
      <c r="E2">
        <v>14368.601199999999</v>
      </c>
      <c r="F2">
        <v>11079.334699999999</v>
      </c>
      <c r="G2">
        <v>2537.3607000000002</v>
      </c>
      <c r="H2">
        <v>75830.567800000004</v>
      </c>
      <c r="I2">
        <v>10008.073</v>
      </c>
      <c r="J2">
        <v>1831.7800999999999</v>
      </c>
      <c r="K2">
        <v>12080.7327</v>
      </c>
      <c r="L2">
        <v>25755.152999999998</v>
      </c>
      <c r="M2">
        <v>22046.894700000001</v>
      </c>
      <c r="N2">
        <v>4005.4553000000001</v>
      </c>
      <c r="O2">
        <v>117048.8461</v>
      </c>
      <c r="P2">
        <v>-5332.9678000000004</v>
      </c>
      <c r="Q2">
        <v>1113.3891000000001</v>
      </c>
      <c r="R2">
        <v>-455.01740000000098</v>
      </c>
      <c r="S2">
        <v>-11386.551799999999</v>
      </c>
      <c r="T2">
        <v>-10967.56</v>
      </c>
      <c r="U2">
        <v>-1468.0945999999999</v>
      </c>
      <c r="V2">
        <v>-41218.278299999998</v>
      </c>
    </row>
    <row r="3" spans="1:22" x14ac:dyDescent="0.3">
      <c r="A3" t="s">
        <v>29</v>
      </c>
      <c r="B3">
        <v>10008.073</v>
      </c>
      <c r="C3">
        <v>1831.7800999999999</v>
      </c>
      <c r="D3">
        <v>12080.7327</v>
      </c>
      <c r="E3">
        <v>25755.152999999998</v>
      </c>
      <c r="F3">
        <v>22046.894700000001</v>
      </c>
      <c r="G3">
        <v>4005.4553000000001</v>
      </c>
      <c r="H3">
        <v>117048.8461</v>
      </c>
      <c r="I3">
        <v>4675.1052</v>
      </c>
      <c r="J3">
        <v>2945.1691999999998</v>
      </c>
      <c r="K3">
        <v>11625.7153</v>
      </c>
      <c r="L3">
        <v>14368.601199999999</v>
      </c>
      <c r="M3">
        <v>11079.334699999999</v>
      </c>
      <c r="N3">
        <v>2537.3607000000002</v>
      </c>
      <c r="O3">
        <v>75830.567800000004</v>
      </c>
      <c r="P3">
        <v>5332.9678000000004</v>
      </c>
      <c r="Q3">
        <v>-1113.3891000000001</v>
      </c>
      <c r="R3">
        <v>455.01740000000098</v>
      </c>
      <c r="S3">
        <v>11386.551799999999</v>
      </c>
      <c r="T3">
        <v>10967.56</v>
      </c>
      <c r="U3">
        <v>1468.0945999999999</v>
      </c>
      <c r="V3">
        <v>41218.278299999998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4"/>
  <sheetViews>
    <sheetView workbookViewId="0">
      <selection activeCell="D9" sqref="D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474.04766000000001</v>
      </c>
      <c r="C2">
        <v>1432.43228</v>
      </c>
      <c r="D2">
        <v>6000.60808</v>
      </c>
      <c r="E2">
        <v>2620.9679999999998</v>
      </c>
      <c r="F2">
        <v>1604.46208</v>
      </c>
      <c r="G2">
        <v>457.64692000000002</v>
      </c>
      <c r="H2">
        <v>19975.588500000002</v>
      </c>
      <c r="I2">
        <v>2021.0670399999999</v>
      </c>
      <c r="J2">
        <v>1014.44916</v>
      </c>
      <c r="K2">
        <v>3366.7812399999998</v>
      </c>
      <c r="L2">
        <v>4525.9462599999997</v>
      </c>
      <c r="M2">
        <v>3667.8512599999999</v>
      </c>
      <c r="N2">
        <v>894.83424000000002</v>
      </c>
      <c r="O2">
        <v>23889.69758</v>
      </c>
      <c r="P2">
        <v>-1547.01938</v>
      </c>
      <c r="Q2">
        <v>417.98311999999999</v>
      </c>
      <c r="R2">
        <v>2633.8268400000002</v>
      </c>
      <c r="S2">
        <v>-1904.9782600000001</v>
      </c>
      <c r="T2">
        <v>-2063.3891800000001</v>
      </c>
      <c r="U2">
        <v>-437.18732</v>
      </c>
      <c r="V2">
        <v>-3914.1090800000002</v>
      </c>
    </row>
    <row r="3" spans="1:22" x14ac:dyDescent="0.3">
      <c r="A3" t="s">
        <v>29</v>
      </c>
      <c r="B3">
        <v>1866.04494</v>
      </c>
      <c r="C3">
        <v>1286.5532599999999</v>
      </c>
      <c r="D3">
        <v>5277.5460999999996</v>
      </c>
      <c r="E3">
        <v>3629.6483600000001</v>
      </c>
      <c r="F3">
        <v>3339.2413999999999</v>
      </c>
      <c r="G3">
        <v>1032.8154</v>
      </c>
      <c r="H3">
        <v>27567.420679999999</v>
      </c>
      <c r="I3">
        <v>6112.2951800000001</v>
      </c>
      <c r="J3">
        <v>2782.54936</v>
      </c>
      <c r="K3">
        <v>5345.7790800000002</v>
      </c>
      <c r="L3">
        <v>9278.1715000000004</v>
      </c>
      <c r="M3">
        <v>9078.0668399999995</v>
      </c>
      <c r="N3">
        <v>4056.85536</v>
      </c>
      <c r="O3">
        <v>60828.3632</v>
      </c>
      <c r="P3">
        <v>-4246.2502400000003</v>
      </c>
      <c r="Q3">
        <v>-1495.9961000000001</v>
      </c>
      <c r="R3">
        <v>-68.232980000000097</v>
      </c>
      <c r="S3">
        <v>-5648.5231400000002</v>
      </c>
      <c r="T3">
        <v>-5738.8254399999996</v>
      </c>
      <c r="U3">
        <v>-3024.0399600000001</v>
      </c>
      <c r="V3">
        <v>-33260.942519999997</v>
      </c>
    </row>
    <row r="4" spans="1:22" x14ac:dyDescent="0.3">
      <c r="A4" t="s">
        <v>165</v>
      </c>
      <c r="B4">
        <v>8133.36222</v>
      </c>
      <c r="C4">
        <v>3796.9985200000001</v>
      </c>
      <c r="D4">
        <v>8712.5603200000005</v>
      </c>
      <c r="E4">
        <v>13804.117759999999</v>
      </c>
      <c r="F4">
        <v>12745.918100000001</v>
      </c>
      <c r="G4">
        <v>4951.6895999999997</v>
      </c>
      <c r="H4">
        <v>84718.06078</v>
      </c>
      <c r="I4">
        <v>2340.0925999999999</v>
      </c>
      <c r="J4">
        <v>2718.9855400000001</v>
      </c>
      <c r="K4">
        <v>11278.15418</v>
      </c>
      <c r="L4">
        <v>6250.61636</v>
      </c>
      <c r="M4">
        <v>4943.7034800000001</v>
      </c>
      <c r="N4">
        <v>1490.4623200000001</v>
      </c>
      <c r="O4">
        <v>47543.009180000001</v>
      </c>
      <c r="P4">
        <v>5793.26962</v>
      </c>
      <c r="Q4">
        <v>1078.01298</v>
      </c>
      <c r="R4">
        <v>-2565.5938599999999</v>
      </c>
      <c r="S4">
        <v>7553.5014000000001</v>
      </c>
      <c r="T4">
        <v>7802.2146199999997</v>
      </c>
      <c r="U4">
        <v>3461.2272800000001</v>
      </c>
      <c r="V4">
        <v>37175.051599999999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"/>
  <sheetViews>
    <sheetView workbookViewId="0">
      <selection sqref="A1:XFD1048576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441.59440000000001</v>
      </c>
      <c r="C2">
        <v>1523.9641999999999</v>
      </c>
      <c r="D2">
        <v>6683.7448000000004</v>
      </c>
      <c r="E2">
        <v>2743.2309</v>
      </c>
      <c r="F2">
        <v>1588.7716</v>
      </c>
      <c r="G2">
        <v>476.75880000000001</v>
      </c>
      <c r="H2">
        <v>20916.554800000002</v>
      </c>
      <c r="I2">
        <v>2044.1238000000001</v>
      </c>
      <c r="J2">
        <v>905.40340000000003</v>
      </c>
      <c r="K2">
        <v>3618.1869000000002</v>
      </c>
      <c r="L2">
        <v>5261.2649000000001</v>
      </c>
      <c r="M2">
        <v>4536.7394000000004</v>
      </c>
      <c r="N2">
        <v>1095.6614</v>
      </c>
      <c r="O2">
        <v>26527.7736</v>
      </c>
      <c r="P2">
        <v>-1602.5293999999999</v>
      </c>
      <c r="Q2">
        <v>618.56079999999997</v>
      </c>
      <c r="R2">
        <v>3065.5578999999998</v>
      </c>
      <c r="S2">
        <v>-2518.0340000000001</v>
      </c>
      <c r="T2">
        <v>-2947.9677999999999</v>
      </c>
      <c r="U2">
        <v>-618.90260000000001</v>
      </c>
      <c r="V2">
        <v>-5611.2187999999996</v>
      </c>
    </row>
    <row r="3" spans="1:22" x14ac:dyDescent="0.3">
      <c r="A3" t="s">
        <v>29</v>
      </c>
      <c r="B3">
        <v>1711.4428</v>
      </c>
      <c r="C3">
        <v>1299.9449</v>
      </c>
      <c r="D3">
        <v>5343.9516999999996</v>
      </c>
      <c r="E3">
        <v>3821.3247999999999</v>
      </c>
      <c r="F3">
        <v>3357.6102000000001</v>
      </c>
      <c r="G3">
        <v>1162.1304</v>
      </c>
      <c r="H3">
        <v>27777.769700000001</v>
      </c>
      <c r="I3">
        <v>5792.0459000000001</v>
      </c>
      <c r="J3">
        <v>2696.9744999999998</v>
      </c>
      <c r="K3">
        <v>5528.0843999999997</v>
      </c>
      <c r="L3">
        <v>10363.022800000001</v>
      </c>
      <c r="M3">
        <v>10460.4979</v>
      </c>
      <c r="N3">
        <v>5229.79</v>
      </c>
      <c r="O3">
        <v>66008.618199999997</v>
      </c>
      <c r="P3">
        <v>-4080.6030999999998</v>
      </c>
      <c r="Q3">
        <v>-1397.0296000000001</v>
      </c>
      <c r="R3">
        <v>-184.1327</v>
      </c>
      <c r="S3">
        <v>-6541.6980000000003</v>
      </c>
      <c r="T3">
        <v>-7102.8877000000002</v>
      </c>
      <c r="U3">
        <v>-4067.6596</v>
      </c>
      <c r="V3">
        <v>-38230.8485</v>
      </c>
    </row>
    <row r="4" spans="1:22" x14ac:dyDescent="0.3">
      <c r="A4" t="s">
        <v>165</v>
      </c>
      <c r="B4">
        <v>7836.1697000000004</v>
      </c>
      <c r="C4">
        <v>3602.3779</v>
      </c>
      <c r="D4">
        <v>9146.2713000000003</v>
      </c>
      <c r="E4">
        <v>15624.287700000001</v>
      </c>
      <c r="F4">
        <v>14997.237300000001</v>
      </c>
      <c r="G4">
        <v>6325.4513999999999</v>
      </c>
      <c r="H4">
        <v>92536.391799999998</v>
      </c>
      <c r="I4">
        <v>2153.0372000000002</v>
      </c>
      <c r="J4">
        <v>2823.9090999999999</v>
      </c>
      <c r="K4">
        <v>12027.6965</v>
      </c>
      <c r="L4">
        <v>6564.5556999999999</v>
      </c>
      <c r="M4">
        <v>4946.3818000000001</v>
      </c>
      <c r="N4">
        <v>1638.8892000000001</v>
      </c>
      <c r="O4">
        <v>48694.324500000002</v>
      </c>
      <c r="P4">
        <v>5683.1324999999997</v>
      </c>
      <c r="Q4">
        <v>778.46879999999999</v>
      </c>
      <c r="R4">
        <v>-2881.4252000000001</v>
      </c>
      <c r="S4">
        <v>9059.732</v>
      </c>
      <c r="T4">
        <v>10050.8555</v>
      </c>
      <c r="U4">
        <v>4686.5622000000003</v>
      </c>
      <c r="V4">
        <v>43842.067300000002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4"/>
  <sheetViews>
    <sheetView workbookViewId="0">
      <selection activeCell="G10" sqref="G10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488.48680000000002</v>
      </c>
      <c r="C2">
        <v>1185.9237000000001</v>
      </c>
      <c r="D2">
        <v>6497.9592000000002</v>
      </c>
      <c r="E2">
        <v>3139.7851000000001</v>
      </c>
      <c r="F2">
        <v>1818.1004</v>
      </c>
      <c r="G2">
        <v>499.80680000000001</v>
      </c>
      <c r="H2">
        <v>21893.8799</v>
      </c>
      <c r="I2">
        <v>2329.3054999999999</v>
      </c>
      <c r="J2">
        <v>903.69899999999996</v>
      </c>
      <c r="K2">
        <v>3936.9704000000002</v>
      </c>
      <c r="L2">
        <v>7070.7434999999996</v>
      </c>
      <c r="M2">
        <v>5596.4661999999998</v>
      </c>
      <c r="N2">
        <v>1358.9174</v>
      </c>
      <c r="O2">
        <v>32274.187600000001</v>
      </c>
      <c r="P2">
        <v>-1840.8187</v>
      </c>
      <c r="Q2">
        <v>282.22469999999998</v>
      </c>
      <c r="R2">
        <v>2560.9888000000001</v>
      </c>
      <c r="S2">
        <v>-3930.9584</v>
      </c>
      <c r="T2">
        <v>-3778.3658</v>
      </c>
      <c r="U2">
        <v>-859.11059999999998</v>
      </c>
      <c r="V2">
        <v>-10380.307699999999</v>
      </c>
    </row>
    <row r="3" spans="1:22" x14ac:dyDescent="0.3">
      <c r="A3" t="s">
        <v>29</v>
      </c>
      <c r="B3">
        <v>1801.9738</v>
      </c>
      <c r="C3">
        <v>1189.8242</v>
      </c>
      <c r="D3">
        <v>5570.5995999999996</v>
      </c>
      <c r="E3">
        <v>4126.7595000000001</v>
      </c>
      <c r="F3">
        <v>3759.2462</v>
      </c>
      <c r="G3">
        <v>1326.6668</v>
      </c>
      <c r="H3">
        <v>29657.474699999999</v>
      </c>
      <c r="I3">
        <v>6715.9125000000004</v>
      </c>
      <c r="J3">
        <v>2578.6350000000002</v>
      </c>
      <c r="K3">
        <v>5978.277</v>
      </c>
      <c r="L3">
        <v>12180.4606</v>
      </c>
      <c r="M3">
        <v>11861.112499999999</v>
      </c>
      <c r="N3">
        <v>5936.3540999999996</v>
      </c>
      <c r="O3">
        <v>74264.353199999998</v>
      </c>
      <c r="P3">
        <v>-4913.9386999999997</v>
      </c>
      <c r="Q3">
        <v>-1388.8108</v>
      </c>
      <c r="R3">
        <v>-407.67739999999998</v>
      </c>
      <c r="S3">
        <v>-8053.7011000000002</v>
      </c>
      <c r="T3">
        <v>-8101.8662999999997</v>
      </c>
      <c r="U3">
        <v>-4609.6872999999996</v>
      </c>
      <c r="V3">
        <v>-44606.878499999999</v>
      </c>
    </row>
    <row r="4" spans="1:22" x14ac:dyDescent="0.3">
      <c r="A4" t="s">
        <v>165</v>
      </c>
      <c r="B4">
        <v>9045.2180000000008</v>
      </c>
      <c r="C4">
        <v>3482.3339999999998</v>
      </c>
      <c r="D4">
        <v>9915.2474000000002</v>
      </c>
      <c r="E4">
        <v>19251.204099999999</v>
      </c>
      <c r="F4">
        <v>17457.578699999998</v>
      </c>
      <c r="G4">
        <v>7295.2714999999998</v>
      </c>
      <c r="H4">
        <v>106538.5408</v>
      </c>
      <c r="I4">
        <v>2290.4605999999999</v>
      </c>
      <c r="J4">
        <v>2375.7478999999998</v>
      </c>
      <c r="K4">
        <v>12068.558800000001</v>
      </c>
      <c r="L4">
        <v>7266.5446000000002</v>
      </c>
      <c r="M4">
        <v>5577.3465999999999</v>
      </c>
      <c r="N4">
        <v>1826.4736</v>
      </c>
      <c r="O4">
        <v>51551.354599999999</v>
      </c>
      <c r="P4">
        <v>6754.7574000000004</v>
      </c>
      <c r="Q4">
        <v>1106.5861</v>
      </c>
      <c r="R4">
        <v>-2153.3114</v>
      </c>
      <c r="S4">
        <v>11984.6595</v>
      </c>
      <c r="T4">
        <v>11880.232099999999</v>
      </c>
      <c r="U4">
        <v>5468.7978999999996</v>
      </c>
      <c r="V4">
        <v>54987.186199999996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4"/>
  <sheetViews>
    <sheetView workbookViewId="0">
      <selection activeCell="B8" sqref="B8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428.69650000000001</v>
      </c>
      <c r="C2">
        <v>1205.4201</v>
      </c>
      <c r="D2">
        <v>5524.6491999999998</v>
      </c>
      <c r="E2">
        <v>2579.7869000000001</v>
      </c>
      <c r="F2">
        <v>1510.7713000000001</v>
      </c>
      <c r="G2">
        <v>357.3415</v>
      </c>
      <c r="H2">
        <v>18249.018700000001</v>
      </c>
      <c r="I2">
        <v>1762.8471</v>
      </c>
      <c r="J2">
        <v>1123.6541</v>
      </c>
      <c r="K2">
        <v>3806.1374000000001</v>
      </c>
      <c r="L2">
        <v>4495.8904000000002</v>
      </c>
      <c r="M2">
        <v>3654.4684999999999</v>
      </c>
      <c r="N2">
        <v>882.79759999999999</v>
      </c>
      <c r="O2">
        <v>24531.144100000001</v>
      </c>
      <c r="P2">
        <v>-1334.1505999999999</v>
      </c>
      <c r="Q2">
        <v>81.766000000000105</v>
      </c>
      <c r="R2">
        <v>1718.5118</v>
      </c>
      <c r="S2">
        <v>-1916.1034999999999</v>
      </c>
      <c r="T2">
        <v>-2143.6972000000001</v>
      </c>
      <c r="U2">
        <v>-525.45609999999999</v>
      </c>
      <c r="V2">
        <v>-6282.1253999999999</v>
      </c>
    </row>
    <row r="3" spans="1:22" x14ac:dyDescent="0.3">
      <c r="A3" t="s">
        <v>29</v>
      </c>
      <c r="B3">
        <v>1756.9821999999999</v>
      </c>
      <c r="C3">
        <v>1132.5719999999999</v>
      </c>
      <c r="D3">
        <v>5270.4110000000001</v>
      </c>
      <c r="E3">
        <v>3671.5581000000002</v>
      </c>
      <c r="F3">
        <v>3067.7955999999999</v>
      </c>
      <c r="G3">
        <v>1036.7962</v>
      </c>
      <c r="H3">
        <v>26499.9238</v>
      </c>
      <c r="I3">
        <v>5449.3693000000003</v>
      </c>
      <c r="J3">
        <v>2910.0029</v>
      </c>
      <c r="K3">
        <v>5246.8711999999996</v>
      </c>
      <c r="L3">
        <v>9017.6980999999996</v>
      </c>
      <c r="M3">
        <v>8661.8011000000006</v>
      </c>
      <c r="N3">
        <v>4019.1041</v>
      </c>
      <c r="O3">
        <v>58330.102899999998</v>
      </c>
      <c r="P3">
        <v>-3692.3870999999999</v>
      </c>
      <c r="Q3">
        <v>-1777.4309000000001</v>
      </c>
      <c r="R3">
        <v>23.539800000000501</v>
      </c>
      <c r="S3">
        <v>-5346.14</v>
      </c>
      <c r="T3">
        <v>-5594.0055000000002</v>
      </c>
      <c r="U3">
        <v>-2982.3078999999998</v>
      </c>
      <c r="V3">
        <v>-31830.179100000001</v>
      </c>
    </row>
    <row r="4" spans="1:22" x14ac:dyDescent="0.3">
      <c r="A4" t="s">
        <v>165</v>
      </c>
      <c r="B4">
        <v>7212.2164000000002</v>
      </c>
      <c r="C4">
        <v>4033.6570000000002</v>
      </c>
      <c r="D4">
        <v>9053.0085999999992</v>
      </c>
      <c r="E4">
        <v>13513.5885</v>
      </c>
      <c r="F4">
        <v>12316.2696</v>
      </c>
      <c r="G4">
        <v>4901.9017000000003</v>
      </c>
      <c r="H4">
        <v>82861.247000000003</v>
      </c>
      <c r="I4">
        <v>2185.6786999999999</v>
      </c>
      <c r="J4">
        <v>2337.9920999999999</v>
      </c>
      <c r="K4">
        <v>10795.0602</v>
      </c>
      <c r="L4">
        <v>6251.3450000000003</v>
      </c>
      <c r="M4">
        <v>4578.5668999999998</v>
      </c>
      <c r="N4">
        <v>1394.1377</v>
      </c>
      <c r="O4">
        <v>44748.942499999997</v>
      </c>
      <c r="P4">
        <v>5026.5376999999999</v>
      </c>
      <c r="Q4">
        <v>1695.6649</v>
      </c>
      <c r="R4">
        <v>-1742.0516</v>
      </c>
      <c r="S4">
        <v>7262.2434999999996</v>
      </c>
      <c r="T4">
        <v>7737.7026999999998</v>
      </c>
      <c r="U4">
        <v>3507.7640000000001</v>
      </c>
      <c r="V4">
        <v>38112.304499999998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633.77472</v>
      </c>
      <c r="C2">
        <v>2854.17362</v>
      </c>
      <c r="D2">
        <v>11289.886640000001</v>
      </c>
      <c r="E2">
        <v>4476.73686</v>
      </c>
      <c r="F2">
        <v>2673.7802200000001</v>
      </c>
      <c r="G2">
        <v>784.14196000000004</v>
      </c>
      <c r="H2">
        <v>35897.713539999997</v>
      </c>
      <c r="I2">
        <v>3240.5071600000001</v>
      </c>
      <c r="J2">
        <v>1920.03024</v>
      </c>
      <c r="K2">
        <v>5480.7832399999998</v>
      </c>
      <c r="L2">
        <v>6955.2879800000001</v>
      </c>
      <c r="M2">
        <v>6646.7712000000001</v>
      </c>
      <c r="N2">
        <v>1744.58286</v>
      </c>
      <c r="O2">
        <v>41094.944479999998</v>
      </c>
      <c r="P2">
        <v>-2606.7324400000002</v>
      </c>
      <c r="Q2">
        <v>934.14337999999998</v>
      </c>
      <c r="R2">
        <v>5809.1034</v>
      </c>
      <c r="S2">
        <v>-2478.5511200000001</v>
      </c>
      <c r="T2">
        <v>-3972.99098</v>
      </c>
      <c r="U2">
        <v>-960.44090000000006</v>
      </c>
      <c r="V2">
        <v>-5197.2309400000004</v>
      </c>
    </row>
    <row r="3" spans="1:22" x14ac:dyDescent="0.3">
      <c r="A3" t="s">
        <v>29</v>
      </c>
      <c r="B3">
        <v>2415.3193200000001</v>
      </c>
      <c r="C3">
        <v>2297.259</v>
      </c>
      <c r="D3">
        <v>10626.48818</v>
      </c>
      <c r="E3">
        <v>5941.5109000000002</v>
      </c>
      <c r="F3">
        <v>5249.7656999999999</v>
      </c>
      <c r="G3">
        <v>1739.03718</v>
      </c>
      <c r="H3">
        <v>47251.60226</v>
      </c>
      <c r="I3">
        <v>8111.2289000000001</v>
      </c>
      <c r="J3">
        <v>6688.6387999999997</v>
      </c>
      <c r="K3">
        <v>8270.8762399999996</v>
      </c>
      <c r="L3">
        <v>12743.67416</v>
      </c>
      <c r="M3">
        <v>13632.59618</v>
      </c>
      <c r="N3">
        <v>5773.9636200000004</v>
      </c>
      <c r="O3">
        <v>90751.460319999998</v>
      </c>
      <c r="P3">
        <v>-5695.9095799999996</v>
      </c>
      <c r="Q3">
        <v>-4391.3797999999997</v>
      </c>
      <c r="R3">
        <v>2355.6119399999998</v>
      </c>
      <c r="S3">
        <v>-6802.1632600000003</v>
      </c>
      <c r="T3">
        <v>-8382.8304800000005</v>
      </c>
      <c r="U3">
        <v>-4034.9264400000002</v>
      </c>
      <c r="V3">
        <v>-43499.858059999999</v>
      </c>
    </row>
    <row r="4" spans="1:22" x14ac:dyDescent="0.3">
      <c r="A4" t="s">
        <v>165</v>
      </c>
      <c r="B4">
        <v>11351.736059999999</v>
      </c>
      <c r="C4">
        <v>8608.6690400000007</v>
      </c>
      <c r="D4">
        <v>13751.65948</v>
      </c>
      <c r="E4">
        <v>19698.96214</v>
      </c>
      <c r="F4">
        <v>20279.36738</v>
      </c>
      <c r="G4">
        <v>7518.54648</v>
      </c>
      <c r="H4">
        <v>131846.40479999999</v>
      </c>
      <c r="I4">
        <v>3049.0940399999999</v>
      </c>
      <c r="J4">
        <v>5151.4326199999996</v>
      </c>
      <c r="K4">
        <v>21916.374820000001</v>
      </c>
      <c r="L4">
        <v>10418.24776</v>
      </c>
      <c r="M4">
        <v>7923.5459199999996</v>
      </c>
      <c r="N4">
        <v>2523.1791400000002</v>
      </c>
      <c r="O4">
        <v>83149.315799999997</v>
      </c>
      <c r="P4">
        <v>8302.6420199999993</v>
      </c>
      <c r="Q4">
        <v>3457.2364200000002</v>
      </c>
      <c r="R4">
        <v>-8164.7153399999997</v>
      </c>
      <c r="S4">
        <v>9280.7143799999994</v>
      </c>
      <c r="T4">
        <v>12355.821459999999</v>
      </c>
      <c r="U4">
        <v>4995.3673399999998</v>
      </c>
      <c r="V4">
        <v>48697.089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656.91899999999998</v>
      </c>
      <c r="C2">
        <v>3148.5167000000001</v>
      </c>
      <c r="D2">
        <v>12615.7796</v>
      </c>
      <c r="E2">
        <v>4321.6614</v>
      </c>
      <c r="F2">
        <v>2531.1905999999999</v>
      </c>
      <c r="G2">
        <v>867.90620000000001</v>
      </c>
      <c r="H2">
        <v>37659.9908</v>
      </c>
      <c r="I2">
        <v>3582.0108</v>
      </c>
      <c r="J2">
        <v>1910.2378000000001</v>
      </c>
      <c r="K2">
        <v>5562.1003000000001</v>
      </c>
      <c r="L2">
        <v>8716.1659999999993</v>
      </c>
      <c r="M2">
        <v>8652.9102999999996</v>
      </c>
      <c r="N2">
        <v>2182.5432000000001</v>
      </c>
      <c r="O2">
        <v>47612.973299999998</v>
      </c>
      <c r="P2">
        <v>-2925.0918000000001</v>
      </c>
      <c r="Q2">
        <v>1238.2789</v>
      </c>
      <c r="R2">
        <v>7053.6792999999998</v>
      </c>
      <c r="S2">
        <v>-4394.5046000000002</v>
      </c>
      <c r="T2">
        <v>-6121.7196999999996</v>
      </c>
      <c r="U2">
        <v>-1314.6369999999999</v>
      </c>
      <c r="V2">
        <v>-9952.9825000000001</v>
      </c>
    </row>
    <row r="3" spans="1:22" x14ac:dyDescent="0.3">
      <c r="A3" t="s">
        <v>29</v>
      </c>
      <c r="B3">
        <v>2488.1912000000002</v>
      </c>
      <c r="C3">
        <v>2257.4656</v>
      </c>
      <c r="D3">
        <v>10900.7084</v>
      </c>
      <c r="E3">
        <v>6136.8321999999998</v>
      </c>
      <c r="F3">
        <v>5667.0303999999996</v>
      </c>
      <c r="G3">
        <v>2023.9454000000001</v>
      </c>
      <c r="H3">
        <v>48243.174299999999</v>
      </c>
      <c r="I3">
        <v>8742.9868999999999</v>
      </c>
      <c r="J3">
        <v>6351.9825000000001</v>
      </c>
      <c r="K3">
        <v>8772.6414999999997</v>
      </c>
      <c r="L3">
        <v>14880.5044</v>
      </c>
      <c r="M3">
        <v>17151.6787</v>
      </c>
      <c r="N3">
        <v>7560.1523999999999</v>
      </c>
      <c r="O3">
        <v>104289.18889999999</v>
      </c>
      <c r="P3">
        <v>-6254.7956999999997</v>
      </c>
      <c r="Q3">
        <v>-4094.5169000000001</v>
      </c>
      <c r="R3">
        <v>2128.0668999999998</v>
      </c>
      <c r="S3">
        <v>-8743.6722000000009</v>
      </c>
      <c r="T3">
        <v>-11484.648300000001</v>
      </c>
      <c r="U3">
        <v>-5536.2070000000003</v>
      </c>
      <c r="V3">
        <v>-56046.014600000002</v>
      </c>
    </row>
    <row r="4" spans="1:22" x14ac:dyDescent="0.3">
      <c r="A4" t="s">
        <v>165</v>
      </c>
      <c r="B4">
        <v>12324.9977</v>
      </c>
      <c r="C4">
        <v>8262.2203000000009</v>
      </c>
      <c r="D4">
        <v>14334.7418</v>
      </c>
      <c r="E4">
        <v>23596.670399999999</v>
      </c>
      <c r="F4">
        <v>25804.589</v>
      </c>
      <c r="G4">
        <v>9742.6955999999991</v>
      </c>
      <c r="H4">
        <v>151902.16219999999</v>
      </c>
      <c r="I4">
        <v>3145.1102000000001</v>
      </c>
      <c r="J4">
        <v>5405.9822999999997</v>
      </c>
      <c r="K4">
        <v>23516.488000000001</v>
      </c>
      <c r="L4">
        <v>10458.4936</v>
      </c>
      <c r="M4">
        <v>8198.2209999999995</v>
      </c>
      <c r="N4">
        <v>2891.8516</v>
      </c>
      <c r="O4">
        <v>85903.165099999998</v>
      </c>
      <c r="P4">
        <v>9179.8875000000007</v>
      </c>
      <c r="Q4">
        <v>2856.2379999999998</v>
      </c>
      <c r="R4">
        <v>-9181.7461999999996</v>
      </c>
      <c r="S4">
        <v>13138.176799999999</v>
      </c>
      <c r="T4">
        <v>17606.367999999999</v>
      </c>
      <c r="U4">
        <v>6850.8440000000001</v>
      </c>
      <c r="V4">
        <v>65998.997099999993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622.77089999999998</v>
      </c>
      <c r="C2">
        <v>2383.9443999999999</v>
      </c>
      <c r="D2">
        <v>12284.7346</v>
      </c>
      <c r="E2">
        <v>4895.2686000000003</v>
      </c>
      <c r="F2">
        <v>2907.2386999999999</v>
      </c>
      <c r="G2">
        <v>883.79100000000005</v>
      </c>
      <c r="H2">
        <v>37719.073799999998</v>
      </c>
      <c r="I2">
        <v>4626.2800999999999</v>
      </c>
      <c r="J2">
        <v>1767.7483</v>
      </c>
      <c r="K2">
        <v>6611.6442999999999</v>
      </c>
      <c r="L2">
        <v>12765.5936</v>
      </c>
      <c r="M2">
        <v>11417.740299999999</v>
      </c>
      <c r="N2">
        <v>2729.2597000000001</v>
      </c>
      <c r="O2">
        <v>60826.553699999997</v>
      </c>
      <c r="P2">
        <v>-4003.5092</v>
      </c>
      <c r="Q2">
        <v>616.1961</v>
      </c>
      <c r="R2">
        <v>5673.0902999999998</v>
      </c>
      <c r="S2">
        <v>-7870.3249999999998</v>
      </c>
      <c r="T2">
        <v>-8510.5015999999996</v>
      </c>
      <c r="U2">
        <v>-1845.4686999999999</v>
      </c>
      <c r="V2">
        <v>-23107.479899999998</v>
      </c>
    </row>
    <row r="3" spans="1:22" x14ac:dyDescent="0.3">
      <c r="A3" t="s">
        <v>29</v>
      </c>
      <c r="B3">
        <v>2434.8323999999998</v>
      </c>
      <c r="C3">
        <v>2137.8869</v>
      </c>
      <c r="D3">
        <v>11582.6636</v>
      </c>
      <c r="E3">
        <v>6801.8285999999998</v>
      </c>
      <c r="F3">
        <v>5896.8159999999998</v>
      </c>
      <c r="G3">
        <v>2082.2483999999999</v>
      </c>
      <c r="H3">
        <v>51087.787199999999</v>
      </c>
      <c r="I3">
        <v>10223.265299999999</v>
      </c>
      <c r="J3">
        <v>6023.1538</v>
      </c>
      <c r="K3">
        <v>9647.6833999999999</v>
      </c>
      <c r="L3">
        <v>17895.1682</v>
      </c>
      <c r="M3">
        <v>20010.363399999998</v>
      </c>
      <c r="N3">
        <v>8904.2162000000008</v>
      </c>
      <c r="O3">
        <v>117153.2935</v>
      </c>
      <c r="P3">
        <v>-7788.4328999999998</v>
      </c>
      <c r="Q3">
        <v>-3885.2669000000001</v>
      </c>
      <c r="R3">
        <v>1934.9802</v>
      </c>
      <c r="S3">
        <v>-11093.339599999999</v>
      </c>
      <c r="T3">
        <v>-14113.547399999999</v>
      </c>
      <c r="U3">
        <v>-6821.9678000000004</v>
      </c>
      <c r="V3">
        <v>-66065.506299999994</v>
      </c>
    </row>
    <row r="4" spans="1:22" x14ac:dyDescent="0.3">
      <c r="A4" t="s">
        <v>165</v>
      </c>
      <c r="B4">
        <v>14849.545400000001</v>
      </c>
      <c r="C4">
        <v>7790.9021000000002</v>
      </c>
      <c r="D4">
        <v>16259.3277</v>
      </c>
      <c r="E4">
        <v>30660.7618</v>
      </c>
      <c r="F4">
        <v>31428.1037</v>
      </c>
      <c r="G4">
        <v>11633.475899999999</v>
      </c>
      <c r="H4">
        <v>177979.84719999999</v>
      </c>
      <c r="I4">
        <v>3057.6033000000002</v>
      </c>
      <c r="J4">
        <v>4521.8312999999998</v>
      </c>
      <c r="K4">
        <v>23867.3982</v>
      </c>
      <c r="L4">
        <v>11697.0972</v>
      </c>
      <c r="M4">
        <v>8804.0547000000006</v>
      </c>
      <c r="N4">
        <v>2966.0394000000001</v>
      </c>
      <c r="O4">
        <v>88806.861000000004</v>
      </c>
      <c r="P4">
        <v>11791.9421</v>
      </c>
      <c r="Q4">
        <v>3269.0708</v>
      </c>
      <c r="R4">
        <v>-7608.0704999999998</v>
      </c>
      <c r="S4">
        <v>18963.6646</v>
      </c>
      <c r="T4">
        <v>22624.048999999999</v>
      </c>
      <c r="U4">
        <v>8667.4364999999998</v>
      </c>
      <c r="V4">
        <v>89172.986199999999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530.7998</v>
      </c>
      <c r="C2">
        <v>2457.7737999999999</v>
      </c>
      <c r="D2">
        <v>10573.4915</v>
      </c>
      <c r="E2">
        <v>4038.9466000000002</v>
      </c>
      <c r="F2">
        <v>2300.4771999999998</v>
      </c>
      <c r="G2">
        <v>714.73779999999999</v>
      </c>
      <c r="H2">
        <v>32004.3534</v>
      </c>
      <c r="I2">
        <v>3113.0234</v>
      </c>
      <c r="J2">
        <v>1808.4096999999999</v>
      </c>
      <c r="K2">
        <v>6253.7345999999998</v>
      </c>
      <c r="L2">
        <v>6880.2631000000001</v>
      </c>
      <c r="M2">
        <v>6504.2444999999998</v>
      </c>
      <c r="N2">
        <v>1743.0808999999999</v>
      </c>
      <c r="O2">
        <v>41326.374799999998</v>
      </c>
      <c r="P2">
        <v>-2582.2235999999998</v>
      </c>
      <c r="Q2">
        <v>649.36410000000001</v>
      </c>
      <c r="R2">
        <v>4319.7569000000003</v>
      </c>
      <c r="S2">
        <v>-2841.3164999999999</v>
      </c>
      <c r="T2">
        <v>-4203.7673000000004</v>
      </c>
      <c r="U2">
        <v>-1028.3431</v>
      </c>
      <c r="V2">
        <v>-9322.0213999999996</v>
      </c>
    </row>
    <row r="3" spans="1:22" x14ac:dyDescent="0.3">
      <c r="A3" t="s">
        <v>29</v>
      </c>
      <c r="B3">
        <v>2282.1790999999998</v>
      </c>
      <c r="C3">
        <v>2288.3182000000002</v>
      </c>
      <c r="D3">
        <v>11025.205900000001</v>
      </c>
      <c r="E3">
        <v>5543.3716999999997</v>
      </c>
      <c r="F3">
        <v>4932.0619999999999</v>
      </c>
      <c r="G3">
        <v>1712.2265</v>
      </c>
      <c r="H3">
        <v>45819.901700000002</v>
      </c>
      <c r="I3">
        <v>7185.0641999999998</v>
      </c>
      <c r="J3">
        <v>6455.5537999999997</v>
      </c>
      <c r="K3">
        <v>8822.2718999999997</v>
      </c>
      <c r="L3">
        <v>11989.058199999999</v>
      </c>
      <c r="M3">
        <v>12960.279</v>
      </c>
      <c r="N3">
        <v>5696.2183000000005</v>
      </c>
      <c r="O3">
        <v>87272.739799999996</v>
      </c>
      <c r="P3">
        <v>-4902.8851000000004</v>
      </c>
      <c r="Q3">
        <v>-4167.2356</v>
      </c>
      <c r="R3">
        <v>2202.9340000000002</v>
      </c>
      <c r="S3">
        <v>-6445.6864999999998</v>
      </c>
      <c r="T3">
        <v>-8028.2169999999996</v>
      </c>
      <c r="U3">
        <v>-3983.9917999999998</v>
      </c>
      <c r="V3">
        <v>-41452.838100000001</v>
      </c>
    </row>
    <row r="4" spans="1:22" x14ac:dyDescent="0.3">
      <c r="A4" t="s">
        <v>165</v>
      </c>
      <c r="B4">
        <v>10298.087600000001</v>
      </c>
      <c r="C4">
        <v>8263.9634999999998</v>
      </c>
      <c r="D4">
        <v>15076.0065</v>
      </c>
      <c r="E4">
        <v>18869.3213</v>
      </c>
      <c r="F4">
        <v>19464.523499999999</v>
      </c>
      <c r="G4">
        <v>7439.2992000000004</v>
      </c>
      <c r="H4">
        <v>128599.1146</v>
      </c>
      <c r="I4">
        <v>2812.9789000000001</v>
      </c>
      <c r="J4">
        <v>4746.0919999999996</v>
      </c>
      <c r="K4">
        <v>21598.697400000001</v>
      </c>
      <c r="L4">
        <v>9582.3183000000008</v>
      </c>
      <c r="M4">
        <v>7232.5392000000002</v>
      </c>
      <c r="N4">
        <v>2426.9643000000001</v>
      </c>
      <c r="O4">
        <v>77824.255099999995</v>
      </c>
      <c r="P4">
        <v>7485.1086999999998</v>
      </c>
      <c r="Q4">
        <v>3517.8715000000002</v>
      </c>
      <c r="R4">
        <v>-6522.6908999999996</v>
      </c>
      <c r="S4">
        <v>9287.0030000000006</v>
      </c>
      <c r="T4">
        <v>12231.9843</v>
      </c>
      <c r="U4">
        <v>5012.3348999999998</v>
      </c>
      <c r="V4">
        <v>50774.859499999999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224.51892000000001</v>
      </c>
      <c r="C2">
        <v>1225.98694</v>
      </c>
      <c r="D2">
        <v>5841.5920800000004</v>
      </c>
      <c r="E2">
        <v>1660.4868799999999</v>
      </c>
      <c r="F2">
        <v>1060.4071799999999</v>
      </c>
      <c r="G2">
        <v>346.83222000000001</v>
      </c>
      <c r="H2">
        <v>16221.3482</v>
      </c>
      <c r="I2">
        <v>890.94988000000001</v>
      </c>
      <c r="J2">
        <v>833.53470000000004</v>
      </c>
      <c r="K2">
        <v>2624.4120600000001</v>
      </c>
      <c r="L2">
        <v>2554.8344200000001</v>
      </c>
      <c r="M2">
        <v>2191.4133000000002</v>
      </c>
      <c r="N2">
        <v>724.78769999999997</v>
      </c>
      <c r="O2">
        <v>15532.127479999999</v>
      </c>
      <c r="P2">
        <v>-666.43096000000003</v>
      </c>
      <c r="Q2">
        <v>392.45224000000002</v>
      </c>
      <c r="R2">
        <v>3217.1800199999998</v>
      </c>
      <c r="S2">
        <v>-894.34753999999998</v>
      </c>
      <c r="T2">
        <v>-1131.00612</v>
      </c>
      <c r="U2">
        <v>-377.95548000000002</v>
      </c>
      <c r="V2">
        <v>689.22072000000003</v>
      </c>
    </row>
    <row r="3" spans="1:22" x14ac:dyDescent="0.3">
      <c r="A3" t="s">
        <v>237</v>
      </c>
      <c r="B3">
        <v>474.39409999999998</v>
      </c>
      <c r="C3">
        <v>798.41053999999997</v>
      </c>
      <c r="D3">
        <v>4447.9883399999999</v>
      </c>
      <c r="E3">
        <v>1441.8096</v>
      </c>
      <c r="F3">
        <v>1265.2568200000001</v>
      </c>
      <c r="G3">
        <v>455.51675999999998</v>
      </c>
      <c r="H3">
        <v>14687.48654</v>
      </c>
      <c r="I3">
        <v>1539.5952600000001</v>
      </c>
      <c r="J3">
        <v>2853.9395399999999</v>
      </c>
      <c r="K3">
        <v>2974.90418</v>
      </c>
      <c r="L3">
        <v>2581.0926199999999</v>
      </c>
      <c r="M3">
        <v>2929.5921400000002</v>
      </c>
      <c r="N3">
        <v>1989.7438999999999</v>
      </c>
      <c r="O3">
        <v>24572.60628</v>
      </c>
      <c r="P3">
        <v>-1065.2011600000001</v>
      </c>
      <c r="Q3">
        <v>-2055.529</v>
      </c>
      <c r="R3">
        <v>1473.0841600000001</v>
      </c>
      <c r="S3">
        <v>-1139.2830200000001</v>
      </c>
      <c r="T3">
        <v>-1664.3353199999999</v>
      </c>
      <c r="U3">
        <v>-1534.22714</v>
      </c>
      <c r="V3">
        <v>-9885.1197400000001</v>
      </c>
    </row>
    <row r="4" spans="1:22" x14ac:dyDescent="0.3">
      <c r="A4" t="s">
        <v>238</v>
      </c>
      <c r="B4">
        <v>2430.5451400000002</v>
      </c>
      <c r="C4">
        <v>3687.47424</v>
      </c>
      <c r="D4">
        <v>5599.3162400000001</v>
      </c>
      <c r="E4">
        <v>5135.9270399999996</v>
      </c>
      <c r="F4">
        <v>5121.0054399999999</v>
      </c>
      <c r="G4">
        <v>2714.5315999999998</v>
      </c>
      <c r="H4">
        <v>40104.733760000003</v>
      </c>
      <c r="I4">
        <v>698.91301999999996</v>
      </c>
      <c r="J4">
        <v>2024.3974800000001</v>
      </c>
      <c r="K4">
        <v>10289.58042</v>
      </c>
      <c r="L4">
        <v>3102.29648</v>
      </c>
      <c r="M4">
        <v>2325.6640000000002</v>
      </c>
      <c r="N4">
        <v>802.34897999999998</v>
      </c>
      <c r="O4">
        <v>30908.834739999998</v>
      </c>
      <c r="P4">
        <v>1731.63212</v>
      </c>
      <c r="Q4">
        <v>1663.0767599999999</v>
      </c>
      <c r="R4">
        <v>-4690.2641800000001</v>
      </c>
      <c r="S4">
        <v>2033.6305600000001</v>
      </c>
      <c r="T4">
        <v>2795.3414400000001</v>
      </c>
      <c r="U4">
        <v>1912.18262</v>
      </c>
      <c r="V4">
        <v>9195.8990200000007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A032-016D-4883-84BF-2C2ED9D32572}">
  <dimension ref="A1:AZ133"/>
  <sheetViews>
    <sheetView zoomScale="70" zoomScaleNormal="70" workbookViewId="0">
      <selection activeCell="AD58" sqref="AD58"/>
    </sheetView>
  </sheetViews>
  <sheetFormatPr defaultRowHeight="14.4" x14ac:dyDescent="0.3"/>
  <cols>
    <col min="1" max="1" width="18" customWidth="1"/>
    <col min="30" max="30" width="20.6640625" customWidth="1"/>
    <col min="31" max="31" width="22" customWidth="1"/>
  </cols>
  <sheetData>
    <row r="1" spans="1:52" x14ac:dyDescent="0.3">
      <c r="B1" s="5" t="s">
        <v>57</v>
      </c>
      <c r="C1" s="5"/>
      <c r="D1" s="5"/>
      <c r="E1" s="5"/>
      <c r="F1" s="5"/>
      <c r="G1" s="5"/>
      <c r="H1" s="5"/>
      <c r="I1" s="6" t="s">
        <v>58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  <c r="AE1" s="1" t="s">
        <v>59</v>
      </c>
    </row>
    <row r="2" spans="1:52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27</v>
      </c>
      <c r="AE2" s="1" t="s">
        <v>28</v>
      </c>
      <c r="AF2" s="1" t="s">
        <v>60</v>
      </c>
      <c r="AG2" s="1" t="s">
        <v>61</v>
      </c>
      <c r="AH2" s="1" t="s">
        <v>62</v>
      </c>
      <c r="AI2" s="1" t="s">
        <v>63</v>
      </c>
      <c r="AJ2" s="1" t="s">
        <v>64</v>
      </c>
      <c r="AK2" s="1" t="s">
        <v>65</v>
      </c>
      <c r="AL2" s="1" t="s">
        <v>66</v>
      </c>
      <c r="AM2" s="1" t="s">
        <v>67</v>
      </c>
      <c r="AN2" s="1" t="s">
        <v>68</v>
      </c>
      <c r="AQ2" s="1" t="s">
        <v>28</v>
      </c>
      <c r="AR2" s="1" t="s">
        <v>60</v>
      </c>
      <c r="AS2" s="1" t="s">
        <v>62</v>
      </c>
      <c r="AT2" s="1" t="s">
        <v>61</v>
      </c>
      <c r="AU2" s="1" t="s">
        <v>63</v>
      </c>
      <c r="AV2" s="1" t="s">
        <v>64</v>
      </c>
      <c r="AW2" s="1" t="s">
        <v>66</v>
      </c>
      <c r="AX2" s="1" t="s">
        <v>67</v>
      </c>
      <c r="AY2" s="1" t="s">
        <v>68</v>
      </c>
      <c r="AZ2" s="1" t="s">
        <v>65</v>
      </c>
    </row>
    <row r="3" spans="1:52" x14ac:dyDescent="0.3">
      <c r="A3" s="1" t="s">
        <v>34</v>
      </c>
      <c r="B3">
        <f>SUM(SE_2015_2019!B2:B3)</f>
        <v>3049.0940399999999</v>
      </c>
      <c r="C3">
        <f>SUM(SE_2015_2019!C2:C3)</f>
        <v>5151.4326199999996</v>
      </c>
      <c r="D3">
        <f>SUM(SE_2015_2019!D2:D3)</f>
        <v>21916.374820000001</v>
      </c>
      <c r="E3">
        <f>SUM(SE_2015_2019!E2:E3)</f>
        <v>10418.24776</v>
      </c>
      <c r="F3">
        <f>SUM(SE_2015_2019!F2:F3)</f>
        <v>7923.5459200000005</v>
      </c>
      <c r="G3">
        <f>SUM(SE_2015_2019!G2:G3)</f>
        <v>2523.1791400000002</v>
      </c>
      <c r="H3">
        <f>SUM(SE_2015_2019!H2:H3)</f>
        <v>83149.315799999997</v>
      </c>
      <c r="I3">
        <f>SUM(SE_2015_2019!I2:I3)</f>
        <v>11351.736059999999</v>
      </c>
      <c r="J3">
        <f>SUM(SE_2015_2019!J2:J3)</f>
        <v>8608.6690400000007</v>
      </c>
      <c r="K3">
        <f>SUM(SE_2015_2019!K2:K3)</f>
        <v>13751.659479999998</v>
      </c>
      <c r="L3">
        <f>SUM(SE_2015_2019!L2:L3)</f>
        <v>19698.96214</v>
      </c>
      <c r="M3">
        <f>SUM(SE_2015_2019!M2:M3)</f>
        <v>20279.36738</v>
      </c>
      <c r="N3">
        <f>SUM(SE_2015_2019!N2:N3)</f>
        <v>7518.5464800000009</v>
      </c>
      <c r="O3">
        <f>SUM(SE_2015_2019!O2:O3)</f>
        <v>131846.40479999999</v>
      </c>
      <c r="P3">
        <f>SUM(SE_2015_2019!P2:P3)</f>
        <v>-8302.6420199999993</v>
      </c>
      <c r="Q3">
        <f>SUM(SE_2015_2019!Q2:Q3)</f>
        <v>-3457.2364199999997</v>
      </c>
      <c r="R3">
        <f>SUM(SE_2015_2019!R2:R3)</f>
        <v>8164.7153399999997</v>
      </c>
      <c r="S3">
        <f>SUM(SE_2015_2019!S2:S3)</f>
        <v>-9280.7143800000013</v>
      </c>
      <c r="T3">
        <f>SUM(SE_2015_2019!T2:T3)</f>
        <v>-12355.821460000001</v>
      </c>
      <c r="U3">
        <f>SUM(SE_2015_2019!U2:U3)</f>
        <v>-4995.3673400000007</v>
      </c>
      <c r="V3">
        <f>SUM(SE_2015_2019!V2:V3)</f>
        <v>-48697.089</v>
      </c>
      <c r="X3">
        <f>SUM(L3:M3)/I3</f>
        <v>3.521781101030991</v>
      </c>
      <c r="AE3" s="1" t="s">
        <v>35</v>
      </c>
      <c r="AF3">
        <f>SUM(L3:M3)</f>
        <v>39978.329519999999</v>
      </c>
      <c r="AG3">
        <f>SUM(L18:M18)</f>
        <v>10256.932480000001</v>
      </c>
      <c r="AH3">
        <f>SUM(L33:M33)</f>
        <v>26550.03586</v>
      </c>
      <c r="AI3">
        <f>SUM(L48:M48)</f>
        <v>5961.6929799999998</v>
      </c>
      <c r="AJ3">
        <f>SUM(L63:M63)</f>
        <v>6919.6925999999994</v>
      </c>
      <c r="AK3">
        <f>SUM(L78:M78)</f>
        <v>1637.5576599999999</v>
      </c>
      <c r="AL3">
        <f>SUM(L93:M93)</f>
        <v>6523.1389399999998</v>
      </c>
      <c r="AM3">
        <f>SUM(L108:M108)</f>
        <v>4655.3311800000001</v>
      </c>
      <c r="AN3">
        <f>SUM(L123:M123)</f>
        <v>2157.8389399999996</v>
      </c>
      <c r="AQ3" s="1" t="s">
        <v>35</v>
      </c>
      <c r="AR3">
        <f t="shared" ref="AR3:AR6" si="0">N3</f>
        <v>7518.5464800000009</v>
      </c>
      <c r="AS3">
        <f>N33</f>
        <v>4951.6895999999997</v>
      </c>
      <c r="AT3">
        <f>N18</f>
        <v>2714.5315999999998</v>
      </c>
      <c r="AU3">
        <f t="shared" ref="AU3:AU6" si="1">N48</f>
        <v>1057.8500199999999</v>
      </c>
      <c r="AV3">
        <f t="shared" ref="AV3:AV6" si="2">N63</f>
        <v>857.72492</v>
      </c>
      <c r="AW3">
        <f>N93</f>
        <v>767.57048000000009</v>
      </c>
      <c r="AX3">
        <f>N108</f>
        <v>651.58478000000002</v>
      </c>
      <c r="AY3">
        <f>N123</f>
        <v>452.80108000000001</v>
      </c>
      <c r="AZ3">
        <f>N78</f>
        <v>299.89161999999999</v>
      </c>
    </row>
    <row r="4" spans="1:52" x14ac:dyDescent="0.3">
      <c r="A4" s="1">
        <v>2020</v>
      </c>
      <c r="B4">
        <f>SUM(SE_2020!B2:B3)</f>
        <v>2812.9789000000001</v>
      </c>
      <c r="C4">
        <f>SUM(SE_2020!C2:C3)</f>
        <v>4746.0920000000006</v>
      </c>
      <c r="D4">
        <f>SUM(SE_2020!D2:D3)</f>
        <v>21598.697400000001</v>
      </c>
      <c r="E4">
        <f>SUM(SE_2020!E2:E3)</f>
        <v>9582.318299999999</v>
      </c>
      <c r="F4">
        <f>SUM(SE_2020!F2:F3)</f>
        <v>7232.5391999999993</v>
      </c>
      <c r="G4">
        <f>SUM(SE_2020!G2:G3)</f>
        <v>2426.9643000000001</v>
      </c>
      <c r="H4">
        <f>SUM(SE_2020!H2:H3)</f>
        <v>77824.255100000009</v>
      </c>
      <c r="I4">
        <f>SUM(SE_2020!I2:I3)</f>
        <v>10298.087599999999</v>
      </c>
      <c r="J4">
        <f>SUM(SE_2020!J2:J3)</f>
        <v>8263.9634999999998</v>
      </c>
      <c r="K4">
        <f>SUM(SE_2020!K2:K3)</f>
        <v>15076.0065</v>
      </c>
      <c r="L4">
        <f>SUM(SE_2020!L2:L3)</f>
        <v>18869.3213</v>
      </c>
      <c r="M4">
        <f>SUM(SE_2020!M2:M3)</f>
        <v>19464.523499999999</v>
      </c>
      <c r="N4">
        <f>SUM(SE_2020!N2:N3)</f>
        <v>7439.2992000000004</v>
      </c>
      <c r="O4">
        <f>SUM(SE_2020!O2:O3)</f>
        <v>128599.1146</v>
      </c>
      <c r="P4">
        <f>SUM(SE_2020!P2:P3)</f>
        <v>-7485.1087000000007</v>
      </c>
      <c r="Q4">
        <f>SUM(SE_2020!Q2:Q3)</f>
        <v>-3517.8715000000002</v>
      </c>
      <c r="R4">
        <f>SUM(SE_2020!R2:R3)</f>
        <v>6522.6909000000005</v>
      </c>
      <c r="S4">
        <f>SUM(SE_2020!S2:S3)</f>
        <v>-9287.0030000000006</v>
      </c>
      <c r="T4">
        <f>SUM(SE_2020!T2:T3)</f>
        <v>-12231.9843</v>
      </c>
      <c r="U4">
        <f>SUM(SE_2020!U2:U3)</f>
        <v>-5012.3348999999998</v>
      </c>
      <c r="V4">
        <f>SUM(SE_2020!V2:V3)</f>
        <v>-50774.859499999999</v>
      </c>
      <c r="X4">
        <f t="shared" ref="X4:X6" si="3">SUM(L4:M4)/I4</f>
        <v>3.7224236468914871</v>
      </c>
      <c r="AE4" s="1">
        <v>2020</v>
      </c>
      <c r="AF4">
        <f t="shared" ref="AF4:AF6" si="4">SUM(L4:M4)</f>
        <v>38333.844799999999</v>
      </c>
      <c r="AG4">
        <f t="shared" ref="AG4:AG6" si="5">SUM(L19:M19)</f>
        <v>10614.0556</v>
      </c>
      <c r="AH4">
        <f t="shared" ref="AH4:AH6" si="6">SUM(L34:M34)</f>
        <v>25829.858099999998</v>
      </c>
      <c r="AI4">
        <f t="shared" ref="AI4:AI6" si="7">SUM(L49:M49)</f>
        <v>5909.2088000000003</v>
      </c>
      <c r="AJ4">
        <f t="shared" ref="AJ4:AJ6" si="8">SUM(L64:M64)</f>
        <v>6334.0564999999997</v>
      </c>
      <c r="AK4">
        <f t="shared" ref="AK4:AK6" si="9">SUM(L79:M79)</f>
        <v>1764.5239999999999</v>
      </c>
      <c r="AL4">
        <f t="shared" ref="AL4:AL6" si="10">SUM(L94:M94)</f>
        <v>6226.2002000000002</v>
      </c>
      <c r="AM4">
        <f t="shared" ref="AM4:AM6" si="11">SUM(L109:M109)</f>
        <v>4802.0346</v>
      </c>
      <c r="AN4">
        <f t="shared" ref="AN4:AN6" si="12">SUM(L124:M124)</f>
        <v>2370.2516999999998</v>
      </c>
      <c r="AQ4" s="1">
        <v>2020</v>
      </c>
      <c r="AR4">
        <f t="shared" si="0"/>
        <v>7439.2992000000004</v>
      </c>
      <c r="AS4">
        <f>N34</f>
        <v>4901.9017000000003</v>
      </c>
      <c r="AT4">
        <f>N19</f>
        <v>2712.3864000000003</v>
      </c>
      <c r="AU4">
        <f t="shared" si="1"/>
        <v>1034.2065</v>
      </c>
      <c r="AV4">
        <f t="shared" si="2"/>
        <v>945.57050000000004</v>
      </c>
      <c r="AW4">
        <f>N94</f>
        <v>758.26139999999998</v>
      </c>
      <c r="AX4">
        <f>N109</f>
        <v>702.40830000000005</v>
      </c>
      <c r="AY4">
        <f>N124</f>
        <v>647.11689999999999</v>
      </c>
      <c r="AZ4">
        <f>N79</f>
        <v>317.529</v>
      </c>
    </row>
    <row r="5" spans="1:52" x14ac:dyDescent="0.3">
      <c r="A5" s="1">
        <v>2021</v>
      </c>
      <c r="B5">
        <f>SUM(SE_2021!B2:B3)</f>
        <v>3057.6032999999998</v>
      </c>
      <c r="C5">
        <f>SUM(SE_2021!C2:C3)</f>
        <v>4521.8312999999998</v>
      </c>
      <c r="D5">
        <f>SUM(SE_2021!D2:D3)</f>
        <v>23867.3982</v>
      </c>
      <c r="E5">
        <f>SUM(SE_2021!E2:E3)</f>
        <v>11697.0972</v>
      </c>
      <c r="F5">
        <f>SUM(SE_2021!F2:F3)</f>
        <v>8804.0547000000006</v>
      </c>
      <c r="G5">
        <f>SUM(SE_2021!G2:G3)</f>
        <v>2966.0394000000001</v>
      </c>
      <c r="H5">
        <f>SUM(SE_2021!H2:H3)</f>
        <v>88806.861000000004</v>
      </c>
      <c r="I5">
        <f>SUM(SE_2021!I2:I3)</f>
        <v>14849.545399999999</v>
      </c>
      <c r="J5">
        <f>SUM(SE_2021!J2:J3)</f>
        <v>7790.9021000000002</v>
      </c>
      <c r="K5">
        <f>SUM(SE_2021!K2:K3)</f>
        <v>16259.3277</v>
      </c>
      <c r="L5">
        <f>SUM(SE_2021!L2:L3)</f>
        <v>30660.7618</v>
      </c>
      <c r="M5">
        <f>SUM(SE_2021!M2:M3)</f>
        <v>31428.1037</v>
      </c>
      <c r="N5">
        <f>SUM(SE_2021!N2:N3)</f>
        <v>11633.475900000001</v>
      </c>
      <c r="O5">
        <f>SUM(SE_2021!O2:O3)</f>
        <v>177979.84719999999</v>
      </c>
      <c r="P5">
        <f>SUM(SE_2021!P2:P3)</f>
        <v>-11791.9421</v>
      </c>
      <c r="Q5">
        <f>SUM(SE_2021!Q2:Q3)</f>
        <v>-3269.0708</v>
      </c>
      <c r="R5">
        <f>SUM(SE_2021!R2:R3)</f>
        <v>7608.0704999999998</v>
      </c>
      <c r="S5">
        <f>SUM(SE_2021!S2:S3)</f>
        <v>-18963.6646</v>
      </c>
      <c r="T5">
        <f>SUM(SE_2021!T2:T3)</f>
        <v>-22624.048999999999</v>
      </c>
      <c r="U5">
        <f>SUM(SE_2021!U2:U3)</f>
        <v>-8667.4364999999998</v>
      </c>
      <c r="V5">
        <f>SUM(SE_2021!V2:V3)</f>
        <v>-89172.986199999985</v>
      </c>
      <c r="X5">
        <f t="shared" si="3"/>
        <v>4.18119638194446</v>
      </c>
      <c r="AE5" s="1">
        <v>2021</v>
      </c>
      <c r="AF5">
        <f t="shared" si="4"/>
        <v>62088.8655</v>
      </c>
      <c r="AG5">
        <f t="shared" si="5"/>
        <v>16405.1859</v>
      </c>
      <c r="AH5">
        <f t="shared" si="6"/>
        <v>36708.782800000001</v>
      </c>
      <c r="AI5">
        <f t="shared" si="7"/>
        <v>8266.3989000000001</v>
      </c>
      <c r="AJ5">
        <f t="shared" si="8"/>
        <v>9521.33</v>
      </c>
      <c r="AK5">
        <f t="shared" si="9"/>
        <v>2569.9227999999998</v>
      </c>
      <c r="AL5">
        <f t="shared" si="10"/>
        <v>9252.6916999999994</v>
      </c>
      <c r="AM5">
        <f t="shared" si="11"/>
        <v>7273.3078999999998</v>
      </c>
      <c r="AN5">
        <f t="shared" si="12"/>
        <v>3099.8330000000001</v>
      </c>
      <c r="AQ5" s="1">
        <v>2021</v>
      </c>
      <c r="AR5">
        <f t="shared" si="0"/>
        <v>11633.475900000001</v>
      </c>
      <c r="AS5">
        <f>N35</f>
        <v>7295.2714999999998</v>
      </c>
      <c r="AT5">
        <f>N20</f>
        <v>4342.7864</v>
      </c>
      <c r="AU5">
        <f t="shared" si="1"/>
        <v>1520.3581999999999</v>
      </c>
      <c r="AV5">
        <f t="shared" si="2"/>
        <v>1297.4153999999999</v>
      </c>
      <c r="AW5">
        <f>N95</f>
        <v>1215.7383</v>
      </c>
      <c r="AX5">
        <f>N110</f>
        <v>1029.885</v>
      </c>
      <c r="AY5">
        <f>N125</f>
        <v>675.56899999999996</v>
      </c>
      <c r="AZ5">
        <f>N80</f>
        <v>475.4606</v>
      </c>
    </row>
    <row r="6" spans="1:52" x14ac:dyDescent="0.3">
      <c r="A6" s="1">
        <v>2022</v>
      </c>
      <c r="B6">
        <f>SUM(SE_2022!B2:B3)</f>
        <v>3145.1102000000001</v>
      </c>
      <c r="C6">
        <f>SUM(SE_2022!C2:C3)</f>
        <v>5405.9822999999997</v>
      </c>
      <c r="D6">
        <f>SUM(SE_2022!D2:D3)</f>
        <v>23516.487999999998</v>
      </c>
      <c r="E6">
        <f>SUM(SE_2022!E2:E3)</f>
        <v>10458.4936</v>
      </c>
      <c r="F6">
        <f>SUM(SE_2022!F2:F3)</f>
        <v>8198.2209999999995</v>
      </c>
      <c r="G6">
        <f>SUM(SE_2022!G2:G3)</f>
        <v>2891.8516</v>
      </c>
      <c r="H6">
        <f>SUM(SE_2022!H2:H3)</f>
        <v>85903.165099999998</v>
      </c>
      <c r="I6">
        <f>SUM(SE_2022!I2:I3)</f>
        <v>12324.9977</v>
      </c>
      <c r="J6">
        <f>SUM(SE_2022!J2:J3)</f>
        <v>8262.2203000000009</v>
      </c>
      <c r="K6">
        <f>SUM(SE_2022!K2:K3)</f>
        <v>14334.7418</v>
      </c>
      <c r="L6">
        <f>SUM(SE_2022!L2:L3)</f>
        <v>23596.670399999999</v>
      </c>
      <c r="M6">
        <f>SUM(SE_2022!M2:M3)</f>
        <v>25804.589</v>
      </c>
      <c r="N6">
        <f>SUM(SE_2022!N2:N3)</f>
        <v>9742.6955999999991</v>
      </c>
      <c r="O6">
        <f>SUM(SE_2022!O2:O3)</f>
        <v>151902.16219999999</v>
      </c>
      <c r="P6">
        <f>SUM(SE_2022!P2:P3)</f>
        <v>-9179.8875000000007</v>
      </c>
      <c r="Q6">
        <f>SUM(SE_2022!Q2:Q3)</f>
        <v>-2856.2380000000003</v>
      </c>
      <c r="R6">
        <f>SUM(SE_2022!R2:R3)</f>
        <v>9181.7461999999996</v>
      </c>
      <c r="S6">
        <f>SUM(SE_2022!S2:S3)</f>
        <v>-13138.176800000001</v>
      </c>
      <c r="T6">
        <f>SUM(SE_2022!T2:T3)</f>
        <v>-17606.368000000002</v>
      </c>
      <c r="U6">
        <f>SUM(SE_2022!U2:U3)</f>
        <v>-6850.8440000000001</v>
      </c>
      <c r="V6">
        <f>SUM(SE_2022!V2:V3)</f>
        <v>-65998.997100000008</v>
      </c>
      <c r="X6">
        <f t="shared" si="3"/>
        <v>4.0082165208030824</v>
      </c>
      <c r="AE6" s="1">
        <v>2022</v>
      </c>
      <c r="AF6">
        <f t="shared" si="4"/>
        <v>49401.259399999995</v>
      </c>
      <c r="AG6">
        <f t="shared" si="5"/>
        <v>11794.3827</v>
      </c>
      <c r="AH6">
        <f t="shared" si="6"/>
        <v>30621.525000000001</v>
      </c>
      <c r="AI6">
        <f t="shared" si="7"/>
        <v>7250.0531000000001</v>
      </c>
      <c r="AJ6">
        <f t="shared" si="8"/>
        <v>8295.9249999999993</v>
      </c>
      <c r="AK6">
        <f t="shared" si="9"/>
        <v>2212.9340999999999</v>
      </c>
      <c r="AL6">
        <f t="shared" si="10"/>
        <v>7392.4629999999997</v>
      </c>
      <c r="AM6">
        <f t="shared" si="11"/>
        <v>5538.6333999999997</v>
      </c>
      <c r="AN6">
        <f t="shared" si="12"/>
        <v>2411.7484999999997</v>
      </c>
      <c r="AQ6" s="1">
        <v>2022</v>
      </c>
      <c r="AR6">
        <f t="shared" si="0"/>
        <v>9742.6955999999991</v>
      </c>
      <c r="AS6">
        <f>N36</f>
        <v>6325.4513999999999</v>
      </c>
      <c r="AT6">
        <f>N21</f>
        <v>2930.6564000000003</v>
      </c>
      <c r="AU6">
        <f t="shared" si="1"/>
        <v>1353.2243000000001</v>
      </c>
      <c r="AV6">
        <f t="shared" si="2"/>
        <v>1228.2248</v>
      </c>
      <c r="AW6">
        <f>N96</f>
        <v>990.37549999999999</v>
      </c>
      <c r="AX6">
        <f>N111</f>
        <v>793.25829999999996</v>
      </c>
      <c r="AY6">
        <f>N126</f>
        <v>522.56230000000005</v>
      </c>
      <c r="AZ6">
        <f>N81</f>
        <v>379.3141</v>
      </c>
    </row>
    <row r="7" spans="1:52" x14ac:dyDescent="0.3">
      <c r="AF7" s="4">
        <f>(AF5-AF3)/AF3</f>
        <v>0.55306302803219276</v>
      </c>
      <c r="AG7" s="4">
        <f t="shared" ref="AG7:AN7" si="13">(AG5-AG3)/AG3</f>
        <v>0.59942418768852013</v>
      </c>
      <c r="AH7" s="4">
        <f t="shared" si="13"/>
        <v>0.38262648659187165</v>
      </c>
      <c r="AI7" s="4">
        <f t="shared" si="13"/>
        <v>0.38658581173698758</v>
      </c>
      <c r="AJ7" s="4">
        <f t="shared" si="13"/>
        <v>0.37597586343647704</v>
      </c>
      <c r="AK7" s="4">
        <f t="shared" si="13"/>
        <v>0.56936324306284269</v>
      </c>
      <c r="AL7" s="4">
        <f t="shared" si="13"/>
        <v>0.41844160995289176</v>
      </c>
      <c r="AM7" s="4">
        <f t="shared" si="13"/>
        <v>0.56236100478677431</v>
      </c>
      <c r="AN7" s="4">
        <f t="shared" si="13"/>
        <v>0.43654512046204924</v>
      </c>
    </row>
    <row r="8" spans="1:52" x14ac:dyDescent="0.3">
      <c r="A8" s="1" t="s">
        <v>36</v>
      </c>
    </row>
    <row r="9" spans="1:52" x14ac:dyDescent="0.3">
      <c r="A9" s="2" t="s">
        <v>37</v>
      </c>
      <c r="B9" s="3">
        <f t="shared" ref="B9:P9" si="14">(B5-B3)/B3</f>
        <v>2.7907502649540494E-3</v>
      </c>
      <c r="C9" s="3">
        <f t="shared" si="14"/>
        <v>-0.12221868486751164</v>
      </c>
      <c r="D9" s="3">
        <f t="shared" si="14"/>
        <v>8.9021263599652137E-2</v>
      </c>
      <c r="E9" s="3">
        <f t="shared" si="14"/>
        <v>0.12275091449735305</v>
      </c>
      <c r="F9" s="3">
        <f t="shared" si="14"/>
        <v>0.11112559817158225</v>
      </c>
      <c r="G9" s="3">
        <f t="shared" si="14"/>
        <v>0.17551677285981362</v>
      </c>
      <c r="H9" s="3">
        <f t="shared" si="14"/>
        <v>6.8040790781828758E-2</v>
      </c>
      <c r="I9" s="3">
        <f t="shared" si="14"/>
        <v>0.30812990378847832</v>
      </c>
      <c r="J9" s="3">
        <f t="shared" si="14"/>
        <v>-9.4993423048355494E-2</v>
      </c>
      <c r="K9" s="3">
        <f t="shared" si="14"/>
        <v>0.18235386235727252</v>
      </c>
      <c r="L9" s="3">
        <f t="shared" si="14"/>
        <v>0.55646584739311555</v>
      </c>
      <c r="M9" s="3">
        <f t="shared" si="14"/>
        <v>0.54975759899666066</v>
      </c>
      <c r="N9" s="3">
        <f t="shared" si="14"/>
        <v>0.5473038480171768</v>
      </c>
      <c r="O9" s="3">
        <f t="shared" si="14"/>
        <v>0.34990292279854418</v>
      </c>
      <c r="P9" s="3">
        <f t="shared" si="14"/>
        <v>0.42026382344255298</v>
      </c>
      <c r="Q9" s="3">
        <f t="shared" ref="Q9:V9" si="15">(Q5-Q3)/Q3</f>
        <v>-5.4426598919144725E-2</v>
      </c>
      <c r="R9" s="3">
        <f t="shared" si="15"/>
        <v>-6.8176882698276653E-2</v>
      </c>
      <c r="S9" s="3">
        <f t="shared" si="15"/>
        <v>1.0433410428907088</v>
      </c>
      <c r="T9" s="3">
        <f t="shared" si="15"/>
        <v>0.83104369654755417</v>
      </c>
      <c r="U9" s="3">
        <f t="shared" si="15"/>
        <v>0.73509492096731344</v>
      </c>
      <c r="V9" s="3">
        <f t="shared" si="15"/>
        <v>0.83117693544269111</v>
      </c>
    </row>
    <row r="10" spans="1:52" x14ac:dyDescent="0.3">
      <c r="A10" s="1" t="s">
        <v>38</v>
      </c>
      <c r="B10" s="4">
        <f>(B6-B3)/B3</f>
        <v>3.1490061880807101E-2</v>
      </c>
      <c r="C10" s="4">
        <f t="shared" ref="C10:V10" si="16">(C6-C3)/C3</f>
        <v>4.9413376584162734E-2</v>
      </c>
      <c r="D10" s="4">
        <f t="shared" si="16"/>
        <v>7.3009938602610402E-2</v>
      </c>
      <c r="E10" s="4">
        <f t="shared" si="16"/>
        <v>3.8630142925300892E-3</v>
      </c>
      <c r="F10" s="4">
        <f t="shared" si="16"/>
        <v>3.4665676551035758E-2</v>
      </c>
      <c r="G10" s="4">
        <f t="shared" si="16"/>
        <v>0.14611426281845361</v>
      </c>
      <c r="H10" s="4">
        <f t="shared" si="16"/>
        <v>3.3119326040202991E-2</v>
      </c>
      <c r="I10" s="4">
        <f t="shared" si="16"/>
        <v>8.5736810198527524E-2</v>
      </c>
      <c r="J10" s="4">
        <f t="shared" si="16"/>
        <v>-4.0244169962886593E-2</v>
      </c>
      <c r="K10" s="4">
        <f t="shared" si="16"/>
        <v>4.2400869571270206E-2</v>
      </c>
      <c r="L10" s="4">
        <f t="shared" si="16"/>
        <v>0.19786363526662423</v>
      </c>
      <c r="M10" s="4">
        <f t="shared" si="16"/>
        <v>0.27245532449148818</v>
      </c>
      <c r="N10" s="4">
        <f t="shared" si="16"/>
        <v>0.2958216891943718</v>
      </c>
      <c r="O10" s="4">
        <f t="shared" si="16"/>
        <v>0.15211455655861769</v>
      </c>
      <c r="P10" s="4">
        <f t="shared" si="16"/>
        <v>0.10565859372074933</v>
      </c>
      <c r="Q10" s="4">
        <f t="shared" si="16"/>
        <v>-0.17383781349844726</v>
      </c>
      <c r="R10" s="4">
        <f t="shared" si="16"/>
        <v>0.12456415412518226</v>
      </c>
      <c r="S10" s="4">
        <f t="shared" si="16"/>
        <v>0.41564283330525242</v>
      </c>
      <c r="T10" s="4">
        <f t="shared" si="16"/>
        <v>0.42494516103181057</v>
      </c>
      <c r="U10" s="4">
        <f t="shared" si="16"/>
        <v>0.37143948256666126</v>
      </c>
      <c r="V10" s="4">
        <f t="shared" si="16"/>
        <v>0.35529655787022524</v>
      </c>
    </row>
    <row r="11" spans="1:52" x14ac:dyDescent="0.3">
      <c r="A11" s="1" t="s">
        <v>39</v>
      </c>
    </row>
    <row r="12" spans="1:52" x14ac:dyDescent="0.3">
      <c r="A12" s="1" t="s">
        <v>37</v>
      </c>
      <c r="B12">
        <f>B5-B3</f>
        <v>8.5092599999998129</v>
      </c>
      <c r="C12">
        <f t="shared" ref="C12:V12" si="17">C5-C3</f>
        <v>-629.60131999999976</v>
      </c>
      <c r="D12">
        <f t="shared" si="17"/>
        <v>1951.0233799999987</v>
      </c>
      <c r="E12">
        <f t="shared" si="17"/>
        <v>1278.84944</v>
      </c>
      <c r="F12">
        <f t="shared" si="17"/>
        <v>880.50878000000012</v>
      </c>
      <c r="G12">
        <f t="shared" si="17"/>
        <v>442.86025999999993</v>
      </c>
      <c r="H12">
        <f t="shared" si="17"/>
        <v>5657.5452000000078</v>
      </c>
      <c r="I12">
        <f t="shared" si="17"/>
        <v>3497.8093399999998</v>
      </c>
      <c r="J12">
        <f t="shared" si="17"/>
        <v>-817.76694000000043</v>
      </c>
      <c r="K12">
        <f t="shared" si="17"/>
        <v>2507.6682200000014</v>
      </c>
      <c r="L12">
        <f t="shared" si="17"/>
        <v>10961.799660000001</v>
      </c>
      <c r="M12">
        <f t="shared" si="17"/>
        <v>11148.73632</v>
      </c>
      <c r="N12">
        <f t="shared" si="17"/>
        <v>4114.9294200000004</v>
      </c>
      <c r="O12">
        <f t="shared" si="17"/>
        <v>46133.4424</v>
      </c>
      <c r="P12">
        <f t="shared" si="17"/>
        <v>-3489.3000800000009</v>
      </c>
      <c r="Q12">
        <f t="shared" si="17"/>
        <v>188.16561999999976</v>
      </c>
      <c r="R12">
        <f t="shared" si="17"/>
        <v>-556.64483999999993</v>
      </c>
      <c r="S12">
        <f t="shared" si="17"/>
        <v>-9682.9502199999988</v>
      </c>
      <c r="T12">
        <f t="shared" si="17"/>
        <v>-10268.227539999998</v>
      </c>
      <c r="U12">
        <f t="shared" si="17"/>
        <v>-3672.0691599999991</v>
      </c>
      <c r="V12">
        <f t="shared" si="17"/>
        <v>-40475.897199999985</v>
      </c>
    </row>
    <row r="13" spans="1:52" x14ac:dyDescent="0.3">
      <c r="A13" s="1" t="s">
        <v>38</v>
      </c>
      <c r="B13">
        <f>B6-B3</f>
        <v>96.016160000000127</v>
      </c>
      <c r="C13">
        <f t="shared" ref="C13:V13" si="18">C6-C3</f>
        <v>254.54968000000008</v>
      </c>
      <c r="D13">
        <f t="shared" si="18"/>
        <v>1600.1131799999966</v>
      </c>
      <c r="E13">
        <f t="shared" si="18"/>
        <v>40.245839999999589</v>
      </c>
      <c r="F13">
        <f t="shared" si="18"/>
        <v>274.67507999999907</v>
      </c>
      <c r="G13">
        <f t="shared" si="18"/>
        <v>368.67245999999977</v>
      </c>
      <c r="H13">
        <f t="shared" si="18"/>
        <v>2753.8493000000017</v>
      </c>
      <c r="I13">
        <f t="shared" si="18"/>
        <v>973.26164000000063</v>
      </c>
      <c r="J13">
        <f t="shared" si="18"/>
        <v>-346.44873999999982</v>
      </c>
      <c r="K13">
        <f t="shared" si="18"/>
        <v>583.08232000000135</v>
      </c>
      <c r="L13">
        <f t="shared" si="18"/>
        <v>3897.7082599999994</v>
      </c>
      <c r="M13">
        <f t="shared" si="18"/>
        <v>5525.2216200000003</v>
      </c>
      <c r="N13">
        <f t="shared" si="18"/>
        <v>2224.1491199999982</v>
      </c>
      <c r="O13">
        <f t="shared" si="18"/>
        <v>20055.757400000002</v>
      </c>
      <c r="P13">
        <f t="shared" si="18"/>
        <v>-877.24548000000141</v>
      </c>
      <c r="Q13">
        <f t="shared" si="18"/>
        <v>600.99841999999944</v>
      </c>
      <c r="R13">
        <f t="shared" si="18"/>
        <v>1017.0308599999998</v>
      </c>
      <c r="S13">
        <f t="shared" si="18"/>
        <v>-3857.4624199999998</v>
      </c>
      <c r="T13">
        <f t="shared" si="18"/>
        <v>-5250.5465400000012</v>
      </c>
      <c r="U13">
        <f t="shared" si="18"/>
        <v>-1855.4766599999994</v>
      </c>
      <c r="V13">
        <f t="shared" si="18"/>
        <v>-17301.908100000008</v>
      </c>
    </row>
    <row r="16" spans="1:52" x14ac:dyDescent="0.3">
      <c r="B16" s="5" t="s">
        <v>69</v>
      </c>
      <c r="C16" s="5"/>
      <c r="D16" s="5"/>
      <c r="E16" s="5"/>
      <c r="F16" s="5"/>
      <c r="G16" s="5"/>
      <c r="H16" s="5"/>
      <c r="I16" s="6" t="s">
        <v>70</v>
      </c>
      <c r="J16" s="6"/>
      <c r="K16" s="6"/>
      <c r="L16" s="6"/>
      <c r="M16" s="6"/>
      <c r="N16" s="6"/>
      <c r="O16" s="6"/>
      <c r="P16" s="2" t="s">
        <v>2</v>
      </c>
      <c r="Q16" s="7"/>
      <c r="R16" s="7"/>
      <c r="S16" s="7"/>
      <c r="T16" s="7"/>
      <c r="U16" s="7"/>
      <c r="V16" s="7"/>
    </row>
    <row r="17" spans="1:40" x14ac:dyDescent="0.3">
      <c r="A17" s="1" t="s">
        <v>5</v>
      </c>
      <c r="B17" s="5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11</v>
      </c>
      <c r="H17" s="5" t="s">
        <v>12</v>
      </c>
      <c r="I17" s="6" t="s">
        <v>13</v>
      </c>
      <c r="J17" s="6" t="s">
        <v>14</v>
      </c>
      <c r="K17" s="6" t="s">
        <v>15</v>
      </c>
      <c r="L17" s="6" t="s">
        <v>16</v>
      </c>
      <c r="M17" s="6" t="s">
        <v>17</v>
      </c>
      <c r="N17" s="6" t="s">
        <v>18</v>
      </c>
      <c r="O17" s="6" t="s">
        <v>19</v>
      </c>
      <c r="P17" s="2" t="s">
        <v>20</v>
      </c>
      <c r="Q17" s="2" t="s">
        <v>21</v>
      </c>
      <c r="R17" s="2" t="s">
        <v>22</v>
      </c>
      <c r="S17" s="2" t="s">
        <v>23</v>
      </c>
      <c r="T17" s="2" t="s">
        <v>24</v>
      </c>
      <c r="U17" s="2" t="s">
        <v>25</v>
      </c>
      <c r="V17" s="2" t="s">
        <v>26</v>
      </c>
      <c r="X17" s="2" t="s">
        <v>27</v>
      </c>
    </row>
    <row r="18" spans="1:40" x14ac:dyDescent="0.3">
      <c r="A18" s="1" t="s">
        <v>34</v>
      </c>
      <c r="B18">
        <f>SUM(SW_2015_2019!B2:B3)</f>
        <v>698.91301999999996</v>
      </c>
      <c r="C18">
        <f>SUM(SW_2015_2019!C2:C3)</f>
        <v>2024.3974800000001</v>
      </c>
      <c r="D18">
        <f>SUM(SW_2015_2019!D2:D3)</f>
        <v>10289.58042</v>
      </c>
      <c r="E18">
        <f>SUM(SW_2015_2019!E2:E3)</f>
        <v>3102.29648</v>
      </c>
      <c r="F18">
        <f>SUM(SW_2015_2019!F2:F3)</f>
        <v>2325.6639999999998</v>
      </c>
      <c r="G18">
        <f>SUM(SW_2015_2019!G2:G3)</f>
        <v>802.34897999999998</v>
      </c>
      <c r="H18">
        <f>SUM(SW_2015_2019!H2:H3)</f>
        <v>30908.834739999998</v>
      </c>
      <c r="I18">
        <f>SUM(SW_2015_2019!I2:I3)</f>
        <v>2430.5451400000002</v>
      </c>
      <c r="J18">
        <f>SUM(SW_2015_2019!J2:J3)</f>
        <v>3687.47424</v>
      </c>
      <c r="K18">
        <f>SUM(SW_2015_2019!K2:K3)</f>
        <v>5599.3162400000001</v>
      </c>
      <c r="L18">
        <f>SUM(SW_2015_2019!L2:L3)</f>
        <v>5135.9270400000005</v>
      </c>
      <c r="M18">
        <f>SUM(SW_2015_2019!M2:M3)</f>
        <v>5121.0054400000008</v>
      </c>
      <c r="N18">
        <f>SUM(SW_2015_2019!N2:N3)</f>
        <v>2714.5315999999998</v>
      </c>
      <c r="O18">
        <f>SUM(SW_2015_2019!O2:O3)</f>
        <v>40104.733760000003</v>
      </c>
      <c r="P18">
        <f>SUM(SW_2015_2019!P2:P3)</f>
        <v>-1731.6321200000002</v>
      </c>
      <c r="Q18">
        <f>SUM(SW_2015_2019!Q2:Q3)</f>
        <v>-1663.0767599999999</v>
      </c>
      <c r="R18">
        <f>SUM(SW_2015_2019!R2:R3)</f>
        <v>4690.2641800000001</v>
      </c>
      <c r="S18">
        <f>SUM(SW_2015_2019!S2:S3)</f>
        <v>-2033.6305600000001</v>
      </c>
      <c r="T18">
        <f>SUM(SW_2015_2019!T2:T3)</f>
        <v>-2795.3414400000001</v>
      </c>
      <c r="U18">
        <f>SUM(SW_2015_2019!U2:U3)</f>
        <v>-1912.18262</v>
      </c>
      <c r="V18">
        <f>SUM(SW_2015_2019!V2:V3)</f>
        <v>-9195.8990200000007</v>
      </c>
      <c r="X18">
        <f>SUM(L18:M18)/I18</f>
        <v>4.2200131613272571</v>
      </c>
    </row>
    <row r="19" spans="1:40" x14ac:dyDescent="0.3">
      <c r="A19" s="1">
        <v>2020</v>
      </c>
      <c r="B19">
        <f>SUM(SW_2020!B2:B3)</f>
        <v>631.94329999999991</v>
      </c>
      <c r="C19">
        <f>SUM(SW_2020!C2:C3)</f>
        <v>1574.1239999999998</v>
      </c>
      <c r="D19">
        <f>SUM(SW_2020!D2:D3)</f>
        <v>10650.6903</v>
      </c>
      <c r="E19">
        <f>SUM(SW_2020!E2:E3)</f>
        <v>2933.8527000000004</v>
      </c>
      <c r="F19">
        <f>SUM(SW_2020!F2:F3)</f>
        <v>2300.8127000000004</v>
      </c>
      <c r="G19">
        <f>SUM(SW_2020!G2:G3)</f>
        <v>781.57600000000002</v>
      </c>
      <c r="H19">
        <f>SUM(SW_2020!H2:H3)</f>
        <v>30084.8534</v>
      </c>
      <c r="I19">
        <f>SUM(SW_2020!I2:I3)</f>
        <v>2228.4908</v>
      </c>
      <c r="J19">
        <f>SUM(SW_2020!J2:J3)</f>
        <v>3783.7918</v>
      </c>
      <c r="K19">
        <f>SUM(SW_2020!K2:K3)</f>
        <v>6428.8003000000008</v>
      </c>
      <c r="L19">
        <f>SUM(SW_2020!L2:L3)</f>
        <v>5534.5511000000006</v>
      </c>
      <c r="M19">
        <f>SUM(SW_2020!M2:M3)</f>
        <v>5079.5045</v>
      </c>
      <c r="N19">
        <f>SUM(SW_2020!N2:N3)</f>
        <v>2712.3864000000003</v>
      </c>
      <c r="O19">
        <f>SUM(SW_2020!O2:O3)</f>
        <v>41252.533200000005</v>
      </c>
      <c r="P19">
        <f>SUM(SW_2020!P2:P3)</f>
        <v>-1596.5475000000001</v>
      </c>
      <c r="Q19">
        <f>SUM(SW_2020!Q2:Q3)</f>
        <v>-2209.6678000000002</v>
      </c>
      <c r="R19">
        <f>SUM(SW_2020!R2:R3)</f>
        <v>4221.8900000000003</v>
      </c>
      <c r="S19">
        <f>SUM(SW_2020!S2:S3)</f>
        <v>-2600.6984000000002</v>
      </c>
      <c r="T19">
        <f>SUM(SW_2020!T2:T3)</f>
        <v>-2778.6917999999996</v>
      </c>
      <c r="U19">
        <f>SUM(SW_2020!U2:U3)</f>
        <v>-1930.8104000000001</v>
      </c>
      <c r="V19">
        <f>SUM(SW_2020!V2:V3)</f>
        <v>-11167.6798</v>
      </c>
      <c r="X19">
        <f t="shared" ref="X19:X21" si="19">SUM(L19:M19)/I19</f>
        <v>4.7628895753125837</v>
      </c>
    </row>
    <row r="20" spans="1:40" x14ac:dyDescent="0.3">
      <c r="A20" s="1">
        <v>2021</v>
      </c>
      <c r="B20">
        <f>SUM(SW_2021!B2:B3)</f>
        <v>685.20939999999996</v>
      </c>
      <c r="C20">
        <f>SUM(SW_2021!C2:C3)</f>
        <v>1487.4204</v>
      </c>
      <c r="D20">
        <f>SUM(SW_2021!D2:D3)</f>
        <v>11605.579</v>
      </c>
      <c r="E20">
        <f>SUM(SW_2021!E2:E3)</f>
        <v>3549.9197999999997</v>
      </c>
      <c r="F20">
        <f>SUM(SW_2021!F2:F3)</f>
        <v>2365.4858999999997</v>
      </c>
      <c r="G20">
        <f>SUM(SW_2021!G2:G3)</f>
        <v>838.9905</v>
      </c>
      <c r="H20">
        <f>SUM(SW_2021!H2:H3)</f>
        <v>32729.603499999997</v>
      </c>
      <c r="I20">
        <f>SUM(SW_2021!I2:I3)</f>
        <v>3195.5244000000002</v>
      </c>
      <c r="J20">
        <f>SUM(SW_2021!J2:J3)</f>
        <v>3530.9351000000001</v>
      </c>
      <c r="K20">
        <f>SUM(SW_2021!K2:K3)</f>
        <v>6647.9500000000007</v>
      </c>
      <c r="L20">
        <f>SUM(SW_2021!L2:L3)</f>
        <v>8312.5262999999995</v>
      </c>
      <c r="M20">
        <f>SUM(SW_2021!M2:M3)</f>
        <v>8092.6596</v>
      </c>
      <c r="N20">
        <f>SUM(SW_2021!N2:N3)</f>
        <v>4342.7864</v>
      </c>
      <c r="O20">
        <f>SUM(SW_2021!O2:O3)</f>
        <v>53721.292400000006</v>
      </c>
      <c r="P20">
        <f>SUM(SW_2021!P2:P3)</f>
        <v>-2510.3150000000001</v>
      </c>
      <c r="Q20">
        <f>SUM(SW_2021!Q2:Q3)</f>
        <v>-2043.5146999999999</v>
      </c>
      <c r="R20">
        <f>SUM(SW_2021!R2:R3)</f>
        <v>4957.6289999999999</v>
      </c>
      <c r="S20">
        <f>SUM(SW_2021!S2:S3)</f>
        <v>-4762.6064999999999</v>
      </c>
      <c r="T20">
        <f>SUM(SW_2021!T2:T3)</f>
        <v>-5727.1736999999994</v>
      </c>
      <c r="U20">
        <f>SUM(SW_2021!U2:U3)</f>
        <v>-3503.7959000000001</v>
      </c>
      <c r="V20">
        <f>SUM(SW_2021!V2:V3)</f>
        <v>-20991.688900000001</v>
      </c>
      <c r="X20">
        <f t="shared" si="19"/>
        <v>5.1338008559721837</v>
      </c>
    </row>
    <row r="21" spans="1:40" x14ac:dyDescent="0.3">
      <c r="A21" s="1">
        <v>2022</v>
      </c>
      <c r="B21">
        <f>SUM(SW_2022!B2:B3)</f>
        <v>648.22400000000005</v>
      </c>
      <c r="C21">
        <f>SUM(SW_2022!C2:C3)</f>
        <v>1869.4126999999999</v>
      </c>
      <c r="D21">
        <f>SUM(SW_2022!D2:D3)</f>
        <v>12133.8169</v>
      </c>
      <c r="E21">
        <f>SUM(SW_2022!E2:E3)</f>
        <v>3346.288</v>
      </c>
      <c r="F21">
        <f>SUM(SW_2022!F2:F3)</f>
        <v>2345.3824</v>
      </c>
      <c r="G21">
        <f>SUM(SW_2022!G2:G3)</f>
        <v>862.8098</v>
      </c>
      <c r="H21">
        <f>SUM(SW_2022!H2:H3)</f>
        <v>33227.750699999997</v>
      </c>
      <c r="I21">
        <f>SUM(SW_2022!I2:I3)</f>
        <v>2332.3935999999999</v>
      </c>
      <c r="J21">
        <f>SUM(SW_2022!J2:J3)</f>
        <v>4602.7489999999998</v>
      </c>
      <c r="K21">
        <f>SUM(SW_2022!K2:K3)</f>
        <v>5546.8580000000002</v>
      </c>
      <c r="L21">
        <f>SUM(SW_2022!L2:L3)</f>
        <v>5868.2816999999995</v>
      </c>
      <c r="M21">
        <f>SUM(SW_2022!M2:M3)</f>
        <v>5926.1010000000006</v>
      </c>
      <c r="N21">
        <f>SUM(SW_2022!N2:N3)</f>
        <v>2930.6564000000003</v>
      </c>
      <c r="O21">
        <f>SUM(SW_2022!O2:O3)</f>
        <v>43113.556700000001</v>
      </c>
      <c r="P21">
        <f>SUM(SW_2022!P2:P3)</f>
        <v>-1684.1696000000002</v>
      </c>
      <c r="Q21">
        <f>SUM(SW_2022!Q2:Q3)</f>
        <v>-2733.3362999999999</v>
      </c>
      <c r="R21">
        <f>SUM(SW_2022!R2:R3)</f>
        <v>6586.9588999999996</v>
      </c>
      <c r="S21">
        <f>SUM(SW_2022!S2:S3)</f>
        <v>-2521.9937</v>
      </c>
      <c r="T21">
        <f>SUM(SW_2022!T2:T3)</f>
        <v>-3580.7186000000002</v>
      </c>
      <c r="U21">
        <f>SUM(SW_2022!U2:U3)</f>
        <v>-2067.8465999999999</v>
      </c>
      <c r="V21">
        <f>SUM(SW_2022!V2:V3)</f>
        <v>-9885.8060000000005</v>
      </c>
      <c r="X21">
        <f t="shared" si="19"/>
        <v>5.0567720216690706</v>
      </c>
    </row>
    <row r="23" spans="1:40" x14ac:dyDescent="0.3">
      <c r="A23" s="1" t="s">
        <v>36</v>
      </c>
    </row>
    <row r="24" spans="1:40" x14ac:dyDescent="0.3">
      <c r="A24" s="2" t="s">
        <v>37</v>
      </c>
      <c r="B24" s="3">
        <f t="shared" ref="B24:P24" si="20">(B20-B18)/B18</f>
        <v>-1.9607046381823021E-2</v>
      </c>
      <c r="C24" s="3">
        <f t="shared" si="20"/>
        <v>-0.26525279017833991</v>
      </c>
      <c r="D24" s="3">
        <f t="shared" si="20"/>
        <v>0.12789623349870272</v>
      </c>
      <c r="E24" s="3">
        <f t="shared" si="20"/>
        <v>0.14428773100371106</v>
      </c>
      <c r="F24" s="3">
        <f t="shared" si="20"/>
        <v>1.7122808797831467E-2</v>
      </c>
      <c r="G24" s="3">
        <f t="shared" si="20"/>
        <v>4.5667809037409149E-2</v>
      </c>
      <c r="H24" s="3">
        <f t="shared" si="20"/>
        <v>5.8907712804963513E-2</v>
      </c>
      <c r="I24" s="3">
        <f t="shared" si="20"/>
        <v>0.31473567283757586</v>
      </c>
      <c r="J24" s="3">
        <f t="shared" si="20"/>
        <v>-4.2451588760115615E-2</v>
      </c>
      <c r="K24" s="3">
        <f t="shared" si="20"/>
        <v>0.18727889532454781</v>
      </c>
      <c r="L24" s="3">
        <f t="shared" si="20"/>
        <v>0.61850552690094263</v>
      </c>
      <c r="M24" s="3">
        <f t="shared" si="20"/>
        <v>0.58028724921643482</v>
      </c>
      <c r="N24" s="3">
        <f t="shared" si="20"/>
        <v>0.59982900917417958</v>
      </c>
      <c r="O24" s="3">
        <f t="shared" si="20"/>
        <v>0.33952497282455474</v>
      </c>
      <c r="P24" s="3">
        <f t="shared" si="20"/>
        <v>0.4496814716049502</v>
      </c>
      <c r="Q24" s="3">
        <f t="shared" ref="Q24:V24" si="21">(Q20-Q18)/Q18</f>
        <v>0.22875549051626459</v>
      </c>
      <c r="R24" s="3">
        <f t="shared" si="21"/>
        <v>5.7004213353287016E-2</v>
      </c>
      <c r="S24" s="3">
        <f t="shared" si="21"/>
        <v>1.3419231563868708</v>
      </c>
      <c r="T24" s="3">
        <f t="shared" si="21"/>
        <v>1.0488279599933235</v>
      </c>
      <c r="U24" s="3">
        <f t="shared" si="21"/>
        <v>0.83235422357306021</v>
      </c>
      <c r="V24" s="3">
        <f t="shared" si="21"/>
        <v>1.282722858781457</v>
      </c>
    </row>
    <row r="25" spans="1:40" x14ac:dyDescent="0.3">
      <c r="A25" s="1" t="s">
        <v>38</v>
      </c>
      <c r="B25" s="4">
        <f>(B21-B18)/B18</f>
        <v>-7.252550539121437E-2</v>
      </c>
      <c r="C25" s="4">
        <f t="shared" ref="C25:V25" si="22">(C21-C18)/C18</f>
        <v>-7.6558473091954363E-2</v>
      </c>
      <c r="D25" s="4">
        <f t="shared" si="22"/>
        <v>0.17923339968414373</v>
      </c>
      <c r="E25" s="4">
        <f t="shared" si="22"/>
        <v>7.8648678994085064E-2</v>
      </c>
      <c r="F25" s="4">
        <f t="shared" si="22"/>
        <v>8.4786108397430591E-3</v>
      </c>
      <c r="G25" s="4">
        <f t="shared" si="22"/>
        <v>7.5354766450877783E-2</v>
      </c>
      <c r="H25" s="4">
        <f t="shared" si="22"/>
        <v>7.5024373435826214E-2</v>
      </c>
      <c r="I25" s="4">
        <f t="shared" si="22"/>
        <v>-4.0382520935200686E-2</v>
      </c>
      <c r="J25" s="4">
        <f t="shared" si="22"/>
        <v>0.24821183835578464</v>
      </c>
      <c r="K25" s="4">
        <f t="shared" si="22"/>
        <v>-9.3686867737979261E-3</v>
      </c>
      <c r="L25" s="4">
        <f t="shared" si="22"/>
        <v>0.14259444386499676</v>
      </c>
      <c r="M25" s="4">
        <f t="shared" si="22"/>
        <v>0.15721435359381294</v>
      </c>
      <c r="N25" s="4">
        <f t="shared" si="22"/>
        <v>7.9617713789001579E-2</v>
      </c>
      <c r="O25" s="4">
        <f t="shared" si="22"/>
        <v>7.5024134507556892E-2</v>
      </c>
      <c r="P25" s="4">
        <f t="shared" si="22"/>
        <v>-2.7409124289055134E-2</v>
      </c>
      <c r="Q25" s="4">
        <f t="shared" si="22"/>
        <v>0.6435418771650685</v>
      </c>
      <c r="R25" s="4">
        <f t="shared" si="22"/>
        <v>0.40438974164563996</v>
      </c>
      <c r="S25" s="4">
        <f t="shared" si="22"/>
        <v>0.24014348997587837</v>
      </c>
      <c r="T25" s="4">
        <f t="shared" si="22"/>
        <v>0.2809592949045967</v>
      </c>
      <c r="U25" s="4">
        <f t="shared" si="22"/>
        <v>8.1406440144299499E-2</v>
      </c>
      <c r="V25" s="4">
        <f t="shared" si="22"/>
        <v>7.5023331432797713E-2</v>
      </c>
    </row>
    <row r="26" spans="1:40" x14ac:dyDescent="0.3">
      <c r="A26" s="1" t="s">
        <v>39</v>
      </c>
    </row>
    <row r="27" spans="1:40" x14ac:dyDescent="0.3">
      <c r="A27" s="1" t="s">
        <v>37</v>
      </c>
      <c r="B27">
        <f>B20-B18</f>
        <v>-13.703620000000001</v>
      </c>
      <c r="C27">
        <f t="shared" ref="C27:V27" si="23">C20-C18</f>
        <v>-536.97708000000011</v>
      </c>
      <c r="D27">
        <f t="shared" si="23"/>
        <v>1315.9985799999995</v>
      </c>
      <c r="E27">
        <f t="shared" si="23"/>
        <v>447.62331999999969</v>
      </c>
      <c r="F27">
        <f t="shared" si="23"/>
        <v>39.821899999999914</v>
      </c>
      <c r="G27">
        <f t="shared" si="23"/>
        <v>36.641520000000014</v>
      </c>
      <c r="H27">
        <f t="shared" si="23"/>
        <v>1820.768759999999</v>
      </c>
      <c r="I27">
        <f t="shared" si="23"/>
        <v>764.97926000000007</v>
      </c>
      <c r="J27">
        <f t="shared" si="23"/>
        <v>-156.53913999999986</v>
      </c>
      <c r="K27">
        <f t="shared" si="23"/>
        <v>1048.6337600000006</v>
      </c>
      <c r="L27">
        <f t="shared" si="23"/>
        <v>3176.599259999999</v>
      </c>
      <c r="M27">
        <f t="shared" si="23"/>
        <v>2971.6541599999991</v>
      </c>
      <c r="N27">
        <f t="shared" si="23"/>
        <v>1628.2548000000002</v>
      </c>
      <c r="O27">
        <f t="shared" si="23"/>
        <v>13616.558640000003</v>
      </c>
      <c r="P27">
        <f t="shared" si="23"/>
        <v>-778.68287999999984</v>
      </c>
      <c r="Q27">
        <f t="shared" si="23"/>
        <v>-380.43794000000003</v>
      </c>
      <c r="R27">
        <f t="shared" si="23"/>
        <v>267.36481999999978</v>
      </c>
      <c r="S27">
        <f t="shared" si="23"/>
        <v>-2728.9759399999998</v>
      </c>
      <c r="T27">
        <f t="shared" si="23"/>
        <v>-2931.8322599999992</v>
      </c>
      <c r="U27">
        <f t="shared" si="23"/>
        <v>-1591.61328</v>
      </c>
      <c r="V27">
        <f t="shared" si="23"/>
        <v>-11795.78988</v>
      </c>
    </row>
    <row r="28" spans="1:40" x14ac:dyDescent="0.3">
      <c r="A28" s="1" t="s">
        <v>38</v>
      </c>
      <c r="B28">
        <f>B21-B18</f>
        <v>-50.689019999999914</v>
      </c>
      <c r="C28">
        <f t="shared" ref="C28:V28" si="24">C21-C18</f>
        <v>-154.98478000000023</v>
      </c>
      <c r="D28">
        <f t="shared" si="24"/>
        <v>1844.2364799999996</v>
      </c>
      <c r="E28">
        <f t="shared" si="24"/>
        <v>243.99152000000004</v>
      </c>
      <c r="F28">
        <f t="shared" si="24"/>
        <v>19.718400000000202</v>
      </c>
      <c r="G28">
        <f t="shared" si="24"/>
        <v>60.460820000000012</v>
      </c>
      <c r="H28">
        <f t="shared" si="24"/>
        <v>2318.9159599999984</v>
      </c>
      <c r="I28">
        <f t="shared" si="24"/>
        <v>-98.151540000000296</v>
      </c>
      <c r="J28">
        <f t="shared" si="24"/>
        <v>915.27475999999979</v>
      </c>
      <c r="K28">
        <f t="shared" si="24"/>
        <v>-52.458239999999932</v>
      </c>
      <c r="L28">
        <f t="shared" si="24"/>
        <v>732.35465999999906</v>
      </c>
      <c r="M28">
        <f t="shared" si="24"/>
        <v>805.09555999999975</v>
      </c>
      <c r="N28">
        <f t="shared" si="24"/>
        <v>216.1248000000005</v>
      </c>
      <c r="O28">
        <f t="shared" si="24"/>
        <v>3008.8229399999982</v>
      </c>
      <c r="P28">
        <f t="shared" si="24"/>
        <v>47.46252000000004</v>
      </c>
      <c r="Q28">
        <f t="shared" si="24"/>
        <v>-1070.25954</v>
      </c>
      <c r="R28">
        <f t="shared" si="24"/>
        <v>1896.6947199999995</v>
      </c>
      <c r="S28">
        <f t="shared" si="24"/>
        <v>-488.36313999999993</v>
      </c>
      <c r="T28">
        <f t="shared" si="24"/>
        <v>-785.37716</v>
      </c>
      <c r="U28">
        <f t="shared" si="24"/>
        <v>-155.66397999999981</v>
      </c>
      <c r="V28">
        <f t="shared" si="24"/>
        <v>-689.90697999999975</v>
      </c>
    </row>
    <row r="31" spans="1:40" x14ac:dyDescent="0.3">
      <c r="B31" s="5" t="s">
        <v>71</v>
      </c>
      <c r="C31" s="5"/>
      <c r="D31" s="5"/>
      <c r="E31" s="5"/>
      <c r="F31" s="5"/>
      <c r="G31" s="5"/>
      <c r="H31" s="5"/>
      <c r="I31" s="6" t="s">
        <v>72</v>
      </c>
      <c r="J31" s="6"/>
      <c r="K31" s="6"/>
      <c r="L31" s="6"/>
      <c r="M31" s="6"/>
      <c r="N31" s="6"/>
      <c r="O31" s="6"/>
      <c r="P31" s="2" t="s">
        <v>2</v>
      </c>
      <c r="Q31" s="7"/>
      <c r="R31" s="7"/>
      <c r="S31" s="7"/>
      <c r="T31" s="7"/>
      <c r="U31" s="7"/>
      <c r="V31" s="7"/>
      <c r="AF31" s="1" t="s">
        <v>60</v>
      </c>
      <c r="AG31" s="1" t="s">
        <v>61</v>
      </c>
      <c r="AH31" s="1" t="s">
        <v>62</v>
      </c>
      <c r="AI31" s="1" t="s">
        <v>63</v>
      </c>
      <c r="AJ31" s="1" t="s">
        <v>64</v>
      </c>
      <c r="AK31" s="1" t="s">
        <v>65</v>
      </c>
      <c r="AL31" s="1" t="s">
        <v>66</v>
      </c>
      <c r="AM31" s="1" t="s">
        <v>67</v>
      </c>
      <c r="AN31" s="1" t="s">
        <v>68</v>
      </c>
    </row>
    <row r="32" spans="1:40" ht="43.2" x14ac:dyDescent="0.3">
      <c r="A32" s="1" t="s">
        <v>5</v>
      </c>
      <c r="B32" s="5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11</v>
      </c>
      <c r="H32" s="5" t="s">
        <v>12</v>
      </c>
      <c r="I32" s="6" t="s">
        <v>13</v>
      </c>
      <c r="J32" s="6" t="s">
        <v>14</v>
      </c>
      <c r="K32" s="6" t="s">
        <v>15</v>
      </c>
      <c r="L32" s="6" t="s">
        <v>16</v>
      </c>
      <c r="M32" s="6" t="s">
        <v>17</v>
      </c>
      <c r="N32" s="6" t="s">
        <v>18</v>
      </c>
      <c r="O32" s="6" t="s">
        <v>19</v>
      </c>
      <c r="P32" s="2" t="s">
        <v>20</v>
      </c>
      <c r="Q32" s="2" t="s">
        <v>21</v>
      </c>
      <c r="R32" s="2" t="s">
        <v>22</v>
      </c>
      <c r="S32" s="2" t="s">
        <v>23</v>
      </c>
      <c r="T32" s="2" t="s">
        <v>24</v>
      </c>
      <c r="U32" s="2" t="s">
        <v>25</v>
      </c>
      <c r="V32" s="2" t="s">
        <v>26</v>
      </c>
      <c r="X32" s="2" t="s">
        <v>27</v>
      </c>
      <c r="AE32" s="8" t="s">
        <v>73</v>
      </c>
      <c r="AF32">
        <f>(SUM(L5:M5)-SUM(L3:M3))/SUM(L3:M3)</f>
        <v>0.55306302803219276</v>
      </c>
      <c r="AG32">
        <f>(SUM(L20:M20)-SUM(L18:M18))/SUM(L18:M18)</f>
        <v>0.59942418768852013</v>
      </c>
      <c r="AH32">
        <f>(SUM(L35:M35)-SUM(L33:M33))/SUM(L33:M33)</f>
        <v>0.38262648659187165</v>
      </c>
      <c r="AI32">
        <f>(SUM(L50:M50)-SUM(L48:M48))/SUM(L48:M48)</f>
        <v>0.38658581173698758</v>
      </c>
      <c r="AJ32">
        <f>(SUM(L65:M65)-SUM(L63:M63))/SUM(L63:M63)</f>
        <v>0.37597586343647704</v>
      </c>
      <c r="AK32">
        <f>(SUM(L80:M80)-SUM(L78:M78))/SUM(L78:M78)</f>
        <v>0.56936324306284269</v>
      </c>
      <c r="AL32">
        <f>(SUM(L95:M95)-SUM(L93:M93))/SUM(L93:M93)</f>
        <v>0.41844160995289176</v>
      </c>
      <c r="AM32">
        <f>(SUM(L110:M110)-SUM(L108:M108))/SUM(L108:M108)</f>
        <v>0.56236100478677431</v>
      </c>
      <c r="AN32">
        <f>(SUM(L125:M125)-SUM(L123:M123))/SUM(L123:M123)</f>
        <v>0.43654512046204924</v>
      </c>
    </row>
    <row r="33" spans="1:24" x14ac:dyDescent="0.3">
      <c r="A33" s="1" t="s">
        <v>34</v>
      </c>
      <c r="B33">
        <f>SUM(East_2015_2019!B2:B3)</f>
        <v>2340.0925999999999</v>
      </c>
      <c r="C33">
        <f>SUM(East_2015_2019!C2:C3)</f>
        <v>2718.9855399999997</v>
      </c>
      <c r="D33">
        <f>SUM(East_2015_2019!D2:D3)</f>
        <v>11278.15418</v>
      </c>
      <c r="E33">
        <f>SUM(East_2015_2019!E2:E3)</f>
        <v>6250.61636</v>
      </c>
      <c r="F33">
        <f>SUM(East_2015_2019!F2:F3)</f>
        <v>4943.7034800000001</v>
      </c>
      <c r="G33">
        <f>SUM(East_2015_2019!G2:G3)</f>
        <v>1490.4623200000001</v>
      </c>
      <c r="H33">
        <f>SUM(East_2015_2019!H2:H3)</f>
        <v>47543.009180000001</v>
      </c>
      <c r="I33">
        <f>SUM(East_2015_2019!I2:I3)</f>
        <v>8133.36222</v>
      </c>
      <c r="J33">
        <f>SUM(East_2015_2019!J2:J3)</f>
        <v>3796.9985200000001</v>
      </c>
      <c r="K33">
        <f>SUM(East_2015_2019!K2:K3)</f>
        <v>8712.5603200000005</v>
      </c>
      <c r="L33">
        <f>SUM(East_2015_2019!L2:L3)</f>
        <v>13804.117760000001</v>
      </c>
      <c r="M33">
        <f>SUM(East_2015_2019!M2:M3)</f>
        <v>12745.918099999999</v>
      </c>
      <c r="N33">
        <f>SUM(East_2015_2019!N2:N3)</f>
        <v>4951.6895999999997</v>
      </c>
      <c r="O33">
        <f>SUM(East_2015_2019!O2:O3)</f>
        <v>84718.06078</v>
      </c>
      <c r="P33">
        <f>SUM(East_2015_2019!P2:P3)</f>
        <v>-5793.26962</v>
      </c>
      <c r="Q33">
        <f>SUM(East_2015_2019!Q2:Q3)</f>
        <v>-1078.01298</v>
      </c>
      <c r="R33">
        <f>SUM(East_2015_2019!R2:R3)</f>
        <v>2565.5938599999999</v>
      </c>
      <c r="S33">
        <f>SUM(East_2015_2019!S2:S3)</f>
        <v>-7553.5014000000001</v>
      </c>
      <c r="T33">
        <f>SUM(East_2015_2019!T2:T3)</f>
        <v>-7802.2146199999997</v>
      </c>
      <c r="U33">
        <f>SUM(East_2015_2019!U2:U3)</f>
        <v>-3461.2272800000001</v>
      </c>
      <c r="V33">
        <f>SUM(East_2015_2019!V2:V3)</f>
        <v>-37175.051599999999</v>
      </c>
      <c r="X33">
        <f>SUM(L33:M33)/I33</f>
        <v>3.2643370775634777</v>
      </c>
    </row>
    <row r="34" spans="1:24" x14ac:dyDescent="0.3">
      <c r="A34" s="1">
        <v>2020</v>
      </c>
      <c r="B34">
        <f>SUM(East_2020!B2:B3)</f>
        <v>2185.6786999999999</v>
      </c>
      <c r="C34">
        <f>SUM(East_2020!C2:C3)</f>
        <v>2337.9920999999999</v>
      </c>
      <c r="D34">
        <f>SUM(East_2020!D2:D3)</f>
        <v>10795.0602</v>
      </c>
      <c r="E34">
        <f>SUM(East_2020!E2:E3)</f>
        <v>6251.3450000000003</v>
      </c>
      <c r="F34">
        <f>SUM(East_2020!F2:F3)</f>
        <v>4578.5668999999998</v>
      </c>
      <c r="G34">
        <f>SUM(East_2020!G2:G3)</f>
        <v>1394.1377</v>
      </c>
      <c r="H34">
        <f>SUM(East_2020!H2:H3)</f>
        <v>44748.942500000005</v>
      </c>
      <c r="I34">
        <f>SUM(East_2020!I2:I3)</f>
        <v>7212.2164000000002</v>
      </c>
      <c r="J34">
        <f>SUM(East_2020!J2:J3)</f>
        <v>4033.6570000000002</v>
      </c>
      <c r="K34">
        <f>SUM(East_2020!K2:K3)</f>
        <v>9053.0085999999992</v>
      </c>
      <c r="L34">
        <f>SUM(East_2020!L2:L3)</f>
        <v>13513.5885</v>
      </c>
      <c r="M34">
        <f>SUM(East_2020!M2:M3)</f>
        <v>12316.2696</v>
      </c>
      <c r="N34">
        <f>SUM(East_2020!N2:N3)</f>
        <v>4901.9017000000003</v>
      </c>
      <c r="O34">
        <f>SUM(East_2020!O2:O3)</f>
        <v>82861.247000000003</v>
      </c>
      <c r="P34">
        <f>SUM(East_2020!P2:P3)</f>
        <v>-5026.5376999999999</v>
      </c>
      <c r="Q34">
        <f>SUM(East_2020!Q2:Q3)</f>
        <v>-1695.6649</v>
      </c>
      <c r="R34">
        <f>SUM(East_2020!R2:R3)</f>
        <v>1742.0516000000005</v>
      </c>
      <c r="S34">
        <f>SUM(East_2020!S2:S3)</f>
        <v>-7262.2435000000005</v>
      </c>
      <c r="T34">
        <f>SUM(East_2020!T2:T3)</f>
        <v>-7737.7026999999998</v>
      </c>
      <c r="U34">
        <f>SUM(East_2020!U2:U3)</f>
        <v>-3507.7639999999997</v>
      </c>
      <c r="V34">
        <f>SUM(East_2020!V2:V3)</f>
        <v>-38112.304499999998</v>
      </c>
      <c r="X34">
        <f t="shared" ref="X34:X36" si="25">SUM(L34:M34)/I34</f>
        <v>3.5814036445162678</v>
      </c>
    </row>
    <row r="35" spans="1:24" x14ac:dyDescent="0.3">
      <c r="A35" s="1">
        <v>2021</v>
      </c>
      <c r="B35">
        <f>SUM(East_2021!B2:B3)</f>
        <v>2290.4605999999999</v>
      </c>
      <c r="C35">
        <f>SUM(East_2021!C2:C3)</f>
        <v>2375.7479000000003</v>
      </c>
      <c r="D35">
        <f>SUM(East_2021!D2:D3)</f>
        <v>12068.558799999999</v>
      </c>
      <c r="E35">
        <f>SUM(East_2021!E2:E3)</f>
        <v>7266.5446000000002</v>
      </c>
      <c r="F35">
        <f>SUM(East_2021!F2:F3)</f>
        <v>5577.3465999999999</v>
      </c>
      <c r="G35">
        <f>SUM(East_2021!G2:G3)</f>
        <v>1826.4736</v>
      </c>
      <c r="H35">
        <f>SUM(East_2021!H2:H3)</f>
        <v>51551.354599999999</v>
      </c>
      <c r="I35">
        <f>SUM(East_2021!I2:I3)</f>
        <v>9045.2180000000008</v>
      </c>
      <c r="J35">
        <f>SUM(East_2021!J2:J3)</f>
        <v>3482.3340000000003</v>
      </c>
      <c r="K35">
        <f>SUM(East_2021!K2:K3)</f>
        <v>9915.2474000000002</v>
      </c>
      <c r="L35">
        <f>SUM(East_2021!L2:L3)</f>
        <v>19251.204099999999</v>
      </c>
      <c r="M35">
        <f>SUM(East_2021!M2:M3)</f>
        <v>17457.578699999998</v>
      </c>
      <c r="N35">
        <f>SUM(East_2021!N2:N3)</f>
        <v>7295.2714999999998</v>
      </c>
      <c r="O35">
        <f>SUM(East_2021!O2:O3)</f>
        <v>106538.5408</v>
      </c>
      <c r="P35">
        <f>SUM(East_2021!P2:P3)</f>
        <v>-6754.7573999999995</v>
      </c>
      <c r="Q35">
        <f>SUM(East_2021!Q2:Q3)</f>
        <v>-1106.5861</v>
      </c>
      <c r="R35">
        <f>SUM(East_2021!R2:R3)</f>
        <v>2153.3114</v>
      </c>
      <c r="S35">
        <f>SUM(East_2021!S2:S3)</f>
        <v>-11984.6595</v>
      </c>
      <c r="T35">
        <f>SUM(East_2021!T2:T3)</f>
        <v>-11880.232099999999</v>
      </c>
      <c r="U35">
        <f>SUM(East_2021!U2:U3)</f>
        <v>-5468.7978999999996</v>
      </c>
      <c r="V35">
        <f>SUM(East_2021!V2:V3)</f>
        <v>-54987.186199999996</v>
      </c>
      <c r="X35">
        <f t="shared" si="25"/>
        <v>4.0583635242401011</v>
      </c>
    </row>
    <row r="36" spans="1:24" x14ac:dyDescent="0.3">
      <c r="A36" s="1">
        <v>2022</v>
      </c>
      <c r="B36">
        <f>SUM(East_2022!B2:B3)</f>
        <v>2153.0372000000002</v>
      </c>
      <c r="C36">
        <f>SUM(East_2022!C2:C3)</f>
        <v>2823.9090999999999</v>
      </c>
      <c r="D36">
        <f>SUM(East_2022!D2:D3)</f>
        <v>12027.6965</v>
      </c>
      <c r="E36">
        <f>SUM(East_2022!E2:E3)</f>
        <v>6564.5556999999999</v>
      </c>
      <c r="F36">
        <f>SUM(East_2022!F2:F3)</f>
        <v>4946.3818000000001</v>
      </c>
      <c r="G36">
        <f>SUM(East_2022!G2:G3)</f>
        <v>1638.8892000000001</v>
      </c>
      <c r="H36">
        <f>SUM(East_2022!H2:H3)</f>
        <v>48694.324500000002</v>
      </c>
      <c r="I36">
        <f>SUM(East_2022!I2:I3)</f>
        <v>7836.1697000000004</v>
      </c>
      <c r="J36">
        <f>SUM(East_2022!J2:J3)</f>
        <v>3602.3779</v>
      </c>
      <c r="K36">
        <f>SUM(East_2022!K2:K3)</f>
        <v>9146.2713000000003</v>
      </c>
      <c r="L36">
        <f>SUM(East_2022!L2:L3)</f>
        <v>15624.287700000001</v>
      </c>
      <c r="M36">
        <f>SUM(East_2022!M2:M3)</f>
        <v>14997.237300000001</v>
      </c>
      <c r="N36">
        <f>SUM(East_2022!N2:N3)</f>
        <v>6325.4513999999999</v>
      </c>
      <c r="O36">
        <f>SUM(East_2022!O2:O3)</f>
        <v>92536.391799999998</v>
      </c>
      <c r="P36">
        <f>SUM(East_2022!P2:P3)</f>
        <v>-5683.1324999999997</v>
      </c>
      <c r="Q36">
        <f>SUM(East_2022!Q2:Q3)</f>
        <v>-778.4688000000001</v>
      </c>
      <c r="R36">
        <f>SUM(East_2022!R2:R3)</f>
        <v>2881.4251999999997</v>
      </c>
      <c r="S36">
        <f>SUM(East_2022!S2:S3)</f>
        <v>-9059.732</v>
      </c>
      <c r="T36">
        <f>SUM(East_2022!T2:T3)</f>
        <v>-10050.8555</v>
      </c>
      <c r="U36">
        <f>SUM(East_2022!U2:U3)</f>
        <v>-4686.5622000000003</v>
      </c>
      <c r="V36">
        <f>SUM(East_2022!V2:V3)</f>
        <v>-43842.067300000002</v>
      </c>
      <c r="X36">
        <f t="shared" si="25"/>
        <v>3.9077159087047337</v>
      </c>
    </row>
    <row r="38" spans="1:24" x14ac:dyDescent="0.3">
      <c r="A38" s="1" t="s">
        <v>36</v>
      </c>
    </row>
    <row r="39" spans="1:24" x14ac:dyDescent="0.3">
      <c r="A39" s="2" t="s">
        <v>37</v>
      </c>
      <c r="B39" s="3">
        <f t="shared" ref="B39:P39" si="26">(B35-B33)/B33</f>
        <v>-2.1209417097425999E-2</v>
      </c>
      <c r="C39" s="3">
        <f t="shared" si="26"/>
        <v>-0.12623739072919063</v>
      </c>
      <c r="D39" s="3">
        <f t="shared" si="26"/>
        <v>7.0082799666070839E-2</v>
      </c>
      <c r="E39" s="3">
        <f t="shared" si="26"/>
        <v>0.16253248983593038</v>
      </c>
      <c r="F39" s="3">
        <f t="shared" si="26"/>
        <v>0.12817174868262926</v>
      </c>
      <c r="G39" s="3">
        <f t="shared" si="26"/>
        <v>0.22544097592483917</v>
      </c>
      <c r="H39" s="3">
        <f t="shared" si="26"/>
        <v>8.4309880445813168E-2</v>
      </c>
      <c r="I39" s="3">
        <f t="shared" si="26"/>
        <v>0.11211301738876703</v>
      </c>
      <c r="J39" s="3">
        <f t="shared" si="26"/>
        <v>-8.2871910100191404E-2</v>
      </c>
      <c r="K39" s="3">
        <f t="shared" si="26"/>
        <v>0.13804060297168763</v>
      </c>
      <c r="L39" s="3">
        <f t="shared" si="26"/>
        <v>0.39459865778484909</v>
      </c>
      <c r="M39" s="3">
        <f t="shared" si="26"/>
        <v>0.36966035424313604</v>
      </c>
      <c r="N39" s="3">
        <f t="shared" si="26"/>
        <v>0.47328933946101959</v>
      </c>
      <c r="O39" s="3">
        <f t="shared" si="26"/>
        <v>0.25756585808384463</v>
      </c>
      <c r="P39" s="3">
        <f t="shared" si="26"/>
        <v>0.16596634423515738</v>
      </c>
      <c r="Q39" s="3">
        <f t="shared" ref="Q39:V39" si="27">(Q35-Q33)/Q33</f>
        <v>2.6505358033815155E-2</v>
      </c>
      <c r="R39" s="3">
        <f t="shared" si="27"/>
        <v>-0.16069669733306888</v>
      </c>
      <c r="S39" s="3">
        <f t="shared" si="27"/>
        <v>0.58663629823382302</v>
      </c>
      <c r="T39" s="3">
        <f t="shared" si="27"/>
        <v>0.52267435319537514</v>
      </c>
      <c r="U39" s="3">
        <f t="shared" si="27"/>
        <v>0.5800169875004566</v>
      </c>
      <c r="V39" s="3">
        <f t="shared" si="27"/>
        <v>0.47914216210529748</v>
      </c>
    </row>
    <row r="40" spans="1:24" x14ac:dyDescent="0.3">
      <c r="A40" s="1" t="s">
        <v>38</v>
      </c>
      <c r="B40" s="4">
        <f>(B36-B33)/B33</f>
        <v>-7.9935041886803851E-2</v>
      </c>
      <c r="C40" s="4">
        <f t="shared" ref="C40:V40" si="28">(C36-C33)/C33</f>
        <v>3.8589230599586119E-2</v>
      </c>
      <c r="D40" s="4">
        <f t="shared" si="28"/>
        <v>6.6459662462248811E-2</v>
      </c>
      <c r="E40" s="4">
        <f t="shared" si="28"/>
        <v>5.0225341297382056E-2</v>
      </c>
      <c r="F40" s="4">
        <f t="shared" si="28"/>
        <v>5.4176388426920485E-4</v>
      </c>
      <c r="G40" s="4">
        <f t="shared" si="28"/>
        <v>9.9584456452411332E-2</v>
      </c>
      <c r="H40" s="4">
        <f t="shared" si="28"/>
        <v>2.4216290467460089E-2</v>
      </c>
      <c r="I40" s="4">
        <f t="shared" si="28"/>
        <v>-3.6539934157758393E-2</v>
      </c>
      <c r="J40" s="4">
        <f t="shared" si="28"/>
        <v>-5.1256438203721014E-2</v>
      </c>
      <c r="K40" s="4">
        <f t="shared" si="28"/>
        <v>4.9779968696962759E-2</v>
      </c>
      <c r="L40" s="4">
        <f t="shared" si="28"/>
        <v>0.13185702785543316</v>
      </c>
      <c r="M40" s="4">
        <f t="shared" si="28"/>
        <v>0.17663060301634936</v>
      </c>
      <c r="N40" s="4">
        <f t="shared" si="28"/>
        <v>0.27743293925370449</v>
      </c>
      <c r="O40" s="4">
        <f t="shared" si="28"/>
        <v>9.2286472896293298E-2</v>
      </c>
      <c r="P40" s="4">
        <f t="shared" si="28"/>
        <v>-1.9011219436391488E-2</v>
      </c>
      <c r="Q40" s="4">
        <f t="shared" si="28"/>
        <v>-0.27786695110108961</v>
      </c>
      <c r="R40" s="4">
        <f t="shared" si="28"/>
        <v>0.123102625448285</v>
      </c>
      <c r="S40" s="4">
        <f t="shared" si="28"/>
        <v>0.1994082638284809</v>
      </c>
      <c r="T40" s="4">
        <f t="shared" si="28"/>
        <v>0.28820546338675312</v>
      </c>
      <c r="U40" s="4">
        <f t="shared" si="28"/>
        <v>0.35401746862459726</v>
      </c>
      <c r="V40" s="4">
        <f t="shared" si="28"/>
        <v>0.17934112833887778</v>
      </c>
    </row>
    <row r="41" spans="1:24" x14ac:dyDescent="0.3">
      <c r="A41" s="1" t="s">
        <v>39</v>
      </c>
    </row>
    <row r="42" spans="1:24" x14ac:dyDescent="0.3">
      <c r="A42" s="1" t="s">
        <v>37</v>
      </c>
      <c r="B42">
        <f>B35-B33</f>
        <v>-49.632000000000062</v>
      </c>
      <c r="C42">
        <f t="shared" ref="C42:V42" si="29">C35-C33</f>
        <v>-343.23763999999937</v>
      </c>
      <c r="D42">
        <f t="shared" si="29"/>
        <v>790.40461999999934</v>
      </c>
      <c r="E42">
        <f t="shared" si="29"/>
        <v>1015.9282400000002</v>
      </c>
      <c r="F42">
        <f t="shared" si="29"/>
        <v>633.64311999999973</v>
      </c>
      <c r="G42">
        <f t="shared" si="29"/>
        <v>336.01127999999994</v>
      </c>
      <c r="H42">
        <f t="shared" si="29"/>
        <v>4008.3454199999978</v>
      </c>
      <c r="I42">
        <f t="shared" si="29"/>
        <v>911.85578000000078</v>
      </c>
      <c r="J42">
        <f t="shared" si="29"/>
        <v>-314.66451999999981</v>
      </c>
      <c r="K42">
        <f t="shared" si="29"/>
        <v>1202.6870799999997</v>
      </c>
      <c r="L42">
        <f t="shared" si="29"/>
        <v>5447.086339999998</v>
      </c>
      <c r="M42">
        <f t="shared" si="29"/>
        <v>4711.6605999999992</v>
      </c>
      <c r="N42">
        <f t="shared" si="29"/>
        <v>2343.5819000000001</v>
      </c>
      <c r="O42">
        <f t="shared" si="29"/>
        <v>21820.480020000003</v>
      </c>
      <c r="P42">
        <f t="shared" si="29"/>
        <v>-961.48777999999947</v>
      </c>
      <c r="Q42">
        <f t="shared" si="29"/>
        <v>-28.573120000000017</v>
      </c>
      <c r="R42">
        <f t="shared" si="29"/>
        <v>-412.2824599999999</v>
      </c>
      <c r="S42">
        <f t="shared" si="29"/>
        <v>-4431.1580999999996</v>
      </c>
      <c r="T42">
        <f t="shared" si="29"/>
        <v>-4078.0174799999995</v>
      </c>
      <c r="U42">
        <f t="shared" si="29"/>
        <v>-2007.5706199999995</v>
      </c>
      <c r="V42">
        <f t="shared" si="29"/>
        <v>-17812.134599999998</v>
      </c>
    </row>
    <row r="43" spans="1:24" x14ac:dyDescent="0.3">
      <c r="A43" s="1" t="s">
        <v>38</v>
      </c>
      <c r="B43">
        <f>B36-B33</f>
        <v>-187.05539999999974</v>
      </c>
      <c r="C43">
        <f t="shared" ref="C43:V43" si="30">C36-C33</f>
        <v>104.92356000000018</v>
      </c>
      <c r="D43">
        <f t="shared" si="30"/>
        <v>749.54232000000047</v>
      </c>
      <c r="E43">
        <f t="shared" si="30"/>
        <v>313.9393399999999</v>
      </c>
      <c r="F43">
        <f t="shared" si="30"/>
        <v>2.6783199999999852</v>
      </c>
      <c r="G43">
        <f t="shared" si="30"/>
        <v>148.42687999999998</v>
      </c>
      <c r="H43">
        <f t="shared" si="30"/>
        <v>1151.3153200000015</v>
      </c>
      <c r="I43">
        <f t="shared" si="30"/>
        <v>-297.1925199999996</v>
      </c>
      <c r="J43">
        <f t="shared" si="30"/>
        <v>-194.62062000000014</v>
      </c>
      <c r="K43">
        <f t="shared" si="30"/>
        <v>433.71097999999984</v>
      </c>
      <c r="L43">
        <f t="shared" si="30"/>
        <v>1820.1699399999998</v>
      </c>
      <c r="M43">
        <f t="shared" si="30"/>
        <v>2251.3192000000017</v>
      </c>
      <c r="N43">
        <f t="shared" si="30"/>
        <v>1373.7618000000002</v>
      </c>
      <c r="O43">
        <f t="shared" si="30"/>
        <v>7818.3310199999978</v>
      </c>
      <c r="P43">
        <f t="shared" si="30"/>
        <v>110.13712000000032</v>
      </c>
      <c r="Q43">
        <f t="shared" si="30"/>
        <v>299.54417999999987</v>
      </c>
      <c r="R43">
        <f t="shared" si="30"/>
        <v>315.83133999999973</v>
      </c>
      <c r="S43">
        <f t="shared" si="30"/>
        <v>-1506.2305999999999</v>
      </c>
      <c r="T43">
        <f t="shared" si="30"/>
        <v>-2248.6408799999999</v>
      </c>
      <c r="U43">
        <f t="shared" si="30"/>
        <v>-1225.3349200000002</v>
      </c>
      <c r="V43">
        <f t="shared" si="30"/>
        <v>-6667.0157000000036</v>
      </c>
    </row>
    <row r="46" spans="1:24" x14ac:dyDescent="0.3">
      <c r="B46" s="5" t="s">
        <v>74</v>
      </c>
      <c r="C46" s="5"/>
      <c r="D46" s="5"/>
      <c r="E46" s="5"/>
      <c r="F46" s="5"/>
      <c r="G46" s="5"/>
      <c r="H46" s="5"/>
      <c r="I46" s="6" t="s">
        <v>75</v>
      </c>
      <c r="J46" s="6"/>
      <c r="K46" s="6"/>
      <c r="L46" s="6"/>
      <c r="M46" s="6"/>
      <c r="N46" s="6"/>
      <c r="O46" s="6"/>
      <c r="P46" s="2" t="s">
        <v>2</v>
      </c>
      <c r="Q46" s="7"/>
      <c r="R46" s="7"/>
      <c r="S46" s="7"/>
      <c r="T46" s="7"/>
      <c r="U46" s="7"/>
      <c r="V46" s="7"/>
    </row>
    <row r="47" spans="1:24" x14ac:dyDescent="0.3">
      <c r="A47" s="1" t="s">
        <v>5</v>
      </c>
      <c r="B47" s="5" t="s">
        <v>6</v>
      </c>
      <c r="C47" s="5" t="s">
        <v>7</v>
      </c>
      <c r="D47" s="5" t="s">
        <v>8</v>
      </c>
      <c r="E47" s="5" t="s">
        <v>9</v>
      </c>
      <c r="F47" s="5" t="s">
        <v>10</v>
      </c>
      <c r="G47" s="5" t="s">
        <v>11</v>
      </c>
      <c r="H47" s="5" t="s">
        <v>12</v>
      </c>
      <c r="I47" s="6" t="s">
        <v>13</v>
      </c>
      <c r="J47" s="6" t="s">
        <v>14</v>
      </c>
      <c r="K47" s="6" t="s">
        <v>15</v>
      </c>
      <c r="L47" s="6" t="s">
        <v>16</v>
      </c>
      <c r="M47" s="6" t="s">
        <v>17</v>
      </c>
      <c r="N47" s="6" t="s">
        <v>18</v>
      </c>
      <c r="O47" s="6" t="s">
        <v>19</v>
      </c>
      <c r="P47" s="2" t="s">
        <v>20</v>
      </c>
      <c r="Q47" s="2" t="s">
        <v>21</v>
      </c>
      <c r="R47" s="2" t="s">
        <v>22</v>
      </c>
      <c r="S47" s="2" t="s">
        <v>23</v>
      </c>
      <c r="T47" s="2" t="s">
        <v>24</v>
      </c>
      <c r="U47" s="2" t="s">
        <v>25</v>
      </c>
      <c r="V47" s="2" t="s">
        <v>26</v>
      </c>
      <c r="X47" s="2" t="s">
        <v>27</v>
      </c>
    </row>
    <row r="48" spans="1:24" x14ac:dyDescent="0.3">
      <c r="A48" s="1" t="s">
        <v>34</v>
      </c>
      <c r="B48">
        <f>SUM(EMids_2015_2019!B2:B3)</f>
        <v>562.83235999999999</v>
      </c>
      <c r="C48">
        <f>SUM(EMids_2015_2019!C2:C3)</f>
        <v>1149.89464</v>
      </c>
      <c r="D48">
        <f>SUM(EMids_2015_2019!D2:D3)</f>
        <v>8638.1088799999998</v>
      </c>
      <c r="E48">
        <f>SUM(EMids_2015_2019!E2:E3)</f>
        <v>2153.1651999999999</v>
      </c>
      <c r="F48">
        <f>SUM(EMids_2015_2019!F2:F3)</f>
        <v>1522.95102</v>
      </c>
      <c r="G48">
        <f>SUM(EMids_2015_2019!G2:G3)</f>
        <v>417.72248000000002</v>
      </c>
      <c r="H48">
        <f>SUM(EMids_2015_2019!H2:H3)</f>
        <v>22681.117460000001</v>
      </c>
      <c r="I48">
        <f>SUM(EMids_2015_2019!I2:I3)</f>
        <v>1758.5319</v>
      </c>
      <c r="J48">
        <f>SUM(EMids_2015_2019!J2:J3)</f>
        <v>4565.6515799999997</v>
      </c>
      <c r="K48">
        <f>SUM(EMids_2015_2019!K2:K3)</f>
        <v>3837.1495199999999</v>
      </c>
      <c r="L48">
        <f>SUM(EMids_2015_2019!L2:L3)</f>
        <v>3000.3057399999998</v>
      </c>
      <c r="M48">
        <f>SUM(EMids_2015_2019!M2:M3)</f>
        <v>2961.38724</v>
      </c>
      <c r="N48">
        <f>SUM(EMids_2015_2019!N2:N3)</f>
        <v>1057.8500199999999</v>
      </c>
      <c r="O48">
        <f>SUM(EMids_2015_2019!O2:O3)</f>
        <v>27183.160300000003</v>
      </c>
      <c r="P48">
        <f>SUM(EMids_2015_2019!P2:P3)</f>
        <v>-1195.6995400000001</v>
      </c>
      <c r="Q48">
        <f>SUM(EMids_2015_2019!Q2:Q3)</f>
        <v>-3415.7569399999998</v>
      </c>
      <c r="R48">
        <f>SUM(EMids_2015_2019!R2:R3)</f>
        <v>4800.9593600000007</v>
      </c>
      <c r="S48">
        <f>SUM(EMids_2015_2019!S2:S3)</f>
        <v>-847.14053999999999</v>
      </c>
      <c r="T48">
        <f>SUM(EMids_2015_2019!T2:T3)</f>
        <v>-1438.43622</v>
      </c>
      <c r="U48">
        <f>SUM(EMids_2015_2019!U2:U3)</f>
        <v>-640.12753999999995</v>
      </c>
      <c r="V48">
        <f>SUM(EMids_2015_2019!V2:V3)</f>
        <v>-4502.0428400000001</v>
      </c>
      <c r="X48">
        <f>SUM(L48:M48)/I48</f>
        <v>3.3901534456099434</v>
      </c>
    </row>
    <row r="49" spans="1:40" x14ac:dyDescent="0.3">
      <c r="A49" s="1">
        <v>2020</v>
      </c>
      <c r="B49">
        <f>SUM(EMids_2020!B2:B3)</f>
        <v>487.85320000000002</v>
      </c>
      <c r="C49">
        <f>SUM(EMids_2020!C2:C3)</f>
        <v>1009.8978999999999</v>
      </c>
      <c r="D49">
        <f>SUM(EMids_2020!D2:D3)</f>
        <v>9145.7592000000004</v>
      </c>
      <c r="E49">
        <f>SUM(EMids_2020!E2:E3)</f>
        <v>2074.2910000000002</v>
      </c>
      <c r="F49">
        <f>SUM(EMids_2020!F2:F3)</f>
        <v>1484.5491</v>
      </c>
      <c r="G49">
        <f>SUM(EMids_2020!G2:G3)</f>
        <v>420.63030000000003</v>
      </c>
      <c r="H49">
        <f>SUM(EMids_2020!H2:H3)</f>
        <v>22980.587</v>
      </c>
      <c r="I49">
        <f>SUM(EMids_2020!I2:I3)</f>
        <v>1476.0830000000001</v>
      </c>
      <c r="J49">
        <f>SUM(EMids_2020!J2:J3)</f>
        <v>5127.2359999999999</v>
      </c>
      <c r="K49">
        <f>SUM(EMids_2020!K2:K3)</f>
        <v>4356.5046000000002</v>
      </c>
      <c r="L49">
        <f>SUM(EMids_2020!L2:L3)</f>
        <v>3057.2076999999999</v>
      </c>
      <c r="M49">
        <f>SUM(EMids_2020!M2:M3)</f>
        <v>2852.0011</v>
      </c>
      <c r="N49">
        <f>SUM(EMids_2020!N2:N3)</f>
        <v>1034.2065</v>
      </c>
      <c r="O49">
        <f>SUM(EMids_2020!O2:O3)</f>
        <v>27886.855499999998</v>
      </c>
      <c r="P49">
        <f>SUM(EMids_2020!P2:P3)</f>
        <v>-988.22979999999995</v>
      </c>
      <c r="Q49">
        <f>SUM(EMids_2020!Q2:Q3)</f>
        <v>-4117.3380999999999</v>
      </c>
      <c r="R49">
        <f>SUM(EMids_2020!R2:R3)</f>
        <v>4789.2546000000002</v>
      </c>
      <c r="S49">
        <f>SUM(EMids_2020!S2:S3)</f>
        <v>-982.91669999999999</v>
      </c>
      <c r="T49">
        <f>SUM(EMids_2020!T2:T3)</f>
        <v>-1367.452</v>
      </c>
      <c r="U49">
        <f>SUM(EMids_2020!U2:U3)</f>
        <v>-613.57619999999997</v>
      </c>
      <c r="V49">
        <f>SUM(EMids_2020!V2:V3)</f>
        <v>-4906.268500000001</v>
      </c>
      <c r="X49">
        <f t="shared" ref="X49:X51" si="31">SUM(L49:M49)/I49</f>
        <v>4.0033038792534024</v>
      </c>
    </row>
    <row r="50" spans="1:40" x14ac:dyDescent="0.3">
      <c r="A50" s="1">
        <v>2021</v>
      </c>
      <c r="B50">
        <f>SUM(EMids_2021!B2:B3)</f>
        <v>511.64890000000003</v>
      </c>
      <c r="C50">
        <f>SUM(EMids_2021!C2:C3)</f>
        <v>945.05579999999986</v>
      </c>
      <c r="D50">
        <f>SUM(EMids_2021!D2:D3)</f>
        <v>10057.3341</v>
      </c>
      <c r="E50">
        <f>SUM(EMids_2021!E2:E3)</f>
        <v>2443.5266999999999</v>
      </c>
      <c r="F50">
        <f>SUM(EMids_2021!F2:F3)</f>
        <v>1708.1882000000001</v>
      </c>
      <c r="G50">
        <f>SUM(EMids_2021!G2:G3)</f>
        <v>459.78409999999997</v>
      </c>
      <c r="H50">
        <f>SUM(EMids_2021!H2:H3)</f>
        <v>25263.975999999999</v>
      </c>
      <c r="I50">
        <f>SUM(EMids_2021!I2:I3)</f>
        <v>1765.8345999999999</v>
      </c>
      <c r="J50">
        <f>SUM(EMids_2021!J2:J3)</f>
        <v>5180.9807000000001</v>
      </c>
      <c r="K50">
        <f>SUM(EMids_2021!K2:K3)</f>
        <v>4593.5123000000003</v>
      </c>
      <c r="L50">
        <f>SUM(EMids_2021!L2:L3)</f>
        <v>4314.0128999999997</v>
      </c>
      <c r="M50">
        <f>SUM(EMids_2021!M2:M3)</f>
        <v>3952.386</v>
      </c>
      <c r="N50">
        <f>SUM(EMids_2021!N2:N3)</f>
        <v>1520.3581999999999</v>
      </c>
      <c r="O50">
        <f>SUM(EMids_2021!O2:O3)</f>
        <v>33037.690699999999</v>
      </c>
      <c r="P50">
        <f>SUM(EMids_2021!P2:P3)</f>
        <v>-1254.1857</v>
      </c>
      <c r="Q50">
        <f>SUM(EMids_2021!Q2:Q3)</f>
        <v>-4235.9249</v>
      </c>
      <c r="R50">
        <f>SUM(EMids_2021!R2:R3)</f>
        <v>5463.8217999999997</v>
      </c>
      <c r="S50">
        <f>SUM(EMids_2021!S2:S3)</f>
        <v>-1870.4862000000001</v>
      </c>
      <c r="T50">
        <f>SUM(EMids_2021!T2:T3)</f>
        <v>-2244.1977999999999</v>
      </c>
      <c r="U50">
        <f>SUM(EMids_2021!U2:U3)</f>
        <v>-1060.5741</v>
      </c>
      <c r="V50">
        <f>SUM(EMids_2021!V2:V3)</f>
        <v>-7773.7147000000004</v>
      </c>
      <c r="X50">
        <f t="shared" si="31"/>
        <v>4.681298520257787</v>
      </c>
    </row>
    <row r="51" spans="1:40" x14ac:dyDescent="0.3">
      <c r="A51" s="1">
        <v>2022</v>
      </c>
      <c r="B51">
        <f>SUM(EMids_2022!B2:B3)</f>
        <v>536.92470000000003</v>
      </c>
      <c r="C51">
        <f>SUM(EMids_2022!C2:C3)</f>
        <v>1240.9978999999998</v>
      </c>
      <c r="D51">
        <f>SUM(EMids_2022!D2:D3)</f>
        <v>10187.969499999999</v>
      </c>
      <c r="E51">
        <f>SUM(EMids_2022!E2:E3)</f>
        <v>2221.4322000000002</v>
      </c>
      <c r="F51">
        <f>SUM(EMids_2022!F2:F3)</f>
        <v>1568.7966000000001</v>
      </c>
      <c r="G51">
        <f>SUM(EMids_2022!G2:G3)</f>
        <v>447.09100000000001</v>
      </c>
      <c r="H51">
        <f>SUM(EMids_2022!H2:H3)</f>
        <v>24830.480000000003</v>
      </c>
      <c r="I51">
        <f>SUM(EMids_2022!I2:I3)</f>
        <v>1770.2276999999999</v>
      </c>
      <c r="J51">
        <f>SUM(EMids_2022!J2:J3)</f>
        <v>5876.5097000000005</v>
      </c>
      <c r="K51">
        <f>SUM(EMids_2022!K2:K3)</f>
        <v>3876.6388999999999</v>
      </c>
      <c r="L51">
        <f>SUM(EMids_2022!L2:L3)</f>
        <v>3575.8586999999998</v>
      </c>
      <c r="M51">
        <f>SUM(EMids_2022!M2:M3)</f>
        <v>3674.1944000000003</v>
      </c>
      <c r="N51">
        <f>SUM(EMids_2022!N2:N3)</f>
        <v>1353.2243000000001</v>
      </c>
      <c r="O51">
        <f>SUM(EMids_2022!O2:O3)</f>
        <v>30995.433199999999</v>
      </c>
      <c r="P51">
        <f>SUM(EMids_2022!P2:P3)</f>
        <v>-1233.3029999999999</v>
      </c>
      <c r="Q51">
        <f>SUM(EMids_2022!Q2:Q3)</f>
        <v>-4635.5118000000002</v>
      </c>
      <c r="R51">
        <f>SUM(EMids_2022!R2:R3)</f>
        <v>6311.3306000000002</v>
      </c>
      <c r="S51">
        <f>SUM(EMids_2022!S2:S3)</f>
        <v>-1354.4265</v>
      </c>
      <c r="T51">
        <f>SUM(EMids_2022!T2:T3)</f>
        <v>-2105.3978000000002</v>
      </c>
      <c r="U51">
        <f>SUM(EMids_2022!U2:U3)</f>
        <v>-906.13329999999996</v>
      </c>
      <c r="V51">
        <f>SUM(EMids_2022!V2:V3)</f>
        <v>-6164.9531999999999</v>
      </c>
      <c r="X51">
        <f t="shared" si="31"/>
        <v>4.0955483297431172</v>
      </c>
    </row>
    <row r="53" spans="1:40" x14ac:dyDescent="0.3">
      <c r="A53" s="1" t="s">
        <v>36</v>
      </c>
    </row>
    <row r="54" spans="1:40" x14ac:dyDescent="0.3">
      <c r="A54" s="2" t="s">
        <v>37</v>
      </c>
      <c r="B54" s="3">
        <f t="shared" ref="B54:P54" si="32">(B50-B48)/B48</f>
        <v>-9.0939085307745929E-2</v>
      </c>
      <c r="C54" s="3">
        <f t="shared" si="32"/>
        <v>-0.17813705088667961</v>
      </c>
      <c r="D54" s="3">
        <f t="shared" si="32"/>
        <v>0.16429813975671956</v>
      </c>
      <c r="E54" s="3">
        <f t="shared" si="32"/>
        <v>0.1348533312724913</v>
      </c>
      <c r="F54" s="3">
        <f t="shared" si="32"/>
        <v>0.12163042512030366</v>
      </c>
      <c r="G54" s="3">
        <f t="shared" si="32"/>
        <v>0.10069273743658695</v>
      </c>
      <c r="H54" s="3">
        <f t="shared" si="32"/>
        <v>0.11387704087133621</v>
      </c>
      <c r="I54" s="3">
        <f t="shared" si="32"/>
        <v>4.1527253500490717E-3</v>
      </c>
      <c r="J54" s="3">
        <f t="shared" si="32"/>
        <v>0.13477356062286303</v>
      </c>
      <c r="K54" s="3">
        <f t="shared" si="32"/>
        <v>0.19711579547726366</v>
      </c>
      <c r="L54" s="3">
        <f t="shared" si="32"/>
        <v>0.43785776312250096</v>
      </c>
      <c r="M54" s="3">
        <f t="shared" si="32"/>
        <v>0.33464004525122487</v>
      </c>
      <c r="N54" s="3">
        <f t="shared" si="32"/>
        <v>0.43721526800179111</v>
      </c>
      <c r="O54" s="3">
        <f t="shared" si="32"/>
        <v>0.2153734273494313</v>
      </c>
      <c r="P54" s="3">
        <f t="shared" si="32"/>
        <v>4.8913759722613866E-2</v>
      </c>
      <c r="Q54" s="3">
        <f t="shared" ref="Q54:V54" si="33">(Q50-Q48)/Q48</f>
        <v>0.24011309188762134</v>
      </c>
      <c r="R54" s="3">
        <f t="shared" si="33"/>
        <v>0.13806874632656729</v>
      </c>
      <c r="S54" s="3">
        <f t="shared" si="33"/>
        <v>1.207999867412791</v>
      </c>
      <c r="T54" s="3">
        <f t="shared" si="33"/>
        <v>0.5601649685934631</v>
      </c>
      <c r="U54" s="3">
        <f t="shared" si="33"/>
        <v>0.65681685871537432</v>
      </c>
      <c r="V54" s="3">
        <f t="shared" si="33"/>
        <v>0.72670829138533932</v>
      </c>
    </row>
    <row r="55" spans="1:40" x14ac:dyDescent="0.3">
      <c r="A55" s="1" t="s">
        <v>38</v>
      </c>
      <c r="B55" s="4">
        <f>(B51-B48)/B48</f>
        <v>-4.6030864323437205E-2</v>
      </c>
      <c r="C55" s="4">
        <f t="shared" ref="C55:V55" si="34">(C51-C48)/C48</f>
        <v>7.9227484702424453E-2</v>
      </c>
      <c r="D55" s="4">
        <f t="shared" si="34"/>
        <v>0.17942128786874004</v>
      </c>
      <c r="E55" s="4">
        <f t="shared" si="34"/>
        <v>3.1705416751116114E-2</v>
      </c>
      <c r="F55" s="4">
        <f t="shared" si="34"/>
        <v>3.0103121766844581E-2</v>
      </c>
      <c r="G55" s="4">
        <f t="shared" si="34"/>
        <v>7.0306295222608048E-2</v>
      </c>
      <c r="H55" s="4">
        <f t="shared" si="34"/>
        <v>9.4764402317944779E-2</v>
      </c>
      <c r="I55" s="4">
        <f t="shared" si="34"/>
        <v>6.6508887328117069E-3</v>
      </c>
      <c r="J55" s="4">
        <f t="shared" si="34"/>
        <v>0.28711304334791155</v>
      </c>
      <c r="K55" s="4">
        <f t="shared" si="34"/>
        <v>1.0291332092787457E-2</v>
      </c>
      <c r="L55" s="4">
        <f t="shared" si="34"/>
        <v>0.1918314364855363</v>
      </c>
      <c r="M55" s="4">
        <f t="shared" si="34"/>
        <v>0.24070042254926455</v>
      </c>
      <c r="N55" s="4">
        <f t="shared" si="34"/>
        <v>0.2792213209959577</v>
      </c>
      <c r="O55" s="4">
        <f t="shared" si="34"/>
        <v>0.14024391784938986</v>
      </c>
      <c r="P55" s="4">
        <f t="shared" si="34"/>
        <v>3.1448920687884359E-2</v>
      </c>
      <c r="Q55" s="4">
        <f t="shared" si="34"/>
        <v>0.35709650347662047</v>
      </c>
      <c r="R55" s="4">
        <f t="shared" si="34"/>
        <v>0.31459779738689547</v>
      </c>
      <c r="S55" s="4">
        <f t="shared" si="34"/>
        <v>0.59882148952522096</v>
      </c>
      <c r="T55" s="4">
        <f t="shared" si="34"/>
        <v>0.46367129159192066</v>
      </c>
      <c r="U55" s="4">
        <f t="shared" si="34"/>
        <v>0.41555118843972877</v>
      </c>
      <c r="V55" s="4">
        <f t="shared" si="34"/>
        <v>0.36936795563677927</v>
      </c>
    </row>
    <row r="56" spans="1:40" x14ac:dyDescent="0.3">
      <c r="A56" s="1" t="s">
        <v>39</v>
      </c>
    </row>
    <row r="57" spans="1:40" x14ac:dyDescent="0.3">
      <c r="A57" s="1" t="s">
        <v>37</v>
      </c>
      <c r="B57">
        <f>B50-B48</f>
        <v>-51.183459999999968</v>
      </c>
      <c r="C57">
        <f t="shared" ref="C57:V57" si="35">C50-C48</f>
        <v>-204.83884000000012</v>
      </c>
      <c r="D57">
        <f t="shared" si="35"/>
        <v>1419.2252200000003</v>
      </c>
      <c r="E57">
        <f t="shared" si="35"/>
        <v>290.36149999999998</v>
      </c>
      <c r="F57">
        <f t="shared" si="35"/>
        <v>185.23718000000008</v>
      </c>
      <c r="G57">
        <f t="shared" si="35"/>
        <v>42.061619999999948</v>
      </c>
      <c r="H57">
        <f t="shared" si="35"/>
        <v>2582.8585399999974</v>
      </c>
      <c r="I57">
        <f t="shared" si="35"/>
        <v>7.3026999999999589</v>
      </c>
      <c r="J57">
        <f t="shared" si="35"/>
        <v>615.32912000000033</v>
      </c>
      <c r="K57">
        <f t="shared" si="35"/>
        <v>756.36278000000038</v>
      </c>
      <c r="L57">
        <f t="shared" si="35"/>
        <v>1313.7071599999999</v>
      </c>
      <c r="M57">
        <f t="shared" si="35"/>
        <v>990.99875999999995</v>
      </c>
      <c r="N57">
        <f t="shared" si="35"/>
        <v>462.50818000000004</v>
      </c>
      <c r="O57">
        <f t="shared" si="35"/>
        <v>5854.530399999996</v>
      </c>
      <c r="P57">
        <f t="shared" si="35"/>
        <v>-58.486159999999927</v>
      </c>
      <c r="Q57">
        <f t="shared" si="35"/>
        <v>-820.16796000000022</v>
      </c>
      <c r="R57">
        <f t="shared" si="35"/>
        <v>662.86243999999897</v>
      </c>
      <c r="S57">
        <f t="shared" si="35"/>
        <v>-1023.3456600000001</v>
      </c>
      <c r="T57">
        <f t="shared" si="35"/>
        <v>-805.76157999999987</v>
      </c>
      <c r="U57">
        <f t="shared" si="35"/>
        <v>-420.44656000000009</v>
      </c>
      <c r="V57">
        <f t="shared" si="35"/>
        <v>-3271.6718600000004</v>
      </c>
    </row>
    <row r="58" spans="1:40" x14ac:dyDescent="0.3">
      <c r="A58" s="1" t="s">
        <v>38</v>
      </c>
      <c r="B58">
        <f>B51-B48</f>
        <v>-25.907659999999964</v>
      </c>
      <c r="C58">
        <f t="shared" ref="C58:V58" si="36">C51-C48</f>
        <v>91.103259999999864</v>
      </c>
      <c r="D58">
        <f t="shared" si="36"/>
        <v>1549.8606199999995</v>
      </c>
      <c r="E58">
        <f t="shared" si="36"/>
        <v>68.26700000000028</v>
      </c>
      <c r="F58">
        <f t="shared" si="36"/>
        <v>45.845580000000155</v>
      </c>
      <c r="G58">
        <f t="shared" si="36"/>
        <v>29.36851999999999</v>
      </c>
      <c r="H58">
        <f t="shared" si="36"/>
        <v>2149.3625400000019</v>
      </c>
      <c r="I58">
        <f t="shared" si="36"/>
        <v>11.695799999999963</v>
      </c>
      <c r="J58">
        <f t="shared" si="36"/>
        <v>1310.8581200000008</v>
      </c>
      <c r="K58">
        <f t="shared" si="36"/>
        <v>39.489379999999983</v>
      </c>
      <c r="L58">
        <f t="shared" si="36"/>
        <v>575.55295999999998</v>
      </c>
      <c r="M58">
        <f t="shared" si="36"/>
        <v>712.80716000000029</v>
      </c>
      <c r="N58">
        <f t="shared" si="36"/>
        <v>295.37428000000023</v>
      </c>
      <c r="O58">
        <f t="shared" si="36"/>
        <v>3812.2728999999963</v>
      </c>
      <c r="P58">
        <f t="shared" si="36"/>
        <v>-37.603459999999814</v>
      </c>
      <c r="Q58">
        <f t="shared" si="36"/>
        <v>-1219.7548600000005</v>
      </c>
      <c r="R58">
        <f t="shared" si="36"/>
        <v>1510.3712399999995</v>
      </c>
      <c r="S58">
        <f t="shared" si="36"/>
        <v>-507.28596000000005</v>
      </c>
      <c r="T58">
        <f t="shared" si="36"/>
        <v>-666.96158000000014</v>
      </c>
      <c r="U58">
        <f t="shared" si="36"/>
        <v>-266.00576000000001</v>
      </c>
      <c r="V58">
        <f t="shared" si="36"/>
        <v>-1662.9103599999999</v>
      </c>
    </row>
    <row r="59" spans="1:40" x14ac:dyDescent="0.3">
      <c r="AE59" s="1" t="s">
        <v>76</v>
      </c>
      <c r="AF59" s="1" t="s">
        <v>60</v>
      </c>
      <c r="AG59" s="1" t="s">
        <v>62</v>
      </c>
      <c r="AH59" s="1" t="s">
        <v>61</v>
      </c>
      <c r="AI59" s="1" t="s">
        <v>64</v>
      </c>
      <c r="AJ59" s="1" t="s">
        <v>63</v>
      </c>
      <c r="AK59" s="1" t="s">
        <v>66</v>
      </c>
      <c r="AL59" s="1" t="s">
        <v>67</v>
      </c>
      <c r="AM59" s="1" t="s">
        <v>68</v>
      </c>
      <c r="AN59" s="1" t="s">
        <v>65</v>
      </c>
    </row>
    <row r="60" spans="1:40" x14ac:dyDescent="0.3">
      <c r="AE60" s="1" t="s">
        <v>35</v>
      </c>
      <c r="AF60">
        <f t="shared" ref="AF60:AF63" si="37">O3</f>
        <v>131846.40479999999</v>
      </c>
      <c r="AG60">
        <f t="shared" ref="AG60:AG63" si="38">O33</f>
        <v>84718.06078</v>
      </c>
      <c r="AH60">
        <f t="shared" ref="AH60:AH63" si="39">O18</f>
        <v>40104.733760000003</v>
      </c>
      <c r="AI60">
        <f>O63</f>
        <v>28526.765820000001</v>
      </c>
      <c r="AJ60">
        <f>O48</f>
        <v>27183.160300000003</v>
      </c>
      <c r="AK60">
        <f t="shared" ref="AK60:AK63" si="40">O93</f>
        <v>23000.327980000002</v>
      </c>
      <c r="AL60">
        <f t="shared" ref="AL60:AL63" si="41">O108</f>
        <v>18623.208999999999</v>
      </c>
      <c r="AM60">
        <f t="shared" ref="AM60:AM63" si="42">O123</f>
        <v>8367.6869800000004</v>
      </c>
      <c r="AN60">
        <f t="shared" ref="AN60:AN63" si="43">O78</f>
        <v>7202.8492200000001</v>
      </c>
    </row>
    <row r="61" spans="1:40" x14ac:dyDescent="0.3">
      <c r="B61" s="5" t="s">
        <v>77</v>
      </c>
      <c r="C61" s="5"/>
      <c r="D61" s="5"/>
      <c r="E61" s="5"/>
      <c r="F61" s="5"/>
      <c r="G61" s="5"/>
      <c r="H61" s="5"/>
      <c r="I61" s="6" t="s">
        <v>78</v>
      </c>
      <c r="J61" s="6"/>
      <c r="K61" s="6"/>
      <c r="L61" s="6"/>
      <c r="M61" s="6"/>
      <c r="N61" s="6"/>
      <c r="O61" s="6"/>
      <c r="P61" s="2" t="s">
        <v>2</v>
      </c>
      <c r="Q61" s="7"/>
      <c r="R61" s="7"/>
      <c r="S61" s="7"/>
      <c r="T61" s="7"/>
      <c r="U61" s="7"/>
      <c r="V61" s="7"/>
      <c r="AE61" s="1">
        <v>2020</v>
      </c>
      <c r="AF61">
        <f t="shared" si="37"/>
        <v>128599.1146</v>
      </c>
      <c r="AG61">
        <f t="shared" si="38"/>
        <v>82861.247000000003</v>
      </c>
      <c r="AH61">
        <f t="shared" si="39"/>
        <v>41252.533200000005</v>
      </c>
      <c r="AI61">
        <f>O64</f>
        <v>27177.506000000001</v>
      </c>
      <c r="AJ61">
        <f>O49</f>
        <v>27886.855499999998</v>
      </c>
      <c r="AK61">
        <f t="shared" si="40"/>
        <v>22086.593699999998</v>
      </c>
      <c r="AL61">
        <f t="shared" si="41"/>
        <v>18928.219700000001</v>
      </c>
      <c r="AM61">
        <f t="shared" si="42"/>
        <v>9628.6939000000002</v>
      </c>
      <c r="AN61">
        <f t="shared" si="43"/>
        <v>7590.5871999999999</v>
      </c>
    </row>
    <row r="62" spans="1:40" x14ac:dyDescent="0.3">
      <c r="A62" s="1" t="s">
        <v>5</v>
      </c>
      <c r="B62" s="5" t="s">
        <v>6</v>
      </c>
      <c r="C62" s="5" t="s">
        <v>7</v>
      </c>
      <c r="D62" s="5" t="s">
        <v>8</v>
      </c>
      <c r="E62" s="5" t="s">
        <v>9</v>
      </c>
      <c r="F62" s="5" t="s">
        <v>10</v>
      </c>
      <c r="G62" s="5" t="s">
        <v>11</v>
      </c>
      <c r="H62" s="5" t="s">
        <v>12</v>
      </c>
      <c r="I62" s="6" t="s">
        <v>13</v>
      </c>
      <c r="J62" s="6" t="s">
        <v>14</v>
      </c>
      <c r="K62" s="6" t="s">
        <v>15</v>
      </c>
      <c r="L62" s="6" t="s">
        <v>16</v>
      </c>
      <c r="M62" s="6" t="s">
        <v>17</v>
      </c>
      <c r="N62" s="6" t="s">
        <v>18</v>
      </c>
      <c r="O62" s="6" t="s">
        <v>19</v>
      </c>
      <c r="P62" s="2" t="s">
        <v>20</v>
      </c>
      <c r="Q62" s="2" t="s">
        <v>21</v>
      </c>
      <c r="R62" s="2" t="s">
        <v>22</v>
      </c>
      <c r="S62" s="2" t="s">
        <v>23</v>
      </c>
      <c r="T62" s="2" t="s">
        <v>24</v>
      </c>
      <c r="U62" s="2" t="s">
        <v>25</v>
      </c>
      <c r="V62" s="2" t="s">
        <v>26</v>
      </c>
      <c r="X62" s="2" t="s">
        <v>27</v>
      </c>
      <c r="AE62" s="1">
        <v>2021</v>
      </c>
      <c r="AF62">
        <f t="shared" si="37"/>
        <v>177979.84719999999</v>
      </c>
      <c r="AG62">
        <f t="shared" si="38"/>
        <v>106538.5408</v>
      </c>
      <c r="AH62">
        <f t="shared" si="39"/>
        <v>53721.292400000006</v>
      </c>
      <c r="AI62">
        <f>O65</f>
        <v>34093.012799999997</v>
      </c>
      <c r="AJ62">
        <f>O50</f>
        <v>33037.690699999999</v>
      </c>
      <c r="AK62">
        <f t="shared" si="40"/>
        <v>29314.921300000002</v>
      </c>
      <c r="AL62">
        <f t="shared" si="41"/>
        <v>23746.1587</v>
      </c>
      <c r="AM62">
        <f t="shared" si="42"/>
        <v>10684.419</v>
      </c>
      <c r="AN62">
        <f t="shared" si="43"/>
        <v>9482.2446999999993</v>
      </c>
    </row>
    <row r="63" spans="1:40" x14ac:dyDescent="0.3">
      <c r="A63" s="1" t="s">
        <v>34</v>
      </c>
      <c r="B63" t="s">
        <v>79</v>
      </c>
      <c r="C63">
        <f>SUM(WMids_2015_2019!B2:B3)</f>
        <v>1422.6548</v>
      </c>
      <c r="D63">
        <f>SUM(WMids_2015_2019!C2:C3)</f>
        <v>7904.0977199999998</v>
      </c>
      <c r="E63">
        <f>SUM(WMids_2015_2019!D2:D3)</f>
        <v>2664.9757</v>
      </c>
      <c r="F63">
        <f>SUM(WMids_2015_2019!E2:E3)</f>
        <v>1953.5441800000001</v>
      </c>
      <c r="G63">
        <f>SUM(WMids_2015_2019!F2:F3)</f>
        <v>432.65663999999998</v>
      </c>
      <c r="H63">
        <f>SUM(WMids_2015_2019!G2:G3)</f>
        <v>23958.831099999999</v>
      </c>
      <c r="I63">
        <f>SUM(WMids_2015_2019!H2:H3)</f>
        <v>2286.2156599999998</v>
      </c>
      <c r="J63">
        <f>SUM(WMids_2015_2019!I2:I3)</f>
        <v>3927.2851999999998</v>
      </c>
      <c r="K63">
        <f>SUM(WMids_2015_2019!J2:J3)</f>
        <v>4124.3513800000001</v>
      </c>
      <c r="L63">
        <f>SUM(WMids_2015_2019!K2:K3)</f>
        <v>3556.3021399999998</v>
      </c>
      <c r="M63">
        <f>SUM(WMids_2015_2019!L2:L3)</f>
        <v>3363.3904599999996</v>
      </c>
      <c r="N63">
        <f>SUM(WMids_2015_2019!M2:M3)</f>
        <v>857.72492</v>
      </c>
      <c r="O63">
        <f>SUM(WMids_2015_2019!N2:N3)</f>
        <v>28526.765820000001</v>
      </c>
      <c r="P63">
        <f>SUM(WMids_2015_2019!O2:O3)</f>
        <v>-1440.3610200000001</v>
      </c>
      <c r="Q63">
        <f>SUM(WMids_2015_2019!P2:P3)</f>
        <v>-2504.6304</v>
      </c>
      <c r="R63">
        <f>SUM(WMids_2015_2019!Q2:Q3)</f>
        <v>3779.7463399999997</v>
      </c>
      <c r="S63">
        <f>SUM(WMids_2015_2019!R2:R3)</f>
        <v>-891.32644000000005</v>
      </c>
      <c r="T63">
        <f>SUM(WMids_2015_2019!S2:S3)</f>
        <v>-1409.84628</v>
      </c>
      <c r="U63">
        <f>SUM(WMids_2015_2019!T2:T3)</f>
        <v>-425.06827999999996</v>
      </c>
      <c r="V63">
        <f>SUM(WMids_2015_2019!U2:U3)</f>
        <v>-4567.9347199999993</v>
      </c>
      <c r="X63">
        <f>SUM(L63:M63)/I63</f>
        <v>3.0267016017202857</v>
      </c>
      <c r="AE63" s="1">
        <v>2022</v>
      </c>
      <c r="AF63">
        <f t="shared" si="37"/>
        <v>151902.16219999999</v>
      </c>
      <c r="AG63">
        <f t="shared" si="38"/>
        <v>92536.391799999998</v>
      </c>
      <c r="AH63">
        <f t="shared" si="39"/>
        <v>43113.556700000001</v>
      </c>
      <c r="AI63">
        <f>O66</f>
        <v>31727.0245</v>
      </c>
      <c r="AJ63">
        <f>O51</f>
        <v>30995.433199999999</v>
      </c>
      <c r="AK63">
        <f t="shared" si="40"/>
        <v>25487.271500000003</v>
      </c>
      <c r="AL63">
        <f t="shared" si="41"/>
        <v>20171.161899999999</v>
      </c>
      <c r="AM63">
        <f t="shared" si="42"/>
        <v>8920.6010000000006</v>
      </c>
      <c r="AN63">
        <f t="shared" si="43"/>
        <v>8682.2554</v>
      </c>
    </row>
    <row r="64" spans="1:40" x14ac:dyDescent="0.3">
      <c r="A64" s="1">
        <v>2020</v>
      </c>
      <c r="B64" t="s">
        <v>79</v>
      </c>
      <c r="C64">
        <f>SUM(WMids_2020!B2:B3)</f>
        <v>1198.4041</v>
      </c>
      <c r="D64">
        <f>SUM(WMids_2020!C2:C3)</f>
        <v>8186.8346000000001</v>
      </c>
      <c r="E64">
        <f>SUM(WMids_2020!D2:D3)</f>
        <v>2456.2779</v>
      </c>
      <c r="F64">
        <f>SUM(WMids_2020!E2:E3)</f>
        <v>1900.8567</v>
      </c>
      <c r="G64">
        <f>SUM(WMids_2020!F2:F3)</f>
        <v>457.99680000000001</v>
      </c>
      <c r="H64">
        <f>SUM(WMids_2020!G2:G3)</f>
        <v>23137.135300000002</v>
      </c>
      <c r="I64">
        <f>SUM(WMids_2020!H2:H3)</f>
        <v>1719.4192</v>
      </c>
      <c r="J64">
        <f>SUM(WMids_2020!I2:I3)</f>
        <v>4242.9827000000005</v>
      </c>
      <c r="K64">
        <f>SUM(WMids_2020!J2:J3)</f>
        <v>4398.3436999999994</v>
      </c>
      <c r="L64">
        <f>SUM(WMids_2020!K2:K3)</f>
        <v>3244.3285999999998</v>
      </c>
      <c r="M64">
        <f>SUM(WMids_2020!L2:L3)</f>
        <v>3089.7278999999999</v>
      </c>
      <c r="N64">
        <f>SUM(WMids_2020!M2:M3)</f>
        <v>945.57050000000004</v>
      </c>
      <c r="O64">
        <f>SUM(WMids_2020!N2:N3)</f>
        <v>27177.506000000001</v>
      </c>
      <c r="P64">
        <f>SUM(WMids_2020!O2:O3)</f>
        <v>-986.70740000000001</v>
      </c>
      <c r="Q64">
        <f>SUM(WMids_2020!P2:P3)</f>
        <v>-3044.5786000000003</v>
      </c>
      <c r="R64">
        <f>SUM(WMids_2020!Q2:Q3)</f>
        <v>3788.4908999999998</v>
      </c>
      <c r="S64">
        <f>SUM(WMids_2020!R2:R3)</f>
        <v>-788.05070000000001</v>
      </c>
      <c r="T64">
        <f>SUM(WMids_2020!S2:S3)</f>
        <v>-1188.8712</v>
      </c>
      <c r="U64">
        <f>SUM(WMids_2020!T2:T3)</f>
        <v>-487.57369999999997</v>
      </c>
      <c r="V64">
        <f>SUM(WMids_2020!U2:U3)</f>
        <v>-4040.3707000000009</v>
      </c>
      <c r="X64">
        <f t="shared" ref="X64:X66" si="44">SUM(L64:M64)/I64</f>
        <v>3.6838349251886915</v>
      </c>
      <c r="AF64" s="4">
        <f>(AF62-AF60)/AF60</f>
        <v>0.34990292279854418</v>
      </c>
      <c r="AG64" s="4">
        <f t="shared" ref="AG64:AN64" si="45">(AG62-AG60)/AG60</f>
        <v>0.25756585808384463</v>
      </c>
      <c r="AH64" s="4">
        <f t="shared" si="45"/>
        <v>0.33952497282455474</v>
      </c>
      <c r="AI64" s="4">
        <f>(AI62-AI60)/AI60</f>
        <v>0.19512366088473734</v>
      </c>
      <c r="AJ64" s="4">
        <f>(AJ62-AJ60)/AJ60</f>
        <v>0.2153734273494313</v>
      </c>
      <c r="AK64" s="4">
        <f t="shared" si="45"/>
        <v>0.27454362066014326</v>
      </c>
      <c r="AL64" s="4">
        <f t="shared" si="45"/>
        <v>0.27508415440110245</v>
      </c>
      <c r="AM64" s="4">
        <f t="shared" si="45"/>
        <v>0.27686647762246952</v>
      </c>
      <c r="AN64" s="4">
        <f t="shared" si="45"/>
        <v>0.31645747542109443</v>
      </c>
    </row>
    <row r="65" spans="1:40" x14ac:dyDescent="0.3">
      <c r="A65" s="1">
        <v>2021</v>
      </c>
      <c r="B65" t="s">
        <v>79</v>
      </c>
      <c r="C65">
        <f>SUM(WMids_2021!B2:B3)</f>
        <v>1073.1995999999999</v>
      </c>
      <c r="D65">
        <f>SUM(WMids_2021!C2:C3)</f>
        <v>9809.6949000000004</v>
      </c>
      <c r="E65">
        <f>SUM(WMids_2021!D2:D3)</f>
        <v>3077.1306000000004</v>
      </c>
      <c r="F65">
        <f>SUM(WMids_2021!E2:E3)</f>
        <v>2206.8715000000002</v>
      </c>
      <c r="G65">
        <f>SUM(WMids_2021!F2:F3)</f>
        <v>478.2079</v>
      </c>
      <c r="H65">
        <f>SUM(WMids_2021!G2:G3)</f>
        <v>27321.707499999997</v>
      </c>
      <c r="I65">
        <f>SUM(WMids_2021!H2:H3)</f>
        <v>2059.4373000000001</v>
      </c>
      <c r="J65">
        <f>SUM(WMids_2021!I2:I3)</f>
        <v>4194.2049999999999</v>
      </c>
      <c r="K65">
        <f>SUM(WMids_2021!J2:J3)</f>
        <v>4675.2979999999998</v>
      </c>
      <c r="L65">
        <f>SUM(WMids_2021!K2:K3)</f>
        <v>5008.2996999999996</v>
      </c>
      <c r="M65">
        <f>SUM(WMids_2021!L2:L3)</f>
        <v>4513.0303000000004</v>
      </c>
      <c r="N65">
        <f>SUM(WMids_2021!M2:M3)</f>
        <v>1297.4153999999999</v>
      </c>
      <c r="O65">
        <f>SUM(WMids_2021!N2:N3)</f>
        <v>34093.012799999997</v>
      </c>
      <c r="P65">
        <f>SUM(WMids_2021!O2:O3)</f>
        <v>-1220.4221</v>
      </c>
      <c r="Q65">
        <f>SUM(WMids_2021!P2:P3)</f>
        <v>-3121.0054</v>
      </c>
      <c r="R65">
        <f>SUM(WMids_2021!Q2:Q3)</f>
        <v>5134.3968999999997</v>
      </c>
      <c r="S65">
        <f>SUM(WMids_2021!R2:R3)</f>
        <v>-1931.1691000000001</v>
      </c>
      <c r="T65">
        <f>SUM(WMids_2021!S2:S3)</f>
        <v>-2306.1588000000002</v>
      </c>
      <c r="U65">
        <f>SUM(WMids_2021!T2:T3)</f>
        <v>-819.20749999999998</v>
      </c>
      <c r="V65">
        <f>SUM(WMids_2021!U2:U3)</f>
        <v>-6771.3053</v>
      </c>
      <c r="X65">
        <f t="shared" si="44"/>
        <v>4.6232677246352676</v>
      </c>
      <c r="AF65">
        <f>AF62-AF60</f>
        <v>46133.4424</v>
      </c>
      <c r="AG65">
        <f>AG62-AG60</f>
        <v>21820.480020000003</v>
      </c>
      <c r="AH65">
        <f t="shared" ref="AH65:AN65" si="46">AH62-AH60</f>
        <v>13616.558640000003</v>
      </c>
      <c r="AI65">
        <f t="shared" si="46"/>
        <v>5566.2469799999963</v>
      </c>
      <c r="AJ65">
        <f t="shared" si="46"/>
        <v>5854.530399999996</v>
      </c>
      <c r="AK65">
        <f t="shared" si="46"/>
        <v>6314.5933199999999</v>
      </c>
      <c r="AL65">
        <f t="shared" si="46"/>
        <v>5122.949700000001</v>
      </c>
      <c r="AM65">
        <f t="shared" si="46"/>
        <v>2316.7320199999995</v>
      </c>
      <c r="AN65">
        <f t="shared" si="46"/>
        <v>2279.3954799999992</v>
      </c>
    </row>
    <row r="66" spans="1:40" x14ac:dyDescent="0.3">
      <c r="A66" s="1">
        <v>2022</v>
      </c>
      <c r="B66" t="s">
        <v>79</v>
      </c>
      <c r="C66">
        <f>SUM(WMids_2022!B2:B3)</f>
        <v>1472.0787</v>
      </c>
      <c r="D66">
        <f>SUM(WMids_2022!C2:C3)</f>
        <v>9685.7213999999985</v>
      </c>
      <c r="E66">
        <f>SUM(WMids_2022!D2:D3)</f>
        <v>2967.6767</v>
      </c>
      <c r="F66">
        <f>SUM(WMids_2022!E2:E3)</f>
        <v>2205.2012999999997</v>
      </c>
      <c r="G66">
        <f>SUM(WMids_2022!F2:F3)</f>
        <v>547.92529999999999</v>
      </c>
      <c r="H66">
        <f>SUM(WMids_2022!G2:G3)</f>
        <v>27585.280900000002</v>
      </c>
      <c r="I66">
        <f>SUM(WMids_2022!H2:H3)</f>
        <v>1908.8747000000001</v>
      </c>
      <c r="J66">
        <f>SUM(WMids_2022!I2:I3)</f>
        <v>4397.7311</v>
      </c>
      <c r="K66">
        <f>SUM(WMids_2022!J2:J3)</f>
        <v>4479.1997000000001</v>
      </c>
      <c r="L66">
        <f>SUM(WMids_2022!K2:K3)</f>
        <v>4077.6710999999996</v>
      </c>
      <c r="M66">
        <f>SUM(WMids_2022!L2:L3)</f>
        <v>4218.2538999999997</v>
      </c>
      <c r="N66">
        <f>SUM(WMids_2022!M2:M3)</f>
        <v>1228.2248</v>
      </c>
      <c r="O66">
        <f>SUM(WMids_2022!N2:N3)</f>
        <v>31727.0245</v>
      </c>
      <c r="P66">
        <f>SUM(WMids_2022!O2:O3)</f>
        <v>-1159.942</v>
      </c>
      <c r="Q66">
        <f>SUM(WMids_2022!P2:P3)</f>
        <v>-2925.6523999999999</v>
      </c>
      <c r="R66">
        <f>SUM(WMids_2022!Q2:Q3)</f>
        <v>5206.5216999999993</v>
      </c>
      <c r="S66">
        <f>SUM(WMids_2022!R2:R3)</f>
        <v>-1109.9944</v>
      </c>
      <c r="T66">
        <f>SUM(WMids_2022!S2:S3)</f>
        <v>-2013.0526</v>
      </c>
      <c r="U66">
        <f>SUM(WMids_2022!T2:T3)</f>
        <v>-680.29950000000008</v>
      </c>
      <c r="V66">
        <f>SUM(WMids_2022!U2:U3)</f>
        <v>-4141.7435999999998</v>
      </c>
      <c r="X66">
        <f t="shared" si="44"/>
        <v>4.3459767160201759</v>
      </c>
      <c r="AE66" s="1" t="s">
        <v>83</v>
      </c>
      <c r="AF66" s="1" t="s">
        <v>84</v>
      </c>
    </row>
    <row r="67" spans="1:40" x14ac:dyDescent="0.3">
      <c r="AD67" s="1" t="s">
        <v>35</v>
      </c>
      <c r="AE67">
        <f>SUM(AF60:AN60)</f>
        <v>369573.19863999996</v>
      </c>
      <c r="AF67" s="4">
        <f>AF60/AE67</f>
        <v>0.35675315549175185</v>
      </c>
      <c r="AG67" s="4">
        <f>AG60/AE67</f>
        <v>0.22923215506902486</v>
      </c>
      <c r="AH67" s="4">
        <f>AH60/AE67</f>
        <v>0.108516347796816</v>
      </c>
      <c r="AI67" s="4">
        <f>AI60/AE67</f>
        <v>7.7188405233323834E-2</v>
      </c>
      <c r="AJ67" s="4">
        <f>AJ60/AE67</f>
        <v>7.3552845282157567E-2</v>
      </c>
    </row>
    <row r="68" spans="1:40" x14ac:dyDescent="0.3">
      <c r="A68" s="1" t="s">
        <v>36</v>
      </c>
      <c r="AD68" s="1">
        <v>2020</v>
      </c>
      <c r="AE68">
        <f>SUM(AF61:AN61)</f>
        <v>366011.35080000001</v>
      </c>
      <c r="AF68" s="4">
        <f>AF61/AE68</f>
        <v>0.35135280454804951</v>
      </c>
      <c r="AG68" s="4">
        <f>AG61/AE68</f>
        <v>0.22638982867304017</v>
      </c>
      <c r="AH68" s="4">
        <f>AH61/AE68</f>
        <v>0.11270834390745896</v>
      </c>
      <c r="AI68" s="4">
        <f>AI61/AE68</f>
        <v>7.4253178051985155E-2</v>
      </c>
      <c r="AJ68" s="4">
        <f>AJ61/AE68</f>
        <v>7.619123133489443E-2</v>
      </c>
    </row>
    <row r="69" spans="1:40" x14ac:dyDescent="0.3">
      <c r="A69" s="2" t="s">
        <v>37</v>
      </c>
      <c r="B69" s="3" t="e">
        <f t="shared" ref="B69:P69" si="47">(B65-B63)/B63</f>
        <v>#VALUE!</v>
      </c>
      <c r="C69" s="3">
        <f t="shared" si="47"/>
        <v>-0.24563597578274091</v>
      </c>
      <c r="D69" s="3">
        <f t="shared" si="47"/>
        <v>0.24108977994771055</v>
      </c>
      <c r="E69" s="3">
        <f t="shared" si="47"/>
        <v>0.15465615690229387</v>
      </c>
      <c r="F69" s="3">
        <f t="shared" si="47"/>
        <v>0.12967575680832572</v>
      </c>
      <c r="G69" s="3">
        <f t="shared" si="47"/>
        <v>0.10528270177478384</v>
      </c>
      <c r="H69" s="3">
        <f t="shared" si="47"/>
        <v>0.14036062051457918</v>
      </c>
      <c r="I69" s="3">
        <f t="shared" si="47"/>
        <v>-9.9193774221632183E-2</v>
      </c>
      <c r="J69" s="3">
        <f t="shared" si="47"/>
        <v>6.7965473961504028E-2</v>
      </c>
      <c r="K69" s="3">
        <f t="shared" si="47"/>
        <v>0.13358382185176465</v>
      </c>
      <c r="L69" s="3">
        <f t="shared" si="47"/>
        <v>0.40828858258932971</v>
      </c>
      <c r="M69" s="3">
        <f t="shared" si="47"/>
        <v>0.34180980581124704</v>
      </c>
      <c r="N69" s="3">
        <f t="shared" si="47"/>
        <v>0.51262411729858548</v>
      </c>
      <c r="O69" s="3">
        <f t="shared" si="47"/>
        <v>0.19512366088473734</v>
      </c>
      <c r="P69" s="3">
        <f t="shared" si="47"/>
        <v>-0.15269707868101015</v>
      </c>
      <c r="Q69" s="3">
        <f t="shared" ref="Q69:V69" si="48">(Q65-Q63)/Q63</f>
        <v>0.24609419417731254</v>
      </c>
      <c r="R69" s="3">
        <f t="shared" si="48"/>
        <v>0.35839721456017076</v>
      </c>
      <c r="S69" s="3">
        <f t="shared" si="48"/>
        <v>1.16662382415134</v>
      </c>
      <c r="T69" s="3">
        <f t="shared" si="48"/>
        <v>0.63575194878692742</v>
      </c>
      <c r="U69" s="3">
        <f t="shared" si="48"/>
        <v>0.92723743112518309</v>
      </c>
      <c r="V69" s="3">
        <f t="shared" si="48"/>
        <v>0.48235596939528969</v>
      </c>
      <c r="AD69" s="1">
        <v>2021</v>
      </c>
      <c r="AE69">
        <f>SUM(AF62:AN62)</f>
        <v>478598.12759999995</v>
      </c>
      <c r="AF69" s="4">
        <f>AF62/AE69</f>
        <v>0.37187744150297009</v>
      </c>
      <c r="AG69" s="4">
        <f>AG62/AE69</f>
        <v>0.2226054275102434</v>
      </c>
      <c r="AH69" s="4">
        <f>AH62/AE69</f>
        <v>0.11224718464611062</v>
      </c>
      <c r="AI69" s="4">
        <f>AI62/AE69</f>
        <v>7.1235157084638789E-2</v>
      </c>
      <c r="AJ69" s="4">
        <f>AJ62/AE69</f>
        <v>6.9030129444242319E-2</v>
      </c>
    </row>
    <row r="70" spans="1:40" x14ac:dyDescent="0.3">
      <c r="A70" s="1" t="s">
        <v>38</v>
      </c>
      <c r="B70" s="4" t="e">
        <f>(B66-B63)/B63</f>
        <v>#VALUE!</v>
      </c>
      <c r="C70" s="4">
        <f t="shared" ref="C70:V70" si="49">(C66-C63)/C63</f>
        <v>3.4740613112892886E-2</v>
      </c>
      <c r="D70" s="4">
        <f t="shared" si="49"/>
        <v>0.22540506748694383</v>
      </c>
      <c r="E70" s="4">
        <f t="shared" si="49"/>
        <v>0.11358490060528507</v>
      </c>
      <c r="F70" s="4">
        <f t="shared" si="49"/>
        <v>0.12882079789974324</v>
      </c>
      <c r="G70" s="4">
        <f t="shared" si="49"/>
        <v>0.26642064247528946</v>
      </c>
      <c r="H70" s="4">
        <f t="shared" si="49"/>
        <v>0.15136171647372237</v>
      </c>
      <c r="I70" s="4">
        <f t="shared" si="49"/>
        <v>-0.16505046597397544</v>
      </c>
      <c r="J70" s="4">
        <f t="shared" si="49"/>
        <v>0.11978908483651765</v>
      </c>
      <c r="K70" s="4">
        <f t="shared" si="49"/>
        <v>8.6037363770882211E-2</v>
      </c>
      <c r="L70" s="4">
        <f t="shared" si="49"/>
        <v>0.14660423650055779</v>
      </c>
      <c r="M70" s="4">
        <f t="shared" si="49"/>
        <v>0.25416717153916174</v>
      </c>
      <c r="N70" s="4">
        <f t="shared" si="49"/>
        <v>0.43195652983942678</v>
      </c>
      <c r="O70" s="4">
        <f t="shared" si="49"/>
        <v>0.11218442007037162</v>
      </c>
      <c r="P70" s="4">
        <f t="shared" si="49"/>
        <v>-0.19468662099728307</v>
      </c>
      <c r="Q70" s="4">
        <f t="shared" si="49"/>
        <v>0.16809745661475639</v>
      </c>
      <c r="R70" s="4">
        <f t="shared" si="49"/>
        <v>0.37747912998838956</v>
      </c>
      <c r="S70" s="4">
        <f t="shared" si="49"/>
        <v>0.24532870358922595</v>
      </c>
      <c r="T70" s="4">
        <f t="shared" si="49"/>
        <v>0.42785254573995118</v>
      </c>
      <c r="U70" s="4">
        <f t="shared" si="49"/>
        <v>0.60044757985705299</v>
      </c>
      <c r="V70" s="4">
        <f t="shared" si="49"/>
        <v>-9.3300615294256997E-2</v>
      </c>
      <c r="AD70" s="1">
        <v>2022</v>
      </c>
      <c r="AE70">
        <f>SUM(AF63:AN63)</f>
        <v>413535.85820000008</v>
      </c>
      <c r="AF70" s="4">
        <f>AF63/AE70</f>
        <v>0.36732524928112742</v>
      </c>
      <c r="AG70" s="4">
        <f>AG63/AE70</f>
        <v>0.22376872516638263</v>
      </c>
      <c r="AH70" s="4">
        <f>AH63/AE70</f>
        <v>0.10425590875640296</v>
      </c>
      <c r="AI70" s="4">
        <f>AI63/AE70</f>
        <v>7.6721338357690197E-2</v>
      </c>
      <c r="AJ70" s="4">
        <f>AJ63/AE70</f>
        <v>7.4952226234779248E-2</v>
      </c>
    </row>
    <row r="71" spans="1:40" x14ac:dyDescent="0.3">
      <c r="A71" s="1" t="s">
        <v>39</v>
      </c>
    </row>
    <row r="72" spans="1:40" x14ac:dyDescent="0.3">
      <c r="A72" s="1" t="s">
        <v>37</v>
      </c>
      <c r="B72" t="e">
        <f>B65-B63</f>
        <v>#VALUE!</v>
      </c>
      <c r="C72">
        <f t="shared" ref="C72:V72" si="50">C65-C63</f>
        <v>-349.4552000000001</v>
      </c>
      <c r="D72">
        <f t="shared" si="50"/>
        <v>1905.5971800000007</v>
      </c>
      <c r="E72">
        <f t="shared" si="50"/>
        <v>412.15490000000045</v>
      </c>
      <c r="F72">
        <f t="shared" si="50"/>
        <v>253.3273200000001</v>
      </c>
      <c r="G72">
        <f t="shared" si="50"/>
        <v>45.551260000000013</v>
      </c>
      <c r="H72">
        <f t="shared" si="50"/>
        <v>3362.8763999999974</v>
      </c>
      <c r="I72">
        <f t="shared" si="50"/>
        <v>-226.77835999999979</v>
      </c>
      <c r="J72">
        <f t="shared" si="50"/>
        <v>266.91980000000012</v>
      </c>
      <c r="K72">
        <f t="shared" si="50"/>
        <v>550.94661999999971</v>
      </c>
      <c r="L72">
        <f t="shared" si="50"/>
        <v>1451.9975599999998</v>
      </c>
      <c r="M72">
        <f t="shared" si="50"/>
        <v>1149.6398400000007</v>
      </c>
      <c r="N72">
        <f t="shared" si="50"/>
        <v>439.69047999999987</v>
      </c>
      <c r="O72">
        <f t="shared" si="50"/>
        <v>5566.2469799999963</v>
      </c>
      <c r="P72">
        <f t="shared" si="50"/>
        <v>219.93892000000005</v>
      </c>
      <c r="Q72">
        <f t="shared" si="50"/>
        <v>-616.375</v>
      </c>
      <c r="R72">
        <f t="shared" si="50"/>
        <v>1354.65056</v>
      </c>
      <c r="S72">
        <f t="shared" si="50"/>
        <v>-1039.84266</v>
      </c>
      <c r="T72">
        <f t="shared" si="50"/>
        <v>-896.31252000000018</v>
      </c>
      <c r="U72">
        <f t="shared" si="50"/>
        <v>-394.13922000000002</v>
      </c>
      <c r="V72">
        <f t="shared" si="50"/>
        <v>-2203.3705800000007</v>
      </c>
      <c r="AF72" s="1" t="s">
        <v>85</v>
      </c>
    </row>
    <row r="73" spans="1:40" x14ac:dyDescent="0.3">
      <c r="A73" s="1" t="s">
        <v>38</v>
      </c>
      <c r="B73" t="e">
        <f>B66-B63</f>
        <v>#VALUE!</v>
      </c>
      <c r="C73">
        <f t="shared" ref="C73:V73" si="51">C66-C63</f>
        <v>49.423900000000003</v>
      </c>
      <c r="D73">
        <f t="shared" si="51"/>
        <v>1781.6236799999988</v>
      </c>
      <c r="E73">
        <f t="shared" si="51"/>
        <v>302.70100000000002</v>
      </c>
      <c r="F73">
        <f t="shared" si="51"/>
        <v>251.65711999999962</v>
      </c>
      <c r="G73">
        <f t="shared" si="51"/>
        <v>115.26866000000001</v>
      </c>
      <c r="H73">
        <f t="shared" si="51"/>
        <v>3626.4498000000021</v>
      </c>
      <c r="I73">
        <f t="shared" si="51"/>
        <v>-377.34095999999977</v>
      </c>
      <c r="J73">
        <f t="shared" si="51"/>
        <v>470.44590000000017</v>
      </c>
      <c r="K73">
        <f t="shared" si="51"/>
        <v>354.84832000000006</v>
      </c>
      <c r="L73">
        <f t="shared" si="51"/>
        <v>521.36895999999979</v>
      </c>
      <c r="M73">
        <f t="shared" si="51"/>
        <v>854.86344000000008</v>
      </c>
      <c r="N73">
        <f t="shared" si="51"/>
        <v>370.49987999999996</v>
      </c>
      <c r="O73">
        <f t="shared" si="51"/>
        <v>3200.258679999999</v>
      </c>
      <c r="P73">
        <f t="shared" si="51"/>
        <v>280.41902000000005</v>
      </c>
      <c r="Q73">
        <f t="shared" si="51"/>
        <v>-421.02199999999993</v>
      </c>
      <c r="R73">
        <f t="shared" si="51"/>
        <v>1426.7753599999996</v>
      </c>
      <c r="S73">
        <f t="shared" si="51"/>
        <v>-218.66795999999999</v>
      </c>
      <c r="T73">
        <f t="shared" si="51"/>
        <v>-603.20632000000001</v>
      </c>
      <c r="U73">
        <f t="shared" si="51"/>
        <v>-255.23122000000012</v>
      </c>
      <c r="V73">
        <f t="shared" si="51"/>
        <v>426.1911199999995</v>
      </c>
      <c r="AE73" s="1" t="s">
        <v>35</v>
      </c>
      <c r="AF73" s="12">
        <f>SUM(AF67:AG67)</f>
        <v>0.58598531056077674</v>
      </c>
    </row>
    <row r="74" spans="1:40" x14ac:dyDescent="0.3">
      <c r="AE74" s="1">
        <v>2020</v>
      </c>
      <c r="AF74" s="12">
        <f>SUM(AF68:AG68)</f>
        <v>0.57774263322108965</v>
      </c>
    </row>
    <row r="75" spans="1:40" x14ac:dyDescent="0.3">
      <c r="AE75" s="1">
        <v>2021</v>
      </c>
      <c r="AF75" s="12">
        <f>SUM(AF69:AG69)</f>
        <v>0.59448286901321346</v>
      </c>
    </row>
    <row r="76" spans="1:40" x14ac:dyDescent="0.3">
      <c r="B76" s="5" t="s">
        <v>81</v>
      </c>
      <c r="C76" s="5"/>
      <c r="D76" s="5"/>
      <c r="E76" s="5"/>
      <c r="F76" s="5"/>
      <c r="G76" s="5"/>
      <c r="H76" s="5"/>
      <c r="I76" s="6" t="s">
        <v>82</v>
      </c>
      <c r="J76" s="6"/>
      <c r="K76" s="6"/>
      <c r="L76" s="6"/>
      <c r="M76" s="6"/>
      <c r="N76" s="6"/>
      <c r="O76" s="6"/>
      <c r="P76" s="2" t="s">
        <v>2</v>
      </c>
      <c r="Q76" s="7"/>
      <c r="R76" s="7"/>
      <c r="S76" s="7"/>
      <c r="T76" s="7"/>
      <c r="U76" s="7"/>
      <c r="V76" s="7"/>
      <c r="AE76" s="1">
        <v>2022</v>
      </c>
      <c r="AF76" s="12">
        <f>SUM(AF70:AG70)</f>
        <v>0.59109397444751011</v>
      </c>
    </row>
    <row r="77" spans="1:40" x14ac:dyDescent="0.3">
      <c r="A77" s="1" t="s">
        <v>5</v>
      </c>
      <c r="B77" s="5" t="s">
        <v>6</v>
      </c>
      <c r="C77" s="5" t="s">
        <v>7</v>
      </c>
      <c r="D77" s="5" t="s">
        <v>8</v>
      </c>
      <c r="E77" s="5" t="s">
        <v>9</v>
      </c>
      <c r="F77" s="5" t="s">
        <v>10</v>
      </c>
      <c r="G77" s="5" t="s">
        <v>11</v>
      </c>
      <c r="H77" s="5" t="s">
        <v>12</v>
      </c>
      <c r="I77" s="6" t="s">
        <v>13</v>
      </c>
      <c r="J77" s="6" t="s">
        <v>14</v>
      </c>
      <c r="K77" s="6" t="s">
        <v>15</v>
      </c>
      <c r="L77" s="6" t="s">
        <v>16</v>
      </c>
      <c r="M77" s="6" t="s">
        <v>17</v>
      </c>
      <c r="N77" s="6" t="s">
        <v>18</v>
      </c>
      <c r="O77" s="6" t="s">
        <v>19</v>
      </c>
      <c r="P77" s="2" t="s">
        <v>20</v>
      </c>
      <c r="Q77" s="2" t="s">
        <v>21</v>
      </c>
      <c r="R77" s="2" t="s">
        <v>22</v>
      </c>
      <c r="S77" s="2" t="s">
        <v>23</v>
      </c>
      <c r="T77" s="2" t="s">
        <v>24</v>
      </c>
      <c r="U77" s="2" t="s">
        <v>25</v>
      </c>
      <c r="V77" s="2" t="s">
        <v>26</v>
      </c>
      <c r="X77" s="2" t="s">
        <v>27</v>
      </c>
    </row>
    <row r="78" spans="1:40" x14ac:dyDescent="0.3">
      <c r="A78" s="1" t="s">
        <v>34</v>
      </c>
      <c r="B78">
        <f>SUM(NE_2015_2019!B2:B3)</f>
        <v>229.26168000000001</v>
      </c>
      <c r="C78">
        <f>SUM(NE_2015_2019!C2:C3)</f>
        <v>395.00693999999999</v>
      </c>
      <c r="D78">
        <f>SUM(NE_2015_2019!D2:D3)</f>
        <v>3502.4042199999999</v>
      </c>
      <c r="E78">
        <f>SUM(NE_2015_2019!E2:E3)</f>
        <v>934.70396000000005</v>
      </c>
      <c r="F78">
        <f>SUM(NE_2015_2019!F2:F3)</f>
        <v>648.51197999999999</v>
      </c>
      <c r="G78">
        <f>SUM(NE_2015_2019!G2:G3)</f>
        <v>152.33172000000002</v>
      </c>
      <c r="H78">
        <f>SUM(NE_2015_2019!H2:H3)</f>
        <v>8825.6258200000011</v>
      </c>
      <c r="I78">
        <f>SUM(NE_2015_2019!I2:I3)</f>
        <v>424.30377999999996</v>
      </c>
      <c r="J78">
        <f>SUM(NE_2015_2019!J2:J3)</f>
        <v>1026.90284</v>
      </c>
      <c r="K78">
        <f>SUM(NE_2015_2019!K2:K3)</f>
        <v>1183.1567</v>
      </c>
      <c r="L78">
        <f>SUM(NE_2015_2019!L2:L3)</f>
        <v>875.75549999999998</v>
      </c>
      <c r="M78">
        <f>SUM(NE_2015_2019!M2:M3)</f>
        <v>761.80215999999996</v>
      </c>
      <c r="N78">
        <f>SUM(NE_2015_2019!N2:N3)</f>
        <v>299.89161999999999</v>
      </c>
      <c r="O78">
        <f>SUM(NE_2015_2019!O2:O3)</f>
        <v>7202.8492200000001</v>
      </c>
      <c r="P78">
        <f>SUM(NE_2015_2019!P2:P3)</f>
        <v>-195.0421</v>
      </c>
      <c r="Q78">
        <f>SUM(NE_2015_2019!Q2:Q3)</f>
        <v>-631.89589999999998</v>
      </c>
      <c r="R78">
        <f>SUM(NE_2015_2019!R2:R3)</f>
        <v>2319.2475199999999</v>
      </c>
      <c r="S78">
        <f>SUM(NE_2015_2019!S2:S3)</f>
        <v>58.948459999999997</v>
      </c>
      <c r="T78">
        <f>SUM(NE_2015_2019!T2:T3)</f>
        <v>-113.29017999999999</v>
      </c>
      <c r="U78">
        <f>SUM(NE_2015_2019!U2:U3)</f>
        <v>-147.5599</v>
      </c>
      <c r="V78">
        <f>SUM(NE_2015_2019!V2:V3)</f>
        <v>1622.7766000000001</v>
      </c>
      <c r="X78">
        <f>SUM(L78:M78)/I78</f>
        <v>3.8593991785790833</v>
      </c>
    </row>
    <row r="79" spans="1:40" x14ac:dyDescent="0.3">
      <c r="A79" s="1">
        <v>2020</v>
      </c>
      <c r="B79">
        <f>SUM(NE_2020!B2:B3)</f>
        <v>221.3152</v>
      </c>
      <c r="C79">
        <f>SUM(NE_2020!C2:C3)</f>
        <v>369.45730000000003</v>
      </c>
      <c r="D79">
        <f>SUM(NE_2020!D2:D3)</f>
        <v>3445.5889000000002</v>
      </c>
      <c r="E79">
        <f>SUM(NE_2020!E2:E3)</f>
        <v>862.37189999999998</v>
      </c>
      <c r="F79">
        <f>SUM(NE_2020!F2:F3)</f>
        <v>705.09490000000005</v>
      </c>
      <c r="G79">
        <f>SUM(NE_2020!G2:G3)</f>
        <v>154.72450000000001</v>
      </c>
      <c r="H79">
        <f>SUM(NE_2020!H2:H3)</f>
        <v>8589.6576000000005</v>
      </c>
      <c r="I79">
        <f>SUM(NE_2020!I2:I3)</f>
        <v>337.21260000000001</v>
      </c>
      <c r="J79">
        <f>SUM(NE_2020!J2:J3)</f>
        <v>1062.3434999999999</v>
      </c>
      <c r="K79">
        <f>SUM(NE_2020!K2:K3)</f>
        <v>1267.6498999999999</v>
      </c>
      <c r="L79">
        <f>SUM(NE_2020!L2:L3)</f>
        <v>910.38339999999994</v>
      </c>
      <c r="M79">
        <f>SUM(NE_2020!M2:M3)</f>
        <v>854.14059999999995</v>
      </c>
      <c r="N79">
        <f>SUM(NE_2020!N2:N3)</f>
        <v>317.529</v>
      </c>
      <c r="O79">
        <f>SUM(NE_2020!O2:O3)</f>
        <v>7590.5871999999999</v>
      </c>
      <c r="P79">
        <f>SUM(NE_2020!P2:P3)</f>
        <v>-115.8974</v>
      </c>
      <c r="Q79">
        <f>SUM(NE_2020!Q2:Q3)</f>
        <v>-692.88619999999992</v>
      </c>
      <c r="R79">
        <f>SUM(NE_2020!R2:R3)</f>
        <v>2177.9390000000003</v>
      </c>
      <c r="S79">
        <f>SUM(NE_2020!S2:S3)</f>
        <v>-48.011500000000105</v>
      </c>
      <c r="T79">
        <f>SUM(NE_2020!T2:T3)</f>
        <v>-149.04570000000001</v>
      </c>
      <c r="U79">
        <f>SUM(NE_2020!U2:U3)</f>
        <v>-162.80450000000002</v>
      </c>
      <c r="V79">
        <f>SUM(NE_2020!V2:V3)</f>
        <v>999.07039999999995</v>
      </c>
      <c r="X79">
        <f t="shared" ref="X79:X81" si="52">SUM(L79:M79)/I79</f>
        <v>5.2326751728731367</v>
      </c>
      <c r="AE79" s="1" t="s">
        <v>80</v>
      </c>
      <c r="AF79" s="1" t="s">
        <v>60</v>
      </c>
      <c r="AG79" s="1" t="s">
        <v>62</v>
      </c>
      <c r="AH79" s="1" t="s">
        <v>61</v>
      </c>
      <c r="AI79" s="1" t="s">
        <v>64</v>
      </c>
      <c r="AJ79" s="1" t="s">
        <v>63</v>
      </c>
      <c r="AK79" s="1" t="s">
        <v>66</v>
      </c>
      <c r="AL79" s="1" t="s">
        <v>67</v>
      </c>
      <c r="AM79" s="1" t="s">
        <v>68</v>
      </c>
      <c r="AN79" s="1" t="s">
        <v>65</v>
      </c>
    </row>
    <row r="80" spans="1:40" x14ac:dyDescent="0.3">
      <c r="A80" s="1">
        <v>2021</v>
      </c>
      <c r="B80">
        <f>SUM(NE_2021!B2:B3)</f>
        <v>236.45500000000001</v>
      </c>
      <c r="C80">
        <f>SUM(NE_2021!C2:C3)</f>
        <v>318.64400000000001</v>
      </c>
      <c r="D80">
        <f>SUM(NE_2021!D2:D3)</f>
        <v>4034.6334999999999</v>
      </c>
      <c r="E80">
        <f>SUM(NE_2021!E2:E3)</f>
        <v>1020.7703000000001</v>
      </c>
      <c r="F80">
        <f>SUM(NE_2021!F2:F3)</f>
        <v>765.02260000000001</v>
      </c>
      <c r="G80">
        <f>SUM(NE_2021!G2:G3)</f>
        <v>174.68470000000002</v>
      </c>
      <c r="H80">
        <f>SUM(NE_2021!H2:H3)</f>
        <v>9872.0308999999997</v>
      </c>
      <c r="I80">
        <f>SUM(NE_2021!I2:I3)</f>
        <v>452.17840000000001</v>
      </c>
      <c r="J80">
        <f>SUM(NE_2021!J2:J3)</f>
        <v>1226.3096</v>
      </c>
      <c r="K80">
        <f>SUM(NE_2021!K2:K3)</f>
        <v>1409.0155</v>
      </c>
      <c r="L80">
        <f>SUM(NE_2021!L2:L3)</f>
        <v>1375.2040999999999</v>
      </c>
      <c r="M80">
        <f>SUM(NE_2021!M2:M3)</f>
        <v>1194.7186999999999</v>
      </c>
      <c r="N80">
        <f>SUM(NE_2021!N2:N3)</f>
        <v>475.4606</v>
      </c>
      <c r="O80">
        <f>SUM(NE_2021!O2:O3)</f>
        <v>9482.2446999999993</v>
      </c>
      <c r="P80">
        <f>SUM(NE_2021!P2:P3)</f>
        <v>-215.7234</v>
      </c>
      <c r="Q80">
        <f>SUM(NE_2021!Q2:Q3)</f>
        <v>-907.66559999999993</v>
      </c>
      <c r="R80">
        <f>SUM(NE_2021!R2:R3)</f>
        <v>2625.6179999999999</v>
      </c>
      <c r="S80">
        <f>SUM(NE_2021!S2:S3)</f>
        <v>-354.43380000000002</v>
      </c>
      <c r="T80">
        <f>SUM(NE_2021!T2:T3)</f>
        <v>-429.6961</v>
      </c>
      <c r="U80">
        <f>SUM(NE_2021!U2:U3)</f>
        <v>-300.77589999999998</v>
      </c>
      <c r="V80">
        <f>SUM(NE_2021!V2:V3)</f>
        <v>389.78620000000001</v>
      </c>
      <c r="X80">
        <f t="shared" si="52"/>
        <v>5.6834267183041023</v>
      </c>
      <c r="AE80" s="1" t="s">
        <v>35</v>
      </c>
      <c r="AF80">
        <f>H3</f>
        <v>83149.315799999997</v>
      </c>
      <c r="AG80">
        <f>H33</f>
        <v>47543.009180000001</v>
      </c>
      <c r="AH80">
        <f>H18</f>
        <v>30908.834739999998</v>
      </c>
      <c r="AI80">
        <f>H63</f>
        <v>23958.831099999999</v>
      </c>
      <c r="AJ80">
        <f>H48</f>
        <v>22681.117460000001</v>
      </c>
      <c r="AK80">
        <f>H93</f>
        <v>21553.970300000001</v>
      </c>
      <c r="AL80">
        <f>H108</f>
        <v>19691.045539999999</v>
      </c>
      <c r="AM80">
        <f>H123</f>
        <v>8368.4746200000009</v>
      </c>
      <c r="AN80">
        <f>H78</f>
        <v>8825.6258200000011</v>
      </c>
    </row>
    <row r="81" spans="1:40" x14ac:dyDescent="0.3">
      <c r="A81" s="1">
        <v>2022</v>
      </c>
      <c r="B81">
        <f>SUM(NE_2022!B2:B3)</f>
        <v>191.63799999999998</v>
      </c>
      <c r="C81">
        <f>SUM(NE_2022!C2:C3)</f>
        <v>382.78660000000002</v>
      </c>
      <c r="D81">
        <f>SUM(NE_2022!D2:D3)</f>
        <v>3781.5990999999999</v>
      </c>
      <c r="E81">
        <f>SUM(NE_2022!E2:E3)</f>
        <v>943.86500000000001</v>
      </c>
      <c r="F81">
        <f>SUM(NE_2022!F2:F3)</f>
        <v>639.31560000000002</v>
      </c>
      <c r="G81">
        <f>SUM(NE_2022!G2:G3)</f>
        <v>164.42509999999999</v>
      </c>
      <c r="H81">
        <f>SUM(NE_2022!H2:H3)</f>
        <v>9193.2017000000014</v>
      </c>
      <c r="I81">
        <f>SUM(NE_2022!I2:I3)</f>
        <v>439.93349999999998</v>
      </c>
      <c r="J81">
        <f>SUM(NE_2022!J2:J3)</f>
        <v>1282.0008</v>
      </c>
      <c r="K81">
        <f>SUM(NE_2022!K2:K3)</f>
        <v>1176.2130999999999</v>
      </c>
      <c r="L81">
        <f>SUM(NE_2022!L2:L3)</f>
        <v>1134.9414999999999</v>
      </c>
      <c r="M81">
        <f>SUM(NE_2022!M2:M3)</f>
        <v>1077.9926</v>
      </c>
      <c r="N81">
        <f>SUM(NE_2022!N2:N3)</f>
        <v>379.3141</v>
      </c>
      <c r="O81">
        <f>SUM(NE_2022!O2:O3)</f>
        <v>8682.2554</v>
      </c>
      <c r="P81">
        <f>SUM(NE_2022!P2:P3)</f>
        <v>-248.2955</v>
      </c>
      <c r="Q81">
        <f>SUM(NE_2022!Q2:Q3)</f>
        <v>-899.21419999999989</v>
      </c>
      <c r="R81">
        <f>SUM(NE_2022!R2:R3)</f>
        <v>2605.386</v>
      </c>
      <c r="S81">
        <f>SUM(NE_2022!S2:S3)</f>
        <v>-191.07650000000001</v>
      </c>
      <c r="T81">
        <f>SUM(NE_2022!T2:T3)</f>
        <v>-438.67700000000002</v>
      </c>
      <c r="U81">
        <f>SUM(NE_2022!U2:U3)</f>
        <v>-214.88900000000001</v>
      </c>
      <c r="V81">
        <f>SUM(NE_2022!V2:V3)</f>
        <v>510.94629999999984</v>
      </c>
      <c r="X81">
        <f t="shared" si="52"/>
        <v>5.0301559212926499</v>
      </c>
      <c r="AE81" s="1">
        <v>2020</v>
      </c>
      <c r="AF81">
        <f>H4</f>
        <v>77824.255100000009</v>
      </c>
      <c r="AG81">
        <f>H34</f>
        <v>44748.942500000005</v>
      </c>
      <c r="AH81">
        <f>H19</f>
        <v>30084.8534</v>
      </c>
      <c r="AI81">
        <f>H64</f>
        <v>23137.135300000002</v>
      </c>
      <c r="AJ81">
        <f>H49</f>
        <v>22980.587</v>
      </c>
      <c r="AK81">
        <f>H94</f>
        <v>19736.165300000001</v>
      </c>
      <c r="AL81">
        <f>H109</f>
        <v>18274.840199999999</v>
      </c>
      <c r="AM81">
        <f>H124</f>
        <v>6885.4695000000002</v>
      </c>
      <c r="AN81">
        <f>H79</f>
        <v>8589.6576000000005</v>
      </c>
    </row>
    <row r="82" spans="1:40" x14ac:dyDescent="0.3">
      <c r="AE82" s="1">
        <v>2021</v>
      </c>
      <c r="AF82">
        <f>H5</f>
        <v>88806.861000000004</v>
      </c>
      <c r="AG82">
        <f>H35</f>
        <v>51551.354599999999</v>
      </c>
      <c r="AH82">
        <f>H20</f>
        <v>32729.603499999997</v>
      </c>
      <c r="AI82">
        <f>H65</f>
        <v>27321.707499999997</v>
      </c>
      <c r="AJ82">
        <f>H50</f>
        <v>25263.975999999999</v>
      </c>
      <c r="AK82">
        <f>H95</f>
        <v>23100.520199999999</v>
      </c>
      <c r="AL82">
        <f>H110</f>
        <v>20011.265599999999</v>
      </c>
      <c r="AM82">
        <f>H125</f>
        <v>9361.5738999999994</v>
      </c>
      <c r="AN82">
        <f>H80</f>
        <v>9872.0308999999997</v>
      </c>
    </row>
    <row r="83" spans="1:40" x14ac:dyDescent="0.3">
      <c r="A83" s="1" t="s">
        <v>36</v>
      </c>
      <c r="AE83" s="1">
        <v>2022</v>
      </c>
      <c r="AF83">
        <f>H6</f>
        <v>85903.165099999998</v>
      </c>
      <c r="AG83">
        <f>H36</f>
        <v>48694.324500000002</v>
      </c>
      <c r="AH83">
        <f>H21</f>
        <v>33227.750699999997</v>
      </c>
      <c r="AI83">
        <f>H66</f>
        <v>27585.280900000002</v>
      </c>
      <c r="AJ83">
        <f>H51</f>
        <v>24830.480000000003</v>
      </c>
      <c r="AK83">
        <f>H96</f>
        <v>23454.5527</v>
      </c>
      <c r="AL83">
        <f>H111</f>
        <v>19743.760999999999</v>
      </c>
      <c r="AM83">
        <f>H126</f>
        <v>9117.5969000000005</v>
      </c>
      <c r="AN83">
        <f>H81</f>
        <v>9193.2017000000014</v>
      </c>
    </row>
    <row r="84" spans="1:40" x14ac:dyDescent="0.3">
      <c r="A84" s="2" t="s">
        <v>37</v>
      </c>
      <c r="B84" s="3">
        <f t="shared" ref="B84:P84" si="53">(B80-B78)/B78</f>
        <v>3.1376024113580599E-2</v>
      </c>
      <c r="C84" s="3">
        <f t="shared" si="53"/>
        <v>-0.19332050216636695</v>
      </c>
      <c r="D84" s="3">
        <f t="shared" si="53"/>
        <v>0.15196112343651758</v>
      </c>
      <c r="E84" s="3">
        <f t="shared" si="53"/>
        <v>9.2078715489768634E-2</v>
      </c>
      <c r="F84" s="3">
        <f t="shared" si="53"/>
        <v>0.17965839274087123</v>
      </c>
      <c r="G84" s="3">
        <f t="shared" si="53"/>
        <v>0.14673884073520604</v>
      </c>
      <c r="H84" s="3">
        <f t="shared" si="53"/>
        <v>0.11856440566840148</v>
      </c>
      <c r="I84" s="3">
        <f t="shared" si="53"/>
        <v>6.5694960341857081E-2</v>
      </c>
      <c r="J84" s="3">
        <f t="shared" si="53"/>
        <v>0.19418269405117244</v>
      </c>
      <c r="K84" s="3">
        <f t="shared" si="53"/>
        <v>0.19089508600171048</v>
      </c>
      <c r="L84" s="3">
        <f t="shared" si="53"/>
        <v>0.57030598152109802</v>
      </c>
      <c r="M84" s="3">
        <f t="shared" si="53"/>
        <v>0.56827948610699652</v>
      </c>
      <c r="N84" s="3">
        <f t="shared" si="53"/>
        <v>0.58544143380865399</v>
      </c>
      <c r="O84" s="3">
        <f t="shared" si="53"/>
        <v>0.31645747542109443</v>
      </c>
      <c r="P84" s="3">
        <f t="shared" si="53"/>
        <v>0.10603505602123846</v>
      </c>
      <c r="Q84" s="3">
        <f t="shared" ref="Q84:V84" si="54">(Q80-Q78)/Q78</f>
        <v>0.43641634642668192</v>
      </c>
      <c r="R84" s="3">
        <f t="shared" si="54"/>
        <v>0.13209908703491902</v>
      </c>
      <c r="S84" s="3">
        <f t="shared" si="54"/>
        <v>-7.0126049094412313</v>
      </c>
      <c r="T84" s="3">
        <f t="shared" si="54"/>
        <v>2.7928803714496708</v>
      </c>
      <c r="U84" s="3">
        <f t="shared" si="54"/>
        <v>1.0383308744448863</v>
      </c>
      <c r="V84" s="3">
        <f t="shared" si="54"/>
        <v>-0.75980292050057907</v>
      </c>
      <c r="AF84" s="4">
        <f>(AF82-AF80)/AF80</f>
        <v>6.8040790781828758E-2</v>
      </c>
      <c r="AG84" s="4">
        <f t="shared" ref="AG84:AN84" si="55">(AG82-AG80)/AG80</f>
        <v>8.4309880445813168E-2</v>
      </c>
      <c r="AH84" s="4">
        <f t="shared" si="55"/>
        <v>5.8907712804963513E-2</v>
      </c>
      <c r="AI84" s="4">
        <f>(AI82-AI80)/AI80</f>
        <v>0.14036062051457918</v>
      </c>
      <c r="AJ84" s="4">
        <f>(AJ82-AJ80)/AJ80</f>
        <v>0.11387704087133621</v>
      </c>
      <c r="AK84" s="4">
        <f t="shared" si="55"/>
        <v>7.1752437183232001E-2</v>
      </c>
      <c r="AL84" s="4">
        <f t="shared" si="55"/>
        <v>1.6262217227089894E-2</v>
      </c>
      <c r="AM84" s="4">
        <f t="shared" si="55"/>
        <v>0.11867148137446325</v>
      </c>
      <c r="AN84" s="4">
        <f t="shared" si="55"/>
        <v>0.11856440566840148</v>
      </c>
    </row>
    <row r="85" spans="1:40" x14ac:dyDescent="0.3">
      <c r="A85" s="1" t="s">
        <v>38</v>
      </c>
      <c r="B85" s="4">
        <f>(B81-B78)/B78</f>
        <v>-0.16410801840063299</v>
      </c>
      <c r="C85" s="4">
        <f t="shared" ref="C85:V85" si="56">(C81-C78)/C78</f>
        <v>-3.0937026068453291E-2</v>
      </c>
      <c r="D85" s="4">
        <f t="shared" si="56"/>
        <v>7.9715207743782365E-2</v>
      </c>
      <c r="E85" s="4">
        <f t="shared" si="56"/>
        <v>9.8010069412779177E-3</v>
      </c>
      <c r="F85" s="4">
        <f t="shared" si="56"/>
        <v>-1.4180740346539128E-2</v>
      </c>
      <c r="G85" s="4">
        <f t="shared" si="56"/>
        <v>7.9388455667670305E-2</v>
      </c>
      <c r="H85" s="4">
        <f t="shared" si="56"/>
        <v>4.1648704295510264E-2</v>
      </c>
      <c r="I85" s="4">
        <f t="shared" si="56"/>
        <v>3.6836155454471844E-2</v>
      </c>
      <c r="J85" s="4">
        <f t="shared" si="56"/>
        <v>0.24841489385694956</v>
      </c>
      <c r="K85" s="4">
        <f t="shared" si="56"/>
        <v>-5.8687069937566685E-3</v>
      </c>
      <c r="L85" s="4">
        <f t="shared" si="56"/>
        <v>0.2959570336697856</v>
      </c>
      <c r="M85" s="4">
        <f t="shared" si="56"/>
        <v>0.4150558459955011</v>
      </c>
      <c r="N85" s="4">
        <f t="shared" si="56"/>
        <v>0.26483727688022762</v>
      </c>
      <c r="O85" s="4">
        <f t="shared" si="56"/>
        <v>0.2053918018847547</v>
      </c>
      <c r="P85" s="4">
        <f t="shared" si="56"/>
        <v>0.27303541132914377</v>
      </c>
      <c r="Q85" s="4">
        <f t="shared" si="56"/>
        <v>0.42304167506071794</v>
      </c>
      <c r="R85" s="4">
        <f t="shared" si="56"/>
        <v>0.12337556795145353</v>
      </c>
      <c r="S85" s="4">
        <f t="shared" si="56"/>
        <v>-4.241416315201449</v>
      </c>
      <c r="T85" s="4">
        <f t="shared" si="56"/>
        <v>2.8721537912641684</v>
      </c>
      <c r="U85" s="4">
        <f t="shared" si="56"/>
        <v>0.45628317720464712</v>
      </c>
      <c r="V85" s="4">
        <f t="shared" si="56"/>
        <v>-0.68514070266973293</v>
      </c>
    </row>
    <row r="86" spans="1:40" x14ac:dyDescent="0.3">
      <c r="A86" s="1" t="s">
        <v>39</v>
      </c>
      <c r="AE86" s="1" t="s">
        <v>83</v>
      </c>
      <c r="AF86" s="1" t="s">
        <v>84</v>
      </c>
    </row>
    <row r="87" spans="1:40" x14ac:dyDescent="0.3">
      <c r="A87" s="1" t="s">
        <v>37</v>
      </c>
      <c r="B87">
        <f>B80-B78</f>
        <v>7.1933199999999999</v>
      </c>
      <c r="C87">
        <f t="shared" ref="C87:V87" si="57">C80-C78</f>
        <v>-76.362939999999981</v>
      </c>
      <c r="D87">
        <f t="shared" si="57"/>
        <v>532.22928000000002</v>
      </c>
      <c r="E87">
        <f t="shared" si="57"/>
        <v>86.066340000000082</v>
      </c>
      <c r="F87">
        <f t="shared" si="57"/>
        <v>116.51062000000002</v>
      </c>
      <c r="G87">
        <f t="shared" si="57"/>
        <v>22.352980000000002</v>
      </c>
      <c r="H87">
        <f t="shared" si="57"/>
        <v>1046.4050799999986</v>
      </c>
      <c r="I87">
        <f t="shared" si="57"/>
        <v>27.87462000000005</v>
      </c>
      <c r="J87">
        <f t="shared" si="57"/>
        <v>199.40676000000008</v>
      </c>
      <c r="K87">
        <f t="shared" si="57"/>
        <v>225.85879999999997</v>
      </c>
      <c r="L87">
        <f t="shared" si="57"/>
        <v>499.44859999999994</v>
      </c>
      <c r="M87">
        <f t="shared" si="57"/>
        <v>432.91653999999994</v>
      </c>
      <c r="N87">
        <f t="shared" si="57"/>
        <v>175.56898000000001</v>
      </c>
      <c r="O87">
        <f t="shared" si="57"/>
        <v>2279.3954799999992</v>
      </c>
      <c r="P87">
        <f t="shared" si="57"/>
        <v>-20.681299999999993</v>
      </c>
      <c r="Q87">
        <f t="shared" si="57"/>
        <v>-275.76969999999994</v>
      </c>
      <c r="R87">
        <f t="shared" si="57"/>
        <v>306.37048000000004</v>
      </c>
      <c r="S87">
        <f t="shared" si="57"/>
        <v>-413.38226000000003</v>
      </c>
      <c r="T87">
        <f t="shared" si="57"/>
        <v>-316.40592000000004</v>
      </c>
      <c r="U87">
        <f t="shared" si="57"/>
        <v>-153.21599999999998</v>
      </c>
      <c r="V87">
        <f t="shared" si="57"/>
        <v>-1232.9904000000001</v>
      </c>
      <c r="AD87" s="1" t="s">
        <v>35</v>
      </c>
      <c r="AE87">
        <f>SUM(AF80:AN80)</f>
        <v>266680.22456</v>
      </c>
      <c r="AF87" s="4">
        <f>AF80/AE87</f>
        <v>0.31179408198410435</v>
      </c>
      <c r="AG87" s="4">
        <f>AG80/AE87</f>
        <v>0.17827722043673083</v>
      </c>
      <c r="AH87" s="4">
        <f>AH80/AE87</f>
        <v>0.11590223756184764</v>
      </c>
      <c r="AI87" s="4">
        <f>AI80/AE87</f>
        <v>8.9841048917406838E-2</v>
      </c>
      <c r="AJ87" s="4">
        <f>AJ80/AE87</f>
        <v>8.5049866361189483E-2</v>
      </c>
    </row>
    <row r="88" spans="1:40" x14ac:dyDescent="0.3">
      <c r="A88" s="1" t="s">
        <v>38</v>
      </c>
      <c r="B88">
        <f>B81-B78</f>
        <v>-37.623680000000036</v>
      </c>
      <c r="C88">
        <f t="shared" ref="C88:V88" si="58">C81-C78</f>
        <v>-12.220339999999965</v>
      </c>
      <c r="D88">
        <f t="shared" si="58"/>
        <v>279.19488000000001</v>
      </c>
      <c r="E88">
        <f t="shared" si="58"/>
        <v>9.1610399999999572</v>
      </c>
      <c r="F88">
        <f t="shared" si="58"/>
        <v>-9.1963799999999765</v>
      </c>
      <c r="G88">
        <f t="shared" si="58"/>
        <v>12.093379999999968</v>
      </c>
      <c r="H88">
        <f t="shared" si="58"/>
        <v>367.57588000000032</v>
      </c>
      <c r="I88">
        <f t="shared" si="58"/>
        <v>15.62972000000002</v>
      </c>
      <c r="J88">
        <f t="shared" si="58"/>
        <v>255.09796000000006</v>
      </c>
      <c r="K88">
        <f t="shared" si="58"/>
        <v>-6.9436000000000604</v>
      </c>
      <c r="L88">
        <f t="shared" si="58"/>
        <v>259.18599999999992</v>
      </c>
      <c r="M88">
        <f t="shared" si="58"/>
        <v>316.19044000000008</v>
      </c>
      <c r="N88">
        <f t="shared" si="58"/>
        <v>79.422480000000007</v>
      </c>
      <c r="O88">
        <f t="shared" si="58"/>
        <v>1479.4061799999999</v>
      </c>
      <c r="P88">
        <f t="shared" si="58"/>
        <v>-53.253399999999999</v>
      </c>
      <c r="Q88">
        <f t="shared" si="58"/>
        <v>-267.31829999999991</v>
      </c>
      <c r="R88">
        <f t="shared" si="58"/>
        <v>286.13848000000007</v>
      </c>
      <c r="S88">
        <f t="shared" si="58"/>
        <v>-250.02496000000002</v>
      </c>
      <c r="T88">
        <f t="shared" si="58"/>
        <v>-325.38682000000006</v>
      </c>
      <c r="U88">
        <f t="shared" si="58"/>
        <v>-67.329100000000011</v>
      </c>
      <c r="V88">
        <f t="shared" si="58"/>
        <v>-1111.8303000000003</v>
      </c>
      <c r="AD88" s="1">
        <v>2020</v>
      </c>
      <c r="AE88">
        <f>SUM(AF81:AN81)</f>
        <v>252261.90590000001</v>
      </c>
      <c r="AF88" s="4">
        <f>AF81/AE88</f>
        <v>0.30850577625799191</v>
      </c>
      <c r="AG88" s="4">
        <f>AG81/AE88</f>
        <v>0.17739080476835484</v>
      </c>
      <c r="AH88" s="4">
        <f>AH81/AE88</f>
        <v>0.11926039047657888</v>
      </c>
      <c r="AI88" s="4">
        <f>AI81/AE88</f>
        <v>9.1718704881155827E-2</v>
      </c>
      <c r="AJ88" s="4">
        <f>AJ81/AE88</f>
        <v>9.1098126441293961E-2</v>
      </c>
    </row>
    <row r="89" spans="1:40" x14ac:dyDescent="0.3">
      <c r="AD89" s="1">
        <v>2021</v>
      </c>
      <c r="AE89">
        <f>SUM(AF82:AN82)</f>
        <v>288018.89319999999</v>
      </c>
      <c r="AF89" s="4">
        <f>AF82/AE89</f>
        <v>0.30833692891921721</v>
      </c>
      <c r="AG89" s="4">
        <f>AG82/AE89</f>
        <v>0.17898601729645144</v>
      </c>
      <c r="AH89" s="4">
        <f>AH82/AE89</f>
        <v>0.11363700185207155</v>
      </c>
      <c r="AI89" s="4">
        <f>AI82/AE89</f>
        <v>9.4860816929213859E-2</v>
      </c>
      <c r="AJ89" s="4">
        <f>AJ82/AE89</f>
        <v>8.7716384572232631E-2</v>
      </c>
    </row>
    <row r="90" spans="1:40" x14ac:dyDescent="0.3">
      <c r="AD90" s="1">
        <v>2022</v>
      </c>
      <c r="AE90">
        <f>SUM(AF83:AN83)</f>
        <v>281750.11349999998</v>
      </c>
      <c r="AF90" s="4">
        <f>AF83/AE90</f>
        <v>0.30489132385034518</v>
      </c>
      <c r="AG90" s="4">
        <f>AG83/AE90</f>
        <v>0.17282805637627544</v>
      </c>
      <c r="AH90" s="4">
        <f>AH83/AE90</f>
        <v>0.11793340661777586</v>
      </c>
      <c r="AI90" s="4">
        <f>AI83/AE90</f>
        <v>9.7906902529073886E-2</v>
      </c>
      <c r="AJ90" s="4">
        <f>AJ83/AE90</f>
        <v>8.8129440984235863E-2</v>
      </c>
    </row>
    <row r="91" spans="1:40" x14ac:dyDescent="0.3">
      <c r="B91" s="5" t="s">
        <v>86</v>
      </c>
      <c r="C91" s="5"/>
      <c r="D91" s="5"/>
      <c r="E91" s="5"/>
      <c r="F91" s="5"/>
      <c r="G91" s="5"/>
      <c r="H91" s="5"/>
      <c r="I91" s="6" t="s">
        <v>87</v>
      </c>
      <c r="J91" s="6"/>
      <c r="K91" s="6"/>
      <c r="L91" s="6"/>
      <c r="M91" s="6"/>
      <c r="N91" s="6"/>
      <c r="O91" s="6"/>
      <c r="P91" s="2" t="s">
        <v>2</v>
      </c>
      <c r="Q91" s="7"/>
      <c r="R91" s="7"/>
      <c r="S91" s="7"/>
      <c r="T91" s="7"/>
      <c r="U91" s="7"/>
      <c r="V91" s="7"/>
    </row>
    <row r="92" spans="1:40" x14ac:dyDescent="0.3">
      <c r="A92" s="1" t="s">
        <v>5</v>
      </c>
      <c r="B92" s="5" t="s">
        <v>6</v>
      </c>
      <c r="C92" s="5" t="s">
        <v>7</v>
      </c>
      <c r="D92" s="5" t="s">
        <v>8</v>
      </c>
      <c r="E92" s="5" t="s">
        <v>9</v>
      </c>
      <c r="F92" s="5" t="s">
        <v>10</v>
      </c>
      <c r="G92" s="5" t="s">
        <v>11</v>
      </c>
      <c r="H92" s="5" t="s">
        <v>12</v>
      </c>
      <c r="I92" s="6" t="s">
        <v>13</v>
      </c>
      <c r="J92" s="6" t="s">
        <v>14</v>
      </c>
      <c r="K92" s="6" t="s">
        <v>15</v>
      </c>
      <c r="L92" s="6" t="s">
        <v>16</v>
      </c>
      <c r="M92" s="6" t="s">
        <v>17</v>
      </c>
      <c r="N92" s="6" t="s">
        <v>18</v>
      </c>
      <c r="O92" s="6" t="s">
        <v>19</v>
      </c>
      <c r="P92" s="2" t="s">
        <v>20</v>
      </c>
      <c r="Q92" s="2" t="s">
        <v>21</v>
      </c>
      <c r="R92" s="2" t="s">
        <v>22</v>
      </c>
      <c r="S92" s="2" t="s">
        <v>23</v>
      </c>
      <c r="T92" s="2" t="s">
        <v>24</v>
      </c>
      <c r="U92" s="2" t="s">
        <v>25</v>
      </c>
      <c r="V92" s="2" t="s">
        <v>26</v>
      </c>
      <c r="X92" s="2" t="s">
        <v>27</v>
      </c>
      <c r="AF92" s="1" t="s">
        <v>85</v>
      </c>
    </row>
    <row r="93" spans="1:40" x14ac:dyDescent="0.3">
      <c r="A93" s="1" t="s">
        <v>34</v>
      </c>
      <c r="B93">
        <f>SUM(NW_2015_2019!B2:B3)</f>
        <v>708.25951999999995</v>
      </c>
      <c r="C93">
        <f>SUM(NW_2015_2019!C2:C3)</f>
        <v>1263.7119400000001</v>
      </c>
      <c r="D93">
        <f>SUM(NW_2015_2019!D2:D3)</f>
        <v>6801.8599400000003</v>
      </c>
      <c r="E93">
        <f>SUM(NW_2015_2019!E2:E3)</f>
        <v>2775.3431799999998</v>
      </c>
      <c r="F93">
        <f>SUM(NW_2015_2019!F2:F3)</f>
        <v>1864.44776</v>
      </c>
      <c r="G93">
        <f>SUM(NW_2015_2019!G2:G3)</f>
        <v>428.13549999999998</v>
      </c>
      <c r="H93">
        <f>SUM(NW_2015_2019!H2:H3)</f>
        <v>21553.970300000001</v>
      </c>
      <c r="I93">
        <f>SUM(NW_2015_2019!I2:I3)</f>
        <v>1801.4120800000001</v>
      </c>
      <c r="J93">
        <f>SUM(NW_2015_2019!J2:J3)</f>
        <v>1750.81214</v>
      </c>
      <c r="K93">
        <f>SUM(NW_2015_2019!K2:K3)</f>
        <v>3767.8195800000003</v>
      </c>
      <c r="L93">
        <f>SUM(NW_2015_2019!L2:L3)</f>
        <v>3552.44652</v>
      </c>
      <c r="M93">
        <f>SUM(NW_2015_2019!M2:M3)</f>
        <v>2970.6924199999999</v>
      </c>
      <c r="N93">
        <f>SUM(NW_2015_2019!N2:N3)</f>
        <v>767.57048000000009</v>
      </c>
      <c r="O93">
        <f>SUM(NW_2015_2019!O2:O3)</f>
        <v>23000.327980000002</v>
      </c>
      <c r="P93">
        <f>SUM(NW_2015_2019!P2:P3)</f>
        <v>-1093.15256</v>
      </c>
      <c r="Q93">
        <f>SUM(NW_2015_2019!Q2:Q3)</f>
        <v>-487.10020000000003</v>
      </c>
      <c r="R93">
        <f>SUM(NW_2015_2019!R2:R3)</f>
        <v>3034.04036</v>
      </c>
      <c r="S93">
        <f>SUM(NW_2015_2019!S2:S3)</f>
        <v>-777.10334</v>
      </c>
      <c r="T93">
        <f>SUM(NW_2015_2019!T2:T3)</f>
        <v>-1106.2446600000001</v>
      </c>
      <c r="U93">
        <f>SUM(NW_2015_2019!U2:U3)</f>
        <v>-339.43498</v>
      </c>
      <c r="V93">
        <f>SUM(NW_2015_2019!V2:V3)</f>
        <v>-1446.3576800000001</v>
      </c>
      <c r="X93">
        <f>SUM(L93:M93)/I93</f>
        <v>3.6211253451792107</v>
      </c>
      <c r="AE93" s="1" t="s">
        <v>35</v>
      </c>
      <c r="AF93" s="12">
        <f>SUM(AF87:AG87)</f>
        <v>0.49007130242083519</v>
      </c>
    </row>
    <row r="94" spans="1:40" x14ac:dyDescent="0.3">
      <c r="A94" s="1">
        <v>2020</v>
      </c>
      <c r="B94">
        <f>SUM(NW_2020!B2:B3)</f>
        <v>593.69920000000002</v>
      </c>
      <c r="C94">
        <f>SUM(NW_2020!C2:C3)</f>
        <v>1071.0889999999999</v>
      </c>
      <c r="D94">
        <f>SUM(NW_2020!D2:D3)</f>
        <v>6572.3063000000002</v>
      </c>
      <c r="E94">
        <f>SUM(NW_2020!E2:E3)</f>
        <v>2477.8885</v>
      </c>
      <c r="F94">
        <f>SUM(NW_2020!F2:F3)</f>
        <v>1737.1142</v>
      </c>
      <c r="G94">
        <f>SUM(NW_2020!G2:G3)</f>
        <v>382.73509999999999</v>
      </c>
      <c r="H94">
        <f>SUM(NW_2020!H2:H3)</f>
        <v>19736.165300000001</v>
      </c>
      <c r="I94">
        <f>SUM(NW_2020!I2:I3)</f>
        <v>1388.6639</v>
      </c>
      <c r="J94">
        <f>SUM(NW_2020!J2:J3)</f>
        <v>1715.3739</v>
      </c>
      <c r="K94">
        <f>SUM(NW_2020!K2:K3)</f>
        <v>3908.636</v>
      </c>
      <c r="L94">
        <f>SUM(NW_2020!L2:L3)</f>
        <v>3417.5463</v>
      </c>
      <c r="M94">
        <f>SUM(NW_2020!M2:M3)</f>
        <v>2808.6539000000002</v>
      </c>
      <c r="N94">
        <f>SUM(NW_2020!N2:N3)</f>
        <v>758.26139999999998</v>
      </c>
      <c r="O94">
        <f>SUM(NW_2020!O2:O3)</f>
        <v>22086.593699999998</v>
      </c>
      <c r="P94">
        <f>SUM(NW_2020!P2:P3)</f>
        <v>-794.96469999999999</v>
      </c>
      <c r="Q94">
        <f>SUM(NW_2020!Q2:Q3)</f>
        <v>-644.28489999999999</v>
      </c>
      <c r="R94">
        <f>SUM(NW_2020!R2:R3)</f>
        <v>2663.6702999999998</v>
      </c>
      <c r="S94">
        <f>SUM(NW_2020!S2:S3)</f>
        <v>-939.65779999999995</v>
      </c>
      <c r="T94">
        <f>SUM(NW_2020!T2:T3)</f>
        <v>-1071.5397</v>
      </c>
      <c r="U94">
        <f>SUM(NW_2020!U2:U3)</f>
        <v>-375.52629999999999</v>
      </c>
      <c r="V94">
        <f>SUM(NW_2020!V2:V3)</f>
        <v>-2350.4283999999989</v>
      </c>
      <c r="X94">
        <f t="shared" ref="X94:X96" si="59">SUM(L94:M94)/I94</f>
        <v>4.4835904497841419</v>
      </c>
      <c r="AE94" s="1">
        <v>2020</v>
      </c>
      <c r="AF94" s="12">
        <f>SUM(AF88:AG88)</f>
        <v>0.48589658102634675</v>
      </c>
    </row>
    <row r="95" spans="1:40" x14ac:dyDescent="0.3">
      <c r="A95" s="1">
        <v>2021</v>
      </c>
      <c r="B95">
        <f>SUM(NW_2021!B2:B3)</f>
        <v>702.09850000000006</v>
      </c>
      <c r="C95">
        <f>SUM(NW_2021!C2:C3)</f>
        <v>985.63959999999997</v>
      </c>
      <c r="D95">
        <f>SUM(NW_2021!D2:D3)</f>
        <v>7478.4869999999992</v>
      </c>
      <c r="E95">
        <f>SUM(NW_2021!E2:E3)</f>
        <v>3056.8581999999997</v>
      </c>
      <c r="F95">
        <f>SUM(NW_2021!F2:F3)</f>
        <v>2116.3072000000002</v>
      </c>
      <c r="G95">
        <f>SUM(NW_2021!G2:G3)</f>
        <v>507.07849999999996</v>
      </c>
      <c r="H95">
        <f>SUM(NW_2021!H2:H3)</f>
        <v>23100.520199999999</v>
      </c>
      <c r="I95">
        <f>SUM(NW_2021!I2:I3)</f>
        <v>1700.3611999999998</v>
      </c>
      <c r="J95">
        <f>SUM(NW_2021!J2:J3)</f>
        <v>1959.5689</v>
      </c>
      <c r="K95">
        <f>SUM(NW_2021!K2:K3)</f>
        <v>4533.8353000000006</v>
      </c>
      <c r="L95">
        <f>SUM(NW_2021!L2:L3)</f>
        <v>5130.3339999999998</v>
      </c>
      <c r="M95">
        <f>SUM(NW_2021!M2:M3)</f>
        <v>4122.3577000000005</v>
      </c>
      <c r="N95">
        <f>SUM(NW_2021!N2:N3)</f>
        <v>1215.7383</v>
      </c>
      <c r="O95">
        <f>SUM(NW_2021!O2:O3)</f>
        <v>29314.921300000002</v>
      </c>
      <c r="P95">
        <f>SUM(NW_2021!P2:P3)</f>
        <v>-998.2627</v>
      </c>
      <c r="Q95">
        <f>SUM(NW_2021!Q2:Q3)</f>
        <v>-973.92930000000001</v>
      </c>
      <c r="R95">
        <f>SUM(NW_2021!R2:R3)</f>
        <v>2944.6516999999999</v>
      </c>
      <c r="S95">
        <f>SUM(NW_2021!S2:S3)</f>
        <v>-2073.4758000000002</v>
      </c>
      <c r="T95">
        <f>SUM(NW_2021!T2:T3)</f>
        <v>-2006.0505000000001</v>
      </c>
      <c r="U95">
        <f>SUM(NW_2021!U2:U3)</f>
        <v>-708.65980000000002</v>
      </c>
      <c r="V95">
        <f>SUM(NW_2021!V2:V3)</f>
        <v>-6214.4010999999991</v>
      </c>
      <c r="X95">
        <f t="shared" si="59"/>
        <v>5.4416036428024821</v>
      </c>
      <c r="AE95" s="1">
        <v>2021</v>
      </c>
      <c r="AF95" s="12">
        <f>SUM(AF89:AG89)</f>
        <v>0.48732294621566863</v>
      </c>
    </row>
    <row r="96" spans="1:40" x14ac:dyDescent="0.3">
      <c r="A96" s="1">
        <v>2022</v>
      </c>
      <c r="B96">
        <f>SUM(NW_2022!B2:B3)</f>
        <v>672.96849999999995</v>
      </c>
      <c r="C96">
        <f>SUM(NW_2022!C2:C3)</f>
        <v>1259.2299</v>
      </c>
      <c r="D96">
        <f>SUM(NW_2022!D2:D3)</f>
        <v>7823.5065999999997</v>
      </c>
      <c r="E96">
        <f>SUM(NW_2022!E2:E3)</f>
        <v>2918.6264999999999</v>
      </c>
      <c r="F96">
        <f>SUM(NW_2022!F2:F3)</f>
        <v>2031.5940000000001</v>
      </c>
      <c r="G96">
        <f>SUM(NW_2022!G2:G3)</f>
        <v>443.2953</v>
      </c>
      <c r="H96">
        <f>SUM(NW_2022!H2:H3)</f>
        <v>23454.5527</v>
      </c>
      <c r="I96">
        <f>SUM(NW_2022!I2:I3)</f>
        <v>1377.1626000000001</v>
      </c>
      <c r="J96">
        <f>SUM(NW_2022!J2:J3)</f>
        <v>2444.5920999999998</v>
      </c>
      <c r="K96">
        <f>SUM(NW_2022!K2:K3)</f>
        <v>4049.9758999999999</v>
      </c>
      <c r="L96">
        <f>SUM(NW_2022!L2:L3)</f>
        <v>3893.7713999999996</v>
      </c>
      <c r="M96">
        <f>SUM(NW_2022!M2:M3)</f>
        <v>3498.6916000000001</v>
      </c>
      <c r="N96">
        <f>SUM(NW_2022!N2:N3)</f>
        <v>990.37549999999999</v>
      </c>
      <c r="O96">
        <f>SUM(NW_2022!O2:O3)</f>
        <v>25487.271500000003</v>
      </c>
      <c r="P96">
        <f>SUM(NW_2022!P2:P3)</f>
        <v>-704.19409999999993</v>
      </c>
      <c r="Q96">
        <f>SUM(NW_2022!Q2:Q3)</f>
        <v>-1185.3622</v>
      </c>
      <c r="R96">
        <f>SUM(NW_2022!R2:R3)</f>
        <v>3773.5307000000003</v>
      </c>
      <c r="S96">
        <f>SUM(NW_2022!S2:S3)</f>
        <v>-975.14490000000001</v>
      </c>
      <c r="T96">
        <f>SUM(NW_2022!T2:T3)</f>
        <v>-1467.0976000000001</v>
      </c>
      <c r="U96">
        <f>SUM(NW_2022!U2:U3)</f>
        <v>-547.08019999999999</v>
      </c>
      <c r="V96">
        <f>SUM(NW_2022!V2:V3)</f>
        <v>-2032.7188000000001</v>
      </c>
      <c r="X96">
        <f t="shared" si="59"/>
        <v>5.367894103426857</v>
      </c>
      <c r="AE96" s="1">
        <v>2022</v>
      </c>
      <c r="AF96" s="12">
        <f>SUM(AF90:AG90)</f>
        <v>0.47771938022662064</v>
      </c>
    </row>
    <row r="98" spans="1:24" x14ac:dyDescent="0.3">
      <c r="A98" s="1" t="s">
        <v>36</v>
      </c>
    </row>
    <row r="99" spans="1:24" x14ac:dyDescent="0.3">
      <c r="A99" s="2" t="s">
        <v>37</v>
      </c>
      <c r="B99" s="3">
        <f t="shared" ref="B99:P99" si="60">(B95-B93)/B93</f>
        <v>-8.6988170663768755E-3</v>
      </c>
      <c r="C99" s="3">
        <f t="shared" si="60"/>
        <v>-0.22004408694595395</v>
      </c>
      <c r="D99" s="3">
        <f t="shared" si="60"/>
        <v>9.9476770466990661E-2</v>
      </c>
      <c r="E99" s="3">
        <f t="shared" si="60"/>
        <v>0.10143430982830737</v>
      </c>
      <c r="F99" s="3">
        <f t="shared" si="60"/>
        <v>0.13508527586742369</v>
      </c>
      <c r="G99" s="3">
        <f t="shared" si="60"/>
        <v>0.18438788654526425</v>
      </c>
      <c r="H99" s="3">
        <f t="shared" si="60"/>
        <v>7.1752437183232001E-2</v>
      </c>
      <c r="I99" s="3">
        <f t="shared" si="60"/>
        <v>-5.6095371582053688E-2</v>
      </c>
      <c r="J99" s="3">
        <f t="shared" si="60"/>
        <v>0.11923424291540495</v>
      </c>
      <c r="K99" s="3">
        <f t="shared" si="60"/>
        <v>0.20330477713585221</v>
      </c>
      <c r="L99" s="3">
        <f t="shared" si="60"/>
        <v>0.44416924255343887</v>
      </c>
      <c r="M99" s="3">
        <f t="shared" si="60"/>
        <v>0.38767570558516479</v>
      </c>
      <c r="N99" s="3">
        <f t="shared" si="60"/>
        <v>0.58387839511493433</v>
      </c>
      <c r="O99" s="3">
        <f t="shared" si="60"/>
        <v>0.27454362066014326</v>
      </c>
      <c r="P99" s="3">
        <f t="shared" si="60"/>
        <v>-8.6803858374534651E-2</v>
      </c>
      <c r="Q99" s="3">
        <f t="shared" ref="Q99:V99" si="61">(Q95-Q93)/Q93</f>
        <v>0.9994434410004347</v>
      </c>
      <c r="R99" s="3">
        <f t="shared" si="61"/>
        <v>-2.9461921857888561E-2</v>
      </c>
      <c r="S99" s="3">
        <f t="shared" si="61"/>
        <v>1.6682111545164637</v>
      </c>
      <c r="T99" s="3">
        <f t="shared" si="61"/>
        <v>0.81338773648859908</v>
      </c>
      <c r="U99" s="3">
        <f t="shared" si="61"/>
        <v>1.0877630231274338</v>
      </c>
      <c r="V99" s="3">
        <f t="shared" si="61"/>
        <v>3.2965866506824222</v>
      </c>
    </row>
    <row r="100" spans="1:24" x14ac:dyDescent="0.3">
      <c r="A100" s="1" t="s">
        <v>38</v>
      </c>
      <c r="B100" s="4">
        <f>(B96-B93)/B93</f>
        <v>-4.9827808879999248E-2</v>
      </c>
      <c r="C100" s="4">
        <f t="shared" ref="C100:V100" si="62">(C96-C93)/C93</f>
        <v>-3.5467260046621834E-3</v>
      </c>
      <c r="D100" s="4">
        <f t="shared" si="62"/>
        <v>0.15020107279656797</v>
      </c>
      <c r="E100" s="4">
        <f t="shared" si="62"/>
        <v>5.1627244166611498E-2</v>
      </c>
      <c r="F100" s="4">
        <f t="shared" si="62"/>
        <v>8.9649194569012769E-2</v>
      </c>
      <c r="G100" s="4">
        <f t="shared" si="62"/>
        <v>3.540888340256769E-2</v>
      </c>
      <c r="H100" s="4">
        <f t="shared" si="62"/>
        <v>8.8177833296912325E-2</v>
      </c>
      <c r="I100" s="4">
        <f t="shared" si="62"/>
        <v>-0.23550940104720511</v>
      </c>
      <c r="J100" s="4">
        <f t="shared" si="62"/>
        <v>0.39626179425509345</v>
      </c>
      <c r="K100" s="4">
        <f t="shared" si="62"/>
        <v>7.4885836226797134E-2</v>
      </c>
      <c r="L100" s="4">
        <f t="shared" si="62"/>
        <v>9.608163784545859E-2</v>
      </c>
      <c r="M100" s="4">
        <f t="shared" si="62"/>
        <v>0.17773606464448455</v>
      </c>
      <c r="N100" s="4">
        <f t="shared" si="62"/>
        <v>0.29027304437242019</v>
      </c>
      <c r="O100" s="4">
        <f t="shared" si="62"/>
        <v>0.10812643724743966</v>
      </c>
      <c r="P100" s="4">
        <f t="shared" si="62"/>
        <v>-0.3558135197524489</v>
      </c>
      <c r="Q100" s="4">
        <f t="shared" si="62"/>
        <v>1.4335079312223644</v>
      </c>
      <c r="R100" s="4">
        <f t="shared" si="62"/>
        <v>0.24373121391173594</v>
      </c>
      <c r="S100" s="4">
        <f t="shared" si="62"/>
        <v>0.25484584842988839</v>
      </c>
      <c r="T100" s="4">
        <f t="shared" si="62"/>
        <v>0.32619632261094933</v>
      </c>
      <c r="U100" s="4">
        <f t="shared" si="62"/>
        <v>0.61173783562318773</v>
      </c>
      <c r="V100" s="4">
        <f t="shared" si="62"/>
        <v>0.40540533514503824</v>
      </c>
    </row>
    <row r="101" spans="1:24" x14ac:dyDescent="0.3">
      <c r="A101" s="1" t="s">
        <v>39</v>
      </c>
    </row>
    <row r="102" spans="1:24" x14ac:dyDescent="0.3">
      <c r="A102" s="1" t="s">
        <v>37</v>
      </c>
      <c r="B102">
        <f>B95-B93</f>
        <v>-6.161019999999894</v>
      </c>
      <c r="C102">
        <f t="shared" ref="C102:V102" si="63">C95-C93</f>
        <v>-278.07234000000017</v>
      </c>
      <c r="D102">
        <f t="shared" si="63"/>
        <v>676.62705999999889</v>
      </c>
      <c r="E102">
        <f t="shared" si="63"/>
        <v>281.51501999999982</v>
      </c>
      <c r="F102">
        <f t="shared" si="63"/>
        <v>251.85944000000018</v>
      </c>
      <c r="G102">
        <f t="shared" si="63"/>
        <v>78.942999999999984</v>
      </c>
      <c r="H102">
        <f t="shared" si="63"/>
        <v>1546.5498999999982</v>
      </c>
      <c r="I102">
        <f t="shared" si="63"/>
        <v>-101.05088000000023</v>
      </c>
      <c r="J102">
        <f t="shared" si="63"/>
        <v>208.75675999999999</v>
      </c>
      <c r="K102">
        <f t="shared" si="63"/>
        <v>766.01572000000033</v>
      </c>
      <c r="L102">
        <f t="shared" si="63"/>
        <v>1577.8874799999999</v>
      </c>
      <c r="M102">
        <f t="shared" si="63"/>
        <v>1151.6652800000006</v>
      </c>
      <c r="N102">
        <f t="shared" si="63"/>
        <v>448.16781999999989</v>
      </c>
      <c r="O102">
        <f t="shared" si="63"/>
        <v>6314.5933199999999</v>
      </c>
      <c r="P102">
        <f t="shared" si="63"/>
        <v>94.889859999999999</v>
      </c>
      <c r="Q102">
        <f t="shared" si="63"/>
        <v>-486.82909999999998</v>
      </c>
      <c r="R102">
        <f t="shared" si="63"/>
        <v>-89.388660000000073</v>
      </c>
      <c r="S102">
        <f t="shared" si="63"/>
        <v>-1296.37246</v>
      </c>
      <c r="T102">
        <f t="shared" si="63"/>
        <v>-899.80583999999999</v>
      </c>
      <c r="U102">
        <f t="shared" si="63"/>
        <v>-369.22482000000002</v>
      </c>
      <c r="V102">
        <f t="shared" si="63"/>
        <v>-4768.0434199999991</v>
      </c>
    </row>
    <row r="103" spans="1:24" x14ac:dyDescent="0.3">
      <c r="A103" s="1" t="s">
        <v>38</v>
      </c>
      <c r="B103">
        <f>B96-B93</f>
        <v>-35.291020000000003</v>
      </c>
      <c r="C103">
        <f t="shared" ref="C103:V103" si="64">C96-C93</f>
        <v>-4.4820400000000973</v>
      </c>
      <c r="D103">
        <f t="shared" si="64"/>
        <v>1021.6466599999994</v>
      </c>
      <c r="E103">
        <f t="shared" si="64"/>
        <v>143.28332</v>
      </c>
      <c r="F103">
        <f t="shared" si="64"/>
        <v>167.14624000000003</v>
      </c>
      <c r="G103">
        <f t="shared" si="64"/>
        <v>15.159800000000018</v>
      </c>
      <c r="H103">
        <f t="shared" si="64"/>
        <v>1900.5823999999993</v>
      </c>
      <c r="I103">
        <f t="shared" si="64"/>
        <v>-424.24947999999995</v>
      </c>
      <c r="J103">
        <f t="shared" si="64"/>
        <v>693.77995999999985</v>
      </c>
      <c r="K103">
        <f t="shared" si="64"/>
        <v>282.1563199999996</v>
      </c>
      <c r="L103">
        <f t="shared" si="64"/>
        <v>341.32487999999967</v>
      </c>
      <c r="M103">
        <f t="shared" si="64"/>
        <v>527.99918000000025</v>
      </c>
      <c r="N103">
        <f t="shared" si="64"/>
        <v>222.8050199999999</v>
      </c>
      <c r="O103">
        <f t="shared" si="64"/>
        <v>2486.9435200000007</v>
      </c>
      <c r="P103">
        <f t="shared" si="64"/>
        <v>388.95846000000006</v>
      </c>
      <c r="Q103">
        <f t="shared" si="64"/>
        <v>-698.26199999999994</v>
      </c>
      <c r="R103">
        <f t="shared" si="64"/>
        <v>739.49034000000029</v>
      </c>
      <c r="S103">
        <f t="shared" si="64"/>
        <v>-198.04156</v>
      </c>
      <c r="T103">
        <f t="shared" si="64"/>
        <v>-360.85293999999999</v>
      </c>
      <c r="U103">
        <f t="shared" si="64"/>
        <v>-207.64521999999999</v>
      </c>
      <c r="V103">
        <f t="shared" si="64"/>
        <v>-586.36112000000003</v>
      </c>
    </row>
    <row r="106" spans="1:24" x14ac:dyDescent="0.3">
      <c r="B106" s="5" t="s">
        <v>88</v>
      </c>
      <c r="C106" s="5"/>
      <c r="D106" s="5"/>
      <c r="E106" s="5"/>
      <c r="F106" s="5"/>
      <c r="G106" s="5"/>
      <c r="H106" s="5"/>
      <c r="I106" s="6" t="s">
        <v>89</v>
      </c>
      <c r="J106" s="6"/>
      <c r="K106" s="6"/>
      <c r="L106" s="6"/>
      <c r="M106" s="6"/>
      <c r="N106" s="6"/>
      <c r="O106" s="6"/>
      <c r="P106" s="2" t="s">
        <v>2</v>
      </c>
      <c r="Q106" s="7"/>
      <c r="R106" s="7"/>
      <c r="S106" s="7"/>
      <c r="T106" s="7"/>
      <c r="U106" s="7"/>
      <c r="V106" s="7"/>
    </row>
    <row r="107" spans="1:24" x14ac:dyDescent="0.3">
      <c r="A107" s="1" t="s">
        <v>5</v>
      </c>
      <c r="B107" s="5" t="s">
        <v>6</v>
      </c>
      <c r="C107" s="5" t="s">
        <v>7</v>
      </c>
      <c r="D107" s="5" t="s">
        <v>8</v>
      </c>
      <c r="E107" s="5" t="s">
        <v>9</v>
      </c>
      <c r="F107" s="5" t="s">
        <v>10</v>
      </c>
      <c r="G107" s="5" t="s">
        <v>11</v>
      </c>
      <c r="H107" s="5" t="s">
        <v>12</v>
      </c>
      <c r="I107" s="6" t="s">
        <v>13</v>
      </c>
      <c r="J107" s="6" t="s">
        <v>14</v>
      </c>
      <c r="K107" s="6" t="s">
        <v>15</v>
      </c>
      <c r="L107" s="6" t="s">
        <v>16</v>
      </c>
      <c r="M107" s="6" t="s">
        <v>17</v>
      </c>
      <c r="N107" s="6" t="s">
        <v>18</v>
      </c>
      <c r="O107" s="6" t="s">
        <v>19</v>
      </c>
      <c r="P107" s="2" t="s">
        <v>20</v>
      </c>
      <c r="Q107" s="2" t="s">
        <v>21</v>
      </c>
      <c r="R107" s="2" t="s">
        <v>22</v>
      </c>
      <c r="S107" s="2" t="s">
        <v>23</v>
      </c>
      <c r="T107" s="2" t="s">
        <v>24</v>
      </c>
      <c r="U107" s="2" t="s">
        <v>25</v>
      </c>
      <c r="V107" s="2" t="s">
        <v>26</v>
      </c>
      <c r="X107" s="2" t="s">
        <v>27</v>
      </c>
    </row>
    <row r="108" spans="1:24" x14ac:dyDescent="0.3">
      <c r="A108" s="1" t="s">
        <v>34</v>
      </c>
      <c r="B108">
        <f>SUM(YH_2015_2019!B2:B3)</f>
        <v>564.69324000000006</v>
      </c>
      <c r="C108">
        <f>SUM(YH_2015_2019!C2:C3)</f>
        <v>947.14537999999993</v>
      </c>
      <c r="D108">
        <f>SUM(YH_2015_2019!D2:D3)</f>
        <v>7140.0392000000002</v>
      </c>
      <c r="E108">
        <f>SUM(YH_2015_2019!E2:E3)</f>
        <v>2203.2704999999996</v>
      </c>
      <c r="F108">
        <f>SUM(YH_2015_2019!F2:F3)</f>
        <v>1522.40562</v>
      </c>
      <c r="G108">
        <f>SUM(YH_2015_2019!G2:G3)</f>
        <v>353.66516000000001</v>
      </c>
      <c r="H108">
        <f>SUM(YH_2015_2019!H2:H3)</f>
        <v>19691.045539999999</v>
      </c>
      <c r="I108">
        <f>SUM(YH_2015_2019!I2:I3)</f>
        <v>1279.06736</v>
      </c>
      <c r="J108">
        <f>SUM(YH_2015_2019!J2:J3)</f>
        <v>2177.6020800000001</v>
      </c>
      <c r="K108">
        <f>SUM(YH_2015_2019!K2:K3)</f>
        <v>3162.7757799999999</v>
      </c>
      <c r="L108">
        <f>SUM(YH_2015_2019!L2:L3)</f>
        <v>2503.88886</v>
      </c>
      <c r="M108">
        <f>SUM(YH_2015_2019!M2:M3)</f>
        <v>2151.4423200000001</v>
      </c>
      <c r="N108">
        <f>SUM(YH_2015_2019!N2:N3)</f>
        <v>651.58478000000002</v>
      </c>
      <c r="O108">
        <f>SUM(YH_2015_2019!O2:O3)</f>
        <v>18623.208999999999</v>
      </c>
      <c r="P108">
        <f>SUM(YH_2015_2019!P2:P3)</f>
        <v>-714.37411999999995</v>
      </c>
      <c r="Q108">
        <f>SUM(YH_2015_2019!Q2:Q3)</f>
        <v>-1230.4567000000002</v>
      </c>
      <c r="R108">
        <f>SUM(YH_2015_2019!R2:R3)</f>
        <v>3977.2634200000002</v>
      </c>
      <c r="S108">
        <f>SUM(YH_2015_2019!S2:S3)</f>
        <v>-300.61836</v>
      </c>
      <c r="T108">
        <f>SUM(YH_2015_2019!T2:T3)</f>
        <v>-629.0367</v>
      </c>
      <c r="U108">
        <f>SUM(YH_2015_2019!U2:U3)</f>
        <v>-297.91962000000001</v>
      </c>
      <c r="V108">
        <f>SUM(YH_2015_2019!V2:V3)</f>
        <v>1067.83654</v>
      </c>
      <c r="X108">
        <f>SUM(L108:M108)/I108</f>
        <v>3.6396294093533901</v>
      </c>
    </row>
    <row r="109" spans="1:24" x14ac:dyDescent="0.3">
      <c r="A109" s="1">
        <v>2020</v>
      </c>
      <c r="B109">
        <f>SUM(YH_2020!B2:B3)</f>
        <v>572.07510000000002</v>
      </c>
      <c r="C109">
        <f>SUM(YH_2020!C2:C3)</f>
        <v>806.11689999999999</v>
      </c>
      <c r="D109">
        <f>SUM(YH_2020!D2:D3)</f>
        <v>6854.8307000000004</v>
      </c>
      <c r="E109">
        <f>SUM(YH_2020!E2:E3)</f>
        <v>1903.8512000000001</v>
      </c>
      <c r="F109">
        <f>SUM(YH_2020!F2:F3)</f>
        <v>1442.761</v>
      </c>
      <c r="G109">
        <f>SUM(YH_2020!G2:G3)</f>
        <v>322.15879999999999</v>
      </c>
      <c r="H109">
        <f>SUM(YH_2020!H2:H3)</f>
        <v>18274.840199999999</v>
      </c>
      <c r="I109">
        <f>SUM(YH_2020!I2:I3)</f>
        <v>1102.5509999999999</v>
      </c>
      <c r="J109">
        <f>SUM(YH_2020!J2:J3)</f>
        <v>1855.1324999999999</v>
      </c>
      <c r="K109">
        <f>SUM(YH_2020!K2:K3)</f>
        <v>3554.2561999999998</v>
      </c>
      <c r="L109">
        <f>SUM(YH_2020!L2:L3)</f>
        <v>2637.2840999999999</v>
      </c>
      <c r="M109">
        <f>SUM(YH_2020!M2:M3)</f>
        <v>2164.7505000000001</v>
      </c>
      <c r="N109">
        <f>SUM(YH_2020!N2:N3)</f>
        <v>702.40830000000005</v>
      </c>
      <c r="O109">
        <f>SUM(YH_2020!O2:O3)</f>
        <v>18928.219700000001</v>
      </c>
      <c r="P109">
        <f>SUM(YH_2020!P2:P3)</f>
        <v>-530.47590000000002</v>
      </c>
      <c r="Q109">
        <f>SUM(YH_2020!Q2:Q3)</f>
        <v>-1049.0156000000002</v>
      </c>
      <c r="R109">
        <f>SUM(YH_2020!R2:R3)</f>
        <v>3300.5744999999997</v>
      </c>
      <c r="S109">
        <f>SUM(YH_2020!S2:S3)</f>
        <v>-733.43290000000002</v>
      </c>
      <c r="T109">
        <f>SUM(YH_2020!T2:T3)</f>
        <v>-721.98949999999991</v>
      </c>
      <c r="U109">
        <f>SUM(YH_2020!U2:U3)</f>
        <v>-380.24950000000001</v>
      </c>
      <c r="V109">
        <f>SUM(YH_2020!V2:V3)</f>
        <v>-653.37950000000001</v>
      </c>
      <c r="X109">
        <f t="shared" ref="X109:X111" si="65">SUM(L109:M109)/I109</f>
        <v>4.355385465162156</v>
      </c>
    </row>
    <row r="110" spans="1:24" x14ac:dyDescent="0.3">
      <c r="A110" s="1">
        <v>2021</v>
      </c>
      <c r="B110">
        <f>SUM(YH_2021!B2:B3)</f>
        <v>590.30759999999998</v>
      </c>
      <c r="C110">
        <f>SUM(YH_2021!C2:C3)</f>
        <v>692.51030000000003</v>
      </c>
      <c r="D110">
        <f>SUM(YH_2021!D2:D3)</f>
        <v>7481.1945999999998</v>
      </c>
      <c r="E110">
        <f>SUM(YH_2021!E2:E3)</f>
        <v>2362.9938000000002</v>
      </c>
      <c r="F110">
        <f>SUM(YH_2021!F2:F3)</f>
        <v>1646.6741</v>
      </c>
      <c r="G110">
        <f>SUM(YH_2021!G2:G3)</f>
        <v>385.54949999999997</v>
      </c>
      <c r="H110">
        <f>SUM(YH_2021!H2:H3)</f>
        <v>20011.265599999999</v>
      </c>
      <c r="I110">
        <f>SUM(YH_2021!I2:I3)</f>
        <v>1432.4102</v>
      </c>
      <c r="J110">
        <f>SUM(YH_2021!J2:J3)</f>
        <v>2156.3226</v>
      </c>
      <c r="K110">
        <f>SUM(YH_2021!K2:K3)</f>
        <v>3746.7604000000001</v>
      </c>
      <c r="L110">
        <f>SUM(YH_2021!L2:L3)</f>
        <v>3973.8319000000001</v>
      </c>
      <c r="M110">
        <f>SUM(YH_2021!M2:M3)</f>
        <v>3299.4759999999997</v>
      </c>
      <c r="N110">
        <f>SUM(YH_2021!N2:N3)</f>
        <v>1029.885</v>
      </c>
      <c r="O110">
        <f>SUM(YH_2021!O2:O3)</f>
        <v>23746.1587</v>
      </c>
      <c r="P110">
        <f>SUM(YH_2021!P2:P3)</f>
        <v>-842.10259999999994</v>
      </c>
      <c r="Q110">
        <f>SUM(YH_2021!Q2:Q3)</f>
        <v>-1463.8123000000001</v>
      </c>
      <c r="R110">
        <f>SUM(YH_2021!R2:R3)</f>
        <v>3734.4341999999997</v>
      </c>
      <c r="S110">
        <f>SUM(YH_2021!S2:S3)</f>
        <v>-1610.8380999999999</v>
      </c>
      <c r="T110">
        <f>SUM(YH_2021!T2:T3)</f>
        <v>-1652.8018999999999</v>
      </c>
      <c r="U110">
        <f>SUM(YH_2021!U2:U3)</f>
        <v>-644.33550000000002</v>
      </c>
      <c r="V110">
        <f>SUM(YH_2021!V2:V3)</f>
        <v>-3734.8930999999989</v>
      </c>
      <c r="X110">
        <f t="shared" si="65"/>
        <v>5.0776711168351074</v>
      </c>
    </row>
    <row r="111" spans="1:24" x14ac:dyDescent="0.3">
      <c r="A111" s="1">
        <v>2022</v>
      </c>
      <c r="B111">
        <f>SUM(YH_2022!B2:B3)</f>
        <v>519.84410000000003</v>
      </c>
      <c r="C111">
        <f>SUM(YH_2022!C2:C3)</f>
        <v>927.73260000000005</v>
      </c>
      <c r="D111">
        <f>SUM(YH_2022!D2:D3)</f>
        <v>7460.0275000000001</v>
      </c>
      <c r="E111">
        <f>SUM(YH_2022!E2:E3)</f>
        <v>2077.8161999999998</v>
      </c>
      <c r="F111">
        <f>SUM(YH_2022!F2:F3)</f>
        <v>1490.3124</v>
      </c>
      <c r="G111">
        <f>SUM(YH_2022!G2:G3)</f>
        <v>355.00699999999995</v>
      </c>
      <c r="H111">
        <f>SUM(YH_2022!H2:H3)</f>
        <v>19743.760999999999</v>
      </c>
      <c r="I111">
        <f>SUM(YH_2022!I2:I3)</f>
        <v>1136.7117000000001</v>
      </c>
      <c r="J111">
        <f>SUM(YH_2022!J2:J3)</f>
        <v>2538.0998</v>
      </c>
      <c r="K111">
        <f>SUM(YH_2022!K2:K3)</f>
        <v>3122.7497000000003</v>
      </c>
      <c r="L111">
        <f>SUM(YH_2022!L2:L3)</f>
        <v>2782.7327999999998</v>
      </c>
      <c r="M111">
        <f>SUM(YH_2022!M2:M3)</f>
        <v>2755.9005999999999</v>
      </c>
      <c r="N111">
        <f>SUM(YH_2022!N2:N3)</f>
        <v>793.25829999999996</v>
      </c>
      <c r="O111">
        <f>SUM(YH_2022!O2:O3)</f>
        <v>20171.161899999999</v>
      </c>
      <c r="P111">
        <f>SUM(YH_2022!P2:P3)</f>
        <v>-616.86760000000004</v>
      </c>
      <c r="Q111">
        <f>SUM(YH_2022!Q2:Q3)</f>
        <v>-1610.3672000000001</v>
      </c>
      <c r="R111">
        <f>SUM(YH_2022!R2:R3)</f>
        <v>4337.2777999999998</v>
      </c>
      <c r="S111">
        <f>SUM(YH_2022!S2:S3)</f>
        <v>-704.91660000000002</v>
      </c>
      <c r="T111">
        <f>SUM(YH_2022!T2:T3)</f>
        <v>-1265.5882000000001</v>
      </c>
      <c r="U111">
        <f>SUM(YH_2022!U2:U3)</f>
        <v>-438.25130000000001</v>
      </c>
      <c r="V111">
        <f>SUM(YH_2022!V2:V3)</f>
        <v>-427.40089999999964</v>
      </c>
      <c r="X111">
        <f t="shared" si="65"/>
        <v>4.872504963219785</v>
      </c>
    </row>
    <row r="113" spans="1:24" x14ac:dyDescent="0.3">
      <c r="A113" s="1" t="s">
        <v>36</v>
      </c>
    </row>
    <row r="114" spans="1:24" x14ac:dyDescent="0.3">
      <c r="A114" s="2" t="s">
        <v>37</v>
      </c>
      <c r="B114" s="3">
        <f t="shared" ref="B114:P114" si="66">(B110-B108)/B108</f>
        <v>4.535977799202965E-2</v>
      </c>
      <c r="C114" s="3">
        <f t="shared" si="66"/>
        <v>-0.26884476805450913</v>
      </c>
      <c r="D114" s="3">
        <f t="shared" si="66"/>
        <v>4.7780606022443078E-2</v>
      </c>
      <c r="E114" s="3">
        <f t="shared" si="66"/>
        <v>7.2493731477819262E-2</v>
      </c>
      <c r="F114" s="3">
        <f t="shared" si="66"/>
        <v>8.1626393365521049E-2</v>
      </c>
      <c r="G114" s="3">
        <f t="shared" si="66"/>
        <v>9.0154031570426535E-2</v>
      </c>
      <c r="H114" s="3">
        <f t="shared" si="66"/>
        <v>1.6262217227089894E-2</v>
      </c>
      <c r="I114" s="3">
        <f t="shared" si="66"/>
        <v>0.11988644601172531</v>
      </c>
      <c r="J114" s="3">
        <f t="shared" si="66"/>
        <v>-9.7719781751862342E-3</v>
      </c>
      <c r="K114" s="3">
        <f t="shared" si="66"/>
        <v>0.18464306692015967</v>
      </c>
      <c r="L114" s="3">
        <f t="shared" si="66"/>
        <v>0.58706401209836445</v>
      </c>
      <c r="M114" s="3">
        <f t="shared" si="66"/>
        <v>0.53361118228816817</v>
      </c>
      <c r="N114" s="3">
        <f t="shared" si="66"/>
        <v>0.58058480125947687</v>
      </c>
      <c r="O114" s="3">
        <f t="shared" si="66"/>
        <v>0.27508415440110245</v>
      </c>
      <c r="P114" s="3">
        <f t="shared" si="66"/>
        <v>0.1787977425609987</v>
      </c>
      <c r="Q114" s="3">
        <f t="shared" ref="Q114:V114" si="67">(Q110-Q108)/Q108</f>
        <v>0.18964958295566178</v>
      </c>
      <c r="R114" s="3">
        <f t="shared" si="67"/>
        <v>-6.1054346759863473E-2</v>
      </c>
      <c r="S114" s="3">
        <f t="shared" si="67"/>
        <v>4.3584155671662899</v>
      </c>
      <c r="T114" s="3">
        <f t="shared" si="67"/>
        <v>1.6275126713592385</v>
      </c>
      <c r="U114" s="3">
        <f t="shared" si="67"/>
        <v>1.1627830352361486</v>
      </c>
      <c r="V114" s="3">
        <f t="shared" si="67"/>
        <v>-4.4976262378135123</v>
      </c>
    </row>
    <row r="115" spans="1:24" x14ac:dyDescent="0.3">
      <c r="A115" s="1" t="s">
        <v>38</v>
      </c>
      <c r="B115" s="4">
        <f>(B111-B108)/B108</f>
        <v>-7.942213014627203E-2</v>
      </c>
      <c r="C115" s="4">
        <f t="shared" ref="C115:V115" si="68">(C111-C108)/C108</f>
        <v>-2.0496093218550976E-2</v>
      </c>
      <c r="D115" s="4">
        <f t="shared" si="68"/>
        <v>4.481604246654556E-2</v>
      </c>
      <c r="E115" s="4">
        <f t="shared" si="68"/>
        <v>-5.6940035279372143E-2</v>
      </c>
      <c r="F115" s="4">
        <f t="shared" si="68"/>
        <v>-2.1080597429744101E-2</v>
      </c>
      <c r="G115" s="4">
        <f t="shared" si="68"/>
        <v>3.7940972189625171E-3</v>
      </c>
      <c r="H115" s="4">
        <f t="shared" si="68"/>
        <v>2.6771285401231896E-3</v>
      </c>
      <c r="I115" s="4">
        <f t="shared" si="68"/>
        <v>-0.11129645275288702</v>
      </c>
      <c r="J115" s="4">
        <f t="shared" si="68"/>
        <v>0.16554802335603933</v>
      </c>
      <c r="K115" s="4">
        <f t="shared" si="68"/>
        <v>-1.265536439639728E-2</v>
      </c>
      <c r="L115" s="4">
        <f t="shared" si="68"/>
        <v>0.11136434386308973</v>
      </c>
      <c r="M115" s="4">
        <f t="shared" si="68"/>
        <v>0.28095490842626902</v>
      </c>
      <c r="N115" s="4">
        <f t="shared" si="68"/>
        <v>0.21742914252846718</v>
      </c>
      <c r="O115" s="4">
        <f t="shared" si="68"/>
        <v>8.3119557966621127E-2</v>
      </c>
      <c r="P115" s="4">
        <f t="shared" si="68"/>
        <v>-0.13649223462910431</v>
      </c>
      <c r="Q115" s="4">
        <f t="shared" si="68"/>
        <v>0.30875568396677422</v>
      </c>
      <c r="R115" s="4">
        <f t="shared" si="68"/>
        <v>9.0518113079872287E-2</v>
      </c>
      <c r="S115" s="4">
        <f t="shared" si="68"/>
        <v>1.3448887153798592</v>
      </c>
      <c r="T115" s="4">
        <f t="shared" si="68"/>
        <v>1.0119465207673894</v>
      </c>
      <c r="U115" s="4">
        <f t="shared" si="68"/>
        <v>0.47103873185659945</v>
      </c>
      <c r="V115" s="4">
        <f t="shared" si="68"/>
        <v>-1.4002493677543566</v>
      </c>
    </row>
    <row r="116" spans="1:24" x14ac:dyDescent="0.3">
      <c r="A116" s="1" t="s">
        <v>39</v>
      </c>
    </row>
    <row r="117" spans="1:24" x14ac:dyDescent="0.3">
      <c r="A117" s="1" t="s">
        <v>37</v>
      </c>
      <c r="B117">
        <f>B110-B108</f>
        <v>25.61435999999992</v>
      </c>
      <c r="C117">
        <f t="shared" ref="C117:V117" si="69">C110-C108</f>
        <v>-254.6350799999999</v>
      </c>
      <c r="D117">
        <f t="shared" si="69"/>
        <v>341.15539999999964</v>
      </c>
      <c r="E117">
        <f t="shared" si="69"/>
        <v>159.72330000000056</v>
      </c>
      <c r="F117">
        <f t="shared" si="69"/>
        <v>124.26847999999995</v>
      </c>
      <c r="G117">
        <f t="shared" si="69"/>
        <v>31.884339999999952</v>
      </c>
      <c r="H117">
        <f t="shared" si="69"/>
        <v>320.22005999999965</v>
      </c>
      <c r="I117">
        <f t="shared" si="69"/>
        <v>153.34284000000002</v>
      </c>
      <c r="J117">
        <f t="shared" si="69"/>
        <v>-21.279480000000149</v>
      </c>
      <c r="K117">
        <f t="shared" si="69"/>
        <v>583.98462000000018</v>
      </c>
      <c r="L117">
        <f t="shared" si="69"/>
        <v>1469.9430400000001</v>
      </c>
      <c r="M117">
        <f t="shared" si="69"/>
        <v>1148.0336799999995</v>
      </c>
      <c r="N117">
        <f t="shared" si="69"/>
        <v>378.30021999999997</v>
      </c>
      <c r="O117">
        <f t="shared" si="69"/>
        <v>5122.949700000001</v>
      </c>
      <c r="P117">
        <f t="shared" si="69"/>
        <v>-127.72847999999999</v>
      </c>
      <c r="Q117">
        <f t="shared" si="69"/>
        <v>-233.35559999999987</v>
      </c>
      <c r="R117">
        <f t="shared" si="69"/>
        <v>-242.82922000000053</v>
      </c>
      <c r="S117">
        <f t="shared" si="69"/>
        <v>-1310.21974</v>
      </c>
      <c r="T117">
        <f t="shared" si="69"/>
        <v>-1023.7651999999999</v>
      </c>
      <c r="U117">
        <f t="shared" si="69"/>
        <v>-346.41588000000002</v>
      </c>
      <c r="V117">
        <f t="shared" si="69"/>
        <v>-4802.7296399999987</v>
      </c>
    </row>
    <row r="118" spans="1:24" x14ac:dyDescent="0.3">
      <c r="A118" s="1" t="s">
        <v>38</v>
      </c>
      <c r="B118">
        <f>B111-B108</f>
        <v>-44.849140000000034</v>
      </c>
      <c r="C118">
        <f t="shared" ref="C118:V118" si="70">C111-C108</f>
        <v>-19.412779999999884</v>
      </c>
      <c r="D118">
        <f t="shared" si="70"/>
        <v>319.98829999999998</v>
      </c>
      <c r="E118">
        <f t="shared" si="70"/>
        <v>-125.45429999999988</v>
      </c>
      <c r="F118">
        <f t="shared" si="70"/>
        <v>-32.093219999999974</v>
      </c>
      <c r="G118">
        <f t="shared" si="70"/>
        <v>1.3418399999999338</v>
      </c>
      <c r="H118">
        <f t="shared" si="70"/>
        <v>52.715459999999439</v>
      </c>
      <c r="I118">
        <f t="shared" si="70"/>
        <v>-142.35565999999994</v>
      </c>
      <c r="J118">
        <f t="shared" si="70"/>
        <v>360.49771999999984</v>
      </c>
      <c r="K118">
        <f t="shared" si="70"/>
        <v>-40.026079999999638</v>
      </c>
      <c r="L118">
        <f t="shared" si="70"/>
        <v>278.84393999999975</v>
      </c>
      <c r="M118">
        <f t="shared" si="70"/>
        <v>604.45827999999983</v>
      </c>
      <c r="N118">
        <f t="shared" si="70"/>
        <v>141.67351999999994</v>
      </c>
      <c r="O118">
        <f t="shared" si="70"/>
        <v>1547.9529000000002</v>
      </c>
      <c r="P118">
        <f t="shared" si="70"/>
        <v>97.506519999999909</v>
      </c>
      <c r="Q118">
        <f t="shared" si="70"/>
        <v>-379.91049999999996</v>
      </c>
      <c r="R118">
        <f t="shared" si="70"/>
        <v>360.01437999999962</v>
      </c>
      <c r="S118">
        <f t="shared" si="70"/>
        <v>-404.29824000000002</v>
      </c>
      <c r="T118">
        <f t="shared" si="70"/>
        <v>-636.55150000000015</v>
      </c>
      <c r="U118">
        <f t="shared" si="70"/>
        <v>-140.33168000000001</v>
      </c>
      <c r="V118">
        <f t="shared" si="70"/>
        <v>-1495.2374399999997</v>
      </c>
    </row>
    <row r="121" spans="1:24" x14ac:dyDescent="0.3">
      <c r="B121" s="5" t="s">
        <v>90</v>
      </c>
      <c r="C121" s="5"/>
      <c r="D121" s="5"/>
      <c r="E121" s="5"/>
      <c r="F121" s="5"/>
      <c r="G121" s="5"/>
      <c r="H121" s="5"/>
      <c r="I121" s="6" t="s">
        <v>91</v>
      </c>
      <c r="J121" s="6"/>
      <c r="K121" s="6"/>
      <c r="L121" s="6"/>
      <c r="M121" s="6"/>
      <c r="N121" s="6"/>
      <c r="O121" s="6"/>
      <c r="P121" s="2" t="s">
        <v>2</v>
      </c>
      <c r="Q121" s="7"/>
      <c r="R121" s="7"/>
      <c r="S121" s="7"/>
      <c r="T121" s="7"/>
      <c r="U121" s="7"/>
      <c r="V121" s="7"/>
    </row>
    <row r="122" spans="1:24" x14ac:dyDescent="0.3">
      <c r="A122" s="1" t="s">
        <v>5</v>
      </c>
      <c r="B122" s="5" t="s">
        <v>6</v>
      </c>
      <c r="C122" s="5" t="s">
        <v>7</v>
      </c>
      <c r="D122" s="5" t="s">
        <v>8</v>
      </c>
      <c r="E122" s="5" t="s">
        <v>9</v>
      </c>
      <c r="F122" s="5" t="s">
        <v>10</v>
      </c>
      <c r="G122" s="5" t="s">
        <v>11</v>
      </c>
      <c r="H122" s="5" t="s">
        <v>12</v>
      </c>
      <c r="I122" s="6" t="s">
        <v>13</v>
      </c>
      <c r="J122" s="6" t="s">
        <v>14</v>
      </c>
      <c r="K122" s="6" t="s">
        <v>15</v>
      </c>
      <c r="L122" s="6" t="s">
        <v>16</v>
      </c>
      <c r="M122" s="6" t="s">
        <v>17</v>
      </c>
      <c r="N122" s="6" t="s">
        <v>18</v>
      </c>
      <c r="O122" s="6" t="s">
        <v>19</v>
      </c>
      <c r="P122" s="2" t="s">
        <v>20</v>
      </c>
      <c r="Q122" s="2" t="s">
        <v>21</v>
      </c>
      <c r="R122" s="2" t="s">
        <v>22</v>
      </c>
      <c r="S122" s="2" t="s">
        <v>23</v>
      </c>
      <c r="T122" s="2" t="s">
        <v>24</v>
      </c>
      <c r="U122" s="2" t="s">
        <v>25</v>
      </c>
      <c r="V122" s="2" t="s">
        <v>26</v>
      </c>
      <c r="X122" s="2" t="s">
        <v>27</v>
      </c>
    </row>
    <row r="123" spans="1:24" x14ac:dyDescent="0.3">
      <c r="A123" s="1" t="s">
        <v>34</v>
      </c>
      <c r="B123">
        <f>SUM(Wales_2015_2019!B2:B3)</f>
        <v>251.57311999999999</v>
      </c>
      <c r="C123">
        <f>SUM(Wales_2015_2019!C2:C3)</f>
        <v>554.56963999999994</v>
      </c>
      <c r="D123">
        <f>SUM(Wales_2015_2019!D2:D3)</f>
        <v>2581.6154800000004</v>
      </c>
      <c r="E123">
        <f>SUM(Wales_2015_2019!E2:E3)</f>
        <v>993.12346000000002</v>
      </c>
      <c r="F123">
        <f>SUM(Wales_2015_2019!F2:F3)</f>
        <v>742.49376000000007</v>
      </c>
      <c r="G123">
        <f>SUM(Wales_2015_2019!G2:G3)</f>
        <v>218.73804000000001</v>
      </c>
      <c r="H123">
        <f>SUM(Wales_2015_2019!H2:H3)</f>
        <v>8368.4746200000009</v>
      </c>
      <c r="I123">
        <f>SUM(Wales_2015_2019!I2:I3)</f>
        <v>555.50030000000004</v>
      </c>
      <c r="J123">
        <f>SUM(Wales_2015_2019!J2:J3)</f>
        <v>799.95500000000004</v>
      </c>
      <c r="K123">
        <f>SUM(Wales_2015_2019!K2:K3)</f>
        <v>1290.28054</v>
      </c>
      <c r="L123">
        <f>SUM(Wales_2015_2019!L2:L3)</f>
        <v>1129.5948199999998</v>
      </c>
      <c r="M123">
        <f>SUM(Wales_2015_2019!M2:M3)</f>
        <v>1028.2441200000001</v>
      </c>
      <c r="N123">
        <f>SUM(Wales_2015_2019!N2:N3)</f>
        <v>452.80108000000001</v>
      </c>
      <c r="O123">
        <f>SUM(Wales_2015_2019!O2:O3)</f>
        <v>8367.6869800000004</v>
      </c>
      <c r="P123">
        <f>SUM(Wales_2015_2019!P2:P3)</f>
        <v>-303.92718000000002</v>
      </c>
      <c r="Q123">
        <f>SUM(Wales_2015_2019!Q2:Q3)</f>
        <v>-245.38535999999999</v>
      </c>
      <c r="R123">
        <f>SUM(Wales_2015_2019!R2:R3)</f>
        <v>1291.33494</v>
      </c>
      <c r="S123">
        <f>SUM(Wales_2015_2019!S2:S3)</f>
        <v>-136.47136</v>
      </c>
      <c r="T123">
        <f>SUM(Wales_2015_2019!T2:T3)</f>
        <v>-285.75036</v>
      </c>
      <c r="U123">
        <f>SUM(Wales_2015_2019!U2:U3)</f>
        <v>-234.06304</v>
      </c>
      <c r="V123">
        <f>SUM(Wales_2015_2019!V2:V3)</f>
        <v>0.78764000000001033</v>
      </c>
      <c r="X123">
        <f>SUM(L123:M123)/I123</f>
        <v>3.884496444016321</v>
      </c>
    </row>
    <row r="124" spans="1:24" x14ac:dyDescent="0.3">
      <c r="A124" s="1">
        <v>2020</v>
      </c>
      <c r="B124">
        <f>SUM(Wales_2020!B2:B3)</f>
        <v>161.93600000000001</v>
      </c>
      <c r="C124">
        <f>SUM(Wales_2020!C2:C3)</f>
        <v>404.31569999999999</v>
      </c>
      <c r="D124">
        <f>SUM(Wales_2020!D2:D3)</f>
        <v>2294.5770000000002</v>
      </c>
      <c r="E124">
        <f>SUM(Wales_2020!E2:E3)</f>
        <v>794.3492</v>
      </c>
      <c r="F124">
        <f>SUM(Wales_2020!F2:F3)</f>
        <v>590.53579999999999</v>
      </c>
      <c r="G124">
        <f>SUM(Wales_2020!G2:G3)</f>
        <v>132.49170000000001</v>
      </c>
      <c r="H124">
        <f>SUM(Wales_2020!H2:H3)</f>
        <v>6885.4695000000002</v>
      </c>
      <c r="I124">
        <f>SUM(Wales_2020!I2:I3)</f>
        <v>459.18119999999999</v>
      </c>
      <c r="J124">
        <f>SUM(Wales_2020!J2:J3)</f>
        <v>863.66399999999999</v>
      </c>
      <c r="K124">
        <f>SUM(Wales_2020!K2:K3)</f>
        <v>1674.2305999999999</v>
      </c>
      <c r="L124">
        <f>SUM(Wales_2020!L2:L3)</f>
        <v>1244.7950000000001</v>
      </c>
      <c r="M124">
        <f>SUM(Wales_2020!M2:M3)</f>
        <v>1125.4567</v>
      </c>
      <c r="N124">
        <f>SUM(Wales_2020!N2:N3)</f>
        <v>647.11689999999999</v>
      </c>
      <c r="O124">
        <f>SUM(Wales_2020!O2:O3)</f>
        <v>9628.6939000000002</v>
      </c>
      <c r="P124">
        <f>SUM(Wales_2020!P2:P3)</f>
        <v>-297.24520000000001</v>
      </c>
      <c r="Q124">
        <f>SUM(Wales_2020!Q2:Q3)</f>
        <v>-459.34829999999999</v>
      </c>
      <c r="R124">
        <f>SUM(Wales_2020!R2:R3)</f>
        <v>620.34640000000002</v>
      </c>
      <c r="S124">
        <f>SUM(Wales_2020!S2:S3)</f>
        <v>-450.44580000000002</v>
      </c>
      <c r="T124">
        <f>SUM(Wales_2020!T2:T3)</f>
        <v>-534.92089999999996</v>
      </c>
      <c r="U124">
        <f>SUM(Wales_2020!U2:U3)</f>
        <v>-514.62519999999995</v>
      </c>
      <c r="V124">
        <f>SUM(Wales_2020!V2:V3)</f>
        <v>-2743.2244000000001</v>
      </c>
      <c r="X124">
        <f t="shared" ref="X124:X126" si="71">SUM(L124:M124)/I124</f>
        <v>5.1619092854846844</v>
      </c>
    </row>
    <row r="125" spans="1:24" x14ac:dyDescent="0.3">
      <c r="A125" s="1">
        <v>2021</v>
      </c>
      <c r="B125">
        <f>SUM(Wales_2021!B2:B3)</f>
        <v>202.0403</v>
      </c>
      <c r="C125">
        <f>SUM(Wales_2021!C2:C3)</f>
        <v>469.22080000000005</v>
      </c>
      <c r="D125">
        <f>SUM(Wales_2021!D2:D3)</f>
        <v>3034.6615000000002</v>
      </c>
      <c r="E125">
        <f>SUM(Wales_2021!E2:E3)</f>
        <v>1147.2276999999999</v>
      </c>
      <c r="F125">
        <f>SUM(Wales_2021!F2:F3)</f>
        <v>762.69560000000001</v>
      </c>
      <c r="G125">
        <f>SUM(Wales_2021!G2:G3)</f>
        <v>232.5085</v>
      </c>
      <c r="H125">
        <f>SUM(Wales_2021!H2:H3)</f>
        <v>9361.5738999999994</v>
      </c>
      <c r="I125">
        <f>SUM(Wales_2021!I2:I3)</f>
        <v>449.0838</v>
      </c>
      <c r="J125">
        <f>SUM(Wales_2021!J2:J3)</f>
        <v>805.6848</v>
      </c>
      <c r="K125">
        <f>SUM(Wales_2021!K2:K3)</f>
        <v>1677.9022</v>
      </c>
      <c r="L125">
        <f>SUM(Wales_2021!L2:L3)</f>
        <v>1634.8267000000001</v>
      </c>
      <c r="M125">
        <f>SUM(Wales_2021!M2:M3)</f>
        <v>1465.0063</v>
      </c>
      <c r="N125">
        <f>SUM(Wales_2021!N2:N3)</f>
        <v>675.56899999999996</v>
      </c>
      <c r="O125">
        <f>SUM(Wales_2021!O2:O3)</f>
        <v>10684.419</v>
      </c>
      <c r="P125">
        <f>SUM(Wales_2021!P2:P3)</f>
        <v>-247.04349999999999</v>
      </c>
      <c r="Q125">
        <f>SUM(Wales_2021!Q2:Q3)</f>
        <v>-336.464</v>
      </c>
      <c r="R125">
        <f>SUM(Wales_2021!R2:R3)</f>
        <v>1356.7593000000002</v>
      </c>
      <c r="S125">
        <f>SUM(Wales_2021!S2:S3)</f>
        <v>-487.59899999999999</v>
      </c>
      <c r="T125">
        <f>SUM(Wales_2021!T2:T3)</f>
        <v>-702.3107</v>
      </c>
      <c r="U125">
        <f>SUM(Wales_2021!U2:U3)</f>
        <v>-443.06049999999999</v>
      </c>
      <c r="V125">
        <f>SUM(Wales_2021!V2:V3)</f>
        <v>-1322.8451000000002</v>
      </c>
      <c r="X125">
        <f t="shared" si="71"/>
        <v>6.9025714131750027</v>
      </c>
    </row>
    <row r="126" spans="1:24" x14ac:dyDescent="0.3">
      <c r="A126" s="1">
        <v>2022</v>
      </c>
      <c r="B126">
        <f>SUM(Wales_2022!B2:B3)</f>
        <v>228.40199999999999</v>
      </c>
      <c r="C126">
        <f>SUM(Wales_2022!C2:C3)</f>
        <v>675.73800000000006</v>
      </c>
      <c r="D126">
        <f>SUM(Wales_2022!D2:D3)</f>
        <v>3000.0749999999998</v>
      </c>
      <c r="E126">
        <f>SUM(Wales_2022!E2:E3)</f>
        <v>1097.1293000000001</v>
      </c>
      <c r="F126">
        <f>SUM(Wales_2022!F2:F3)</f>
        <v>723.57709999999997</v>
      </c>
      <c r="G126">
        <f>SUM(Wales_2022!G2:G3)</f>
        <v>215.29340000000002</v>
      </c>
      <c r="H126">
        <f>SUM(Wales_2022!H2:H3)</f>
        <v>9117.5969000000005</v>
      </c>
      <c r="I126">
        <f>SUM(Wales_2022!I2:I3)</f>
        <v>407.291</v>
      </c>
      <c r="J126">
        <f>SUM(Wales_2022!J2:J3)</f>
        <v>988.0471</v>
      </c>
      <c r="K126">
        <f>SUM(Wales_2022!K2:K3)</f>
        <v>1340.1023</v>
      </c>
      <c r="L126">
        <f>SUM(Wales_2022!L2:L3)</f>
        <v>1232.0705</v>
      </c>
      <c r="M126">
        <f>SUM(Wales_2022!M2:M3)</f>
        <v>1179.6779999999999</v>
      </c>
      <c r="N126">
        <f>SUM(Wales_2022!N2:N3)</f>
        <v>522.56230000000005</v>
      </c>
      <c r="O126">
        <f>SUM(Wales_2022!O2:O3)</f>
        <v>8920.6010000000006</v>
      </c>
      <c r="P126">
        <f>SUM(Wales_2022!P2:P3)</f>
        <v>-178.88900000000001</v>
      </c>
      <c r="Q126">
        <f>SUM(Wales_2022!Q2:Q3)</f>
        <v>-312.30909999999994</v>
      </c>
      <c r="R126">
        <f>SUM(Wales_2022!R2:R3)</f>
        <v>1659.9727</v>
      </c>
      <c r="S126">
        <f>SUM(Wales_2022!S2:S3)</f>
        <v>-134.94119999999995</v>
      </c>
      <c r="T126">
        <f>SUM(Wales_2022!T2:T3)</f>
        <v>-456.10090000000002</v>
      </c>
      <c r="U126">
        <f>SUM(Wales_2022!U2:U3)</f>
        <v>-307.26889999999997</v>
      </c>
      <c r="V126">
        <f>SUM(Wales_2022!V2:V3)</f>
        <v>196.99590000000012</v>
      </c>
      <c r="X126">
        <f t="shared" si="71"/>
        <v>5.9214382345792069</v>
      </c>
    </row>
    <row r="128" spans="1:24" x14ac:dyDescent="0.3">
      <c r="A128" s="1" t="s">
        <v>36</v>
      </c>
    </row>
    <row r="129" spans="1:22" x14ac:dyDescent="0.3">
      <c r="A129" s="2" t="s">
        <v>37</v>
      </c>
      <c r="B129" s="3">
        <f t="shared" ref="B129:P129" si="72">(B125-B123)/B123</f>
        <v>-0.19689233889534777</v>
      </c>
      <c r="C129" s="3">
        <f t="shared" si="72"/>
        <v>-0.15390103215891857</v>
      </c>
      <c r="D129" s="3">
        <f t="shared" si="72"/>
        <v>0.17548934901800314</v>
      </c>
      <c r="E129" s="3">
        <f t="shared" si="72"/>
        <v>0.15517128152425266</v>
      </c>
      <c r="F129" s="3">
        <f t="shared" si="72"/>
        <v>2.7208093977786355E-2</v>
      </c>
      <c r="G129" s="3">
        <f t="shared" si="72"/>
        <v>6.2954116257053341E-2</v>
      </c>
      <c r="H129" s="3">
        <f t="shared" si="72"/>
        <v>0.11867148137446325</v>
      </c>
      <c r="I129" s="3">
        <f t="shared" si="72"/>
        <v>-0.19156875342821603</v>
      </c>
      <c r="J129" s="3">
        <f t="shared" si="72"/>
        <v>7.1626528992255242E-3</v>
      </c>
      <c r="K129" s="3">
        <f t="shared" si="72"/>
        <v>0.30041657452262283</v>
      </c>
      <c r="L129" s="3">
        <f t="shared" si="72"/>
        <v>0.44726823375482577</v>
      </c>
      <c r="M129" s="3">
        <f t="shared" si="72"/>
        <v>0.42476506454517815</v>
      </c>
      <c r="N129" s="3">
        <f t="shared" si="72"/>
        <v>0.49197744846368285</v>
      </c>
      <c r="O129" s="3">
        <f t="shared" si="72"/>
        <v>0.27686647762246952</v>
      </c>
      <c r="P129" s="3">
        <f t="shared" si="72"/>
        <v>-0.18716220115621124</v>
      </c>
      <c r="Q129" s="3">
        <f t="shared" ref="Q129:V129" si="73">(Q125-Q123)/Q123</f>
        <v>0.37116574517729994</v>
      </c>
      <c r="R129" s="3">
        <f t="shared" si="73"/>
        <v>5.0664129013654823E-2</v>
      </c>
      <c r="S129" s="3">
        <f t="shared" si="73"/>
        <v>2.5729035015112327</v>
      </c>
      <c r="T129" s="3">
        <f t="shared" si="73"/>
        <v>1.4577771310594325</v>
      </c>
      <c r="U129" s="3">
        <f t="shared" si="73"/>
        <v>0.89291098671537372</v>
      </c>
      <c r="V129" s="3">
        <f t="shared" si="73"/>
        <v>-1680.504722969863</v>
      </c>
    </row>
    <row r="130" spans="1:22" x14ac:dyDescent="0.3">
      <c r="A130" s="1" t="s">
        <v>38</v>
      </c>
      <c r="B130" s="4">
        <f>(B126-B123)/B123</f>
        <v>-9.2104911685318383E-2</v>
      </c>
      <c r="C130" s="4">
        <f t="shared" ref="C130:V130" si="74">(C126-C123)/C123</f>
        <v>0.21849079224748064</v>
      </c>
      <c r="D130" s="4">
        <f t="shared" si="74"/>
        <v>0.16209211760691772</v>
      </c>
      <c r="E130" s="4">
        <f t="shared" si="74"/>
        <v>0.10472599247630303</v>
      </c>
      <c r="F130" s="4">
        <f t="shared" si="74"/>
        <v>-2.547719727637858E-2</v>
      </c>
      <c r="G130" s="4">
        <f t="shared" si="74"/>
        <v>-1.574778671327581E-2</v>
      </c>
      <c r="H130" s="4">
        <f t="shared" si="74"/>
        <v>8.9517183718243687E-2</v>
      </c>
      <c r="I130" s="4">
        <f t="shared" si="74"/>
        <v>-0.26680327625385625</v>
      </c>
      <c r="J130" s="4">
        <f t="shared" si="74"/>
        <v>0.23512835096974199</v>
      </c>
      <c r="K130" s="4">
        <f t="shared" si="74"/>
        <v>3.8613122073436867E-2</v>
      </c>
      <c r="L130" s="4">
        <f t="shared" si="74"/>
        <v>9.0718971250240199E-2</v>
      </c>
      <c r="M130" s="4">
        <f t="shared" si="74"/>
        <v>0.14727424845376194</v>
      </c>
      <c r="N130" s="4">
        <f t="shared" si="74"/>
        <v>0.15406593111482869</v>
      </c>
      <c r="O130" s="4">
        <f t="shared" si="74"/>
        <v>6.6077282924366765E-2</v>
      </c>
      <c r="P130" s="4">
        <f t="shared" si="74"/>
        <v>-0.41140835117148788</v>
      </c>
      <c r="Q130" s="4">
        <f t="shared" si="74"/>
        <v>0.27272914732973458</v>
      </c>
      <c r="R130" s="4">
        <f t="shared" si="74"/>
        <v>0.28547029014796121</v>
      </c>
      <c r="S130" s="4">
        <f t="shared" si="74"/>
        <v>-1.121231590276562E-2</v>
      </c>
      <c r="T130" s="4">
        <f t="shared" si="74"/>
        <v>0.59615161989647192</v>
      </c>
      <c r="U130" s="4">
        <f t="shared" si="74"/>
        <v>0.31276129712747458</v>
      </c>
      <c r="V130" s="4">
        <f t="shared" si="74"/>
        <v>249.10905997663593</v>
      </c>
    </row>
    <row r="131" spans="1:22" x14ac:dyDescent="0.3">
      <c r="A131" s="1" t="s">
        <v>39</v>
      </c>
    </row>
    <row r="132" spans="1:22" x14ac:dyDescent="0.3">
      <c r="A132" s="1" t="s">
        <v>37</v>
      </c>
      <c r="B132">
        <f>B125-B123</f>
        <v>-49.532819999999987</v>
      </c>
      <c r="C132">
        <f t="shared" ref="C132:V132" si="75">C125-C123</f>
        <v>-85.348839999999882</v>
      </c>
      <c r="D132">
        <f t="shared" si="75"/>
        <v>453.04601999999977</v>
      </c>
      <c r="E132">
        <f t="shared" si="75"/>
        <v>154.10423999999989</v>
      </c>
      <c r="F132">
        <f t="shared" si="75"/>
        <v>20.201839999999947</v>
      </c>
      <c r="G132">
        <f t="shared" si="75"/>
        <v>13.770459999999986</v>
      </c>
      <c r="H132">
        <f t="shared" si="75"/>
        <v>993.09927999999854</v>
      </c>
      <c r="I132">
        <f t="shared" si="75"/>
        <v>-106.41650000000004</v>
      </c>
      <c r="J132">
        <f t="shared" si="75"/>
        <v>5.7297999999999547</v>
      </c>
      <c r="K132">
        <f t="shared" si="75"/>
        <v>387.62166000000002</v>
      </c>
      <c r="L132">
        <f t="shared" si="75"/>
        <v>505.23188000000027</v>
      </c>
      <c r="M132">
        <f t="shared" si="75"/>
        <v>436.76217999999994</v>
      </c>
      <c r="N132">
        <f t="shared" si="75"/>
        <v>222.76791999999995</v>
      </c>
      <c r="O132">
        <f t="shared" si="75"/>
        <v>2316.7320199999995</v>
      </c>
      <c r="P132">
        <f t="shared" si="75"/>
        <v>56.883680000000027</v>
      </c>
      <c r="Q132">
        <f t="shared" si="75"/>
        <v>-91.078640000000007</v>
      </c>
      <c r="R132">
        <f t="shared" si="75"/>
        <v>65.424360000000206</v>
      </c>
      <c r="S132">
        <f t="shared" si="75"/>
        <v>-351.12763999999999</v>
      </c>
      <c r="T132">
        <f t="shared" si="75"/>
        <v>-416.56034</v>
      </c>
      <c r="U132">
        <f t="shared" si="75"/>
        <v>-208.99745999999999</v>
      </c>
      <c r="V132">
        <f t="shared" si="75"/>
        <v>-1323.6327400000002</v>
      </c>
    </row>
    <row r="133" spans="1:22" x14ac:dyDescent="0.3">
      <c r="A133" s="1" t="s">
        <v>38</v>
      </c>
      <c r="B133">
        <f>B126-B123</f>
        <v>-23.171120000000002</v>
      </c>
      <c r="C133">
        <f t="shared" ref="C133:V133" si="76">C126-C123</f>
        <v>121.16836000000012</v>
      </c>
      <c r="D133">
        <f t="shared" si="76"/>
        <v>418.45951999999943</v>
      </c>
      <c r="E133">
        <f t="shared" si="76"/>
        <v>104.00584000000003</v>
      </c>
      <c r="F133">
        <f t="shared" si="76"/>
        <v>-18.916660000000093</v>
      </c>
      <c r="G133">
        <f t="shared" si="76"/>
        <v>-3.4446399999999926</v>
      </c>
      <c r="H133">
        <f t="shared" si="76"/>
        <v>749.12227999999959</v>
      </c>
      <c r="I133">
        <f t="shared" si="76"/>
        <v>-148.20930000000004</v>
      </c>
      <c r="J133">
        <f t="shared" si="76"/>
        <v>188.09209999999996</v>
      </c>
      <c r="K133">
        <f t="shared" si="76"/>
        <v>49.82176000000004</v>
      </c>
      <c r="L133">
        <f t="shared" si="76"/>
        <v>102.47568000000024</v>
      </c>
      <c r="M133">
        <f t="shared" si="76"/>
        <v>151.43387999999982</v>
      </c>
      <c r="N133">
        <f t="shared" si="76"/>
        <v>69.761220000000037</v>
      </c>
      <c r="O133">
        <f t="shared" si="76"/>
        <v>552.91402000000016</v>
      </c>
      <c r="P133">
        <f t="shared" si="76"/>
        <v>125.03818000000001</v>
      </c>
      <c r="Q133">
        <f t="shared" si="76"/>
        <v>-66.923739999999952</v>
      </c>
      <c r="R133">
        <f t="shared" si="76"/>
        <v>368.63776000000007</v>
      </c>
      <c r="S133">
        <f t="shared" si="76"/>
        <v>1.5301600000000519</v>
      </c>
      <c r="T133">
        <f t="shared" si="76"/>
        <v>-170.35054000000002</v>
      </c>
      <c r="U133">
        <f t="shared" si="76"/>
        <v>-73.205859999999973</v>
      </c>
      <c r="V133">
        <f t="shared" si="76"/>
        <v>196.20826000000011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210.02180000000001</v>
      </c>
      <c r="C2">
        <v>1153.1794</v>
      </c>
      <c r="D2">
        <v>7448.9755999999998</v>
      </c>
      <c r="E2">
        <v>1824.2538999999999</v>
      </c>
      <c r="F2">
        <v>1003.1701</v>
      </c>
      <c r="G2">
        <v>379.39400000000001</v>
      </c>
      <c r="H2">
        <v>18164.917799999999</v>
      </c>
      <c r="I2">
        <v>866.83389999999997</v>
      </c>
      <c r="J2">
        <v>985.20680000000004</v>
      </c>
      <c r="K2">
        <v>2548.5724</v>
      </c>
      <c r="L2">
        <v>2982.3710999999998</v>
      </c>
      <c r="M2">
        <v>2679.2973000000002</v>
      </c>
      <c r="N2">
        <v>761.70979999999997</v>
      </c>
      <c r="O2">
        <v>16793.734199999999</v>
      </c>
      <c r="P2">
        <v>-656.81209999999999</v>
      </c>
      <c r="Q2">
        <v>167.9726</v>
      </c>
      <c r="R2">
        <v>4900.4031999999997</v>
      </c>
      <c r="S2">
        <v>-1158.1171999999999</v>
      </c>
      <c r="T2">
        <v>-1676.1271999999999</v>
      </c>
      <c r="U2">
        <v>-382.31580000000002</v>
      </c>
      <c r="V2">
        <v>1371.1836000000001</v>
      </c>
    </row>
    <row r="3" spans="1:22" x14ac:dyDescent="0.3">
      <c r="A3" t="s">
        <v>237</v>
      </c>
      <c r="B3">
        <v>438.2022</v>
      </c>
      <c r="C3">
        <v>716.23329999999999</v>
      </c>
      <c r="D3">
        <v>4684.8413</v>
      </c>
      <c r="E3">
        <v>1522.0341000000001</v>
      </c>
      <c r="F3">
        <v>1342.2122999999999</v>
      </c>
      <c r="G3">
        <v>483.41579999999999</v>
      </c>
      <c r="H3">
        <v>15062.832899999999</v>
      </c>
      <c r="I3">
        <v>1465.5597</v>
      </c>
      <c r="J3">
        <v>3617.5421999999999</v>
      </c>
      <c r="K3">
        <v>2998.2856000000002</v>
      </c>
      <c r="L3">
        <v>2885.9106000000002</v>
      </c>
      <c r="M3">
        <v>3246.8036999999999</v>
      </c>
      <c r="N3">
        <v>2168.9466000000002</v>
      </c>
      <c r="O3">
        <v>26319.822499999998</v>
      </c>
      <c r="P3">
        <v>-1027.3575000000001</v>
      </c>
      <c r="Q3">
        <v>-2901.3089</v>
      </c>
      <c r="R3">
        <v>1686.5556999999999</v>
      </c>
      <c r="S3">
        <v>-1363.8765000000001</v>
      </c>
      <c r="T3">
        <v>-1904.5914</v>
      </c>
      <c r="U3">
        <v>-1685.5308</v>
      </c>
      <c r="V3">
        <v>-11256.989600000001</v>
      </c>
    </row>
    <row r="4" spans="1:22" x14ac:dyDescent="0.3">
      <c r="A4" t="s">
        <v>238</v>
      </c>
      <c r="B4">
        <v>2332.3935999999999</v>
      </c>
      <c r="C4">
        <v>4602.7489999999998</v>
      </c>
      <c r="D4">
        <v>5546.8580000000002</v>
      </c>
      <c r="E4">
        <v>5868.2816999999995</v>
      </c>
      <c r="F4">
        <v>5926.1009999999997</v>
      </c>
      <c r="G4">
        <v>2930.6563999999998</v>
      </c>
      <c r="H4">
        <v>43113.556700000001</v>
      </c>
      <c r="I4">
        <v>648.22400000000005</v>
      </c>
      <c r="J4">
        <v>1869.4127000000001</v>
      </c>
      <c r="K4">
        <v>12133.8169</v>
      </c>
      <c r="L4">
        <v>3346.288</v>
      </c>
      <c r="M4">
        <v>2345.3824</v>
      </c>
      <c r="N4">
        <v>862.8098</v>
      </c>
      <c r="O4">
        <v>33227.750699999997</v>
      </c>
      <c r="P4">
        <v>1684.1695999999999</v>
      </c>
      <c r="Q4">
        <v>2733.3362999999999</v>
      </c>
      <c r="R4">
        <v>-6586.9588999999996</v>
      </c>
      <c r="S4">
        <v>2521.9937</v>
      </c>
      <c r="T4">
        <v>3580.7186000000002</v>
      </c>
      <c r="U4">
        <v>2067.8465999999999</v>
      </c>
      <c r="V4">
        <v>9885.8060000000005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277.49360000000001</v>
      </c>
      <c r="C2">
        <v>865.64200000000005</v>
      </c>
      <c r="D2">
        <v>6815.7461999999996</v>
      </c>
      <c r="E2">
        <v>1976.0743</v>
      </c>
      <c r="F2">
        <v>1071.9076</v>
      </c>
      <c r="G2">
        <v>357.62430000000001</v>
      </c>
      <c r="H2">
        <v>17746.845099999999</v>
      </c>
      <c r="I2">
        <v>1302.9122</v>
      </c>
      <c r="J2">
        <v>769.27700000000004</v>
      </c>
      <c r="K2">
        <v>3228.3625000000002</v>
      </c>
      <c r="L2">
        <v>4816.0631999999996</v>
      </c>
      <c r="M2">
        <v>3903.3026</v>
      </c>
      <c r="N2">
        <v>1330.2371000000001</v>
      </c>
      <c r="O2">
        <v>23474.432000000001</v>
      </c>
      <c r="P2">
        <v>-1025.4186</v>
      </c>
      <c r="Q2">
        <v>96.364999999999995</v>
      </c>
      <c r="R2">
        <v>3587.3836999999999</v>
      </c>
      <c r="S2">
        <v>-2839.9888999999998</v>
      </c>
      <c r="T2">
        <v>-2831.395</v>
      </c>
      <c r="U2">
        <v>-972.61279999999999</v>
      </c>
      <c r="V2">
        <v>-5727.5869000000002</v>
      </c>
    </row>
    <row r="3" spans="1:22" x14ac:dyDescent="0.3">
      <c r="A3" t="s">
        <v>237</v>
      </c>
      <c r="B3">
        <v>407.7158</v>
      </c>
      <c r="C3">
        <v>621.77840000000003</v>
      </c>
      <c r="D3">
        <v>4789.8328000000001</v>
      </c>
      <c r="E3">
        <v>1573.8454999999999</v>
      </c>
      <c r="F3">
        <v>1293.5782999999999</v>
      </c>
      <c r="G3">
        <v>481.36619999999999</v>
      </c>
      <c r="H3">
        <v>14982.758400000001</v>
      </c>
      <c r="I3">
        <v>1892.6122</v>
      </c>
      <c r="J3">
        <v>2761.6581000000001</v>
      </c>
      <c r="K3">
        <v>3419.5875000000001</v>
      </c>
      <c r="L3">
        <v>3496.4630999999999</v>
      </c>
      <c r="M3">
        <v>4189.357</v>
      </c>
      <c r="N3">
        <v>3012.5493000000001</v>
      </c>
      <c r="O3">
        <v>30246.860400000001</v>
      </c>
      <c r="P3">
        <v>-1484.8964000000001</v>
      </c>
      <c r="Q3">
        <v>-2139.8797</v>
      </c>
      <c r="R3">
        <v>1370.2453</v>
      </c>
      <c r="S3">
        <v>-1922.6176</v>
      </c>
      <c r="T3">
        <v>-2895.7786999999998</v>
      </c>
      <c r="U3">
        <v>-2531.1831000000002</v>
      </c>
      <c r="V3">
        <v>-15264.102000000001</v>
      </c>
    </row>
    <row r="4" spans="1:22" x14ac:dyDescent="0.3">
      <c r="A4" t="s">
        <v>238</v>
      </c>
      <c r="B4">
        <v>3195.5243999999998</v>
      </c>
      <c r="C4">
        <v>3530.9351000000001</v>
      </c>
      <c r="D4">
        <v>6647.95</v>
      </c>
      <c r="E4">
        <v>8312.5262999999995</v>
      </c>
      <c r="F4">
        <v>8092.6596</v>
      </c>
      <c r="G4">
        <v>4342.7864</v>
      </c>
      <c r="H4">
        <v>53721.292399999998</v>
      </c>
      <c r="I4">
        <v>685.20939999999996</v>
      </c>
      <c r="J4">
        <v>1487.4204</v>
      </c>
      <c r="K4">
        <v>11605.579</v>
      </c>
      <c r="L4">
        <v>3549.9198000000001</v>
      </c>
      <c r="M4">
        <v>2365.4859000000001</v>
      </c>
      <c r="N4">
        <v>838.9905</v>
      </c>
      <c r="O4">
        <v>32729.603500000001</v>
      </c>
      <c r="P4">
        <v>2510.3150000000001</v>
      </c>
      <c r="Q4">
        <v>2043.5146999999999</v>
      </c>
      <c r="R4">
        <v>-4957.6289999999999</v>
      </c>
      <c r="S4">
        <v>4762.6064999999999</v>
      </c>
      <c r="T4">
        <v>5727.1737000000003</v>
      </c>
      <c r="U4">
        <v>3503.7959000000001</v>
      </c>
      <c r="V4">
        <v>20991.688900000001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207.34989999999999</v>
      </c>
      <c r="C2">
        <v>873.89689999999996</v>
      </c>
      <c r="D2">
        <v>5951.5586000000003</v>
      </c>
      <c r="E2">
        <v>1480.8141000000001</v>
      </c>
      <c r="F2">
        <v>1029.2333000000001</v>
      </c>
      <c r="G2">
        <v>314.0102</v>
      </c>
      <c r="H2">
        <v>15231.743200000001</v>
      </c>
      <c r="I2">
        <v>906.59559999999999</v>
      </c>
      <c r="J2">
        <v>882.60220000000004</v>
      </c>
      <c r="K2">
        <v>3208.3461000000002</v>
      </c>
      <c r="L2">
        <v>2911.3053</v>
      </c>
      <c r="M2">
        <v>2285.0569</v>
      </c>
      <c r="N2">
        <v>782.75810000000001</v>
      </c>
      <c r="O2">
        <v>17237.9915</v>
      </c>
      <c r="P2">
        <v>-699.24570000000006</v>
      </c>
      <c r="Q2">
        <v>-8.7053000000000793</v>
      </c>
      <c r="R2">
        <v>2743.2125000000001</v>
      </c>
      <c r="S2">
        <v>-1430.4911999999999</v>
      </c>
      <c r="T2">
        <v>-1255.8235999999999</v>
      </c>
      <c r="U2">
        <v>-468.74790000000002</v>
      </c>
      <c r="V2">
        <v>-2006.2483</v>
      </c>
    </row>
    <row r="3" spans="1:22" x14ac:dyDescent="0.3">
      <c r="A3" t="s">
        <v>237</v>
      </c>
      <c r="B3">
        <v>424.59339999999997</v>
      </c>
      <c r="C3">
        <v>700.22709999999995</v>
      </c>
      <c r="D3">
        <v>4699.1316999999999</v>
      </c>
      <c r="E3">
        <v>1453.0386000000001</v>
      </c>
      <c r="F3">
        <v>1271.5794000000001</v>
      </c>
      <c r="G3">
        <v>467.56580000000002</v>
      </c>
      <c r="H3">
        <v>14853.110199999999</v>
      </c>
      <c r="I3">
        <v>1321.8951999999999</v>
      </c>
      <c r="J3">
        <v>2901.1896000000002</v>
      </c>
      <c r="K3">
        <v>3220.4542000000001</v>
      </c>
      <c r="L3">
        <v>2623.2458000000001</v>
      </c>
      <c r="M3">
        <v>2794.4476</v>
      </c>
      <c r="N3">
        <v>1929.6283000000001</v>
      </c>
      <c r="O3">
        <v>24014.541700000002</v>
      </c>
      <c r="P3">
        <v>-897.30179999999996</v>
      </c>
      <c r="Q3">
        <v>-2200.9625000000001</v>
      </c>
      <c r="R3">
        <v>1478.6775</v>
      </c>
      <c r="S3">
        <v>-1170.2072000000001</v>
      </c>
      <c r="T3">
        <v>-1522.8681999999999</v>
      </c>
      <c r="U3">
        <v>-1462.0625</v>
      </c>
      <c r="V3">
        <v>-9161.4315000000006</v>
      </c>
    </row>
    <row r="4" spans="1:22" x14ac:dyDescent="0.3">
      <c r="A4" t="s">
        <v>238</v>
      </c>
      <c r="B4">
        <v>2228.4908</v>
      </c>
      <c r="C4">
        <v>3783.7918</v>
      </c>
      <c r="D4">
        <v>6428.8002999999999</v>
      </c>
      <c r="E4">
        <v>5534.5510999999997</v>
      </c>
      <c r="F4">
        <v>5079.5045</v>
      </c>
      <c r="G4">
        <v>2712.3863999999999</v>
      </c>
      <c r="H4">
        <v>41252.533199999998</v>
      </c>
      <c r="I4">
        <v>631.94330000000002</v>
      </c>
      <c r="J4">
        <v>1574.124</v>
      </c>
      <c r="K4">
        <v>10650.6903</v>
      </c>
      <c r="L4">
        <v>2933.8526999999999</v>
      </c>
      <c r="M4">
        <v>2300.8126999999999</v>
      </c>
      <c r="N4">
        <v>781.57600000000002</v>
      </c>
      <c r="O4">
        <v>30084.8534</v>
      </c>
      <c r="P4">
        <v>1596.5474999999999</v>
      </c>
      <c r="Q4">
        <v>2209.6678000000002</v>
      </c>
      <c r="R4">
        <v>-4221.8900000000003</v>
      </c>
      <c r="S4">
        <v>2600.6984000000002</v>
      </c>
      <c r="T4">
        <v>2778.6918000000001</v>
      </c>
      <c r="U4">
        <v>1930.8104000000001</v>
      </c>
      <c r="V4">
        <v>11167.6798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52.213920000000002</v>
      </c>
      <c r="C2">
        <v>225.75247999999999</v>
      </c>
      <c r="D2">
        <v>2247.6475399999999</v>
      </c>
      <c r="E2">
        <v>486.55822000000001</v>
      </c>
      <c r="F2">
        <v>281.47402</v>
      </c>
      <c r="G2">
        <v>59.968260000000001</v>
      </c>
      <c r="H2">
        <v>4864.2073600000003</v>
      </c>
      <c r="I2">
        <v>141.58212</v>
      </c>
      <c r="J2">
        <v>288.04365999999999</v>
      </c>
      <c r="K2">
        <v>596.19010000000003</v>
      </c>
      <c r="L2">
        <v>445.46393999999998</v>
      </c>
      <c r="M2">
        <v>310.61302000000001</v>
      </c>
      <c r="N2">
        <v>89.819900000000004</v>
      </c>
      <c r="O2">
        <v>2905.5294199999998</v>
      </c>
      <c r="P2">
        <v>-89.368200000000002</v>
      </c>
      <c r="Q2">
        <v>-62.291179999999997</v>
      </c>
      <c r="R2">
        <v>1651.4574399999999</v>
      </c>
      <c r="S2">
        <v>41.094279999999998</v>
      </c>
      <c r="T2">
        <v>-29.138999999999999</v>
      </c>
      <c r="U2">
        <v>-29.85164</v>
      </c>
      <c r="V2">
        <v>1958.67794</v>
      </c>
    </row>
    <row r="3" spans="1:22" x14ac:dyDescent="0.3">
      <c r="A3" t="s">
        <v>29</v>
      </c>
      <c r="B3">
        <v>177.04776000000001</v>
      </c>
      <c r="C3">
        <v>169.25445999999999</v>
      </c>
      <c r="D3">
        <v>1254.75668</v>
      </c>
      <c r="E3">
        <v>448.14573999999999</v>
      </c>
      <c r="F3">
        <v>367.03796</v>
      </c>
      <c r="G3">
        <v>92.363460000000003</v>
      </c>
      <c r="H3">
        <v>3961.4184599999999</v>
      </c>
      <c r="I3">
        <v>282.72165999999999</v>
      </c>
      <c r="J3">
        <v>738.85918000000004</v>
      </c>
      <c r="K3">
        <v>586.96659999999997</v>
      </c>
      <c r="L3">
        <v>430.29156</v>
      </c>
      <c r="M3">
        <v>451.18914000000001</v>
      </c>
      <c r="N3">
        <v>210.07172</v>
      </c>
      <c r="O3">
        <v>4297.3198000000002</v>
      </c>
      <c r="P3">
        <v>-105.6739</v>
      </c>
      <c r="Q3">
        <v>-569.60472000000004</v>
      </c>
      <c r="R3">
        <v>667.79007999999999</v>
      </c>
      <c r="S3">
        <v>17.854179999999999</v>
      </c>
      <c r="T3">
        <v>-84.151179999999997</v>
      </c>
      <c r="U3">
        <v>-117.70826</v>
      </c>
      <c r="V3">
        <v>-335.90134</v>
      </c>
    </row>
    <row r="4" spans="1:22" x14ac:dyDescent="0.3">
      <c r="A4" t="s">
        <v>165</v>
      </c>
      <c r="B4">
        <v>424.30378000000002</v>
      </c>
      <c r="C4">
        <v>1026.90284</v>
      </c>
      <c r="D4">
        <v>1183.1567</v>
      </c>
      <c r="E4">
        <v>875.75549999999998</v>
      </c>
      <c r="F4">
        <v>761.80215999999996</v>
      </c>
      <c r="G4">
        <v>299.89161999999999</v>
      </c>
      <c r="H4">
        <v>7202.8492200000001</v>
      </c>
      <c r="I4">
        <v>229.26168000000001</v>
      </c>
      <c r="J4">
        <v>395.00693999999999</v>
      </c>
      <c r="K4">
        <v>3502.4042199999999</v>
      </c>
      <c r="L4">
        <v>934.70396000000005</v>
      </c>
      <c r="M4">
        <v>648.51197999999999</v>
      </c>
      <c r="N4">
        <v>152.33171999999999</v>
      </c>
      <c r="O4">
        <v>8825.6258199999993</v>
      </c>
      <c r="P4">
        <v>195.0421</v>
      </c>
      <c r="Q4">
        <v>631.89589999999998</v>
      </c>
      <c r="R4">
        <v>-2319.2475199999999</v>
      </c>
      <c r="S4">
        <v>-58.948459999999997</v>
      </c>
      <c r="T4">
        <v>113.29018000000001</v>
      </c>
      <c r="U4">
        <v>147.5599</v>
      </c>
      <c r="V4">
        <v>-1622.7765999999999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47.602400000000003</v>
      </c>
      <c r="C2">
        <v>210.60919999999999</v>
      </c>
      <c r="D2">
        <v>2543.1181999999999</v>
      </c>
      <c r="E2">
        <v>468.51409999999998</v>
      </c>
      <c r="F2">
        <v>300.06180000000001</v>
      </c>
      <c r="G2">
        <v>82.110299999999995</v>
      </c>
      <c r="H2">
        <v>5249.0699000000004</v>
      </c>
      <c r="I2">
        <v>158.01439999999999</v>
      </c>
      <c r="J2">
        <v>381.92689999999999</v>
      </c>
      <c r="K2">
        <v>587.02509999999995</v>
      </c>
      <c r="L2">
        <v>576.52350000000001</v>
      </c>
      <c r="M2">
        <v>472.66289999999998</v>
      </c>
      <c r="N2">
        <v>122.34310000000001</v>
      </c>
      <c r="O2">
        <v>3645.0596</v>
      </c>
      <c r="P2">
        <v>-110.41200000000001</v>
      </c>
      <c r="Q2">
        <v>-171.3177</v>
      </c>
      <c r="R2">
        <v>1956.0931</v>
      </c>
      <c r="S2">
        <v>-108.0094</v>
      </c>
      <c r="T2">
        <v>-172.6011</v>
      </c>
      <c r="U2">
        <v>-40.232799999999997</v>
      </c>
      <c r="V2">
        <v>1604.0102999999999</v>
      </c>
    </row>
    <row r="3" spans="1:22" x14ac:dyDescent="0.3">
      <c r="A3" t="s">
        <v>29</v>
      </c>
      <c r="B3">
        <v>144.03559999999999</v>
      </c>
      <c r="C3">
        <v>172.17740000000001</v>
      </c>
      <c r="D3">
        <v>1238.4809</v>
      </c>
      <c r="E3">
        <v>475.35090000000002</v>
      </c>
      <c r="F3">
        <v>339.25380000000001</v>
      </c>
      <c r="G3">
        <v>82.314800000000005</v>
      </c>
      <c r="H3">
        <v>3944.1318000000001</v>
      </c>
      <c r="I3">
        <v>281.91910000000001</v>
      </c>
      <c r="J3">
        <v>900.07389999999998</v>
      </c>
      <c r="K3">
        <v>589.18799999999999</v>
      </c>
      <c r="L3">
        <v>558.41800000000001</v>
      </c>
      <c r="M3">
        <v>605.3297</v>
      </c>
      <c r="N3">
        <v>256.971</v>
      </c>
      <c r="O3">
        <v>5037.1958000000004</v>
      </c>
      <c r="P3">
        <v>-137.8835</v>
      </c>
      <c r="Q3">
        <v>-727.89649999999995</v>
      </c>
      <c r="R3">
        <v>649.29290000000003</v>
      </c>
      <c r="S3">
        <v>-83.067099999999996</v>
      </c>
      <c r="T3">
        <v>-266.07589999999999</v>
      </c>
      <c r="U3">
        <v>-174.65620000000001</v>
      </c>
      <c r="V3">
        <v>-1093.0640000000001</v>
      </c>
    </row>
    <row r="4" spans="1:22" x14ac:dyDescent="0.3">
      <c r="A4" t="s">
        <v>165</v>
      </c>
      <c r="B4">
        <v>439.93349999999998</v>
      </c>
      <c r="C4">
        <v>1282.0008</v>
      </c>
      <c r="D4">
        <v>1176.2130999999999</v>
      </c>
      <c r="E4">
        <v>1134.9414999999999</v>
      </c>
      <c r="F4">
        <v>1077.9926</v>
      </c>
      <c r="G4">
        <v>379.3141</v>
      </c>
      <c r="H4">
        <v>8682.2554</v>
      </c>
      <c r="I4">
        <v>191.63800000000001</v>
      </c>
      <c r="J4">
        <v>382.78660000000002</v>
      </c>
      <c r="K4">
        <v>3781.5990999999999</v>
      </c>
      <c r="L4">
        <v>943.86500000000001</v>
      </c>
      <c r="M4">
        <v>639.31560000000002</v>
      </c>
      <c r="N4">
        <v>164.42509999999999</v>
      </c>
      <c r="O4">
        <v>9193.2016999999996</v>
      </c>
      <c r="P4">
        <v>248.2955</v>
      </c>
      <c r="Q4">
        <v>899.21420000000001</v>
      </c>
      <c r="R4">
        <v>-2605.386</v>
      </c>
      <c r="S4">
        <v>191.07650000000001</v>
      </c>
      <c r="T4">
        <v>438.67700000000002</v>
      </c>
      <c r="U4">
        <v>214.88900000000001</v>
      </c>
      <c r="V4">
        <v>-510.94630000000001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56.8673</v>
      </c>
      <c r="C2">
        <v>158.30889999999999</v>
      </c>
      <c r="D2">
        <v>2682.1365000000001</v>
      </c>
      <c r="E2">
        <v>551.08900000000006</v>
      </c>
      <c r="F2">
        <v>342.24380000000002</v>
      </c>
      <c r="G2">
        <v>64.813900000000004</v>
      </c>
      <c r="H2">
        <v>5582.8896999999997</v>
      </c>
      <c r="I2">
        <v>155.2276</v>
      </c>
      <c r="J2">
        <v>347.24470000000002</v>
      </c>
      <c r="K2">
        <v>718.12890000000004</v>
      </c>
      <c r="L2">
        <v>701.91189999999995</v>
      </c>
      <c r="M2">
        <v>505.34249999999997</v>
      </c>
      <c r="N2">
        <v>159.48490000000001</v>
      </c>
      <c r="O2">
        <v>4022.7646</v>
      </c>
      <c r="P2">
        <v>-98.360299999999995</v>
      </c>
      <c r="Q2">
        <v>-188.9358</v>
      </c>
      <c r="R2">
        <v>1964.0075999999999</v>
      </c>
      <c r="S2">
        <v>-150.8229</v>
      </c>
      <c r="T2">
        <v>-163.09870000000001</v>
      </c>
      <c r="U2">
        <v>-94.671000000000006</v>
      </c>
      <c r="V2">
        <v>1560.1251</v>
      </c>
    </row>
    <row r="3" spans="1:22" x14ac:dyDescent="0.3">
      <c r="A3" t="s">
        <v>29</v>
      </c>
      <c r="B3">
        <v>179.58770000000001</v>
      </c>
      <c r="C3">
        <v>160.33510000000001</v>
      </c>
      <c r="D3">
        <v>1352.4970000000001</v>
      </c>
      <c r="E3">
        <v>469.68130000000002</v>
      </c>
      <c r="F3">
        <v>422.77879999999999</v>
      </c>
      <c r="G3">
        <v>109.8708</v>
      </c>
      <c r="H3">
        <v>4289.1412</v>
      </c>
      <c r="I3">
        <v>296.95080000000002</v>
      </c>
      <c r="J3">
        <v>879.06489999999997</v>
      </c>
      <c r="K3">
        <v>690.88660000000004</v>
      </c>
      <c r="L3">
        <v>673.29219999999998</v>
      </c>
      <c r="M3">
        <v>689.37620000000004</v>
      </c>
      <c r="N3">
        <v>315.97570000000002</v>
      </c>
      <c r="O3">
        <v>5459.4800999999998</v>
      </c>
      <c r="P3">
        <v>-117.3631</v>
      </c>
      <c r="Q3">
        <v>-718.72979999999995</v>
      </c>
      <c r="R3">
        <v>661.61040000000003</v>
      </c>
      <c r="S3">
        <v>-203.61089999999999</v>
      </c>
      <c r="T3">
        <v>-266.59739999999999</v>
      </c>
      <c r="U3">
        <v>-206.10489999999999</v>
      </c>
      <c r="V3">
        <v>-1170.3389</v>
      </c>
    </row>
    <row r="4" spans="1:22" x14ac:dyDescent="0.3">
      <c r="A4" t="s">
        <v>165</v>
      </c>
      <c r="B4">
        <v>452.17840000000001</v>
      </c>
      <c r="C4">
        <v>1226.3096</v>
      </c>
      <c r="D4">
        <v>1409.0155</v>
      </c>
      <c r="E4">
        <v>1375.2040999999999</v>
      </c>
      <c r="F4">
        <v>1194.7186999999999</v>
      </c>
      <c r="G4">
        <v>475.4606</v>
      </c>
      <c r="H4">
        <v>9482.2446999999993</v>
      </c>
      <c r="I4">
        <v>236.45500000000001</v>
      </c>
      <c r="J4">
        <v>318.64400000000001</v>
      </c>
      <c r="K4">
        <v>4034.6334999999999</v>
      </c>
      <c r="L4">
        <v>1020.7703</v>
      </c>
      <c r="M4">
        <v>765.02260000000001</v>
      </c>
      <c r="N4">
        <v>174.68469999999999</v>
      </c>
      <c r="O4">
        <v>9872.0308999999997</v>
      </c>
      <c r="P4">
        <v>215.7234</v>
      </c>
      <c r="Q4">
        <v>907.66560000000004</v>
      </c>
      <c r="R4">
        <v>-2625.6179999999999</v>
      </c>
      <c r="S4">
        <v>354.43380000000002</v>
      </c>
      <c r="T4">
        <v>429.6961</v>
      </c>
      <c r="U4">
        <v>300.77589999999998</v>
      </c>
      <c r="V4">
        <v>-389.78620000000001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58.644100000000002</v>
      </c>
      <c r="C2">
        <v>179.69640000000001</v>
      </c>
      <c r="D2">
        <v>2122.9875000000002</v>
      </c>
      <c r="E2">
        <v>375.26830000000001</v>
      </c>
      <c r="F2">
        <v>301.44529999999997</v>
      </c>
      <c r="G2">
        <v>54.319899999999997</v>
      </c>
      <c r="H2">
        <v>4523.2215999999999</v>
      </c>
      <c r="I2">
        <v>107.2077</v>
      </c>
      <c r="J2">
        <v>312.8673</v>
      </c>
      <c r="K2">
        <v>689.53210000000001</v>
      </c>
      <c r="L2">
        <v>460.04539999999997</v>
      </c>
      <c r="M2">
        <v>373.81659999999999</v>
      </c>
      <c r="N2">
        <v>93.173000000000002</v>
      </c>
      <c r="O2">
        <v>3224.0284000000001</v>
      </c>
      <c r="P2">
        <v>-48.563600000000001</v>
      </c>
      <c r="Q2">
        <v>-133.17089999999999</v>
      </c>
      <c r="R2">
        <v>1433.4554000000001</v>
      </c>
      <c r="S2">
        <v>-84.777100000000004</v>
      </c>
      <c r="T2">
        <v>-72.371300000000005</v>
      </c>
      <c r="U2">
        <v>-38.853099999999998</v>
      </c>
      <c r="V2">
        <v>1299.1931999999999</v>
      </c>
    </row>
    <row r="3" spans="1:22" x14ac:dyDescent="0.3">
      <c r="A3" t="s">
        <v>29</v>
      </c>
      <c r="B3">
        <v>162.6711</v>
      </c>
      <c r="C3">
        <v>189.76089999999999</v>
      </c>
      <c r="D3">
        <v>1322.6014</v>
      </c>
      <c r="E3">
        <v>487.10359999999997</v>
      </c>
      <c r="F3">
        <v>403.64960000000002</v>
      </c>
      <c r="G3">
        <v>100.4046</v>
      </c>
      <c r="H3">
        <v>4066.4360000000001</v>
      </c>
      <c r="I3">
        <v>230.00489999999999</v>
      </c>
      <c r="J3">
        <v>749.47619999999995</v>
      </c>
      <c r="K3">
        <v>578.11779999999999</v>
      </c>
      <c r="L3">
        <v>450.33800000000002</v>
      </c>
      <c r="M3">
        <v>480.32400000000001</v>
      </c>
      <c r="N3">
        <v>224.35599999999999</v>
      </c>
      <c r="O3">
        <v>4366.5587999999998</v>
      </c>
      <c r="P3">
        <v>-67.333799999999997</v>
      </c>
      <c r="Q3">
        <v>-559.71529999999996</v>
      </c>
      <c r="R3">
        <v>744.48360000000002</v>
      </c>
      <c r="S3">
        <v>36.7655999999999</v>
      </c>
      <c r="T3">
        <v>-76.674400000000006</v>
      </c>
      <c r="U3">
        <v>-123.95140000000001</v>
      </c>
      <c r="V3">
        <v>-300.12279999999998</v>
      </c>
    </row>
    <row r="4" spans="1:22" x14ac:dyDescent="0.3">
      <c r="A4" t="s">
        <v>165</v>
      </c>
      <c r="B4">
        <v>337.21260000000001</v>
      </c>
      <c r="C4">
        <v>1062.3434999999999</v>
      </c>
      <c r="D4">
        <v>1267.6498999999999</v>
      </c>
      <c r="E4">
        <v>910.38340000000005</v>
      </c>
      <c r="F4">
        <v>854.14059999999995</v>
      </c>
      <c r="G4">
        <v>317.529</v>
      </c>
      <c r="H4">
        <v>7590.5871999999999</v>
      </c>
      <c r="I4">
        <v>221.3152</v>
      </c>
      <c r="J4">
        <v>369.45729999999998</v>
      </c>
      <c r="K4">
        <v>3445.5889000000002</v>
      </c>
      <c r="L4">
        <v>862.37189999999998</v>
      </c>
      <c r="M4">
        <v>705.09490000000005</v>
      </c>
      <c r="N4">
        <v>154.72450000000001</v>
      </c>
      <c r="O4">
        <v>8589.6576000000005</v>
      </c>
      <c r="P4">
        <v>115.8974</v>
      </c>
      <c r="Q4">
        <v>692.88620000000003</v>
      </c>
      <c r="R4">
        <v>-2177.9389999999999</v>
      </c>
      <c r="S4">
        <v>48.011500000000098</v>
      </c>
      <c r="T4">
        <v>149.04570000000001</v>
      </c>
      <c r="U4">
        <v>162.80449999999999</v>
      </c>
      <c r="V4">
        <v>-999.07040000000097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199.06525999999999</v>
      </c>
      <c r="C2">
        <v>820.98158000000001</v>
      </c>
      <c r="D2">
        <v>4054.1229199999998</v>
      </c>
      <c r="E2">
        <v>1456.4645599999999</v>
      </c>
      <c r="F2">
        <v>795.55205999999998</v>
      </c>
      <c r="G2">
        <v>165.36583999999999</v>
      </c>
      <c r="H2">
        <v>11431.63486</v>
      </c>
      <c r="I2">
        <v>601.22140000000002</v>
      </c>
      <c r="J2">
        <v>502.40492</v>
      </c>
      <c r="K2">
        <v>1864.3225</v>
      </c>
      <c r="L2">
        <v>1695.4414999999999</v>
      </c>
      <c r="M2">
        <v>1228.9722999999999</v>
      </c>
      <c r="N2">
        <v>251.21917999999999</v>
      </c>
      <c r="O2">
        <v>9612.5401600000005</v>
      </c>
      <c r="P2">
        <v>-402.15613999999999</v>
      </c>
      <c r="Q2">
        <v>318.57666</v>
      </c>
      <c r="R2">
        <v>2189.80042</v>
      </c>
      <c r="S2">
        <v>-238.97694000000001</v>
      </c>
      <c r="T2">
        <v>-433.42023999999998</v>
      </c>
      <c r="U2">
        <v>-85.853340000000003</v>
      </c>
      <c r="V2">
        <v>1819.0947000000001</v>
      </c>
    </row>
    <row r="3" spans="1:22" x14ac:dyDescent="0.3">
      <c r="A3" t="s">
        <v>29</v>
      </c>
      <c r="B3">
        <v>509.19425999999999</v>
      </c>
      <c r="C3">
        <v>442.73036000000002</v>
      </c>
      <c r="D3">
        <v>2747.73702</v>
      </c>
      <c r="E3">
        <v>1318.87862</v>
      </c>
      <c r="F3">
        <v>1068.8957</v>
      </c>
      <c r="G3">
        <v>262.76965999999999</v>
      </c>
      <c r="H3">
        <v>10122.335440000001</v>
      </c>
      <c r="I3">
        <v>1200.1906799999999</v>
      </c>
      <c r="J3">
        <v>1248.4072200000001</v>
      </c>
      <c r="K3">
        <v>1903.4970800000001</v>
      </c>
      <c r="L3">
        <v>1857.0050200000001</v>
      </c>
      <c r="M3">
        <v>1741.72012</v>
      </c>
      <c r="N3">
        <v>516.35130000000004</v>
      </c>
      <c r="O3">
        <v>13387.78782</v>
      </c>
      <c r="P3">
        <v>-690.99641999999994</v>
      </c>
      <c r="Q3">
        <v>-805.67686000000003</v>
      </c>
      <c r="R3">
        <v>844.23994000000005</v>
      </c>
      <c r="S3">
        <v>-538.12639999999999</v>
      </c>
      <c r="T3">
        <v>-672.82442000000003</v>
      </c>
      <c r="U3">
        <v>-253.58163999999999</v>
      </c>
      <c r="V3">
        <v>-3265.4523800000002</v>
      </c>
    </row>
    <row r="4" spans="1:22" x14ac:dyDescent="0.3">
      <c r="A4" t="s">
        <v>165</v>
      </c>
      <c r="B4">
        <v>1801.4120800000001</v>
      </c>
      <c r="C4">
        <v>1750.81214</v>
      </c>
      <c r="D4">
        <v>3767.8195799999999</v>
      </c>
      <c r="E4">
        <v>3552.44652</v>
      </c>
      <c r="F4">
        <v>2970.6924199999999</v>
      </c>
      <c r="G4">
        <v>767.57047999999998</v>
      </c>
      <c r="H4">
        <v>23000.327979999998</v>
      </c>
      <c r="I4">
        <v>708.25951999999995</v>
      </c>
      <c r="J4">
        <v>1263.7119399999999</v>
      </c>
      <c r="K4">
        <v>6801.8599400000003</v>
      </c>
      <c r="L4">
        <v>2775.3431799999998</v>
      </c>
      <c r="M4">
        <v>1864.44776</v>
      </c>
      <c r="N4">
        <v>428.13549999999998</v>
      </c>
      <c r="O4">
        <v>21553.970300000001</v>
      </c>
      <c r="P4">
        <v>1093.15256</v>
      </c>
      <c r="Q4">
        <v>487.10019999999997</v>
      </c>
      <c r="R4">
        <v>-3034.04036</v>
      </c>
      <c r="S4">
        <v>777.10334</v>
      </c>
      <c r="T4">
        <v>1106.2446600000001</v>
      </c>
      <c r="U4">
        <v>339.43498</v>
      </c>
      <c r="V4">
        <v>1446.3576800000001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184.2971</v>
      </c>
      <c r="C2">
        <v>758.97730000000001</v>
      </c>
      <c r="D2">
        <v>4924.8945999999996</v>
      </c>
      <c r="E2">
        <v>1413.3154999999999</v>
      </c>
      <c r="F2">
        <v>816.89840000000004</v>
      </c>
      <c r="G2">
        <v>175.55260000000001</v>
      </c>
      <c r="H2">
        <v>12594.393899999999</v>
      </c>
      <c r="I2">
        <v>438.10820000000001</v>
      </c>
      <c r="J2">
        <v>679.60350000000005</v>
      </c>
      <c r="K2">
        <v>1942.1152999999999</v>
      </c>
      <c r="L2">
        <v>1827.434</v>
      </c>
      <c r="M2">
        <v>1454.3251</v>
      </c>
      <c r="N2">
        <v>347.38099999999997</v>
      </c>
      <c r="O2">
        <v>10509.3567</v>
      </c>
      <c r="P2">
        <v>-253.81110000000001</v>
      </c>
      <c r="Q2">
        <v>79.373800000000003</v>
      </c>
      <c r="R2">
        <v>2982.7793000000001</v>
      </c>
      <c r="S2">
        <v>-414.11849999999998</v>
      </c>
      <c r="T2">
        <v>-637.42669999999998</v>
      </c>
      <c r="U2">
        <v>-171.82839999999999</v>
      </c>
      <c r="V2">
        <v>2085.0372000000002</v>
      </c>
    </row>
    <row r="3" spans="1:22" x14ac:dyDescent="0.3">
      <c r="A3" t="s">
        <v>29</v>
      </c>
      <c r="B3">
        <v>488.67140000000001</v>
      </c>
      <c r="C3">
        <v>500.25259999999997</v>
      </c>
      <c r="D3">
        <v>2898.6120000000001</v>
      </c>
      <c r="E3">
        <v>1505.3109999999999</v>
      </c>
      <c r="F3">
        <v>1214.6956</v>
      </c>
      <c r="G3">
        <v>267.74270000000001</v>
      </c>
      <c r="H3">
        <v>10860.158799999999</v>
      </c>
      <c r="I3">
        <v>939.05439999999999</v>
      </c>
      <c r="J3">
        <v>1764.9885999999999</v>
      </c>
      <c r="K3">
        <v>2107.8606</v>
      </c>
      <c r="L3">
        <v>2066.3373999999999</v>
      </c>
      <c r="M3">
        <v>2044.3665000000001</v>
      </c>
      <c r="N3">
        <v>642.99450000000002</v>
      </c>
      <c r="O3">
        <v>14977.9148</v>
      </c>
      <c r="P3">
        <v>-450.38299999999998</v>
      </c>
      <c r="Q3">
        <v>-1264.7360000000001</v>
      </c>
      <c r="R3">
        <v>790.75139999999999</v>
      </c>
      <c r="S3">
        <v>-561.02639999999997</v>
      </c>
      <c r="T3">
        <v>-829.67089999999996</v>
      </c>
      <c r="U3">
        <v>-375.2518</v>
      </c>
      <c r="V3">
        <v>-4117.7560000000003</v>
      </c>
    </row>
    <row r="4" spans="1:22" x14ac:dyDescent="0.3">
      <c r="A4" t="s">
        <v>165</v>
      </c>
      <c r="B4">
        <v>1377.1626000000001</v>
      </c>
      <c r="C4">
        <v>2444.5920999999998</v>
      </c>
      <c r="D4">
        <v>4049.9758999999999</v>
      </c>
      <c r="E4">
        <v>3893.7714000000001</v>
      </c>
      <c r="F4">
        <v>3498.6916000000001</v>
      </c>
      <c r="G4">
        <v>990.37549999999999</v>
      </c>
      <c r="H4">
        <v>25487.271499999999</v>
      </c>
      <c r="I4">
        <v>672.96849999999995</v>
      </c>
      <c r="J4">
        <v>1259.2299</v>
      </c>
      <c r="K4">
        <v>7823.5065999999997</v>
      </c>
      <c r="L4">
        <v>2918.6264999999999</v>
      </c>
      <c r="M4">
        <v>2031.5940000000001</v>
      </c>
      <c r="N4">
        <v>443.2953</v>
      </c>
      <c r="O4">
        <v>23454.5527</v>
      </c>
      <c r="P4">
        <v>704.19410000000005</v>
      </c>
      <c r="Q4">
        <v>1185.3622</v>
      </c>
      <c r="R4">
        <v>-3773.5306999999998</v>
      </c>
      <c r="S4">
        <v>975.14490000000001</v>
      </c>
      <c r="T4">
        <v>1467.0976000000001</v>
      </c>
      <c r="U4">
        <v>547.08019999999999</v>
      </c>
      <c r="V4">
        <v>2032.7188000000001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216.3254</v>
      </c>
      <c r="C2">
        <v>573.33780000000002</v>
      </c>
      <c r="D2">
        <v>4631.3869999999997</v>
      </c>
      <c r="E2">
        <v>1584.1259</v>
      </c>
      <c r="F2">
        <v>915.49530000000004</v>
      </c>
      <c r="G2">
        <v>209.96459999999999</v>
      </c>
      <c r="H2">
        <v>12309.6155</v>
      </c>
      <c r="I2">
        <v>565.7867</v>
      </c>
      <c r="J2">
        <v>568.01900000000001</v>
      </c>
      <c r="K2">
        <v>2378.8162000000002</v>
      </c>
      <c r="L2">
        <v>2780.1545999999998</v>
      </c>
      <c r="M2">
        <v>1780.2453</v>
      </c>
      <c r="N2">
        <v>414.52109999999999</v>
      </c>
      <c r="O2">
        <v>13105.324699999999</v>
      </c>
      <c r="P2">
        <v>-349.46129999999999</v>
      </c>
      <c r="Q2">
        <v>5.3188000000000102</v>
      </c>
      <c r="R2">
        <v>2252.5708</v>
      </c>
      <c r="S2">
        <v>-1196.0287000000001</v>
      </c>
      <c r="T2">
        <v>-864.75</v>
      </c>
      <c r="U2">
        <v>-204.5565</v>
      </c>
      <c r="V2">
        <v>-795.70919999999899</v>
      </c>
    </row>
    <row r="3" spans="1:22" x14ac:dyDescent="0.3">
      <c r="A3" t="s">
        <v>29</v>
      </c>
      <c r="B3">
        <v>485.7731</v>
      </c>
      <c r="C3">
        <v>412.30180000000001</v>
      </c>
      <c r="D3">
        <v>2847.1</v>
      </c>
      <c r="E3">
        <v>1472.7322999999999</v>
      </c>
      <c r="F3">
        <v>1200.8118999999999</v>
      </c>
      <c r="G3">
        <v>297.1139</v>
      </c>
      <c r="H3">
        <v>10790.904699999999</v>
      </c>
      <c r="I3">
        <v>1134.5744999999999</v>
      </c>
      <c r="J3">
        <v>1391.5499</v>
      </c>
      <c r="K3">
        <v>2155.0191</v>
      </c>
      <c r="L3">
        <v>2350.1794</v>
      </c>
      <c r="M3">
        <v>2342.1124</v>
      </c>
      <c r="N3">
        <v>801.21720000000005</v>
      </c>
      <c r="O3">
        <v>16209.596600000001</v>
      </c>
      <c r="P3">
        <v>-648.80139999999994</v>
      </c>
      <c r="Q3">
        <v>-979.24810000000002</v>
      </c>
      <c r="R3">
        <v>692.08090000000004</v>
      </c>
      <c r="S3">
        <v>-877.44709999999998</v>
      </c>
      <c r="T3">
        <v>-1141.3005000000001</v>
      </c>
      <c r="U3">
        <v>-504.10329999999999</v>
      </c>
      <c r="V3">
        <v>-5418.6918999999998</v>
      </c>
    </row>
    <row r="4" spans="1:22" x14ac:dyDescent="0.3">
      <c r="A4" t="s">
        <v>165</v>
      </c>
      <c r="B4">
        <v>1700.3612000000001</v>
      </c>
      <c r="C4">
        <v>1959.5689</v>
      </c>
      <c r="D4">
        <v>4533.8352999999997</v>
      </c>
      <c r="E4">
        <v>5130.3339999999998</v>
      </c>
      <c r="F4">
        <v>4122.3576999999996</v>
      </c>
      <c r="G4">
        <v>1215.7383</v>
      </c>
      <c r="H4">
        <v>29314.921300000002</v>
      </c>
      <c r="I4">
        <v>702.09849999999994</v>
      </c>
      <c r="J4">
        <v>985.63959999999997</v>
      </c>
      <c r="K4">
        <v>7478.4870000000001</v>
      </c>
      <c r="L4">
        <v>3056.8582000000001</v>
      </c>
      <c r="M4">
        <v>2116.3072000000002</v>
      </c>
      <c r="N4">
        <v>507.07850000000002</v>
      </c>
      <c r="O4">
        <v>23100.520199999999</v>
      </c>
      <c r="P4">
        <v>998.2627</v>
      </c>
      <c r="Q4">
        <v>973.92930000000001</v>
      </c>
      <c r="R4">
        <v>-2944.6516999999999</v>
      </c>
      <c r="S4">
        <v>2073.4758000000002</v>
      </c>
      <c r="T4">
        <v>2006.0505000000001</v>
      </c>
      <c r="U4">
        <v>708.65980000000002</v>
      </c>
      <c r="V4">
        <v>6214.4011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322B-F0F7-495E-A4F7-981676071243}">
  <dimension ref="A2:V28"/>
  <sheetViews>
    <sheetView zoomScale="70" zoomScaleNormal="70" workbookViewId="0">
      <selection activeCell="O27" sqref="O27"/>
    </sheetView>
  </sheetViews>
  <sheetFormatPr defaultRowHeight="14.4" x14ac:dyDescent="0.3"/>
  <cols>
    <col min="1" max="1" width="21.44140625" customWidth="1"/>
  </cols>
  <sheetData>
    <row r="2" spans="1:22" x14ac:dyDescent="0.3">
      <c r="B2" s="1" t="s">
        <v>359</v>
      </c>
      <c r="C2" s="1"/>
      <c r="D2" s="1"/>
      <c r="E2" s="1"/>
      <c r="F2" s="1"/>
      <c r="G2" s="1"/>
      <c r="H2" s="1"/>
      <c r="I2" s="1" t="s">
        <v>358</v>
      </c>
      <c r="J2" s="1"/>
      <c r="K2" s="1"/>
      <c r="L2" s="1"/>
      <c r="M2" s="1"/>
      <c r="N2" s="1"/>
      <c r="O2" s="1"/>
      <c r="P2" s="1" t="s">
        <v>360</v>
      </c>
      <c r="Q2" s="1"/>
      <c r="R2" s="1"/>
    </row>
    <row r="3" spans="1:22" x14ac:dyDescent="0.3">
      <c r="A3" s="1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</row>
    <row r="4" spans="1:22" x14ac:dyDescent="0.3">
      <c r="A4" s="1" t="s">
        <v>34</v>
      </c>
      <c r="B4">
        <f>SUM('UrbanGSE_2015-2019'!B2:B3)</f>
        <v>1890.5328</v>
      </c>
      <c r="C4">
        <f>SUM('UrbanGSE_2015-2019'!C2:C3)</f>
        <v>2314.2452199999998</v>
      </c>
      <c r="D4">
        <f>SUM('UrbanGSE_2015-2019'!D2:D3)</f>
        <v>15966.887600000002</v>
      </c>
      <c r="E4">
        <f>SUM('UrbanGSE_2015-2019'!E2:E3)</f>
        <v>6489.1060200000002</v>
      </c>
      <c r="F4">
        <f>SUM('UrbanGSE_2015-2019'!F2:F3)</f>
        <v>4662.8933400000005</v>
      </c>
      <c r="G4">
        <f>SUM('UrbanGSE_2015-2019'!G2:G3)</f>
        <v>1114.0418399999999</v>
      </c>
      <c r="H4">
        <f>SUM('UrbanGSE_2015-2019'!H2:H3)</f>
        <v>50901.213019999996</v>
      </c>
      <c r="I4">
        <f>SUM('UrbanGSE_2015-2019'!I2:I3)</f>
        <v>5375.9324399999996</v>
      </c>
      <c r="J4">
        <f>SUM('UrbanGSE_2015-2019'!J2:J3)</f>
        <v>7008.1323599999996</v>
      </c>
      <c r="K4">
        <f>SUM('UrbanGSE_2015-2019'!K2:K3)</f>
        <v>8839.3425200000001</v>
      </c>
      <c r="L4">
        <f>SUM('UrbanGSE_2015-2019'!L2:L3)</f>
        <v>10089.9835</v>
      </c>
      <c r="M4">
        <f>SUM('UrbanGSE_2015-2019'!M2:M3)</f>
        <v>9187.2177599999995</v>
      </c>
      <c r="N4">
        <f>SUM('UrbanGSE_2015-2019'!N2:N3)</f>
        <v>2542.6711800000003</v>
      </c>
      <c r="O4">
        <f>SUM('UrbanGSE_2015-2019'!O2:O3)</f>
        <v>68078.722020000001</v>
      </c>
      <c r="P4">
        <f>SUM('UrbanGSE_2015-2019'!P2:P3)</f>
        <v>-3485.3996399999996</v>
      </c>
      <c r="Q4">
        <f>SUM('UrbanGSE_2015-2019'!Q2:Q3)</f>
        <v>-4693.8871399999998</v>
      </c>
      <c r="R4">
        <f>SUM('UrbanGSE_2015-2019'!R2:R3)</f>
        <v>7127.5450799999999</v>
      </c>
      <c r="S4">
        <f>SUM('UrbanGSE_2015-2019'!S2:S3)</f>
        <v>-3600.8774800000001</v>
      </c>
      <c r="T4">
        <f>SUM('UrbanGSE_2015-2019'!T2:T3)</f>
        <v>-4524.3244199999999</v>
      </c>
      <c r="U4">
        <f>SUM('UrbanGSE_2015-2019'!U2:U3)</f>
        <v>-1428.62934</v>
      </c>
      <c r="V4">
        <f>SUM('UrbanGSE_2015-2019'!V2:V3)</f>
        <v>-17177.509000000002</v>
      </c>
    </row>
    <row r="5" spans="1:22" x14ac:dyDescent="0.3">
      <c r="A5" s="1">
        <v>2020</v>
      </c>
      <c r="B5">
        <f>SUM(UrbanGSE_2020!B2:B3)</f>
        <v>1707.798</v>
      </c>
      <c r="C5">
        <f>SUM(UrbanGSE_2020!C2:C3)</f>
        <v>2342.9084000000003</v>
      </c>
      <c r="D5">
        <f>SUM(UrbanGSE_2020!D2:D3)</f>
        <v>16015.7539</v>
      </c>
      <c r="E5">
        <f>SUM(UrbanGSE_2020!E2:E3)</f>
        <v>6079.6923000000006</v>
      </c>
      <c r="F5">
        <f>SUM(UrbanGSE_2020!F2:F3)</f>
        <v>4428.8829000000005</v>
      </c>
      <c r="G5">
        <f>SUM(UrbanGSE_2020!G2:G3)</f>
        <v>1022.3492</v>
      </c>
      <c r="H5">
        <f>SUM(UrbanGSE_2020!H2:H3)</f>
        <v>48648.2762</v>
      </c>
      <c r="I5">
        <f>SUM(UrbanGSE_2020!I2:I3)</f>
        <v>4766.1386999999995</v>
      </c>
      <c r="J5">
        <f>SUM(UrbanGSE_2020!J2:J3)</f>
        <v>6752.5875000000005</v>
      </c>
      <c r="K5">
        <f>SUM(UrbanGSE_2020!K2:K3)</f>
        <v>9277.8688000000002</v>
      </c>
      <c r="L5">
        <f>SUM(UrbanGSE_2020!L2:L3)</f>
        <v>9517.5506000000005</v>
      </c>
      <c r="M5">
        <f>SUM(UrbanGSE_2020!M2:M3)</f>
        <v>8767.4334999999992</v>
      </c>
      <c r="N5">
        <f>SUM(UrbanGSE_2020!N2:N3)</f>
        <v>2532.1846</v>
      </c>
      <c r="O5">
        <f>SUM(UrbanGSE_2020!O2:O3)</f>
        <v>65437.810899999997</v>
      </c>
      <c r="P5">
        <f>SUM(UrbanGSE_2020!P2:P3)</f>
        <v>-3058.3406999999997</v>
      </c>
      <c r="Q5">
        <f>SUM(UrbanGSE_2020!Q2:Q3)</f>
        <v>-4409.6791000000003</v>
      </c>
      <c r="R5">
        <f>SUM(UrbanGSE_2020!R2:R3)</f>
        <v>6737.8850999999995</v>
      </c>
      <c r="S5">
        <f>SUM(UrbanGSE_2020!S2:S3)</f>
        <v>-3437.8583000000003</v>
      </c>
      <c r="T5">
        <f>SUM(UrbanGSE_2020!T2:T3)</f>
        <v>-4338.5506000000005</v>
      </c>
      <c r="U5">
        <f>SUM(UrbanGSE_2020!U2:U3)</f>
        <v>-1509.8354000000002</v>
      </c>
      <c r="V5">
        <f>SUM(UrbanGSE_2020!V2:V3)</f>
        <v>-16789.5347</v>
      </c>
    </row>
    <row r="6" spans="1:22" x14ac:dyDescent="0.3">
      <c r="A6" s="1">
        <v>2021</v>
      </c>
      <c r="B6">
        <f>SUM(UrbanGSE_2021!B2:B3)</f>
        <v>1702.7544</v>
      </c>
      <c r="C6">
        <f>SUM(UrbanGSE_2021!C2:C3)</f>
        <v>2089.3011000000001</v>
      </c>
      <c r="D6">
        <f>SUM(UrbanGSE_2021!D2:D3)</f>
        <v>17377.919699999999</v>
      </c>
      <c r="E6">
        <f>SUM(UrbanGSE_2021!E2:E3)</f>
        <v>7215.7057999999997</v>
      </c>
      <c r="F6">
        <f>SUM(UrbanGSE_2021!F2:F3)</f>
        <v>5117.2435000000005</v>
      </c>
      <c r="G6">
        <f>SUM(UrbanGSE_2021!G2:G3)</f>
        <v>1348.6723000000002</v>
      </c>
      <c r="H6">
        <f>SUM(UrbanGSE_2021!H2:H3)</f>
        <v>54208.031300000002</v>
      </c>
      <c r="I6">
        <f>SUM(UrbanGSE_2021!I2:I3)</f>
        <v>5984.1034</v>
      </c>
      <c r="J6">
        <f>SUM(UrbanGSE_2021!J2:J3)</f>
        <v>6232.0546999999997</v>
      </c>
      <c r="K6">
        <f>SUM(UrbanGSE_2021!K2:K3)</f>
        <v>9717.6018999999997</v>
      </c>
      <c r="L6">
        <f>SUM(UrbanGSE_2021!L2:L3)</f>
        <v>13411.170300000002</v>
      </c>
      <c r="M6">
        <f>SUM(UrbanGSE_2021!M2:M3)</f>
        <v>12680.218800000001</v>
      </c>
      <c r="N6">
        <f>SUM(UrbanGSE_2021!N2:N3)</f>
        <v>3731.8924999999999</v>
      </c>
      <c r="O6">
        <f>SUM(UrbanGSE_2021!O2:O3)</f>
        <v>80754.970399999991</v>
      </c>
      <c r="P6">
        <f>SUM(UrbanGSE_2021!P2:P3)</f>
        <v>-4281.3490000000002</v>
      </c>
      <c r="Q6">
        <f>SUM(UrbanGSE_2021!Q2:Q3)</f>
        <v>-4142.7536</v>
      </c>
      <c r="R6">
        <f>SUM(UrbanGSE_2021!R2:R3)</f>
        <v>7660.3177999999998</v>
      </c>
      <c r="S6">
        <f>SUM(UrbanGSE_2021!S2:S3)</f>
        <v>-6195.4645</v>
      </c>
      <c r="T6">
        <f>SUM(UrbanGSE_2021!T2:T3)</f>
        <v>-7562.9753000000001</v>
      </c>
      <c r="U6">
        <f>SUM(UrbanGSE_2021!U2:U3)</f>
        <v>-2383.2201999999997</v>
      </c>
      <c r="V6">
        <f>SUM(UrbanGSE_2021!V2:V3)</f>
        <v>-26546.9391</v>
      </c>
    </row>
    <row r="7" spans="1:22" x14ac:dyDescent="0.3">
      <c r="A7" s="1">
        <v>2022</v>
      </c>
      <c r="B7">
        <f>SUM(UrbanGSE_2022!B2:B3)</f>
        <v>1831.1519000000001</v>
      </c>
      <c r="C7">
        <f>SUM(UrbanGSE_2022!C2:C3)</f>
        <v>2528.8074999999999</v>
      </c>
      <c r="D7">
        <f>SUM(UrbanGSE_2022!D2:D3)</f>
        <v>16603.726999999999</v>
      </c>
      <c r="E7">
        <f>SUM(UrbanGSE_2022!E2:E3)</f>
        <v>6467.1298000000006</v>
      </c>
      <c r="F7">
        <f>SUM(UrbanGSE_2022!F2:F3)</f>
        <v>4720.8959999999997</v>
      </c>
      <c r="G7">
        <f>SUM(UrbanGSE_2022!G2:G3)</f>
        <v>1294.4531999999999</v>
      </c>
      <c r="H7">
        <f>SUM(UrbanGSE_2022!H2:H3)</f>
        <v>51774.9329</v>
      </c>
      <c r="I7">
        <f>SUM(UrbanGSE_2022!I2:I3)</f>
        <v>5475.2007000000003</v>
      </c>
      <c r="J7">
        <f>SUM(UrbanGSE_2022!J2:J3)</f>
        <v>6918.8398999999999</v>
      </c>
      <c r="K7">
        <f>SUM(UrbanGSE_2022!K2:K3)</f>
        <v>9300.2489999999998</v>
      </c>
      <c r="L7">
        <f>SUM(UrbanGSE_2022!L2:L3)</f>
        <v>11611.8107</v>
      </c>
      <c r="M7">
        <f>SUM(UrbanGSE_2022!M2:M3)</f>
        <v>11350.5648</v>
      </c>
      <c r="N7">
        <f>SUM(UrbanGSE_2022!N2:N3)</f>
        <v>3392.4616999999998</v>
      </c>
      <c r="O7">
        <f>SUM(UrbanGSE_2022!O2:O3)</f>
        <v>75334.416499999992</v>
      </c>
      <c r="P7">
        <f>SUM(UrbanGSE_2022!P2:P3)</f>
        <v>-3644.0487999999996</v>
      </c>
      <c r="Q7">
        <f>SUM(UrbanGSE_2022!Q2:Q3)</f>
        <v>-4390.0324000000001</v>
      </c>
      <c r="R7">
        <f>SUM(UrbanGSE_2022!R2:R3)</f>
        <v>7303.478000000001</v>
      </c>
      <c r="S7">
        <f>SUM(UrbanGSE_2022!S2:S3)</f>
        <v>-5144.6809000000003</v>
      </c>
      <c r="T7">
        <f>SUM(UrbanGSE_2022!T2:T3)</f>
        <v>-6629.6687999999995</v>
      </c>
      <c r="U7">
        <f>SUM(UrbanGSE_2022!U2:U3)</f>
        <v>-2098.0084999999999</v>
      </c>
      <c r="V7">
        <f>SUM(UrbanGSE_2022!V2:V3)</f>
        <v>-23559.4836</v>
      </c>
    </row>
    <row r="9" spans="1:22" x14ac:dyDescent="0.3">
      <c r="A9" s="1" t="s">
        <v>36</v>
      </c>
    </row>
    <row r="10" spans="1:22" x14ac:dyDescent="0.3">
      <c r="A10" s="2" t="s">
        <v>37</v>
      </c>
      <c r="B10" s="3">
        <f t="shared" ref="B10:V10" si="0">(B6-B4)/B4</f>
        <v>-9.9325650419818112E-2</v>
      </c>
      <c r="C10" s="3">
        <f t="shared" si="0"/>
        <v>-9.719977729931302E-2</v>
      </c>
      <c r="D10" s="3">
        <f t="shared" si="0"/>
        <v>8.8372395131033343E-2</v>
      </c>
      <c r="E10" s="3">
        <f t="shared" si="0"/>
        <v>0.11197224667936609</v>
      </c>
      <c r="F10" s="3">
        <f t="shared" si="0"/>
        <v>9.7439535256450854E-2</v>
      </c>
      <c r="G10" s="3">
        <f t="shared" si="0"/>
        <v>0.21061189227866015</v>
      </c>
      <c r="H10" s="3">
        <f t="shared" si="0"/>
        <v>6.4965412095399355E-2</v>
      </c>
      <c r="I10" s="3">
        <f t="shared" si="0"/>
        <v>0.11312846037179745</v>
      </c>
      <c r="J10" s="3">
        <f t="shared" si="0"/>
        <v>-0.1107395836913103</v>
      </c>
      <c r="K10" s="3">
        <f t="shared" si="0"/>
        <v>9.9357998404614317E-2</v>
      </c>
      <c r="L10" s="3">
        <f t="shared" si="0"/>
        <v>0.32915681180251694</v>
      </c>
      <c r="M10" s="3">
        <f t="shared" si="0"/>
        <v>0.3802022692014651</v>
      </c>
      <c r="N10" s="3">
        <f t="shared" si="0"/>
        <v>0.46770550960506013</v>
      </c>
      <c r="O10" s="3">
        <f t="shared" si="0"/>
        <v>0.18619985810362294</v>
      </c>
      <c r="P10" s="3">
        <f t="shared" si="0"/>
        <v>0.22836674189821188</v>
      </c>
      <c r="Q10" s="3">
        <f t="shared" si="0"/>
        <v>-0.11741516648395595</v>
      </c>
      <c r="R10" s="3">
        <f t="shared" si="0"/>
        <v>7.4748418146799001E-2</v>
      </c>
      <c r="S10" s="3">
        <f t="shared" si="0"/>
        <v>0.72054298831628116</v>
      </c>
      <c r="T10" s="3">
        <f t="shared" si="0"/>
        <v>0.67162532964424337</v>
      </c>
      <c r="U10" s="3">
        <f t="shared" si="0"/>
        <v>0.66818651505505255</v>
      </c>
      <c r="V10" s="3">
        <f t="shared" si="0"/>
        <v>0.54544754422774555</v>
      </c>
    </row>
    <row r="11" spans="1:22" x14ac:dyDescent="0.3">
      <c r="A11" s="1" t="s">
        <v>38</v>
      </c>
      <c r="B11" s="4">
        <f>(B7-B4)/B4</f>
        <v>-3.1409611089529832E-2</v>
      </c>
      <c r="C11" s="4">
        <f t="shared" ref="C11:V11" si="1">(C7-C4)/C4</f>
        <v>9.2713718557448338E-2</v>
      </c>
      <c r="D11" s="4">
        <f t="shared" si="1"/>
        <v>3.9885005516040399E-2</v>
      </c>
      <c r="E11" s="4">
        <f t="shared" si="1"/>
        <v>-3.3866329094126217E-3</v>
      </c>
      <c r="F11" s="4">
        <f t="shared" si="1"/>
        <v>1.2439199392023663E-2</v>
      </c>
      <c r="G11" s="4">
        <f t="shared" si="1"/>
        <v>0.16194307387952331</v>
      </c>
      <c r="H11" s="4">
        <f t="shared" si="1"/>
        <v>1.7165010972463545E-2</v>
      </c>
      <c r="I11" s="4">
        <f t="shared" si="1"/>
        <v>1.8465310177893667E-2</v>
      </c>
      <c r="J11" s="4">
        <f t="shared" si="1"/>
        <v>-1.2741263351367363E-2</v>
      </c>
      <c r="K11" s="4">
        <f t="shared" si="1"/>
        <v>5.2142620218319093E-2</v>
      </c>
      <c r="L11" s="4">
        <f t="shared" si="1"/>
        <v>0.15082553901103998</v>
      </c>
      <c r="M11" s="4">
        <f t="shared" si="1"/>
        <v>0.23547357823811946</v>
      </c>
      <c r="N11" s="4">
        <f t="shared" si="1"/>
        <v>0.33421172453765707</v>
      </c>
      <c r="O11" s="4">
        <f t="shared" si="1"/>
        <v>0.10657800652997615</v>
      </c>
      <c r="P11" s="4">
        <f t="shared" si="1"/>
        <v>4.5518212080839018E-2</v>
      </c>
      <c r="Q11" s="4">
        <f t="shared" si="1"/>
        <v>-6.4734138452250858E-2</v>
      </c>
      <c r="R11" s="4">
        <f t="shared" si="1"/>
        <v>2.4683522590922862E-2</v>
      </c>
      <c r="S11" s="4">
        <f t="shared" si="1"/>
        <v>0.42872978283060054</v>
      </c>
      <c r="T11" s="4">
        <f t="shared" si="1"/>
        <v>0.46533895109139845</v>
      </c>
      <c r="U11" s="4">
        <f t="shared" si="1"/>
        <v>0.46854641806530445</v>
      </c>
      <c r="V11" s="4">
        <f t="shared" si="1"/>
        <v>0.37153085467747371</v>
      </c>
    </row>
    <row r="12" spans="1:22" x14ac:dyDescent="0.3">
      <c r="A12" s="1" t="s">
        <v>39</v>
      </c>
    </row>
    <row r="13" spans="1:22" x14ac:dyDescent="0.3">
      <c r="A13" s="1" t="s">
        <v>37</v>
      </c>
      <c r="B13">
        <f>B6-B4</f>
        <v>-187.77839999999992</v>
      </c>
      <c r="C13">
        <f t="shared" ref="C13:V13" si="2">C6-C4</f>
        <v>-224.94411999999966</v>
      </c>
      <c r="D13">
        <f t="shared" si="2"/>
        <v>1411.0320999999967</v>
      </c>
      <c r="E13">
        <f t="shared" si="2"/>
        <v>726.59977999999956</v>
      </c>
      <c r="F13">
        <f t="shared" si="2"/>
        <v>454.35015999999996</v>
      </c>
      <c r="G13">
        <f t="shared" si="2"/>
        <v>234.63046000000031</v>
      </c>
      <c r="H13">
        <f t="shared" si="2"/>
        <v>3306.8182800000068</v>
      </c>
      <c r="I13">
        <f t="shared" si="2"/>
        <v>608.17096000000038</v>
      </c>
      <c r="J13">
        <f t="shared" si="2"/>
        <v>-776.07765999999992</v>
      </c>
      <c r="K13">
        <f t="shared" si="2"/>
        <v>878.25937999999951</v>
      </c>
      <c r="L13">
        <f t="shared" si="2"/>
        <v>3321.1868000000013</v>
      </c>
      <c r="M13">
        <f t="shared" si="2"/>
        <v>3493.001040000001</v>
      </c>
      <c r="N13">
        <f t="shared" si="2"/>
        <v>1189.2213199999997</v>
      </c>
      <c r="O13">
        <f t="shared" si="2"/>
        <v>12676.24837999999</v>
      </c>
      <c r="P13">
        <f t="shared" si="2"/>
        <v>-795.94936000000052</v>
      </c>
      <c r="Q13">
        <f t="shared" si="2"/>
        <v>551.13353999999981</v>
      </c>
      <c r="R13">
        <f t="shared" si="2"/>
        <v>532.77271999999994</v>
      </c>
      <c r="S13">
        <f t="shared" si="2"/>
        <v>-2594.5870199999999</v>
      </c>
      <c r="T13">
        <f t="shared" si="2"/>
        <v>-3038.6508800000001</v>
      </c>
      <c r="U13">
        <f t="shared" si="2"/>
        <v>-954.59085999999979</v>
      </c>
      <c r="V13">
        <f t="shared" si="2"/>
        <v>-9369.4300999999978</v>
      </c>
    </row>
    <row r="14" spans="1:22" x14ac:dyDescent="0.3">
      <c r="A14" s="1" t="s">
        <v>38</v>
      </c>
      <c r="B14">
        <f>B7-B4</f>
        <v>-59.380899999999883</v>
      </c>
      <c r="C14">
        <f t="shared" ref="C14:V14" si="3">C7-C4</f>
        <v>214.5622800000001</v>
      </c>
      <c r="D14">
        <f t="shared" si="3"/>
        <v>636.83939999999711</v>
      </c>
      <c r="E14">
        <f t="shared" si="3"/>
        <v>-21.976219999999557</v>
      </c>
      <c r="F14">
        <f t="shared" si="3"/>
        <v>58.002659999999196</v>
      </c>
      <c r="G14">
        <f t="shared" si="3"/>
        <v>180.41136000000006</v>
      </c>
      <c r="H14">
        <f t="shared" si="3"/>
        <v>873.7198800000042</v>
      </c>
      <c r="I14">
        <f t="shared" si="3"/>
        <v>99.268260000000737</v>
      </c>
      <c r="J14">
        <f t="shared" si="3"/>
        <v>-89.292459999999664</v>
      </c>
      <c r="K14">
        <f t="shared" si="3"/>
        <v>460.90647999999965</v>
      </c>
      <c r="L14">
        <f t="shared" si="3"/>
        <v>1521.8271999999997</v>
      </c>
      <c r="M14">
        <f t="shared" si="3"/>
        <v>2163.3470400000006</v>
      </c>
      <c r="N14">
        <f t="shared" si="3"/>
        <v>849.79051999999956</v>
      </c>
      <c r="O14">
        <f t="shared" si="3"/>
        <v>7255.694479999991</v>
      </c>
      <c r="P14">
        <f t="shared" si="3"/>
        <v>-158.64915999999994</v>
      </c>
      <c r="Q14">
        <f t="shared" si="3"/>
        <v>303.85473999999977</v>
      </c>
      <c r="R14">
        <f t="shared" si="3"/>
        <v>175.9329200000011</v>
      </c>
      <c r="S14">
        <f t="shared" si="3"/>
        <v>-1543.8034200000002</v>
      </c>
      <c r="T14">
        <f t="shared" si="3"/>
        <v>-2105.3443799999995</v>
      </c>
      <c r="U14">
        <f t="shared" si="3"/>
        <v>-669.37915999999996</v>
      </c>
      <c r="V14">
        <f t="shared" si="3"/>
        <v>-6381.9745999999977</v>
      </c>
    </row>
    <row r="16" spans="1:22" x14ac:dyDescent="0.3">
      <c r="B16" s="1" t="s">
        <v>362</v>
      </c>
      <c r="C16" s="1"/>
      <c r="D16" s="1"/>
      <c r="E16" s="1"/>
      <c r="F16" s="1"/>
      <c r="G16" s="1"/>
      <c r="H16" s="1"/>
      <c r="I16" s="1" t="s">
        <v>361</v>
      </c>
      <c r="J16" s="1"/>
      <c r="K16" s="1"/>
      <c r="L16" s="1"/>
      <c r="M16" s="1"/>
      <c r="N16" s="1"/>
      <c r="O16" s="1"/>
      <c r="P16" s="1" t="s">
        <v>363</v>
      </c>
      <c r="Q16" s="1"/>
      <c r="R16" s="1"/>
      <c r="S16" s="1"/>
    </row>
    <row r="17" spans="1:22" x14ac:dyDescent="0.3">
      <c r="A17" s="1" t="s">
        <v>5</v>
      </c>
      <c r="B17" s="5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11</v>
      </c>
      <c r="H17" s="5" t="s">
        <v>12</v>
      </c>
      <c r="I17" s="6" t="s">
        <v>13</v>
      </c>
      <c r="J17" s="6" t="s">
        <v>14</v>
      </c>
      <c r="K17" s="6" t="s">
        <v>15</v>
      </c>
      <c r="L17" s="6" t="s">
        <v>16</v>
      </c>
      <c r="M17" s="6" t="s">
        <v>17</v>
      </c>
      <c r="N17" s="6" t="s">
        <v>18</v>
      </c>
      <c r="O17" s="6" t="s">
        <v>19</v>
      </c>
      <c r="P17" s="2" t="s">
        <v>20</v>
      </c>
      <c r="Q17" s="2" t="s">
        <v>21</v>
      </c>
      <c r="R17" s="2" t="s">
        <v>22</v>
      </c>
      <c r="S17" s="2" t="s">
        <v>23</v>
      </c>
      <c r="T17" s="2" t="s">
        <v>24</v>
      </c>
      <c r="U17" s="2" t="s">
        <v>25</v>
      </c>
      <c r="V17" s="2" t="s">
        <v>26</v>
      </c>
    </row>
    <row r="18" spans="1:22" x14ac:dyDescent="0.3">
      <c r="A18" s="1" t="s">
        <v>34</v>
      </c>
      <c r="B18">
        <f>SUM(Non_Urban_2015_2019!B2:B3)</f>
        <v>3498.6538399999999</v>
      </c>
      <c r="C18">
        <f>SUM(Non_Urban_2015_2019!C2:C3)</f>
        <v>5556.1729400000004</v>
      </c>
      <c r="D18">
        <f>SUM(Non_Urban_2015_2019!D2:D3)</f>
        <v>17227.6414</v>
      </c>
      <c r="E18">
        <f>SUM(Non_Urban_2015_2019!E2:E3)</f>
        <v>10179.758100000001</v>
      </c>
      <c r="F18">
        <f>SUM(Non_Urban_2015_2019!F2:F3)</f>
        <v>8204.3560600000001</v>
      </c>
      <c r="G18">
        <f>SUM(Non_Urban_2015_2019!G2:G3)</f>
        <v>2899.59962</v>
      </c>
      <c r="H18">
        <f>SUM(Non_Urban_2015_2019!H2:H3)</f>
        <v>79791.111960000009</v>
      </c>
      <c r="I18">
        <f>SUM(Non_Urban_2015_2019!I2:I3)</f>
        <v>14109.16584</v>
      </c>
      <c r="J18">
        <f>SUM(Non_Urban_2015_2019!J2:J3)</f>
        <v>5397.5352000000003</v>
      </c>
      <c r="K18">
        <f>SUM(Non_Urban_2015_2019!K2:K3)</f>
        <v>13624.877280000001</v>
      </c>
      <c r="L18">
        <f>SUM(Non_Urban_2015_2019!L2:L3)</f>
        <v>23413.096400000002</v>
      </c>
      <c r="M18">
        <f>SUM(Non_Urban_2015_2019!M2:M3)</f>
        <v>23838.067719999999</v>
      </c>
      <c r="N18">
        <f>SUM(Non_Urban_2015_2019!N2:N3)</f>
        <v>9927.5648999999994</v>
      </c>
      <c r="O18">
        <f>SUM(Non_Urban_2015_2019!O2:O3)</f>
        <v>148485.74356</v>
      </c>
      <c r="P18">
        <f>SUM(Non_Urban_2015_2019!P2:P3)</f>
        <v>-10610.512000000001</v>
      </c>
      <c r="Q18">
        <f>SUM(Non_Urban_2015_2019!Q2:Q3)</f>
        <v>158.63774000000012</v>
      </c>
      <c r="R18">
        <f>SUM(Non_Urban_2015_2019!R2:R3)</f>
        <v>3602.7641199999998</v>
      </c>
      <c r="S18">
        <f>SUM(Non_Urban_2015_2019!S2:S3)</f>
        <v>-13233.338299999999</v>
      </c>
      <c r="T18">
        <f>SUM(Non_Urban_2015_2019!T2:T3)</f>
        <v>-15633.711660000001</v>
      </c>
      <c r="U18">
        <f>SUM(Non_Urban_2015_2019!U2:U3)</f>
        <v>-7027.9652800000003</v>
      </c>
      <c r="V18">
        <f>SUM(Non_Urban_2015_2019!V2:V3)</f>
        <v>-68694.631599999993</v>
      </c>
    </row>
    <row r="19" spans="1:22" x14ac:dyDescent="0.3">
      <c r="A19" s="1">
        <v>2020</v>
      </c>
      <c r="B19">
        <f>SUM(Non_Urban_2020!B2:B3)</f>
        <v>3290.8596000000002</v>
      </c>
      <c r="C19">
        <f>SUM(Non_Urban_2020!C2:C3)</f>
        <v>4741.1756999999998</v>
      </c>
      <c r="D19">
        <f>SUM(Non_Urban_2020!D2:D3)</f>
        <v>16378.003700000001</v>
      </c>
      <c r="E19">
        <f>SUM(Non_Urban_2020!E2:E3)</f>
        <v>9753.9709999999995</v>
      </c>
      <c r="F19">
        <f>SUM(Non_Urban_2020!F2:F3)</f>
        <v>7382.2231999999995</v>
      </c>
      <c r="G19">
        <f>SUM(Non_Urban_2020!G2:G3)</f>
        <v>2798.7527999999998</v>
      </c>
      <c r="H19">
        <f>SUM(Non_Urban_2020!H2:H3)</f>
        <v>73924.921399999992</v>
      </c>
      <c r="I19">
        <f>SUM(Non_Urban_2020!I2:I3)</f>
        <v>12744.165300000001</v>
      </c>
      <c r="J19">
        <f>SUM(Non_Urban_2020!J2:J3)</f>
        <v>5545.0329999999994</v>
      </c>
      <c r="K19">
        <f>SUM(Non_Urban_2020!K2:K3)</f>
        <v>14851.1463</v>
      </c>
      <c r="L19">
        <f>SUM(Non_Urban_2020!L2:L3)</f>
        <v>22865.359199999999</v>
      </c>
      <c r="M19">
        <f>SUM(Non_Urban_2020!M2:M3)</f>
        <v>23013.3596</v>
      </c>
      <c r="N19">
        <f>SUM(Non_Urban_2020!N2:N3)</f>
        <v>9809.0162999999993</v>
      </c>
      <c r="O19">
        <f>SUM(Non_Urban_2020!O2:O3)</f>
        <v>146022.55069999999</v>
      </c>
      <c r="P19">
        <f>SUM(Non_Urban_2020!P2:P3)</f>
        <v>-9453.305699999999</v>
      </c>
      <c r="Q19">
        <f>SUM(Non_Urban_2020!Q2:Q3)</f>
        <v>-803.85730000000012</v>
      </c>
      <c r="R19">
        <f>SUM(Non_Urban_2020!R2:R3)</f>
        <v>1526.8573999999999</v>
      </c>
      <c r="S19">
        <f>SUM(Non_Urban_2020!S2:S3)</f>
        <v>-13111.388199999999</v>
      </c>
      <c r="T19">
        <f>SUM(Non_Urban_2020!T2:T3)</f>
        <v>-15631.136399999999</v>
      </c>
      <c r="U19">
        <f>SUM(Non_Urban_2020!U2:U3)</f>
        <v>-7010.2635000000009</v>
      </c>
      <c r="V19">
        <f>SUM(Non_Urban_2020!V2:V3)</f>
        <v>-72097.629300000001</v>
      </c>
    </row>
    <row r="20" spans="1:22" x14ac:dyDescent="0.3">
      <c r="A20" s="1">
        <v>2021</v>
      </c>
      <c r="B20">
        <f>SUM(Non_Urban_2021!B2:B3)</f>
        <v>3645.3094999999998</v>
      </c>
      <c r="C20">
        <f>SUM(Non_Urban_2021!C2:C3)</f>
        <v>4808.2780999999995</v>
      </c>
      <c r="D20">
        <f>SUM(Non_Urban_2021!D2:D3)</f>
        <v>18558.0373</v>
      </c>
      <c r="E20">
        <f>SUM(Non_Urban_2021!E2:E3)</f>
        <v>11747.936</v>
      </c>
      <c r="F20">
        <f>SUM(Non_Urban_2021!F2:F3)</f>
        <v>9264.1578000000009</v>
      </c>
      <c r="G20">
        <f>SUM(Non_Urban_2021!G2:G3)</f>
        <v>3443.8406999999997</v>
      </c>
      <c r="H20">
        <f>SUM(Non_Urban_2021!H2:H3)</f>
        <v>86150.184299999994</v>
      </c>
      <c r="I20">
        <f>SUM(Non_Urban_2021!I2:I3)</f>
        <v>17910.66</v>
      </c>
      <c r="J20">
        <f>SUM(Non_Urban_2021!J2:J3)</f>
        <v>5041.1813999999995</v>
      </c>
      <c r="K20">
        <f>SUM(Non_Urban_2021!K2:K3)</f>
        <v>16456.9732</v>
      </c>
      <c r="L20">
        <f>SUM(Non_Urban_2021!L2:L3)</f>
        <v>36500.795599999998</v>
      </c>
      <c r="M20">
        <f>SUM(Non_Urban_2021!M2:M3)</f>
        <v>36205.463600000003</v>
      </c>
      <c r="N20">
        <f>SUM(Non_Urban_2021!N2:N3)</f>
        <v>15196.8549</v>
      </c>
      <c r="O20">
        <f>SUM(Non_Urban_2021!O2:O3)</f>
        <v>203763.41759999999</v>
      </c>
      <c r="P20">
        <f>SUM(Non_Urban_2021!P2:P3)</f>
        <v>-14265.3505</v>
      </c>
      <c r="Q20">
        <f>SUM(Non_Urban_2021!Q2:Q3)</f>
        <v>-232.90329999999994</v>
      </c>
      <c r="R20">
        <f>SUM(Non_Urban_2021!R2:R3)</f>
        <v>2101.0640999999996</v>
      </c>
      <c r="S20">
        <f>SUM(Non_Urban_2021!S2:S3)</f>
        <v>-24752.8596</v>
      </c>
      <c r="T20">
        <f>SUM(Non_Urban_2021!T2:T3)</f>
        <v>-26941.305800000002</v>
      </c>
      <c r="U20">
        <f>SUM(Non_Urban_2021!U2:U3)</f>
        <v>-11753.014200000001</v>
      </c>
      <c r="V20">
        <f>SUM(Non_Urban_2021!V2:V3)</f>
        <v>-117613.23330000001</v>
      </c>
    </row>
    <row r="21" spans="1:22" x14ac:dyDescent="0.3">
      <c r="A21" s="1">
        <v>2022</v>
      </c>
      <c r="B21">
        <f>SUM(Non_Urban_2022!B2:B3)</f>
        <v>3466.9955</v>
      </c>
      <c r="C21">
        <f>SUM(Non_Urban_2022!C2:C3)</f>
        <v>5701.0838999999996</v>
      </c>
      <c r="D21">
        <f>SUM(Non_Urban_2022!D2:D3)</f>
        <v>18940.457499999997</v>
      </c>
      <c r="E21">
        <f>SUM(Non_Urban_2022!E2:E3)</f>
        <v>10555.9195</v>
      </c>
      <c r="F21">
        <f>SUM(Non_Urban_2022!F2:F3)</f>
        <v>8423.7067999999999</v>
      </c>
      <c r="G21">
        <f>SUM(Non_Urban_2022!G2:G3)</f>
        <v>3236.2875999999997</v>
      </c>
      <c r="H21">
        <f>SUM(Non_Urban_2022!H2:H3)</f>
        <v>82822.556700000001</v>
      </c>
      <c r="I21">
        <f>SUM(Non_Urban_2022!I2:I3)</f>
        <v>14685.966700000001</v>
      </c>
      <c r="J21">
        <f>SUM(Non_Urban_2022!J2:J3)</f>
        <v>4945.7582999999995</v>
      </c>
      <c r="K21">
        <f>SUM(Non_Urban_2022!K2:K3)</f>
        <v>14180.7641</v>
      </c>
      <c r="L21">
        <f>SUM(Non_Urban_2022!L2:L3)</f>
        <v>27609.147400000002</v>
      </c>
      <c r="M21">
        <f>SUM(Non_Urban_2022!M2:M3)</f>
        <v>29451.261500000001</v>
      </c>
      <c r="N21">
        <f>SUM(Non_Urban_2022!N2:N3)</f>
        <v>12675.685299999999</v>
      </c>
      <c r="O21">
        <f>SUM(Non_Urban_2022!O2:O3)</f>
        <v>169104.13750000001</v>
      </c>
      <c r="P21">
        <f>SUM(Non_Urban_2022!P2:P3)</f>
        <v>-11218.9712</v>
      </c>
      <c r="Q21">
        <f>SUM(Non_Urban_2022!Q2:Q3)</f>
        <v>755.32559999999989</v>
      </c>
      <c r="R21">
        <f>SUM(Non_Urban_2022!R2:R3)</f>
        <v>4759.6934000000001</v>
      </c>
      <c r="S21">
        <f>SUM(Non_Urban_2022!S2:S3)</f>
        <v>-17053.227899999998</v>
      </c>
      <c r="T21">
        <f>SUM(Non_Urban_2022!T2:T3)</f>
        <v>-21027.554700000001</v>
      </c>
      <c r="U21">
        <f>SUM(Non_Urban_2022!U2:U3)</f>
        <v>-9439.3976999999995</v>
      </c>
      <c r="V21">
        <f>SUM(Non_Urban_2022!V2:V3)</f>
        <v>-86281.580800000011</v>
      </c>
    </row>
    <row r="23" spans="1:22" x14ac:dyDescent="0.3">
      <c r="A23" s="1" t="s">
        <v>36</v>
      </c>
    </row>
    <row r="24" spans="1:22" x14ac:dyDescent="0.3">
      <c r="A24" s="2" t="s">
        <v>37</v>
      </c>
      <c r="B24" s="3">
        <f t="shared" ref="B24:V24" si="4">(B20-B18)/B18</f>
        <v>4.1917739424029418E-2</v>
      </c>
      <c r="C24" s="3">
        <f t="shared" si="4"/>
        <v>-0.13460611253039953</v>
      </c>
      <c r="D24" s="3">
        <f t="shared" si="4"/>
        <v>7.7224494584615597E-2</v>
      </c>
      <c r="E24" s="3">
        <f t="shared" si="4"/>
        <v>0.15404864090041576</v>
      </c>
      <c r="F24" s="3">
        <f t="shared" si="4"/>
        <v>0.12917549314650306</v>
      </c>
      <c r="G24" s="3">
        <f t="shared" si="4"/>
        <v>0.18769525152579505</v>
      </c>
      <c r="H24" s="3">
        <f t="shared" si="4"/>
        <v>7.9696499820529426E-2</v>
      </c>
      <c r="I24" s="3">
        <f t="shared" si="4"/>
        <v>0.26943436650398039</v>
      </c>
      <c r="J24" s="3">
        <f t="shared" si="4"/>
        <v>-6.6021579627679086E-2</v>
      </c>
      <c r="K24" s="3">
        <f t="shared" si="4"/>
        <v>0.20786212321759712</v>
      </c>
      <c r="L24" s="3">
        <f t="shared" si="4"/>
        <v>0.55899053147024136</v>
      </c>
      <c r="M24" s="3">
        <f t="shared" si="4"/>
        <v>0.51880865619086358</v>
      </c>
      <c r="N24" s="3">
        <f t="shared" si="4"/>
        <v>0.53077366434542284</v>
      </c>
      <c r="O24" s="3">
        <f t="shared" si="4"/>
        <v>0.37227596882163588</v>
      </c>
      <c r="P24" s="3">
        <f t="shared" si="4"/>
        <v>0.34445449003780398</v>
      </c>
      <c r="Q24" s="3">
        <f t="shared" si="4"/>
        <v>-2.4681456001579432</v>
      </c>
      <c r="R24" s="3">
        <f t="shared" si="4"/>
        <v>-0.41681885629526039</v>
      </c>
      <c r="S24" s="3">
        <f t="shared" si="4"/>
        <v>0.87049246674212211</v>
      </c>
      <c r="T24" s="3">
        <f t="shared" si="4"/>
        <v>0.72328276137593805</v>
      </c>
      <c r="U24" s="3">
        <f t="shared" si="4"/>
        <v>0.6723210391272737</v>
      </c>
      <c r="V24" s="3">
        <f t="shared" si="4"/>
        <v>0.71211680681027223</v>
      </c>
    </row>
    <row r="25" spans="1:22" x14ac:dyDescent="0.3">
      <c r="A25" s="1" t="s">
        <v>38</v>
      </c>
      <c r="B25" s="4">
        <f>(B21-B18)/B18</f>
        <v>-9.048720292945572E-3</v>
      </c>
      <c r="C25" s="4">
        <f t="shared" ref="C25:V25" si="5">(C21-C18)/C18</f>
        <v>2.6081074431063198E-2</v>
      </c>
      <c r="D25" s="4">
        <f t="shared" si="5"/>
        <v>9.94225535713784E-2</v>
      </c>
      <c r="E25" s="4">
        <f t="shared" si="5"/>
        <v>3.6951899672350665E-2</v>
      </c>
      <c r="F25" s="4">
        <f t="shared" si="5"/>
        <v>2.673588742319892E-2</v>
      </c>
      <c r="G25" s="4">
        <f t="shared" si="5"/>
        <v>0.11611533457160533</v>
      </c>
      <c r="H25" s="4">
        <f t="shared" si="5"/>
        <v>3.7992260861331041E-2</v>
      </c>
      <c r="I25" s="4">
        <f t="shared" si="5"/>
        <v>4.0881287139226168E-2</v>
      </c>
      <c r="J25" s="4">
        <f t="shared" si="5"/>
        <v>-8.37005935598161E-2</v>
      </c>
      <c r="K25" s="4">
        <f t="shared" si="5"/>
        <v>4.0799400139624575E-2</v>
      </c>
      <c r="L25" s="4">
        <f t="shared" si="5"/>
        <v>0.17921811486668629</v>
      </c>
      <c r="M25" s="4">
        <f t="shared" si="5"/>
        <v>0.23547184469530494</v>
      </c>
      <c r="N25" s="4">
        <f t="shared" si="5"/>
        <v>0.27681716792402938</v>
      </c>
      <c r="O25" s="4">
        <f t="shared" si="5"/>
        <v>0.1388577343902955</v>
      </c>
      <c r="P25" s="4">
        <f t="shared" si="5"/>
        <v>5.7344942449525461E-2</v>
      </c>
      <c r="Q25" s="4">
        <f t="shared" si="5"/>
        <v>3.7613235034740113</v>
      </c>
      <c r="R25" s="4">
        <f t="shared" si="5"/>
        <v>0.32112268288049911</v>
      </c>
      <c r="S25" s="4">
        <f t="shared" si="5"/>
        <v>0.28865653649918394</v>
      </c>
      <c r="T25" s="4">
        <f t="shared" si="5"/>
        <v>0.34501359352817945</v>
      </c>
      <c r="U25" s="4">
        <f t="shared" si="5"/>
        <v>0.3431195693101089</v>
      </c>
      <c r="V25" s="4">
        <f t="shared" si="5"/>
        <v>0.25601635514120757</v>
      </c>
    </row>
    <row r="26" spans="1:22" x14ac:dyDescent="0.3">
      <c r="A26" s="1" t="s">
        <v>39</v>
      </c>
    </row>
    <row r="27" spans="1:22" x14ac:dyDescent="0.3">
      <c r="A27" s="1" t="s">
        <v>37</v>
      </c>
      <c r="B27">
        <f>B20-B18</f>
        <v>146.6556599999999</v>
      </c>
      <c r="C27">
        <f t="shared" ref="C27:V27" si="6">C20-C18</f>
        <v>-747.89484000000084</v>
      </c>
      <c r="D27">
        <f t="shared" si="6"/>
        <v>1330.3958999999995</v>
      </c>
      <c r="E27">
        <f t="shared" si="6"/>
        <v>1568.1778999999988</v>
      </c>
      <c r="F27">
        <f t="shared" si="6"/>
        <v>1059.8017400000008</v>
      </c>
      <c r="G27">
        <f t="shared" si="6"/>
        <v>544.24107999999978</v>
      </c>
      <c r="H27">
        <f t="shared" si="6"/>
        <v>6359.0723399999843</v>
      </c>
      <c r="I27">
        <f t="shared" si="6"/>
        <v>3801.4941600000002</v>
      </c>
      <c r="J27">
        <f t="shared" si="6"/>
        <v>-356.35380000000077</v>
      </c>
      <c r="K27">
        <f t="shared" si="6"/>
        <v>2832.0959199999998</v>
      </c>
      <c r="L27">
        <f t="shared" si="6"/>
        <v>13087.699199999995</v>
      </c>
      <c r="M27">
        <f t="shared" si="6"/>
        <v>12367.395880000004</v>
      </c>
      <c r="N27">
        <f t="shared" si="6"/>
        <v>5269.2900000000009</v>
      </c>
      <c r="O27">
        <f t="shared" si="6"/>
        <v>55277.674039999984</v>
      </c>
      <c r="P27">
        <f t="shared" si="6"/>
        <v>-3654.8384999999998</v>
      </c>
      <c r="Q27">
        <f t="shared" si="6"/>
        <v>-391.54104000000007</v>
      </c>
      <c r="R27">
        <f t="shared" si="6"/>
        <v>-1501.7000200000002</v>
      </c>
      <c r="S27">
        <f t="shared" si="6"/>
        <v>-11519.5213</v>
      </c>
      <c r="T27">
        <f t="shared" si="6"/>
        <v>-11307.594140000001</v>
      </c>
      <c r="U27">
        <f t="shared" si="6"/>
        <v>-4725.0489200000011</v>
      </c>
      <c r="V27">
        <f t="shared" si="6"/>
        <v>-48918.601700000014</v>
      </c>
    </row>
    <row r="28" spans="1:22" x14ac:dyDescent="0.3">
      <c r="A28" s="1" t="s">
        <v>38</v>
      </c>
      <c r="B28">
        <f>B21-B18</f>
        <v>-31.658339999999953</v>
      </c>
      <c r="C28">
        <f t="shared" ref="C28:V28" si="7">C21-C18</f>
        <v>144.91095999999925</v>
      </c>
      <c r="D28">
        <f t="shared" si="7"/>
        <v>1712.8160999999964</v>
      </c>
      <c r="E28">
        <f t="shared" si="7"/>
        <v>376.16139999999905</v>
      </c>
      <c r="F28">
        <f t="shared" si="7"/>
        <v>219.35073999999986</v>
      </c>
      <c r="G28">
        <f t="shared" si="7"/>
        <v>336.6879799999997</v>
      </c>
      <c r="H28">
        <f t="shared" si="7"/>
        <v>3031.4447399999917</v>
      </c>
      <c r="I28">
        <f t="shared" si="7"/>
        <v>576.80086000000119</v>
      </c>
      <c r="J28">
        <f t="shared" si="7"/>
        <v>-451.77690000000075</v>
      </c>
      <c r="K28">
        <f t="shared" si="7"/>
        <v>555.88681999999972</v>
      </c>
      <c r="L28">
        <f t="shared" si="7"/>
        <v>4196.0509999999995</v>
      </c>
      <c r="M28">
        <f t="shared" si="7"/>
        <v>5613.1937800000014</v>
      </c>
      <c r="N28">
        <f t="shared" si="7"/>
        <v>2748.1203999999998</v>
      </c>
      <c r="O28">
        <f t="shared" si="7"/>
        <v>20618.393940000009</v>
      </c>
      <c r="P28">
        <f t="shared" si="7"/>
        <v>-608.45919999999933</v>
      </c>
      <c r="Q28">
        <f t="shared" si="7"/>
        <v>596.68785999999977</v>
      </c>
      <c r="R28">
        <f t="shared" si="7"/>
        <v>1156.9292800000003</v>
      </c>
      <c r="S28">
        <f t="shared" si="7"/>
        <v>-3819.8895999999986</v>
      </c>
      <c r="T28">
        <f t="shared" si="7"/>
        <v>-5393.8430399999997</v>
      </c>
      <c r="U28">
        <f t="shared" si="7"/>
        <v>-2411.4324199999992</v>
      </c>
      <c r="V28">
        <f t="shared" si="7"/>
        <v>-17586.949200000017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156.15440000000001</v>
      </c>
      <c r="C2">
        <v>661.80420000000004</v>
      </c>
      <c r="D2">
        <v>3842.6007</v>
      </c>
      <c r="E2">
        <v>1198.5064</v>
      </c>
      <c r="F2">
        <v>699.28</v>
      </c>
      <c r="G2">
        <v>143.47239999999999</v>
      </c>
      <c r="H2">
        <v>9998.9997000000003</v>
      </c>
      <c r="I2">
        <v>447.80650000000003</v>
      </c>
      <c r="J2">
        <v>466.73</v>
      </c>
      <c r="K2">
        <v>1941.4636</v>
      </c>
      <c r="L2">
        <v>1661.184</v>
      </c>
      <c r="M2">
        <v>1167.2781</v>
      </c>
      <c r="N2">
        <v>286.90879999999999</v>
      </c>
      <c r="O2">
        <v>9278.7047999999995</v>
      </c>
      <c r="P2">
        <v>-291.65210000000002</v>
      </c>
      <c r="Q2">
        <v>195.07419999999999</v>
      </c>
      <c r="R2">
        <v>1901.1370999999999</v>
      </c>
      <c r="S2">
        <v>-462.67759999999998</v>
      </c>
      <c r="T2">
        <v>-467.99810000000002</v>
      </c>
      <c r="U2">
        <v>-143.43639999999999</v>
      </c>
      <c r="V2">
        <v>720.29490000000101</v>
      </c>
    </row>
    <row r="3" spans="1:22" x14ac:dyDescent="0.3">
      <c r="A3" t="s">
        <v>29</v>
      </c>
      <c r="B3">
        <v>437.54480000000001</v>
      </c>
      <c r="C3">
        <v>409.28480000000002</v>
      </c>
      <c r="D3">
        <v>2729.7055999999998</v>
      </c>
      <c r="E3">
        <v>1279.3821</v>
      </c>
      <c r="F3">
        <v>1037.8342</v>
      </c>
      <c r="G3">
        <v>239.2627</v>
      </c>
      <c r="H3">
        <v>9737.1656000000003</v>
      </c>
      <c r="I3">
        <v>940.85739999999998</v>
      </c>
      <c r="J3">
        <v>1248.6439</v>
      </c>
      <c r="K3">
        <v>1967.1723999999999</v>
      </c>
      <c r="L3">
        <v>1756.3623</v>
      </c>
      <c r="M3">
        <v>1641.3758</v>
      </c>
      <c r="N3">
        <v>471.3526</v>
      </c>
      <c r="O3">
        <v>12807.8889</v>
      </c>
      <c r="P3">
        <v>-503.31259999999997</v>
      </c>
      <c r="Q3">
        <v>-839.35910000000001</v>
      </c>
      <c r="R3">
        <v>762.53319999999997</v>
      </c>
      <c r="S3">
        <v>-476.98020000000002</v>
      </c>
      <c r="T3">
        <v>-603.54160000000002</v>
      </c>
      <c r="U3">
        <v>-232.0899</v>
      </c>
      <c r="V3">
        <v>-3070.7233000000001</v>
      </c>
    </row>
    <row r="4" spans="1:22" x14ac:dyDescent="0.3">
      <c r="A4" t="s">
        <v>165</v>
      </c>
      <c r="B4">
        <v>1388.6639</v>
      </c>
      <c r="C4">
        <v>1715.3739</v>
      </c>
      <c r="D4">
        <v>3908.636</v>
      </c>
      <c r="E4">
        <v>3417.5463</v>
      </c>
      <c r="F4">
        <v>2808.6538999999998</v>
      </c>
      <c r="G4">
        <v>758.26139999999998</v>
      </c>
      <c r="H4">
        <v>22086.593700000001</v>
      </c>
      <c r="I4">
        <v>593.69920000000002</v>
      </c>
      <c r="J4">
        <v>1071.0889999999999</v>
      </c>
      <c r="K4">
        <v>6572.3063000000002</v>
      </c>
      <c r="L4">
        <v>2477.8885</v>
      </c>
      <c r="M4">
        <v>1737.1142</v>
      </c>
      <c r="N4">
        <v>382.73509999999999</v>
      </c>
      <c r="O4">
        <v>19736.165300000001</v>
      </c>
      <c r="P4">
        <v>794.96469999999999</v>
      </c>
      <c r="Q4">
        <v>644.28489999999999</v>
      </c>
      <c r="R4">
        <v>-2663.6703000000002</v>
      </c>
      <c r="S4">
        <v>939.65779999999995</v>
      </c>
      <c r="T4">
        <v>1071.5397</v>
      </c>
      <c r="U4">
        <v>375.52629999999999</v>
      </c>
      <c r="V4">
        <v>2350.4283999999998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852.55010000000004</v>
      </c>
      <c r="C2">
        <v>3996.8044199999999</v>
      </c>
      <c r="D2">
        <v>1218.2783199999999</v>
      </c>
      <c r="E2">
        <v>748.10491999999999</v>
      </c>
      <c r="F2">
        <v>156.36781999999999</v>
      </c>
      <c r="G2">
        <v>11135.804599999999</v>
      </c>
      <c r="H2">
        <v>641.49695999999994</v>
      </c>
      <c r="I2">
        <v>978.01283999999998</v>
      </c>
      <c r="J2">
        <v>1796.0527199999999</v>
      </c>
      <c r="K2">
        <v>1383.8256799999999</v>
      </c>
      <c r="L2">
        <v>1151.12582</v>
      </c>
      <c r="M2">
        <v>247.05897999999999</v>
      </c>
      <c r="N2">
        <v>9736.8973600000008</v>
      </c>
      <c r="O2">
        <v>-395.45693999999997</v>
      </c>
      <c r="P2">
        <v>-125.46274</v>
      </c>
      <c r="Q2">
        <v>2200.7516999999998</v>
      </c>
      <c r="R2">
        <v>-165.54736</v>
      </c>
      <c r="S2">
        <v>-403.02089999999998</v>
      </c>
      <c r="T2">
        <v>-90.691159999999996</v>
      </c>
      <c r="U2">
        <v>1398.90724</v>
      </c>
    </row>
    <row r="3" spans="1:21" x14ac:dyDescent="0.3">
      <c r="A3" t="s">
        <v>29</v>
      </c>
      <c r="B3">
        <v>570.10469999999998</v>
      </c>
      <c r="C3">
        <v>3907.2932999999998</v>
      </c>
      <c r="D3">
        <v>1446.6973800000001</v>
      </c>
      <c r="E3">
        <v>1205.4392600000001</v>
      </c>
      <c r="F3">
        <v>276.28881999999999</v>
      </c>
      <c r="G3">
        <v>12823.0265</v>
      </c>
      <c r="H3">
        <v>1644.7186999999999</v>
      </c>
      <c r="I3">
        <v>2949.2723599999999</v>
      </c>
      <c r="J3">
        <v>2328.2986599999999</v>
      </c>
      <c r="K3">
        <v>2172.4764599999999</v>
      </c>
      <c r="L3">
        <v>2212.2646399999999</v>
      </c>
      <c r="M3">
        <v>610.66593999999998</v>
      </c>
      <c r="N3">
        <v>18789.868460000002</v>
      </c>
      <c r="O3">
        <v>-1044.90408</v>
      </c>
      <c r="P3">
        <v>-2379.1676600000001</v>
      </c>
      <c r="Q3">
        <v>1578.9946399999999</v>
      </c>
      <c r="R3">
        <v>-725.77908000000002</v>
      </c>
      <c r="S3">
        <v>-1006.82538</v>
      </c>
      <c r="T3">
        <v>-334.37711999999999</v>
      </c>
      <c r="U3">
        <v>-5966.8419599999997</v>
      </c>
    </row>
    <row r="4" spans="1:21" x14ac:dyDescent="0.3">
      <c r="A4" t="s">
        <v>165</v>
      </c>
      <c r="B4">
        <v>3927.2851999999998</v>
      </c>
      <c r="C4">
        <v>4124.3513800000001</v>
      </c>
      <c r="D4">
        <v>3556.3021399999998</v>
      </c>
      <c r="E4">
        <v>3363.3904600000001</v>
      </c>
      <c r="F4">
        <v>857.72492</v>
      </c>
      <c r="G4">
        <v>28526.765820000001</v>
      </c>
      <c r="H4">
        <v>845.85464000000002</v>
      </c>
      <c r="I4">
        <v>1422.6548</v>
      </c>
      <c r="J4">
        <v>7904.0977199999998</v>
      </c>
      <c r="K4">
        <v>2664.9757</v>
      </c>
      <c r="L4">
        <v>1953.5441800000001</v>
      </c>
      <c r="M4">
        <v>432.65663999999998</v>
      </c>
      <c r="N4">
        <v>23958.831099999999</v>
      </c>
      <c r="O4">
        <v>1440.3610200000001</v>
      </c>
      <c r="P4">
        <v>2504.6304</v>
      </c>
      <c r="Q4">
        <v>-3779.7463400000001</v>
      </c>
      <c r="R4">
        <v>891.32644000000005</v>
      </c>
      <c r="S4">
        <v>1409.84628</v>
      </c>
      <c r="T4">
        <v>425.06828000000002</v>
      </c>
      <c r="U4">
        <v>4567.9347200000002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"/>
  <sheetViews>
    <sheetView topLeftCell="G1"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892.94550000000004</v>
      </c>
      <c r="C2">
        <v>5072.1752999999999</v>
      </c>
      <c r="D2">
        <v>1370.777</v>
      </c>
      <c r="E2">
        <v>809.72820000000002</v>
      </c>
      <c r="F2">
        <v>183.4708</v>
      </c>
      <c r="G2">
        <v>13007.485500000001</v>
      </c>
      <c r="H2">
        <v>525.30709999999999</v>
      </c>
      <c r="I2">
        <v>1210.6378</v>
      </c>
      <c r="J2">
        <v>1924.5159000000001</v>
      </c>
      <c r="K2">
        <v>1638.4822999999999</v>
      </c>
      <c r="L2">
        <v>1398.6724999999999</v>
      </c>
      <c r="M2">
        <v>333.64280000000002</v>
      </c>
      <c r="N2">
        <v>10847.2032</v>
      </c>
      <c r="O2">
        <v>-313.39580000000001</v>
      </c>
      <c r="P2">
        <v>-317.69229999999999</v>
      </c>
      <c r="Q2">
        <v>3147.6594</v>
      </c>
      <c r="R2">
        <v>-267.70530000000002</v>
      </c>
      <c r="S2">
        <v>-588.9443</v>
      </c>
      <c r="T2">
        <v>-150.172</v>
      </c>
      <c r="U2">
        <v>2160.2822999999999</v>
      </c>
    </row>
    <row r="3" spans="1:21" x14ac:dyDescent="0.3">
      <c r="A3" t="s">
        <v>29</v>
      </c>
      <c r="B3">
        <v>579.13319999999999</v>
      </c>
      <c r="C3">
        <v>4613.5460999999996</v>
      </c>
      <c r="D3">
        <v>1596.8996999999999</v>
      </c>
      <c r="E3">
        <v>1395.4730999999999</v>
      </c>
      <c r="F3">
        <v>364.4545</v>
      </c>
      <c r="G3">
        <v>14577.795400000001</v>
      </c>
      <c r="H3">
        <v>1383.5676000000001</v>
      </c>
      <c r="I3">
        <v>3187.0933</v>
      </c>
      <c r="J3">
        <v>2554.6837999999998</v>
      </c>
      <c r="K3">
        <v>2439.1887999999999</v>
      </c>
      <c r="L3">
        <v>2819.5814</v>
      </c>
      <c r="M3">
        <v>894.58199999999999</v>
      </c>
      <c r="N3">
        <v>20879.8213</v>
      </c>
      <c r="O3">
        <v>-846.5462</v>
      </c>
      <c r="P3">
        <v>-2607.9600999999998</v>
      </c>
      <c r="Q3">
        <v>2058.8622999999998</v>
      </c>
      <c r="R3">
        <v>-842.28909999999996</v>
      </c>
      <c r="S3">
        <v>-1424.1083000000001</v>
      </c>
      <c r="T3">
        <v>-530.12750000000005</v>
      </c>
      <c r="U3">
        <v>-6302.0258999999996</v>
      </c>
    </row>
    <row r="4" spans="1:21" x14ac:dyDescent="0.3">
      <c r="A4" t="s">
        <v>165</v>
      </c>
      <c r="B4">
        <v>4397.7311</v>
      </c>
      <c r="C4">
        <v>4479.1997000000001</v>
      </c>
      <c r="D4">
        <v>4077.6711</v>
      </c>
      <c r="E4">
        <v>4218.2538999999997</v>
      </c>
      <c r="F4">
        <v>1228.2248</v>
      </c>
      <c r="G4">
        <v>31727.0245</v>
      </c>
      <c r="H4">
        <v>748.93269999999995</v>
      </c>
      <c r="I4">
        <v>1472.0787</v>
      </c>
      <c r="J4">
        <v>9685.7214000000004</v>
      </c>
      <c r="K4">
        <v>2967.6767</v>
      </c>
      <c r="L4">
        <v>2205.2013000000002</v>
      </c>
      <c r="M4">
        <v>547.92529999999999</v>
      </c>
      <c r="N4">
        <v>27585.280900000002</v>
      </c>
      <c r="O4">
        <v>1159.942</v>
      </c>
      <c r="P4">
        <v>2925.6523999999999</v>
      </c>
      <c r="Q4">
        <v>-5206.5217000000002</v>
      </c>
      <c r="R4">
        <v>1109.9944</v>
      </c>
      <c r="S4">
        <v>2013.0526</v>
      </c>
      <c r="T4">
        <v>680.29949999999997</v>
      </c>
      <c r="U4">
        <v>4141.7435999999998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616.11189999999999</v>
      </c>
      <c r="C2">
        <v>4923.6291000000001</v>
      </c>
      <c r="D2">
        <v>1432.6001000000001</v>
      </c>
      <c r="E2">
        <v>911.62350000000004</v>
      </c>
      <c r="F2">
        <v>191.44399999999999</v>
      </c>
      <c r="G2">
        <v>12785.601699999999</v>
      </c>
      <c r="H2">
        <v>599.52909999999997</v>
      </c>
      <c r="I2">
        <v>1137.6324999999999</v>
      </c>
      <c r="J2">
        <v>2036.0471</v>
      </c>
      <c r="K2">
        <v>2285.7446</v>
      </c>
      <c r="L2">
        <v>1566.0898</v>
      </c>
      <c r="M2">
        <v>391.2568</v>
      </c>
      <c r="N2">
        <v>12464.442499999999</v>
      </c>
      <c r="O2">
        <v>-332.45159999999998</v>
      </c>
      <c r="P2">
        <v>-521.52059999999994</v>
      </c>
      <c r="Q2">
        <v>2887.5819999999999</v>
      </c>
      <c r="R2">
        <v>-853.14449999999999</v>
      </c>
      <c r="S2">
        <v>-654.46630000000005</v>
      </c>
      <c r="T2">
        <v>-199.81280000000001</v>
      </c>
      <c r="U2">
        <v>321.1592</v>
      </c>
    </row>
    <row r="3" spans="1:21" x14ac:dyDescent="0.3">
      <c r="A3" t="s">
        <v>29</v>
      </c>
      <c r="B3">
        <v>457.08769999999998</v>
      </c>
      <c r="C3">
        <v>4886.0658000000003</v>
      </c>
      <c r="D3">
        <v>1644.5305000000001</v>
      </c>
      <c r="E3">
        <v>1295.248</v>
      </c>
      <c r="F3">
        <v>286.76389999999998</v>
      </c>
      <c r="G3">
        <v>14536.105799999999</v>
      </c>
      <c r="H3">
        <v>1459.9082000000001</v>
      </c>
      <c r="I3">
        <v>3056.5725000000002</v>
      </c>
      <c r="J3">
        <v>2639.2509</v>
      </c>
      <c r="K3">
        <v>2722.5551</v>
      </c>
      <c r="L3">
        <v>2946.9405000000002</v>
      </c>
      <c r="M3">
        <v>906.15859999999998</v>
      </c>
      <c r="N3">
        <v>21628.570299999999</v>
      </c>
      <c r="O3">
        <v>-887.97050000000002</v>
      </c>
      <c r="P3">
        <v>-2599.4848000000002</v>
      </c>
      <c r="Q3">
        <v>2246.8148999999999</v>
      </c>
      <c r="R3">
        <v>-1078.0246</v>
      </c>
      <c r="S3">
        <v>-1651.6925000000001</v>
      </c>
      <c r="T3">
        <v>-619.39469999999994</v>
      </c>
      <c r="U3">
        <v>-7092.4645</v>
      </c>
    </row>
    <row r="4" spans="1:21" x14ac:dyDescent="0.3">
      <c r="A4" t="s">
        <v>165</v>
      </c>
      <c r="B4">
        <v>4194.2049999999999</v>
      </c>
      <c r="C4">
        <v>4675.2979999999998</v>
      </c>
      <c r="D4">
        <v>5008.2996999999996</v>
      </c>
      <c r="E4">
        <v>4513.0303000000004</v>
      </c>
      <c r="F4">
        <v>1297.4154000000001</v>
      </c>
      <c r="G4">
        <v>34093.012799999997</v>
      </c>
      <c r="H4">
        <v>839.01520000000005</v>
      </c>
      <c r="I4">
        <v>1073.1995999999999</v>
      </c>
      <c r="J4">
        <v>9809.6949000000004</v>
      </c>
      <c r="K4">
        <v>3077.1306</v>
      </c>
      <c r="L4">
        <v>2206.8715000000002</v>
      </c>
      <c r="M4">
        <v>478.2079</v>
      </c>
      <c r="N4">
        <v>27321.7075</v>
      </c>
      <c r="O4">
        <v>1220.4221</v>
      </c>
      <c r="P4">
        <v>3121.0054</v>
      </c>
      <c r="Q4">
        <v>-5134.3968999999997</v>
      </c>
      <c r="R4">
        <v>1931.1691000000001</v>
      </c>
      <c r="S4">
        <v>2306.1588000000002</v>
      </c>
      <c r="T4">
        <v>819.20749999999998</v>
      </c>
      <c r="U4">
        <v>6771.3053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704.74009999999998</v>
      </c>
      <c r="C2">
        <v>3878.3858</v>
      </c>
      <c r="D2">
        <v>1126.6451</v>
      </c>
      <c r="E2">
        <v>722.1431</v>
      </c>
      <c r="F2">
        <v>173.4502</v>
      </c>
      <c r="G2">
        <v>10231.2673</v>
      </c>
      <c r="H2">
        <v>441.20800000000003</v>
      </c>
      <c r="I2">
        <v>1131.2298000000001</v>
      </c>
      <c r="J2">
        <v>2018.4025999999999</v>
      </c>
      <c r="K2">
        <v>1283.8259</v>
      </c>
      <c r="L2">
        <v>1070.0251000000001</v>
      </c>
      <c r="M2">
        <v>309.04399999999998</v>
      </c>
      <c r="N2">
        <v>9723.7384000000002</v>
      </c>
      <c r="O2">
        <v>-240.0564</v>
      </c>
      <c r="P2">
        <v>-426.48970000000003</v>
      </c>
      <c r="Q2">
        <v>1859.9831999999999</v>
      </c>
      <c r="R2">
        <v>-157.1808</v>
      </c>
      <c r="S2">
        <v>-347.88200000000001</v>
      </c>
      <c r="T2">
        <v>-135.59379999999999</v>
      </c>
      <c r="U2">
        <v>507.528899999999</v>
      </c>
    </row>
    <row r="3" spans="1:21" x14ac:dyDescent="0.3">
      <c r="A3" t="s">
        <v>29</v>
      </c>
      <c r="B3">
        <v>493.66399999999999</v>
      </c>
      <c r="C3">
        <v>4308.4488000000001</v>
      </c>
      <c r="D3">
        <v>1329.6328000000001</v>
      </c>
      <c r="E3">
        <v>1178.7136</v>
      </c>
      <c r="F3">
        <v>284.54660000000001</v>
      </c>
      <c r="G3">
        <v>12905.868</v>
      </c>
      <c r="H3">
        <v>1278.2112</v>
      </c>
      <c r="I3">
        <v>3111.7529</v>
      </c>
      <c r="J3">
        <v>2379.9411</v>
      </c>
      <c r="K3">
        <v>1960.5027</v>
      </c>
      <c r="L3">
        <v>2019.7028</v>
      </c>
      <c r="M3">
        <v>636.52650000000006</v>
      </c>
      <c r="N3">
        <v>17453.767599999999</v>
      </c>
      <c r="O3">
        <v>-746.65099999999995</v>
      </c>
      <c r="P3">
        <v>-2618.0889000000002</v>
      </c>
      <c r="Q3">
        <v>1928.5077000000001</v>
      </c>
      <c r="R3">
        <v>-630.86990000000003</v>
      </c>
      <c r="S3">
        <v>-840.98919999999998</v>
      </c>
      <c r="T3">
        <v>-351.97989999999999</v>
      </c>
      <c r="U3">
        <v>-4547.8995999999997</v>
      </c>
    </row>
    <row r="4" spans="1:21" x14ac:dyDescent="0.3">
      <c r="A4" t="s">
        <v>165</v>
      </c>
      <c r="B4">
        <v>4242.9826999999996</v>
      </c>
      <c r="C4">
        <v>4398.3437000000004</v>
      </c>
      <c r="D4">
        <v>3244.3285999999998</v>
      </c>
      <c r="E4">
        <v>3089.7278999999999</v>
      </c>
      <c r="F4">
        <v>945.57050000000004</v>
      </c>
      <c r="G4">
        <v>27177.506000000001</v>
      </c>
      <c r="H4">
        <v>732.71180000000004</v>
      </c>
      <c r="I4">
        <v>1198.4041</v>
      </c>
      <c r="J4">
        <v>8186.8346000000001</v>
      </c>
      <c r="K4">
        <v>2456.2779</v>
      </c>
      <c r="L4">
        <v>1900.8567</v>
      </c>
      <c r="M4">
        <v>457.99680000000001</v>
      </c>
      <c r="N4">
        <v>23137.135300000002</v>
      </c>
      <c r="O4">
        <v>986.70740000000001</v>
      </c>
      <c r="P4">
        <v>3044.5785999999998</v>
      </c>
      <c r="Q4">
        <v>-3788.4908999999998</v>
      </c>
      <c r="R4">
        <v>788.05070000000001</v>
      </c>
      <c r="S4">
        <v>1188.8712</v>
      </c>
      <c r="T4">
        <v>487.57369999999997</v>
      </c>
      <c r="U4">
        <v>4040.3706999999999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145.19990000000001</v>
      </c>
      <c r="C2">
        <v>665.44114000000002</v>
      </c>
      <c r="D2">
        <v>4059.0097000000001</v>
      </c>
      <c r="E2">
        <v>986.35191999999995</v>
      </c>
      <c r="F2">
        <v>581.93065999999999</v>
      </c>
      <c r="G2">
        <v>159.90862000000001</v>
      </c>
      <c r="H2">
        <v>10125.096519999999</v>
      </c>
      <c r="I2">
        <v>469.97107999999997</v>
      </c>
      <c r="J2">
        <v>1073.64852</v>
      </c>
      <c r="K2">
        <v>1564.6109799999999</v>
      </c>
      <c r="L2">
        <v>1102.4539199999999</v>
      </c>
      <c r="M2">
        <v>943.61904000000004</v>
      </c>
      <c r="N2">
        <v>255.93879999999999</v>
      </c>
      <c r="O2">
        <v>8458.0941199999997</v>
      </c>
      <c r="P2">
        <v>-324.77118000000002</v>
      </c>
      <c r="Q2">
        <v>-408.20738</v>
      </c>
      <c r="R2">
        <v>2494.3987200000001</v>
      </c>
      <c r="S2">
        <v>-116.102</v>
      </c>
      <c r="T2">
        <v>-361.68838</v>
      </c>
      <c r="U2">
        <v>-96.030180000000001</v>
      </c>
      <c r="V2">
        <v>1667.0024000000001</v>
      </c>
    </row>
    <row r="3" spans="1:22" x14ac:dyDescent="0.3">
      <c r="A3" t="s">
        <v>29</v>
      </c>
      <c r="B3">
        <v>417.63245999999998</v>
      </c>
      <c r="C3">
        <v>484.45350000000002</v>
      </c>
      <c r="D3">
        <v>4579.0991800000002</v>
      </c>
      <c r="E3">
        <v>1166.8132800000001</v>
      </c>
      <c r="F3">
        <v>941.02035999999998</v>
      </c>
      <c r="G3">
        <v>257.81385999999998</v>
      </c>
      <c r="H3">
        <v>12556.02094</v>
      </c>
      <c r="I3">
        <v>1288.5608199999999</v>
      </c>
      <c r="J3">
        <v>3492.00306</v>
      </c>
      <c r="K3">
        <v>2272.53854</v>
      </c>
      <c r="L3">
        <v>1897.8518200000001</v>
      </c>
      <c r="M3">
        <v>2017.7682</v>
      </c>
      <c r="N3">
        <v>801.91121999999996</v>
      </c>
      <c r="O3">
        <v>18725.066180000002</v>
      </c>
      <c r="P3">
        <v>-870.92836</v>
      </c>
      <c r="Q3">
        <v>-3007.5495599999999</v>
      </c>
      <c r="R3">
        <v>2306.5606400000001</v>
      </c>
      <c r="S3">
        <v>-731.03854000000001</v>
      </c>
      <c r="T3">
        <v>-1076.74784</v>
      </c>
      <c r="U3">
        <v>-544.09735999999998</v>
      </c>
      <c r="V3">
        <v>-6169.0452400000004</v>
      </c>
    </row>
    <row r="4" spans="1:22" x14ac:dyDescent="0.3">
      <c r="A4" t="s">
        <v>165</v>
      </c>
      <c r="B4">
        <v>1758.5319</v>
      </c>
      <c r="C4">
        <v>4565.6515799999997</v>
      </c>
      <c r="D4">
        <v>3837.1495199999999</v>
      </c>
      <c r="E4">
        <v>3000.3057399999998</v>
      </c>
      <c r="F4">
        <v>2961.38724</v>
      </c>
      <c r="G4">
        <v>1057.8500200000001</v>
      </c>
      <c r="H4">
        <v>27183.1603</v>
      </c>
      <c r="I4">
        <v>562.83235999999999</v>
      </c>
      <c r="J4">
        <v>1149.89464</v>
      </c>
      <c r="K4">
        <v>8638.1088799999998</v>
      </c>
      <c r="L4">
        <v>2153.1651999999999</v>
      </c>
      <c r="M4">
        <v>1522.95102</v>
      </c>
      <c r="N4">
        <v>417.72248000000002</v>
      </c>
      <c r="O4">
        <v>22681.117460000001</v>
      </c>
      <c r="P4">
        <v>1195.6995400000001</v>
      </c>
      <c r="Q4">
        <v>3415.7569400000002</v>
      </c>
      <c r="R4">
        <v>-4800.9593599999998</v>
      </c>
      <c r="S4">
        <v>847.14053999999999</v>
      </c>
      <c r="T4">
        <v>1438.43622</v>
      </c>
      <c r="U4">
        <v>640.12753999999995</v>
      </c>
      <c r="V4">
        <v>4502.0428400000001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113.8432</v>
      </c>
      <c r="C2">
        <v>694.89469999999994</v>
      </c>
      <c r="D2">
        <v>4903.4619000000002</v>
      </c>
      <c r="E2">
        <v>947.62009999999998</v>
      </c>
      <c r="F2">
        <v>598.53359999999998</v>
      </c>
      <c r="G2">
        <v>169.35749999999999</v>
      </c>
      <c r="H2">
        <v>11084.575500000001</v>
      </c>
      <c r="I2">
        <v>477.26530000000002</v>
      </c>
      <c r="J2">
        <v>1263.9632999999999</v>
      </c>
      <c r="K2">
        <v>1534.356</v>
      </c>
      <c r="L2">
        <v>1340.9550999999999</v>
      </c>
      <c r="M2">
        <v>1165.0822000000001</v>
      </c>
      <c r="N2">
        <v>300.48430000000002</v>
      </c>
      <c r="O2">
        <v>9365.5717000000004</v>
      </c>
      <c r="P2">
        <v>-363.4221</v>
      </c>
      <c r="Q2">
        <v>-569.06859999999995</v>
      </c>
      <c r="R2">
        <v>3369.1059</v>
      </c>
      <c r="S2">
        <v>-393.33499999999998</v>
      </c>
      <c r="T2">
        <v>-566.54859999999996</v>
      </c>
      <c r="U2">
        <v>-131.1268</v>
      </c>
      <c r="V2">
        <v>1719.0038</v>
      </c>
    </row>
    <row r="3" spans="1:22" x14ac:dyDescent="0.3">
      <c r="A3" t="s">
        <v>29</v>
      </c>
      <c r="B3">
        <v>423.08150000000001</v>
      </c>
      <c r="C3">
        <v>546.10320000000002</v>
      </c>
      <c r="D3">
        <v>5284.5075999999999</v>
      </c>
      <c r="E3">
        <v>1273.8121000000001</v>
      </c>
      <c r="F3">
        <v>970.26300000000003</v>
      </c>
      <c r="G3">
        <v>277.73349999999999</v>
      </c>
      <c r="H3">
        <v>13745.904500000001</v>
      </c>
      <c r="I3">
        <v>1292.9623999999999</v>
      </c>
      <c r="J3">
        <v>4612.5464000000002</v>
      </c>
      <c r="K3">
        <v>2342.2829000000002</v>
      </c>
      <c r="L3">
        <v>2234.9036000000001</v>
      </c>
      <c r="M3">
        <v>2509.1122</v>
      </c>
      <c r="N3">
        <v>1052.74</v>
      </c>
      <c r="O3">
        <v>21629.861499999999</v>
      </c>
      <c r="P3">
        <v>-869.8809</v>
      </c>
      <c r="Q3">
        <v>-4066.4432000000002</v>
      </c>
      <c r="R3">
        <v>2942.2247000000002</v>
      </c>
      <c r="S3">
        <v>-961.0915</v>
      </c>
      <c r="T3">
        <v>-1538.8492000000001</v>
      </c>
      <c r="U3">
        <v>-775.00649999999996</v>
      </c>
      <c r="V3">
        <v>-7883.9570000000003</v>
      </c>
    </row>
    <row r="4" spans="1:22" x14ac:dyDescent="0.3">
      <c r="A4" t="s">
        <v>165</v>
      </c>
      <c r="B4">
        <v>1770.2276999999999</v>
      </c>
      <c r="C4">
        <v>5876.5096999999996</v>
      </c>
      <c r="D4">
        <v>3876.6388999999999</v>
      </c>
      <c r="E4">
        <v>3575.8587000000002</v>
      </c>
      <c r="F4">
        <v>3674.1943999999999</v>
      </c>
      <c r="G4">
        <v>1353.2243000000001</v>
      </c>
      <c r="H4">
        <v>30995.433199999999</v>
      </c>
      <c r="I4">
        <v>536.92470000000003</v>
      </c>
      <c r="J4">
        <v>1240.9979000000001</v>
      </c>
      <c r="K4">
        <v>10187.969499999999</v>
      </c>
      <c r="L4">
        <v>2221.4322000000002</v>
      </c>
      <c r="M4">
        <v>1568.7965999999999</v>
      </c>
      <c r="N4">
        <v>447.09100000000001</v>
      </c>
      <c r="O4">
        <v>24830.48</v>
      </c>
      <c r="P4">
        <v>1233.3030000000001</v>
      </c>
      <c r="Q4">
        <v>4635.5118000000002</v>
      </c>
      <c r="R4">
        <v>-6311.3306000000002</v>
      </c>
      <c r="S4">
        <v>1354.4265</v>
      </c>
      <c r="T4">
        <v>2105.3978000000002</v>
      </c>
      <c r="U4">
        <v>906.13329999999996</v>
      </c>
      <c r="V4">
        <v>6164.9531999999999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133.4093</v>
      </c>
      <c r="C2">
        <v>532.40329999999994</v>
      </c>
      <c r="D2">
        <v>4781.4665000000005</v>
      </c>
      <c r="E2">
        <v>1208.4041</v>
      </c>
      <c r="F2">
        <v>717.62580000000003</v>
      </c>
      <c r="G2">
        <v>184.5789</v>
      </c>
      <c r="H2">
        <v>11486.718699999999</v>
      </c>
      <c r="I2">
        <v>413.77370000000002</v>
      </c>
      <c r="J2">
        <v>1095.7311</v>
      </c>
      <c r="K2">
        <v>1943.5777</v>
      </c>
      <c r="L2">
        <v>1847.5679</v>
      </c>
      <c r="M2">
        <v>1327.5841</v>
      </c>
      <c r="N2">
        <v>346.1259</v>
      </c>
      <c r="O2">
        <v>10653.174999999999</v>
      </c>
      <c r="P2">
        <v>-280.36439999999999</v>
      </c>
      <c r="Q2">
        <v>-563.32780000000002</v>
      </c>
      <c r="R2">
        <v>2837.8888000000002</v>
      </c>
      <c r="S2">
        <v>-639.16380000000004</v>
      </c>
      <c r="T2">
        <v>-609.95830000000001</v>
      </c>
      <c r="U2">
        <v>-161.547</v>
      </c>
      <c r="V2">
        <v>833.54369999999994</v>
      </c>
    </row>
    <row r="3" spans="1:22" x14ac:dyDescent="0.3">
      <c r="A3" t="s">
        <v>29</v>
      </c>
      <c r="B3">
        <v>378.2396</v>
      </c>
      <c r="C3">
        <v>412.65249999999997</v>
      </c>
      <c r="D3">
        <v>5275.8675999999996</v>
      </c>
      <c r="E3">
        <v>1235.1225999999999</v>
      </c>
      <c r="F3">
        <v>990.56240000000003</v>
      </c>
      <c r="G3">
        <v>275.20519999999999</v>
      </c>
      <c r="H3">
        <v>13777.257299999999</v>
      </c>
      <c r="I3">
        <v>1352.0608999999999</v>
      </c>
      <c r="J3">
        <v>4085.2496000000001</v>
      </c>
      <c r="K3">
        <v>2649.9346</v>
      </c>
      <c r="L3">
        <v>2466.4450000000002</v>
      </c>
      <c r="M3">
        <v>2624.8018999999999</v>
      </c>
      <c r="N3">
        <v>1174.2322999999999</v>
      </c>
      <c r="O3">
        <v>22384.5157</v>
      </c>
      <c r="P3">
        <v>-973.82129999999995</v>
      </c>
      <c r="Q3">
        <v>-3672.5971</v>
      </c>
      <c r="R3">
        <v>2625.933</v>
      </c>
      <c r="S3">
        <v>-1231.3224</v>
      </c>
      <c r="T3">
        <v>-1634.2394999999999</v>
      </c>
      <c r="U3">
        <v>-899.02710000000002</v>
      </c>
      <c r="V3">
        <v>-8607.2584000000006</v>
      </c>
    </row>
    <row r="4" spans="1:22" x14ac:dyDescent="0.3">
      <c r="A4" t="s">
        <v>165</v>
      </c>
      <c r="B4">
        <v>1765.8345999999999</v>
      </c>
      <c r="C4">
        <v>5180.9807000000001</v>
      </c>
      <c r="D4">
        <v>4593.5123000000003</v>
      </c>
      <c r="E4">
        <v>4314.0128999999997</v>
      </c>
      <c r="F4">
        <v>3952.386</v>
      </c>
      <c r="G4">
        <v>1520.3581999999999</v>
      </c>
      <c r="H4">
        <v>33037.690699999999</v>
      </c>
      <c r="I4">
        <v>511.64890000000003</v>
      </c>
      <c r="J4">
        <v>945.05579999999998</v>
      </c>
      <c r="K4">
        <v>10057.3341</v>
      </c>
      <c r="L4">
        <v>2443.5266999999999</v>
      </c>
      <c r="M4">
        <v>1708.1882000000001</v>
      </c>
      <c r="N4">
        <v>459.78410000000002</v>
      </c>
      <c r="O4">
        <v>25263.975999999999</v>
      </c>
      <c r="P4">
        <v>1254.1857</v>
      </c>
      <c r="Q4">
        <v>4235.9249</v>
      </c>
      <c r="R4">
        <v>-5463.8217999999997</v>
      </c>
      <c r="S4">
        <v>1870.4862000000001</v>
      </c>
      <c r="T4">
        <v>2244.1977999999999</v>
      </c>
      <c r="U4">
        <v>1060.5741</v>
      </c>
      <c r="V4">
        <v>7773.7147000000004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107.9619</v>
      </c>
      <c r="C2">
        <v>518.85469999999998</v>
      </c>
      <c r="D2">
        <v>4180.1615000000002</v>
      </c>
      <c r="E2">
        <v>911.35730000000001</v>
      </c>
      <c r="F2">
        <v>577.19269999999995</v>
      </c>
      <c r="G2">
        <v>165.679</v>
      </c>
      <c r="H2">
        <v>9850.2497999999996</v>
      </c>
      <c r="I2">
        <v>408.05520000000001</v>
      </c>
      <c r="J2">
        <v>1063.7529999999999</v>
      </c>
      <c r="K2">
        <v>1837.5354</v>
      </c>
      <c r="L2">
        <v>1232.6521</v>
      </c>
      <c r="M2">
        <v>919.95619999999997</v>
      </c>
      <c r="N2">
        <v>265.65609999999998</v>
      </c>
      <c r="O2">
        <v>8866.2564000000002</v>
      </c>
      <c r="P2">
        <v>-300.0933</v>
      </c>
      <c r="Q2">
        <v>-544.89829999999995</v>
      </c>
      <c r="R2">
        <v>2342.6261</v>
      </c>
      <c r="S2">
        <v>-321.29480000000001</v>
      </c>
      <c r="T2">
        <v>-342.76350000000002</v>
      </c>
      <c r="U2">
        <v>-99.977099999999993</v>
      </c>
      <c r="V2">
        <v>983.99339999999904</v>
      </c>
    </row>
    <row r="3" spans="1:22" x14ac:dyDescent="0.3">
      <c r="A3" t="s">
        <v>29</v>
      </c>
      <c r="B3">
        <v>379.8913</v>
      </c>
      <c r="C3">
        <v>491.04320000000001</v>
      </c>
      <c r="D3">
        <v>4965.5977000000003</v>
      </c>
      <c r="E3">
        <v>1162.9337</v>
      </c>
      <c r="F3">
        <v>907.35640000000001</v>
      </c>
      <c r="G3">
        <v>254.9513</v>
      </c>
      <c r="H3">
        <v>13130.3372</v>
      </c>
      <c r="I3">
        <v>1068.0278000000001</v>
      </c>
      <c r="J3">
        <v>4063.4830000000002</v>
      </c>
      <c r="K3">
        <v>2518.9692</v>
      </c>
      <c r="L3">
        <v>1824.5555999999999</v>
      </c>
      <c r="M3">
        <v>1932.0449000000001</v>
      </c>
      <c r="N3">
        <v>768.55039999999997</v>
      </c>
      <c r="O3">
        <v>19020.599099999999</v>
      </c>
      <c r="P3">
        <v>-688.13649999999996</v>
      </c>
      <c r="Q3">
        <v>-3572.4398000000001</v>
      </c>
      <c r="R3">
        <v>2446.6284999999998</v>
      </c>
      <c r="S3">
        <v>-661.62189999999998</v>
      </c>
      <c r="T3">
        <v>-1024.6885</v>
      </c>
      <c r="U3">
        <v>-513.59910000000002</v>
      </c>
      <c r="V3">
        <v>-5890.2619000000004</v>
      </c>
    </row>
    <row r="4" spans="1:22" x14ac:dyDescent="0.3">
      <c r="A4" t="s">
        <v>165</v>
      </c>
      <c r="B4">
        <v>1476.0830000000001</v>
      </c>
      <c r="C4">
        <v>5127.2359999999999</v>
      </c>
      <c r="D4">
        <v>4356.5046000000002</v>
      </c>
      <c r="E4">
        <v>3057.2076999999999</v>
      </c>
      <c r="F4">
        <v>2852.0011</v>
      </c>
      <c r="G4">
        <v>1034.2065</v>
      </c>
      <c r="H4">
        <v>27886.855500000001</v>
      </c>
      <c r="I4">
        <v>487.85320000000002</v>
      </c>
      <c r="J4">
        <v>1009.8979</v>
      </c>
      <c r="K4">
        <v>9145.7592000000004</v>
      </c>
      <c r="L4">
        <v>2074.2910000000002</v>
      </c>
      <c r="M4">
        <v>1484.5491</v>
      </c>
      <c r="N4">
        <v>420.63029999999998</v>
      </c>
      <c r="O4">
        <v>22980.587</v>
      </c>
      <c r="P4">
        <v>988.22979999999995</v>
      </c>
      <c r="Q4">
        <v>4117.3380999999999</v>
      </c>
      <c r="R4">
        <v>-4789.2546000000002</v>
      </c>
      <c r="S4">
        <v>982.91669999999999</v>
      </c>
      <c r="T4">
        <v>1367.452</v>
      </c>
      <c r="U4">
        <v>613.57619999999997</v>
      </c>
      <c r="V4">
        <v>4906.2685000000001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65.959440000000001</v>
      </c>
      <c r="C2">
        <v>339.69087999999999</v>
      </c>
      <c r="D2">
        <v>1398.8477600000001</v>
      </c>
      <c r="E2">
        <v>489.61302000000001</v>
      </c>
      <c r="F2">
        <v>320.48194000000001</v>
      </c>
      <c r="G2">
        <v>81.428319999999999</v>
      </c>
      <c r="H2">
        <v>4139.8458199999995</v>
      </c>
      <c r="I2">
        <v>172.27994000000001</v>
      </c>
      <c r="J2">
        <v>141.71378000000001</v>
      </c>
      <c r="K2">
        <v>597.96993999999995</v>
      </c>
      <c r="L2">
        <v>519.16067999999996</v>
      </c>
      <c r="M2">
        <v>394.41829999999999</v>
      </c>
      <c r="N2">
        <v>112.83414</v>
      </c>
      <c r="O2">
        <v>3076.2508200000002</v>
      </c>
      <c r="P2">
        <v>-106.3205</v>
      </c>
      <c r="Q2">
        <v>197.97710000000001</v>
      </c>
      <c r="R2">
        <v>800.87782000000004</v>
      </c>
      <c r="S2">
        <v>-29.54766</v>
      </c>
      <c r="T2">
        <v>-73.936359999999993</v>
      </c>
      <c r="U2">
        <v>-31.405819999999999</v>
      </c>
      <c r="V2">
        <v>1063.595</v>
      </c>
    </row>
    <row r="3" spans="1:22" x14ac:dyDescent="0.3">
      <c r="A3" t="s">
        <v>29</v>
      </c>
      <c r="B3">
        <v>185.61367999999999</v>
      </c>
      <c r="C3">
        <v>214.87876</v>
      </c>
      <c r="D3">
        <v>1182.7677200000001</v>
      </c>
      <c r="E3">
        <v>503.51044000000002</v>
      </c>
      <c r="F3">
        <v>422.01182</v>
      </c>
      <c r="G3">
        <v>137.30972</v>
      </c>
      <c r="H3">
        <v>4228.6288000000004</v>
      </c>
      <c r="I3">
        <v>383.22036000000003</v>
      </c>
      <c r="J3">
        <v>658.24122</v>
      </c>
      <c r="K3">
        <v>692.31060000000002</v>
      </c>
      <c r="L3">
        <v>610.43413999999996</v>
      </c>
      <c r="M3">
        <v>633.82582000000002</v>
      </c>
      <c r="N3">
        <v>339.96694000000002</v>
      </c>
      <c r="O3">
        <v>5291.4361600000002</v>
      </c>
      <c r="P3">
        <v>-197.60668000000001</v>
      </c>
      <c r="Q3">
        <v>-443.36246</v>
      </c>
      <c r="R3">
        <v>490.45711999999997</v>
      </c>
      <c r="S3">
        <v>-106.9237</v>
      </c>
      <c r="T3">
        <v>-211.81399999999999</v>
      </c>
      <c r="U3">
        <v>-202.65722</v>
      </c>
      <c r="V3">
        <v>-1062.80736</v>
      </c>
    </row>
    <row r="4" spans="1:22" x14ac:dyDescent="0.3">
      <c r="A4" t="s">
        <v>165</v>
      </c>
      <c r="B4">
        <v>555.50030000000004</v>
      </c>
      <c r="C4">
        <v>799.95500000000004</v>
      </c>
      <c r="D4">
        <v>1290.28054</v>
      </c>
      <c r="E4">
        <v>1129.59482</v>
      </c>
      <c r="F4">
        <v>1028.2441200000001</v>
      </c>
      <c r="G4">
        <v>452.80108000000001</v>
      </c>
      <c r="H4">
        <v>8367.6869800000004</v>
      </c>
      <c r="I4">
        <v>251.57311999999999</v>
      </c>
      <c r="J4">
        <v>554.56964000000005</v>
      </c>
      <c r="K4">
        <v>2581.6154799999999</v>
      </c>
      <c r="L4">
        <v>993.12346000000002</v>
      </c>
      <c r="M4">
        <v>742.49375999999995</v>
      </c>
      <c r="N4">
        <v>218.73804000000001</v>
      </c>
      <c r="O4">
        <v>8368.4746200000009</v>
      </c>
      <c r="P4">
        <v>303.92718000000002</v>
      </c>
      <c r="Q4">
        <v>245.38535999999999</v>
      </c>
      <c r="R4">
        <v>-1291.33494</v>
      </c>
      <c r="S4">
        <v>136.47136</v>
      </c>
      <c r="T4">
        <v>285.75036</v>
      </c>
      <c r="U4">
        <v>234.06304</v>
      </c>
      <c r="V4">
        <v>-0.78764000000010104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1048.98758</v>
      </c>
      <c r="C2">
        <v>204.00582</v>
      </c>
      <c r="D2">
        <v>1632.5858599999999</v>
      </c>
      <c r="E2">
        <v>1714.2503400000001</v>
      </c>
      <c r="F2">
        <v>1611.2983200000001</v>
      </c>
      <c r="G2">
        <v>535.36602000000005</v>
      </c>
      <c r="H2">
        <v>11390.77154</v>
      </c>
      <c r="I2">
        <v>1125.55042</v>
      </c>
      <c r="J2">
        <v>871.12688000000003</v>
      </c>
      <c r="K2">
        <v>1227.7203</v>
      </c>
      <c r="L2">
        <v>1615.2567799999999</v>
      </c>
      <c r="M2">
        <v>1579.43842</v>
      </c>
      <c r="N2">
        <v>807.21122000000003</v>
      </c>
      <c r="O2">
        <v>12292.82624</v>
      </c>
      <c r="P2">
        <v>-76.562839999999994</v>
      </c>
      <c r="Q2">
        <v>-667.12106000000006</v>
      </c>
      <c r="R2">
        <v>404.86556000000002</v>
      </c>
      <c r="S2">
        <v>98.993560000000102</v>
      </c>
      <c r="T2">
        <v>31.8598999999999</v>
      </c>
      <c r="U2">
        <v>-271.84519999999998</v>
      </c>
      <c r="V2">
        <v>-902.05470000000003</v>
      </c>
    </row>
    <row r="3" spans="1:22" x14ac:dyDescent="0.3">
      <c r="A3" t="s">
        <v>94</v>
      </c>
      <c r="B3">
        <v>685.09582</v>
      </c>
      <c r="C3">
        <v>198.95468</v>
      </c>
      <c r="D3">
        <v>1310.12536</v>
      </c>
      <c r="E3">
        <v>1086.4366</v>
      </c>
      <c r="F3">
        <v>1072.47226</v>
      </c>
      <c r="G3">
        <v>592.92697999999996</v>
      </c>
      <c r="H3">
        <v>8709.9811399999999</v>
      </c>
      <c r="I3">
        <v>617.57090000000005</v>
      </c>
      <c r="J3">
        <v>689.96015999999997</v>
      </c>
      <c r="K3">
        <v>923.02405999999996</v>
      </c>
      <c r="L3">
        <v>939.32744000000002</v>
      </c>
      <c r="M3">
        <v>933.84155999999996</v>
      </c>
      <c r="N3">
        <v>439.61617999999999</v>
      </c>
      <c r="O3">
        <v>7884.5916999999999</v>
      </c>
      <c r="P3">
        <v>67.524919999999995</v>
      </c>
      <c r="Q3">
        <v>-491.00547999999998</v>
      </c>
      <c r="R3">
        <v>387.10129999999998</v>
      </c>
      <c r="S3">
        <v>147.10916</v>
      </c>
      <c r="T3">
        <v>138.63069999999999</v>
      </c>
      <c r="U3">
        <v>153.3108</v>
      </c>
      <c r="V3">
        <v>825.38944000000004</v>
      </c>
    </row>
    <row r="4" spans="1:22" x14ac:dyDescent="0.3">
      <c r="A4" t="s">
        <v>95</v>
      </c>
      <c r="B4">
        <v>940.46615999999995</v>
      </c>
      <c r="C4">
        <v>159.12986000000001</v>
      </c>
      <c r="D4">
        <v>1220.3497</v>
      </c>
      <c r="E4">
        <v>1493.0396599999999</v>
      </c>
      <c r="F4">
        <v>1265.78558</v>
      </c>
      <c r="G4">
        <v>470.72595999999999</v>
      </c>
      <c r="H4">
        <v>9507.0175199999994</v>
      </c>
      <c r="I4">
        <v>817.51099999999997</v>
      </c>
      <c r="J4">
        <v>635.34366</v>
      </c>
      <c r="K4">
        <v>886.31683999999996</v>
      </c>
      <c r="L4">
        <v>1253.4993400000001</v>
      </c>
      <c r="M4">
        <v>1243.71038</v>
      </c>
      <c r="N4">
        <v>677.40214000000003</v>
      </c>
      <c r="O4">
        <v>9640.7631399999991</v>
      </c>
      <c r="P4">
        <v>122.95516000000001</v>
      </c>
      <c r="Q4">
        <v>-476.21379999999999</v>
      </c>
      <c r="R4">
        <v>334.03286000000003</v>
      </c>
      <c r="S4">
        <v>239.54032000000001</v>
      </c>
      <c r="T4">
        <v>22.075199999999999</v>
      </c>
      <c r="U4">
        <v>-206.67617999999999</v>
      </c>
      <c r="V4">
        <v>-133.74562</v>
      </c>
    </row>
    <row r="5" spans="1:22" x14ac:dyDescent="0.3">
      <c r="A5" t="s">
        <v>96</v>
      </c>
      <c r="B5">
        <v>647.44802000000004</v>
      </c>
      <c r="C5">
        <v>159.50098</v>
      </c>
      <c r="D5">
        <v>1734.83404</v>
      </c>
      <c r="E5">
        <v>1108.35556</v>
      </c>
      <c r="F5">
        <v>1188.22758</v>
      </c>
      <c r="G5">
        <v>623.22799999999995</v>
      </c>
      <c r="H5">
        <v>9413.8920400000006</v>
      </c>
      <c r="I5">
        <v>454.95961999999997</v>
      </c>
      <c r="J5">
        <v>1221.29018</v>
      </c>
      <c r="K5">
        <v>1210.8706400000001</v>
      </c>
      <c r="L5">
        <v>958.66152</v>
      </c>
      <c r="M5">
        <v>915.89138000000003</v>
      </c>
      <c r="N5">
        <v>473.10230000000001</v>
      </c>
      <c r="O5">
        <v>8811.8554199999999</v>
      </c>
      <c r="P5">
        <v>192.48840000000001</v>
      </c>
      <c r="Q5">
        <v>-1061.7891999999999</v>
      </c>
      <c r="R5">
        <v>523.96339999999998</v>
      </c>
      <c r="S5">
        <v>149.69404</v>
      </c>
      <c r="T5">
        <v>272.33620000000002</v>
      </c>
      <c r="U5">
        <v>150.12569999999999</v>
      </c>
      <c r="V5">
        <v>602.03661999999997</v>
      </c>
    </row>
    <row r="6" spans="1:22" x14ac:dyDescent="0.3">
      <c r="A6" t="s">
        <v>97</v>
      </c>
      <c r="B6">
        <v>4940.0150999999996</v>
      </c>
      <c r="C6">
        <v>8283.9646799999991</v>
      </c>
      <c r="D6">
        <v>14125.870059999999</v>
      </c>
      <c r="E6">
        <v>8279.0416600000008</v>
      </c>
      <c r="F6">
        <v>7675.96</v>
      </c>
      <c r="G6">
        <v>2273.7391200000002</v>
      </c>
      <c r="H6">
        <v>74367.336439999999</v>
      </c>
      <c r="I6">
        <v>5262.9557000000004</v>
      </c>
      <c r="J6">
        <v>6827.0823799999998</v>
      </c>
      <c r="K6">
        <v>15895.795599999999</v>
      </c>
      <c r="L6">
        <v>9479.8077200000007</v>
      </c>
      <c r="M6">
        <v>8853.4266599999992</v>
      </c>
      <c r="N6">
        <v>3971.9410600000001</v>
      </c>
      <c r="O6">
        <v>84298.85252</v>
      </c>
      <c r="P6">
        <v>-322.94060000000002</v>
      </c>
      <c r="Q6">
        <v>1456.8823</v>
      </c>
      <c r="R6">
        <v>-1769.92554</v>
      </c>
      <c r="S6">
        <v>-1200.7660599999999</v>
      </c>
      <c r="T6">
        <v>-1177.46666</v>
      </c>
      <c r="U6">
        <v>-1698.2019399999999</v>
      </c>
      <c r="V6">
        <v>-9931.5160799999994</v>
      </c>
    </row>
    <row r="7" spans="1:22" x14ac:dyDescent="0.3">
      <c r="A7" t="s">
        <v>98</v>
      </c>
      <c r="B7">
        <v>513.01337999999998</v>
      </c>
      <c r="C7">
        <v>132.41561999999999</v>
      </c>
      <c r="D7">
        <v>844.13314000000003</v>
      </c>
      <c r="E7">
        <v>669.24044000000004</v>
      </c>
      <c r="F7">
        <v>667.57270000000005</v>
      </c>
      <c r="G7">
        <v>264.04476</v>
      </c>
      <c r="H7">
        <v>5471.8836199999996</v>
      </c>
      <c r="I7">
        <v>550.45950000000005</v>
      </c>
      <c r="J7">
        <v>527.54276000000004</v>
      </c>
      <c r="K7">
        <v>730.19683999999995</v>
      </c>
      <c r="L7">
        <v>772.01786000000004</v>
      </c>
      <c r="M7">
        <v>755.44348000000002</v>
      </c>
      <c r="N7">
        <v>388.47681999999998</v>
      </c>
      <c r="O7">
        <v>6506.2471999999998</v>
      </c>
      <c r="P7">
        <v>-37.446120000000001</v>
      </c>
      <c r="Q7">
        <v>-395.12714</v>
      </c>
      <c r="R7">
        <v>113.9363</v>
      </c>
      <c r="S7">
        <v>-102.77742000000001</v>
      </c>
      <c r="T7">
        <v>-87.870779999999996</v>
      </c>
      <c r="U7">
        <v>-124.43206000000001</v>
      </c>
      <c r="V7">
        <v>-1034.36358</v>
      </c>
    </row>
    <row r="8" spans="1:22" x14ac:dyDescent="0.3">
      <c r="A8" t="s">
        <v>99</v>
      </c>
      <c r="B8">
        <v>825.50206000000003</v>
      </c>
      <c r="C8">
        <v>272.51352000000003</v>
      </c>
      <c r="D8">
        <v>1406.1178600000001</v>
      </c>
      <c r="E8">
        <v>1167.06962</v>
      </c>
      <c r="F8">
        <v>1385.8474000000001</v>
      </c>
      <c r="G8">
        <v>1120.56798</v>
      </c>
      <c r="H8">
        <v>11746.522720000001</v>
      </c>
      <c r="I8">
        <v>770.77250000000004</v>
      </c>
      <c r="J8">
        <v>898.25152000000003</v>
      </c>
      <c r="K8">
        <v>1135.57294</v>
      </c>
      <c r="L8">
        <v>1116.1286</v>
      </c>
      <c r="M8">
        <v>1223.4930199999999</v>
      </c>
      <c r="N8">
        <v>800.23767999999995</v>
      </c>
      <c r="O8">
        <v>10814.05336</v>
      </c>
      <c r="P8">
        <v>54.729559999999999</v>
      </c>
      <c r="Q8">
        <v>-625.73800000000006</v>
      </c>
      <c r="R8">
        <v>270.54491999999999</v>
      </c>
      <c r="S8">
        <v>50.941019999999902</v>
      </c>
      <c r="T8">
        <v>162.35437999999999</v>
      </c>
      <c r="U8">
        <v>320.33030000000002</v>
      </c>
      <c r="V8">
        <v>932.46936000000005</v>
      </c>
    </row>
    <row r="9" spans="1:22" x14ac:dyDescent="0.3">
      <c r="A9" t="s">
        <v>100</v>
      </c>
      <c r="B9">
        <v>1060.3406399999999</v>
      </c>
      <c r="C9">
        <v>3125.3355200000001</v>
      </c>
      <c r="D9">
        <v>3834.9157</v>
      </c>
      <c r="E9">
        <v>2362.5977200000002</v>
      </c>
      <c r="F9">
        <v>2534.4071199999998</v>
      </c>
      <c r="G9">
        <v>1615.69822</v>
      </c>
      <c r="H9">
        <v>25408.093339999999</v>
      </c>
      <c r="I9">
        <v>1149.864</v>
      </c>
      <c r="J9">
        <v>1329.01334</v>
      </c>
      <c r="K9">
        <v>5626.1540199999999</v>
      </c>
      <c r="L9">
        <v>2505.1721400000001</v>
      </c>
      <c r="M9">
        <v>2479.6032799999998</v>
      </c>
      <c r="N9">
        <v>1302.4051999999999</v>
      </c>
      <c r="O9">
        <v>24537.998780000002</v>
      </c>
      <c r="P9">
        <v>-89.523359999999897</v>
      </c>
      <c r="Q9">
        <v>1796.3221799999999</v>
      </c>
      <c r="R9">
        <v>-1791.2383199999999</v>
      </c>
      <c r="S9">
        <v>-142.57442</v>
      </c>
      <c r="T9">
        <v>54.803839999999902</v>
      </c>
      <c r="U9">
        <v>313.29302000000001</v>
      </c>
      <c r="V9">
        <v>870.09455999999795</v>
      </c>
    </row>
    <row r="10" spans="1:22" x14ac:dyDescent="0.3">
      <c r="A10" t="s">
        <v>101</v>
      </c>
      <c r="B10">
        <v>1502.3915199999999</v>
      </c>
      <c r="C10">
        <v>727.37004000000002</v>
      </c>
      <c r="D10">
        <v>2845.8942000000002</v>
      </c>
      <c r="E10">
        <v>2235.0585799999999</v>
      </c>
      <c r="F10">
        <v>2182.5344399999999</v>
      </c>
      <c r="G10">
        <v>972.00675999999999</v>
      </c>
      <c r="H10">
        <v>18195.312859999998</v>
      </c>
      <c r="I10">
        <v>1567.5359599999999</v>
      </c>
      <c r="J10">
        <v>1697.8741399999999</v>
      </c>
      <c r="K10">
        <v>3140.1248599999999</v>
      </c>
      <c r="L10">
        <v>2423.6695800000002</v>
      </c>
      <c r="M10">
        <v>2448.0608200000001</v>
      </c>
      <c r="N10">
        <v>1154.75666</v>
      </c>
      <c r="O10">
        <v>21120.907080000001</v>
      </c>
      <c r="P10">
        <v>-65.144439999999904</v>
      </c>
      <c r="Q10">
        <v>-970.50409999999999</v>
      </c>
      <c r="R10">
        <v>-294.23066</v>
      </c>
      <c r="S10">
        <v>-188.61099999999999</v>
      </c>
      <c r="T10">
        <v>-265.52638000000002</v>
      </c>
      <c r="U10">
        <v>-182.7499</v>
      </c>
      <c r="V10">
        <v>-2925.59422</v>
      </c>
    </row>
    <row r="11" spans="1:22" x14ac:dyDescent="0.3">
      <c r="A11" t="s">
        <v>102</v>
      </c>
      <c r="B11">
        <v>841.29258000000004</v>
      </c>
      <c r="C11">
        <v>3805.6406000000002</v>
      </c>
      <c r="D11">
        <v>4571.0379400000002</v>
      </c>
      <c r="E11">
        <v>2778.9261200000001</v>
      </c>
      <c r="F11">
        <v>2562.6548400000001</v>
      </c>
      <c r="G11">
        <v>881.50689999999997</v>
      </c>
      <c r="H11">
        <v>25524.38106</v>
      </c>
      <c r="I11">
        <v>1179.47864</v>
      </c>
      <c r="J11">
        <v>1111.91642</v>
      </c>
      <c r="K11">
        <v>6216.0914199999997</v>
      </c>
      <c r="L11">
        <v>3239.2498399999999</v>
      </c>
      <c r="M11">
        <v>3111.6774599999999</v>
      </c>
      <c r="N11">
        <v>1156.48866</v>
      </c>
      <c r="O11">
        <v>26157.627680000001</v>
      </c>
      <c r="P11">
        <v>-338.18606</v>
      </c>
      <c r="Q11">
        <v>2693.7241800000002</v>
      </c>
      <c r="R11">
        <v>-1645.05348</v>
      </c>
      <c r="S11">
        <v>-460.32371999999998</v>
      </c>
      <c r="T11">
        <v>-549.02261999999996</v>
      </c>
      <c r="U11">
        <v>-274.98176000000001</v>
      </c>
      <c r="V11">
        <v>-633.24661999999898</v>
      </c>
    </row>
    <row r="12" spans="1:22" x14ac:dyDescent="0.3">
      <c r="A12" t="s">
        <v>103</v>
      </c>
      <c r="B12">
        <v>1381.5777399999999</v>
      </c>
      <c r="C12">
        <v>5892.0187800000003</v>
      </c>
      <c r="D12">
        <v>9864.1854999999996</v>
      </c>
      <c r="E12">
        <v>5235.52736</v>
      </c>
      <c r="F12">
        <v>3575.1580800000002</v>
      </c>
      <c r="G12">
        <v>991.37509999999997</v>
      </c>
      <c r="H12">
        <v>43178.947760000003</v>
      </c>
      <c r="I12">
        <v>2168.7229400000001</v>
      </c>
      <c r="J12">
        <v>1914.52484</v>
      </c>
      <c r="K12">
        <v>9014.2598199999993</v>
      </c>
      <c r="L12">
        <v>5299.2755200000001</v>
      </c>
      <c r="M12">
        <v>4619.7522799999997</v>
      </c>
      <c r="N12">
        <v>1763.88606</v>
      </c>
      <c r="O12">
        <v>40301.527520000003</v>
      </c>
      <c r="P12">
        <v>-787.14520000000005</v>
      </c>
      <c r="Q12">
        <v>3977.4939399999998</v>
      </c>
      <c r="R12">
        <v>849.92568000000006</v>
      </c>
      <c r="S12">
        <v>-63.748160000000297</v>
      </c>
      <c r="T12">
        <v>-1044.5942</v>
      </c>
      <c r="U12">
        <v>-772.51095999999995</v>
      </c>
      <c r="V12">
        <v>2877.4202399999999</v>
      </c>
    </row>
    <row r="13" spans="1:22" x14ac:dyDescent="0.3">
      <c r="A13" t="s">
        <v>104</v>
      </c>
      <c r="B13">
        <v>439.75047999999998</v>
      </c>
      <c r="C13">
        <v>153.19216</v>
      </c>
      <c r="D13">
        <v>848.29948000000002</v>
      </c>
      <c r="E13">
        <v>634.92758000000003</v>
      </c>
      <c r="F13">
        <v>619.97285999999997</v>
      </c>
      <c r="G13">
        <v>390.89492000000001</v>
      </c>
      <c r="H13">
        <v>5528.6317399999998</v>
      </c>
      <c r="I13">
        <v>468.13702000000001</v>
      </c>
      <c r="J13">
        <v>572.12387999999999</v>
      </c>
      <c r="K13">
        <v>705.36451999999997</v>
      </c>
      <c r="L13">
        <v>657.82680000000005</v>
      </c>
      <c r="M13">
        <v>679.06866000000002</v>
      </c>
      <c r="N13">
        <v>387.51497999999998</v>
      </c>
      <c r="O13">
        <v>6136.0370599999997</v>
      </c>
      <c r="P13">
        <v>-28.38654</v>
      </c>
      <c r="Q13">
        <v>-418.93171999999998</v>
      </c>
      <c r="R13">
        <v>142.93495999999999</v>
      </c>
      <c r="S13">
        <v>-22.89922</v>
      </c>
      <c r="T13">
        <v>-59.095799999999997</v>
      </c>
      <c r="U13">
        <v>3.3799400000000102</v>
      </c>
      <c r="V13">
        <v>-607.40531999999996</v>
      </c>
    </row>
    <row r="14" spans="1:22" x14ac:dyDescent="0.3">
      <c r="A14" t="s">
        <v>105</v>
      </c>
      <c r="B14">
        <v>549.76329999999996</v>
      </c>
      <c r="C14">
        <v>3402.2836200000002</v>
      </c>
      <c r="D14">
        <v>3732.7268800000002</v>
      </c>
      <c r="E14">
        <v>1827.7010600000001</v>
      </c>
      <c r="F14">
        <v>1454.0006800000001</v>
      </c>
      <c r="G14">
        <v>365.87885999999997</v>
      </c>
      <c r="H14">
        <v>17201.750459999999</v>
      </c>
      <c r="I14">
        <v>685.29945999999995</v>
      </c>
      <c r="J14">
        <v>663.97518000000002</v>
      </c>
      <c r="K14">
        <v>5463.8384999999998</v>
      </c>
      <c r="L14">
        <v>2555.2869000000001</v>
      </c>
      <c r="M14">
        <v>1865.8960199999999</v>
      </c>
      <c r="N14">
        <v>475.38546000000002</v>
      </c>
      <c r="O14">
        <v>18248.252840000001</v>
      </c>
      <c r="P14">
        <v>-135.53616</v>
      </c>
      <c r="Q14">
        <v>2738.3084399999998</v>
      </c>
      <c r="R14">
        <v>-1731.1116199999999</v>
      </c>
      <c r="S14">
        <v>-727.58583999999996</v>
      </c>
      <c r="T14">
        <v>-411.89533999999998</v>
      </c>
      <c r="U14">
        <v>-109.50660000000001</v>
      </c>
      <c r="V14">
        <v>-1046.5023799999999</v>
      </c>
    </row>
    <row r="15" spans="1:22" x14ac:dyDescent="0.3">
      <c r="A15" t="s">
        <v>106</v>
      </c>
      <c r="B15">
        <v>833.67214000000001</v>
      </c>
      <c r="C15">
        <v>4850.8146399999996</v>
      </c>
      <c r="D15">
        <v>4658.34944</v>
      </c>
      <c r="E15">
        <v>2236.4124999999999</v>
      </c>
      <c r="F15">
        <v>1744.1408799999999</v>
      </c>
      <c r="G15">
        <v>580.02113999999995</v>
      </c>
      <c r="H15">
        <v>23695.66864</v>
      </c>
      <c r="I15">
        <v>1220.2040400000001</v>
      </c>
      <c r="J15">
        <v>1219.1004</v>
      </c>
      <c r="K15">
        <v>6974.2358000000004</v>
      </c>
      <c r="L15">
        <v>3022.23866</v>
      </c>
      <c r="M15">
        <v>2385.12068</v>
      </c>
      <c r="N15">
        <v>829.74465999999995</v>
      </c>
      <c r="O15">
        <v>24868.18878</v>
      </c>
      <c r="P15">
        <v>-386.53190000000001</v>
      </c>
      <c r="Q15">
        <v>3631.7142399999998</v>
      </c>
      <c r="R15">
        <v>-2315.88636</v>
      </c>
      <c r="S15">
        <v>-785.82615999999996</v>
      </c>
      <c r="T15">
        <v>-640.97979999999995</v>
      </c>
      <c r="U15">
        <v>-249.72352000000001</v>
      </c>
      <c r="V15">
        <v>-1172.5201400000001</v>
      </c>
    </row>
    <row r="16" spans="1:22" x14ac:dyDescent="0.3">
      <c r="A16" t="s">
        <v>107</v>
      </c>
      <c r="B16">
        <v>1311.2293999999999</v>
      </c>
      <c r="C16">
        <v>691.66750000000002</v>
      </c>
      <c r="D16">
        <v>1813.9586999999999</v>
      </c>
      <c r="E16">
        <v>1730.45562</v>
      </c>
      <c r="F16">
        <v>1749.0562399999999</v>
      </c>
      <c r="G16">
        <v>626.83655999999996</v>
      </c>
      <c r="H16">
        <v>13678.86018</v>
      </c>
      <c r="I16">
        <v>1174.7304799999999</v>
      </c>
      <c r="J16">
        <v>1084.1022800000001</v>
      </c>
      <c r="K16">
        <v>1903.7630799999999</v>
      </c>
      <c r="L16">
        <v>1566.11474</v>
      </c>
      <c r="M16">
        <v>1649.5990400000001</v>
      </c>
      <c r="N16">
        <v>883.83492000000001</v>
      </c>
      <c r="O16">
        <v>14283.874959999999</v>
      </c>
      <c r="P16">
        <v>136.49892</v>
      </c>
      <c r="Q16">
        <v>-392.43477999999999</v>
      </c>
      <c r="R16">
        <v>-89.804379999999995</v>
      </c>
      <c r="S16">
        <v>164.34088</v>
      </c>
      <c r="T16">
        <v>99.4572</v>
      </c>
      <c r="U16">
        <v>-256.99835999999999</v>
      </c>
      <c r="V16">
        <v>-605.01477999999997</v>
      </c>
    </row>
    <row r="17" spans="1:22" x14ac:dyDescent="0.3">
      <c r="A17" t="s">
        <v>108</v>
      </c>
      <c r="B17">
        <v>990.00743999999997</v>
      </c>
      <c r="C17">
        <v>5975.7853400000004</v>
      </c>
      <c r="D17">
        <v>4270.1697999999997</v>
      </c>
      <c r="E17">
        <v>1966.5326600000001</v>
      </c>
      <c r="F17">
        <v>1701.7458200000001</v>
      </c>
      <c r="G17">
        <v>425.83911999999998</v>
      </c>
      <c r="H17">
        <v>23183.235799999999</v>
      </c>
      <c r="I17">
        <v>1277.71018</v>
      </c>
      <c r="J17">
        <v>1480.67148</v>
      </c>
      <c r="K17">
        <v>6348.6725399999996</v>
      </c>
      <c r="L17">
        <v>2411.8184999999999</v>
      </c>
      <c r="M17">
        <v>2164.1806999999999</v>
      </c>
      <c r="N17">
        <v>740.74102000000005</v>
      </c>
      <c r="O17">
        <v>24738.330419999998</v>
      </c>
      <c r="P17">
        <v>-287.70274000000001</v>
      </c>
      <c r="Q17">
        <v>4495.1138600000004</v>
      </c>
      <c r="R17">
        <v>-2078.5027399999999</v>
      </c>
      <c r="S17">
        <v>-445.28584000000001</v>
      </c>
      <c r="T17">
        <v>-462.43488000000002</v>
      </c>
      <c r="U17">
        <v>-314.90190000000001</v>
      </c>
      <c r="V17">
        <v>-1555.0946200000001</v>
      </c>
    </row>
    <row r="18" spans="1:22" x14ac:dyDescent="0.3">
      <c r="A18" t="s">
        <v>109</v>
      </c>
      <c r="B18">
        <v>412.13760000000002</v>
      </c>
      <c r="C18">
        <v>94.419880000000006</v>
      </c>
      <c r="D18">
        <v>806.74365999999998</v>
      </c>
      <c r="E18">
        <v>855.10605999999996</v>
      </c>
      <c r="F18">
        <v>755.11401999999998</v>
      </c>
      <c r="G18">
        <v>231.60038</v>
      </c>
      <c r="H18">
        <v>5215.9627600000003</v>
      </c>
      <c r="I18">
        <v>523.60216000000003</v>
      </c>
      <c r="J18">
        <v>381.63932</v>
      </c>
      <c r="K18">
        <v>578.87194</v>
      </c>
      <c r="L18">
        <v>922.81912</v>
      </c>
      <c r="M18">
        <v>935.00544000000002</v>
      </c>
      <c r="N18">
        <v>359.42619999999999</v>
      </c>
      <c r="O18">
        <v>6205.9551600000004</v>
      </c>
      <c r="P18">
        <v>-111.46456000000001</v>
      </c>
      <c r="Q18">
        <v>-287.21944000000002</v>
      </c>
      <c r="R18">
        <v>227.87172000000001</v>
      </c>
      <c r="S18">
        <v>-67.713059999999999</v>
      </c>
      <c r="T18">
        <v>-179.89142000000001</v>
      </c>
      <c r="U18">
        <v>-127.82581999999999</v>
      </c>
      <c r="V18">
        <v>-989.99239999999998</v>
      </c>
    </row>
    <row r="19" spans="1:22" x14ac:dyDescent="0.3">
      <c r="A19" t="s">
        <v>110</v>
      </c>
      <c r="B19">
        <v>875.69021999999995</v>
      </c>
      <c r="C19">
        <v>1640.1088999999999</v>
      </c>
      <c r="D19">
        <v>2530.5783799999999</v>
      </c>
      <c r="E19">
        <v>1538.09602</v>
      </c>
      <c r="F19">
        <v>1472.49596</v>
      </c>
      <c r="G19">
        <v>537.50873999999999</v>
      </c>
      <c r="H19">
        <v>14396.611860000001</v>
      </c>
      <c r="I19">
        <v>1015.87816</v>
      </c>
      <c r="J19">
        <v>843.13774000000001</v>
      </c>
      <c r="K19">
        <v>3072.4847399999999</v>
      </c>
      <c r="L19">
        <v>1907.854</v>
      </c>
      <c r="M19">
        <v>1786.8552199999999</v>
      </c>
      <c r="N19">
        <v>687.13810000000001</v>
      </c>
      <c r="O19">
        <v>15595.456480000001</v>
      </c>
      <c r="P19">
        <v>-140.18794</v>
      </c>
      <c r="Q19">
        <v>796.97116000000005</v>
      </c>
      <c r="R19">
        <v>-541.90635999999995</v>
      </c>
      <c r="S19">
        <v>-369.75797999999998</v>
      </c>
      <c r="T19">
        <v>-314.35926000000001</v>
      </c>
      <c r="U19">
        <v>-149.62935999999999</v>
      </c>
      <c r="V19">
        <v>-1198.8446200000001</v>
      </c>
    </row>
    <row r="20" spans="1:22" x14ac:dyDescent="0.3">
      <c r="A20" t="s">
        <v>111</v>
      </c>
      <c r="B20">
        <v>840.56111999999996</v>
      </c>
      <c r="C20">
        <v>229.51877999999999</v>
      </c>
      <c r="D20">
        <v>1622.33466</v>
      </c>
      <c r="E20">
        <v>1224.3367800000001</v>
      </c>
      <c r="F20">
        <v>1209.95562</v>
      </c>
      <c r="G20">
        <v>630.61883999999998</v>
      </c>
      <c r="H20">
        <v>10205.75634</v>
      </c>
      <c r="I20">
        <v>751.19299999999998</v>
      </c>
      <c r="J20">
        <v>1003.6053000000001</v>
      </c>
      <c r="K20">
        <v>1216.6419000000001</v>
      </c>
      <c r="L20">
        <v>1163.4952000000001</v>
      </c>
      <c r="M20">
        <v>1169.91848</v>
      </c>
      <c r="N20">
        <v>592.32050000000004</v>
      </c>
      <c r="O20">
        <v>10351.6446</v>
      </c>
      <c r="P20">
        <v>89.368120000000005</v>
      </c>
      <c r="Q20">
        <v>-774.08651999999995</v>
      </c>
      <c r="R20">
        <v>405.69276000000002</v>
      </c>
      <c r="S20">
        <v>60.84158</v>
      </c>
      <c r="T20">
        <v>40.037140000000001</v>
      </c>
      <c r="U20">
        <v>38.298340000000003</v>
      </c>
      <c r="V20">
        <v>-145.88826</v>
      </c>
    </row>
    <row r="21" spans="1:22" x14ac:dyDescent="0.3">
      <c r="A21" t="s">
        <v>112</v>
      </c>
      <c r="B21">
        <v>456.96296000000001</v>
      </c>
      <c r="C21">
        <v>3373.1131399999999</v>
      </c>
      <c r="D21">
        <v>2445.0293999999999</v>
      </c>
      <c r="E21">
        <v>1153.2976200000001</v>
      </c>
      <c r="F21">
        <v>1039.84988</v>
      </c>
      <c r="G21">
        <v>427.76458000000002</v>
      </c>
      <c r="H21">
        <v>14275.250679999999</v>
      </c>
      <c r="I21">
        <v>559.69785999999999</v>
      </c>
      <c r="J21">
        <v>463.17342000000002</v>
      </c>
      <c r="K21">
        <v>4234.0393400000003</v>
      </c>
      <c r="L21">
        <v>1302.1624200000001</v>
      </c>
      <c r="M21">
        <v>1156.16858</v>
      </c>
      <c r="N21">
        <v>456.07731999999999</v>
      </c>
      <c r="O21">
        <v>13381.3799</v>
      </c>
      <c r="P21">
        <v>-102.7349</v>
      </c>
      <c r="Q21">
        <v>2909.9397199999999</v>
      </c>
      <c r="R21">
        <v>-1789.0099399999999</v>
      </c>
      <c r="S21">
        <v>-148.8648</v>
      </c>
      <c r="T21">
        <v>-116.31870000000001</v>
      </c>
      <c r="U21">
        <v>-28.312740000000002</v>
      </c>
      <c r="V21">
        <v>893.87077999999997</v>
      </c>
    </row>
    <row r="22" spans="1:22" x14ac:dyDescent="0.3">
      <c r="A22" t="s">
        <v>113</v>
      </c>
      <c r="B22">
        <v>523.86548000000005</v>
      </c>
      <c r="C22">
        <v>459.50045999999998</v>
      </c>
      <c r="D22">
        <v>1136.9046800000001</v>
      </c>
      <c r="E22">
        <v>953.13855999999998</v>
      </c>
      <c r="F22">
        <v>914.47122000000002</v>
      </c>
      <c r="G22">
        <v>399.30338</v>
      </c>
      <c r="H22">
        <v>7600.0440200000003</v>
      </c>
      <c r="I22">
        <v>636.88786000000005</v>
      </c>
      <c r="J22">
        <v>478.56121999999999</v>
      </c>
      <c r="K22">
        <v>1015.86492</v>
      </c>
      <c r="L22">
        <v>884.51156000000003</v>
      </c>
      <c r="M22">
        <v>914.02152000000001</v>
      </c>
      <c r="N22">
        <v>447.17316</v>
      </c>
      <c r="O22">
        <v>7644.6841199999999</v>
      </c>
      <c r="P22">
        <v>-113.02238</v>
      </c>
      <c r="Q22">
        <v>-19.060759999999998</v>
      </c>
      <c r="R22">
        <v>121.03976</v>
      </c>
      <c r="S22">
        <v>68.626999999999995</v>
      </c>
      <c r="T22">
        <v>0.44970000000003002</v>
      </c>
      <c r="U22">
        <v>-47.869779999999999</v>
      </c>
      <c r="V22">
        <v>-44.640099999999798</v>
      </c>
    </row>
    <row r="23" spans="1:22" x14ac:dyDescent="0.3">
      <c r="A23" t="s">
        <v>114</v>
      </c>
      <c r="B23">
        <v>1111.7258400000001</v>
      </c>
      <c r="C23">
        <v>1299.0698</v>
      </c>
      <c r="D23">
        <v>2805.6923200000001</v>
      </c>
      <c r="E23">
        <v>1893.43994</v>
      </c>
      <c r="F23">
        <v>1891.35436</v>
      </c>
      <c r="G23">
        <v>785.47329999999999</v>
      </c>
      <c r="H23">
        <v>16637.842960000002</v>
      </c>
      <c r="I23">
        <v>1048.1708799999999</v>
      </c>
      <c r="J23">
        <v>1450.50036</v>
      </c>
      <c r="K23">
        <v>3457.39176</v>
      </c>
      <c r="L23">
        <v>1894.9024999999999</v>
      </c>
      <c r="M23">
        <v>1817.06258</v>
      </c>
      <c r="N23">
        <v>925.60314000000005</v>
      </c>
      <c r="O23">
        <v>17732.843580000001</v>
      </c>
      <c r="P23">
        <v>63.554960000000001</v>
      </c>
      <c r="Q23">
        <v>-151.43056000000001</v>
      </c>
      <c r="R23">
        <v>-651.69943999999998</v>
      </c>
      <c r="S23">
        <v>-1.46256000000008</v>
      </c>
      <c r="T23">
        <v>74.291780000000003</v>
      </c>
      <c r="U23">
        <v>-140.12984</v>
      </c>
      <c r="V23">
        <v>-1095.00062</v>
      </c>
    </row>
    <row r="24" spans="1:22" x14ac:dyDescent="0.3">
      <c r="A24" t="s">
        <v>115</v>
      </c>
      <c r="B24">
        <v>588.75300000000004</v>
      </c>
      <c r="C24">
        <v>1169.5346199999999</v>
      </c>
      <c r="D24">
        <v>2073.7673399999999</v>
      </c>
      <c r="E24">
        <v>1137.27036</v>
      </c>
      <c r="F24">
        <v>1036.57098</v>
      </c>
      <c r="G24">
        <v>465.36259999999999</v>
      </c>
      <c r="H24">
        <v>11666.460520000001</v>
      </c>
      <c r="I24">
        <v>857.702</v>
      </c>
      <c r="J24">
        <v>510.17415999999997</v>
      </c>
      <c r="K24">
        <v>2894.2038400000001</v>
      </c>
      <c r="L24">
        <v>1450.9989</v>
      </c>
      <c r="M24">
        <v>1485.6155200000001</v>
      </c>
      <c r="N24">
        <v>610.04881999999998</v>
      </c>
      <c r="O24">
        <v>12978.20336</v>
      </c>
      <c r="P24">
        <v>-268.94900000000001</v>
      </c>
      <c r="Q24">
        <v>659.36045999999999</v>
      </c>
      <c r="R24">
        <v>-820.43650000000002</v>
      </c>
      <c r="S24">
        <v>-313.72854000000001</v>
      </c>
      <c r="T24">
        <v>-449.04453999999998</v>
      </c>
      <c r="U24">
        <v>-144.68621999999999</v>
      </c>
      <c r="V24">
        <v>-1311.7428399999999</v>
      </c>
    </row>
    <row r="25" spans="1:22" x14ac:dyDescent="0.3">
      <c r="A25" t="s">
        <v>116</v>
      </c>
      <c r="B25">
        <v>521.77642000000003</v>
      </c>
      <c r="C25">
        <v>328.73365999999999</v>
      </c>
      <c r="D25">
        <v>1137.0129400000001</v>
      </c>
      <c r="E25">
        <v>914.36995999999999</v>
      </c>
      <c r="F25">
        <v>895.78750000000002</v>
      </c>
      <c r="G25">
        <v>362.39161999999999</v>
      </c>
      <c r="H25">
        <v>7233.94452</v>
      </c>
      <c r="I25">
        <v>718.48725999999999</v>
      </c>
      <c r="J25">
        <v>474.17568</v>
      </c>
      <c r="K25">
        <v>1007.9140200000001</v>
      </c>
      <c r="L25">
        <v>1179.23632</v>
      </c>
      <c r="M25">
        <v>1137.55188</v>
      </c>
      <c r="N25">
        <v>465.74038000000002</v>
      </c>
      <c r="O25">
        <v>8533.2670999999991</v>
      </c>
      <c r="P25">
        <v>-196.71083999999999</v>
      </c>
      <c r="Q25">
        <v>-145.44202000000001</v>
      </c>
      <c r="R25">
        <v>129.09891999999999</v>
      </c>
      <c r="S25">
        <v>-264.86635999999999</v>
      </c>
      <c r="T25">
        <v>-241.76437999999999</v>
      </c>
      <c r="U25">
        <v>-103.34876</v>
      </c>
      <c r="V25">
        <v>-1299.32258</v>
      </c>
    </row>
    <row r="26" spans="1:22" x14ac:dyDescent="0.3">
      <c r="A26" t="s">
        <v>117</v>
      </c>
      <c r="B26">
        <v>1866.1407200000001</v>
      </c>
      <c r="C26">
        <v>9348.8806199999999</v>
      </c>
      <c r="D26">
        <v>9990.1434599999993</v>
      </c>
      <c r="E26">
        <v>4506.3717999999999</v>
      </c>
      <c r="F26">
        <v>3571.9846200000002</v>
      </c>
      <c r="G26">
        <v>1151.8757599999999</v>
      </c>
      <c r="H26">
        <v>48269.798060000001</v>
      </c>
      <c r="I26">
        <v>2240.2974800000002</v>
      </c>
      <c r="J26">
        <v>2502.1157600000001</v>
      </c>
      <c r="K26">
        <v>13776.508180000001</v>
      </c>
      <c r="L26">
        <v>5428.7757799999999</v>
      </c>
      <c r="M26">
        <v>4590.2690400000001</v>
      </c>
      <c r="N26">
        <v>1641.4827600000001</v>
      </c>
      <c r="O26">
        <v>49191.246379999997</v>
      </c>
      <c r="P26">
        <v>-374.15676000000002</v>
      </c>
      <c r="Q26">
        <v>6846.7648600000002</v>
      </c>
      <c r="R26">
        <v>-3786.36472</v>
      </c>
      <c r="S26">
        <v>-922.40398000000005</v>
      </c>
      <c r="T26">
        <v>-1018.28442</v>
      </c>
      <c r="U26">
        <v>-489.60700000000003</v>
      </c>
      <c r="V26">
        <v>-921.44831999999894</v>
      </c>
    </row>
    <row r="27" spans="1:22" x14ac:dyDescent="0.3">
      <c r="A27" t="s">
        <v>118</v>
      </c>
      <c r="B27">
        <v>1381.9191800000001</v>
      </c>
      <c r="C27">
        <v>5137.4402799999998</v>
      </c>
      <c r="D27">
        <v>4357.72984</v>
      </c>
      <c r="E27">
        <v>2393.0515799999998</v>
      </c>
      <c r="F27">
        <v>2287.9811399999999</v>
      </c>
      <c r="G27">
        <v>724.69695999999999</v>
      </c>
      <c r="H27">
        <v>26607.17598</v>
      </c>
      <c r="I27">
        <v>1581.46002</v>
      </c>
      <c r="J27">
        <v>1637.6523999999999</v>
      </c>
      <c r="K27">
        <v>7311.4092799999999</v>
      </c>
      <c r="L27">
        <v>3094.2917200000002</v>
      </c>
      <c r="M27">
        <v>2787.8085599999999</v>
      </c>
      <c r="N27">
        <v>1055.9224200000001</v>
      </c>
      <c r="O27">
        <v>28815.128079999999</v>
      </c>
      <c r="P27">
        <v>-199.54084</v>
      </c>
      <c r="Q27">
        <v>3499.7878799999999</v>
      </c>
      <c r="R27">
        <v>-2953.6794399999999</v>
      </c>
      <c r="S27">
        <v>-701.24014</v>
      </c>
      <c r="T27">
        <v>-499.82742000000002</v>
      </c>
      <c r="U27">
        <v>-331.22546</v>
      </c>
      <c r="V27">
        <v>-2207.9521</v>
      </c>
    </row>
    <row r="28" spans="1:22" x14ac:dyDescent="0.3">
      <c r="A28" t="s">
        <v>119</v>
      </c>
      <c r="B28">
        <v>1474.7838400000001</v>
      </c>
      <c r="C28">
        <v>6530.8484399999998</v>
      </c>
      <c r="D28">
        <v>5496.0526799999998</v>
      </c>
      <c r="E28">
        <v>3166.20642</v>
      </c>
      <c r="F28">
        <v>2648.9281799999999</v>
      </c>
      <c r="G28">
        <v>883.50347999999997</v>
      </c>
      <c r="H28">
        <v>32358.392</v>
      </c>
      <c r="I28">
        <v>1641.2125799999999</v>
      </c>
      <c r="J28">
        <v>1198.54314</v>
      </c>
      <c r="K28">
        <v>8628.4893400000001</v>
      </c>
      <c r="L28">
        <v>3435.0768400000002</v>
      </c>
      <c r="M28">
        <v>3086.1940199999999</v>
      </c>
      <c r="N28">
        <v>956.27919999999995</v>
      </c>
      <c r="O28">
        <v>30850.383279999998</v>
      </c>
      <c r="P28">
        <v>-166.42874</v>
      </c>
      <c r="Q28">
        <v>5332.3053</v>
      </c>
      <c r="R28">
        <v>-3132.4366599999998</v>
      </c>
      <c r="S28">
        <v>-268.87042000000002</v>
      </c>
      <c r="T28">
        <v>-437.26584000000003</v>
      </c>
      <c r="U28">
        <v>-72.775720000000007</v>
      </c>
      <c r="V28">
        <v>1508.00872</v>
      </c>
    </row>
    <row r="29" spans="1:22" x14ac:dyDescent="0.3">
      <c r="A29" t="s">
        <v>5</v>
      </c>
      <c r="B29">
        <v>9250.5742200000004</v>
      </c>
      <c r="C29">
        <v>15627.79898</v>
      </c>
      <c r="D29">
        <v>80052.234859999997</v>
      </c>
      <c r="E29">
        <v>31495.742600000001</v>
      </c>
      <c r="F29">
        <v>23447.26772</v>
      </c>
      <c r="G29">
        <v>6819.2399800000003</v>
      </c>
      <c r="H29">
        <v>266680.22456</v>
      </c>
      <c r="I29">
        <v>30020.674500000001</v>
      </c>
      <c r="J29">
        <v>30341.350640000001</v>
      </c>
      <c r="K29">
        <v>45429.069539999997</v>
      </c>
      <c r="L29">
        <v>53257.300519999997</v>
      </c>
      <c r="M29">
        <v>51383.249640000002</v>
      </c>
      <c r="N29">
        <v>19272.190579999999</v>
      </c>
      <c r="O29">
        <v>369573.19864000002</v>
      </c>
      <c r="P29">
        <v>-20770.100279999999</v>
      </c>
      <c r="Q29">
        <v>-14713.551659999999</v>
      </c>
      <c r="R29">
        <v>34623.16532</v>
      </c>
      <c r="S29">
        <v>-21761.557919999999</v>
      </c>
      <c r="T29">
        <v>-27935.981919999998</v>
      </c>
      <c r="U29">
        <v>-12452.9506</v>
      </c>
      <c r="V29">
        <v>-102892.97408</v>
      </c>
    </row>
    <row r="30" spans="1:22" x14ac:dyDescent="0.3">
      <c r="A30" t="s">
        <v>120</v>
      </c>
      <c r="B30">
        <v>1040.4293600000001</v>
      </c>
      <c r="C30">
        <v>368.09512000000001</v>
      </c>
      <c r="D30">
        <v>1500.0145600000001</v>
      </c>
      <c r="E30">
        <v>1434.6224999999999</v>
      </c>
      <c r="F30">
        <v>1314.13428</v>
      </c>
      <c r="G30">
        <v>331.54844000000003</v>
      </c>
      <c r="H30">
        <v>9851.1131000000005</v>
      </c>
      <c r="I30">
        <v>1324.7891</v>
      </c>
      <c r="J30">
        <v>826.61127999999997</v>
      </c>
      <c r="K30">
        <v>1952.4902400000001</v>
      </c>
      <c r="L30">
        <v>1884.88006</v>
      </c>
      <c r="M30">
        <v>1822.9672800000001</v>
      </c>
      <c r="N30">
        <v>671.95226000000002</v>
      </c>
      <c r="O30">
        <v>14105.74302</v>
      </c>
      <c r="P30">
        <v>-284.35973999999999</v>
      </c>
      <c r="Q30">
        <v>-458.51616000000001</v>
      </c>
      <c r="R30">
        <v>-452.47568000000001</v>
      </c>
      <c r="S30">
        <v>-450.25756000000001</v>
      </c>
      <c r="T30">
        <v>-508.83300000000003</v>
      </c>
      <c r="U30">
        <v>-340.40382</v>
      </c>
      <c r="V30">
        <v>-4254.6299200000003</v>
      </c>
    </row>
    <row r="31" spans="1:22" x14ac:dyDescent="0.3">
      <c r="A31" t="s">
        <v>121</v>
      </c>
      <c r="B31">
        <v>4214.6308200000003</v>
      </c>
      <c r="C31">
        <v>8587.8101800000004</v>
      </c>
      <c r="D31">
        <v>17728.511999999999</v>
      </c>
      <c r="E31">
        <v>9322.8221799999992</v>
      </c>
      <c r="F31">
        <v>7591.9908599999999</v>
      </c>
      <c r="G31">
        <v>2210.7402000000002</v>
      </c>
      <c r="H31">
        <v>80744.182279999994</v>
      </c>
      <c r="I31">
        <v>4587.1308600000002</v>
      </c>
      <c r="J31">
        <v>7163.8183399999998</v>
      </c>
      <c r="K31">
        <v>16402.127479999999</v>
      </c>
      <c r="L31">
        <v>9742.4564800000007</v>
      </c>
      <c r="M31">
        <v>8650.8812999999991</v>
      </c>
      <c r="N31">
        <v>3886.6973600000001</v>
      </c>
      <c r="O31">
        <v>82616.800900000002</v>
      </c>
      <c r="P31">
        <v>-372.50004000000001</v>
      </c>
      <c r="Q31">
        <v>1423.9918399999999</v>
      </c>
      <c r="R31">
        <v>1326.3845200000001</v>
      </c>
      <c r="S31">
        <v>-419.6343</v>
      </c>
      <c r="T31">
        <v>-1058.8904399999999</v>
      </c>
      <c r="U31">
        <v>-1675.9571599999999</v>
      </c>
      <c r="V31">
        <v>-1872.61862</v>
      </c>
    </row>
    <row r="32" spans="1:22" x14ac:dyDescent="0.3">
      <c r="A32" t="s">
        <v>122</v>
      </c>
      <c r="B32">
        <v>865.34335999999996</v>
      </c>
      <c r="C32">
        <v>247.24943999999999</v>
      </c>
      <c r="D32">
        <v>1400.9103399999999</v>
      </c>
      <c r="E32">
        <v>1253.65022</v>
      </c>
      <c r="F32">
        <v>1342.0625399999999</v>
      </c>
      <c r="G32">
        <v>700.32961999999998</v>
      </c>
      <c r="H32">
        <v>10384.481159999999</v>
      </c>
      <c r="I32">
        <v>760.26386000000002</v>
      </c>
      <c r="J32">
        <v>680.66697999999997</v>
      </c>
      <c r="K32">
        <v>1082.07374</v>
      </c>
      <c r="L32">
        <v>1096.7262800000001</v>
      </c>
      <c r="M32">
        <v>1159.9508000000001</v>
      </c>
      <c r="N32">
        <v>613.07884000000001</v>
      </c>
      <c r="O32">
        <v>9429.8164400000005</v>
      </c>
      <c r="P32">
        <v>105.0795</v>
      </c>
      <c r="Q32">
        <v>-433.41753999999997</v>
      </c>
      <c r="R32">
        <v>318.83659999999998</v>
      </c>
      <c r="S32">
        <v>156.92393999999999</v>
      </c>
      <c r="T32">
        <v>182.11174</v>
      </c>
      <c r="U32">
        <v>87.250780000000006</v>
      </c>
      <c r="V32">
        <v>954.66471999999999</v>
      </c>
    </row>
    <row r="33" spans="1:22" x14ac:dyDescent="0.3">
      <c r="A33" t="s">
        <v>123</v>
      </c>
      <c r="B33">
        <v>934.4633</v>
      </c>
      <c r="C33">
        <v>1026.2584999999999</v>
      </c>
      <c r="D33">
        <v>2290.50918</v>
      </c>
      <c r="E33">
        <v>1414.9701</v>
      </c>
      <c r="F33">
        <v>1392.9221399999999</v>
      </c>
      <c r="G33">
        <v>736.05506000000003</v>
      </c>
      <c r="H33">
        <v>13398.14136</v>
      </c>
      <c r="I33">
        <v>836.60748000000001</v>
      </c>
      <c r="J33">
        <v>1340.2588000000001</v>
      </c>
      <c r="K33">
        <v>2932.9411799999998</v>
      </c>
      <c r="L33">
        <v>1526.1866</v>
      </c>
      <c r="M33">
        <v>1459.5462</v>
      </c>
      <c r="N33">
        <v>642.12738000000002</v>
      </c>
      <c r="O33">
        <v>14889.7163</v>
      </c>
      <c r="P33">
        <v>97.855819999999994</v>
      </c>
      <c r="Q33">
        <v>-314.00029999999998</v>
      </c>
      <c r="R33">
        <v>-642.43200000000002</v>
      </c>
      <c r="S33">
        <v>-111.2165</v>
      </c>
      <c r="T33">
        <v>-66.6240600000001</v>
      </c>
      <c r="U33">
        <v>93.927679999999995</v>
      </c>
      <c r="V33">
        <v>-1491.57494</v>
      </c>
    </row>
    <row r="34" spans="1:22" x14ac:dyDescent="0.3">
      <c r="A34" t="s">
        <v>124</v>
      </c>
      <c r="B34">
        <v>1147.77502</v>
      </c>
      <c r="C34">
        <v>208.15925999999999</v>
      </c>
      <c r="D34">
        <v>2095.1677</v>
      </c>
      <c r="E34">
        <v>2003.5528400000001</v>
      </c>
      <c r="F34">
        <v>1852.4706000000001</v>
      </c>
      <c r="G34">
        <v>565.30119999999999</v>
      </c>
      <c r="H34">
        <v>12928.876480000001</v>
      </c>
      <c r="I34">
        <v>1044.40688</v>
      </c>
      <c r="J34">
        <v>1239.7511400000001</v>
      </c>
      <c r="K34">
        <v>1406.1541199999999</v>
      </c>
      <c r="L34">
        <v>1791.3306</v>
      </c>
      <c r="M34">
        <v>1869.91146</v>
      </c>
      <c r="N34">
        <v>854.90048000000002</v>
      </c>
      <c r="O34">
        <v>13731.631960000001</v>
      </c>
      <c r="P34">
        <v>103.36814</v>
      </c>
      <c r="Q34">
        <v>-1031.5918799999999</v>
      </c>
      <c r="R34">
        <v>689.01358000000005</v>
      </c>
      <c r="S34">
        <v>212.22224</v>
      </c>
      <c r="T34">
        <v>-17.440860000000001</v>
      </c>
      <c r="U34">
        <v>-289.59928000000002</v>
      </c>
      <c r="V34">
        <v>-802.75548000000003</v>
      </c>
    </row>
    <row r="35" spans="1:22" x14ac:dyDescent="0.3">
      <c r="A35" t="s">
        <v>125</v>
      </c>
      <c r="B35">
        <v>1471.92264</v>
      </c>
      <c r="C35">
        <v>5991.5718200000001</v>
      </c>
      <c r="D35">
        <v>6010.9379399999998</v>
      </c>
      <c r="E35">
        <v>3161.9452799999999</v>
      </c>
      <c r="F35">
        <v>2735.3834999999999</v>
      </c>
      <c r="G35">
        <v>1132.3832600000001</v>
      </c>
      <c r="H35">
        <v>33469.443379999997</v>
      </c>
      <c r="I35">
        <v>1576.06512</v>
      </c>
      <c r="J35">
        <v>1847.8249599999999</v>
      </c>
      <c r="K35">
        <v>9028.2444200000009</v>
      </c>
      <c r="L35">
        <v>3431.9962399999999</v>
      </c>
      <c r="M35">
        <v>3085.4683399999999</v>
      </c>
      <c r="N35">
        <v>1210.9872399999999</v>
      </c>
      <c r="O35">
        <v>32659.426240000001</v>
      </c>
      <c r="P35">
        <v>-104.14248000000001</v>
      </c>
      <c r="Q35">
        <v>4143.7468600000002</v>
      </c>
      <c r="R35">
        <v>-3017.3064800000002</v>
      </c>
      <c r="S35">
        <v>-270.05095999999998</v>
      </c>
      <c r="T35">
        <v>-350.08483999999999</v>
      </c>
      <c r="U35">
        <v>-78.603979999999893</v>
      </c>
      <c r="V35">
        <v>810.01714000000004</v>
      </c>
    </row>
    <row r="36" spans="1:22" x14ac:dyDescent="0.3">
      <c r="A36" t="s">
        <v>126</v>
      </c>
      <c r="B36">
        <v>706.41377999999997</v>
      </c>
      <c r="C36">
        <v>207.39503999999999</v>
      </c>
      <c r="D36">
        <v>1314.8228999999999</v>
      </c>
      <c r="E36">
        <v>1176.9323400000001</v>
      </c>
      <c r="F36">
        <v>1108.91796</v>
      </c>
      <c r="G36">
        <v>489.01996000000003</v>
      </c>
      <c r="H36">
        <v>8489.6637599999995</v>
      </c>
      <c r="I36">
        <v>508.98624000000001</v>
      </c>
      <c r="J36">
        <v>773.12810000000002</v>
      </c>
      <c r="K36">
        <v>1085.34348</v>
      </c>
      <c r="L36">
        <v>821.41431999999998</v>
      </c>
      <c r="M36">
        <v>863.80805999999995</v>
      </c>
      <c r="N36">
        <v>431.43700000000001</v>
      </c>
      <c r="O36">
        <v>7588.9442799999997</v>
      </c>
      <c r="P36">
        <v>197.42753999999999</v>
      </c>
      <c r="Q36">
        <v>-565.73306000000002</v>
      </c>
      <c r="R36">
        <v>229.47942</v>
      </c>
      <c r="S36">
        <v>355.51801999999998</v>
      </c>
      <c r="T36">
        <v>245.10990000000001</v>
      </c>
      <c r="U36">
        <v>57.58296</v>
      </c>
      <c r="V36">
        <v>900.71947999999998</v>
      </c>
    </row>
    <row r="37" spans="1:22" x14ac:dyDescent="0.3">
      <c r="A37" t="s">
        <v>127</v>
      </c>
      <c r="B37">
        <v>1359.7370000000001</v>
      </c>
      <c r="C37">
        <v>1352.1353200000001</v>
      </c>
      <c r="D37">
        <v>2962.93804</v>
      </c>
      <c r="E37">
        <v>2413.2904199999998</v>
      </c>
      <c r="F37">
        <v>2476.19272</v>
      </c>
      <c r="G37">
        <v>1113.7335</v>
      </c>
      <c r="H37">
        <v>20116.564040000001</v>
      </c>
      <c r="I37">
        <v>1092.7156600000001</v>
      </c>
      <c r="J37">
        <v>1714.0791200000001</v>
      </c>
      <c r="K37">
        <v>3256.9837000000002</v>
      </c>
      <c r="L37">
        <v>2103.3427799999999</v>
      </c>
      <c r="M37">
        <v>2240.7463600000001</v>
      </c>
      <c r="N37">
        <v>1269.5700400000001</v>
      </c>
      <c r="O37">
        <v>20224.912759999999</v>
      </c>
      <c r="P37">
        <v>267.02134000000001</v>
      </c>
      <c r="Q37">
        <v>-361.94380000000001</v>
      </c>
      <c r="R37">
        <v>-294.04566</v>
      </c>
      <c r="S37">
        <v>309.94763999999998</v>
      </c>
      <c r="T37">
        <v>235.44636</v>
      </c>
      <c r="U37">
        <v>-155.83654000000001</v>
      </c>
      <c r="V37">
        <v>-108.34872000000099</v>
      </c>
    </row>
    <row r="38" spans="1:22" x14ac:dyDescent="0.3">
      <c r="A38" t="s">
        <v>128</v>
      </c>
      <c r="B38">
        <v>754.08825999999999</v>
      </c>
      <c r="C38">
        <v>2652.29466</v>
      </c>
      <c r="D38">
        <v>2900.4231199999999</v>
      </c>
      <c r="E38">
        <v>1735.9477199999999</v>
      </c>
      <c r="F38">
        <v>1638.4270200000001</v>
      </c>
      <c r="G38">
        <v>903.47681999999998</v>
      </c>
      <c r="H38">
        <v>17932.457119999999</v>
      </c>
      <c r="I38">
        <v>823.52484000000004</v>
      </c>
      <c r="J38">
        <v>854.95141999999998</v>
      </c>
      <c r="K38">
        <v>4045.6006200000002</v>
      </c>
      <c r="L38">
        <v>1900.8028999999999</v>
      </c>
      <c r="M38">
        <v>1765.83806</v>
      </c>
      <c r="N38">
        <v>817.19939999999997</v>
      </c>
      <c r="O38">
        <v>17127.706419999999</v>
      </c>
      <c r="P38">
        <v>-69.436580000000006</v>
      </c>
      <c r="Q38">
        <v>1797.3432399999999</v>
      </c>
      <c r="R38">
        <v>-1145.1775</v>
      </c>
      <c r="S38">
        <v>-164.85517999999999</v>
      </c>
      <c r="T38">
        <v>-127.41104</v>
      </c>
      <c r="U38">
        <v>86.277420000000006</v>
      </c>
      <c r="V38">
        <v>804.75070000000005</v>
      </c>
    </row>
    <row r="39" spans="1:22" x14ac:dyDescent="0.3">
      <c r="A39" t="s">
        <v>129</v>
      </c>
      <c r="B39">
        <v>1619.0649800000001</v>
      </c>
      <c r="C39">
        <v>9621.8826800000006</v>
      </c>
      <c r="D39">
        <v>7662.2995000000001</v>
      </c>
      <c r="E39">
        <v>3473.6548400000001</v>
      </c>
      <c r="F39">
        <v>3130.8076799999999</v>
      </c>
      <c r="G39">
        <v>1167.07212</v>
      </c>
      <c r="H39">
        <v>42567.617080000004</v>
      </c>
      <c r="I39">
        <v>1998.5738200000001</v>
      </c>
      <c r="J39">
        <v>2054.6683800000001</v>
      </c>
      <c r="K39">
        <v>12869.61326</v>
      </c>
      <c r="L39">
        <v>4056.64284</v>
      </c>
      <c r="M39">
        <v>3601.6215200000001</v>
      </c>
      <c r="N39">
        <v>1468.8793599999999</v>
      </c>
      <c r="O39">
        <v>42647.512560000003</v>
      </c>
      <c r="P39">
        <v>-379.50884000000002</v>
      </c>
      <c r="Q39">
        <v>7567.2142999999996</v>
      </c>
      <c r="R39">
        <v>-5207.31376</v>
      </c>
      <c r="S39">
        <v>-582.98800000000006</v>
      </c>
      <c r="T39">
        <v>-470.81384000000003</v>
      </c>
      <c r="U39">
        <v>-301.80723999999998</v>
      </c>
      <c r="V39">
        <v>-79.895479999999196</v>
      </c>
    </row>
    <row r="40" spans="1:22" x14ac:dyDescent="0.3">
      <c r="A40" t="s">
        <v>130</v>
      </c>
      <c r="B40">
        <v>366.67475999999999</v>
      </c>
      <c r="C40">
        <v>4067.46702</v>
      </c>
      <c r="D40">
        <v>3990.25074</v>
      </c>
      <c r="E40">
        <v>1624.4871800000001</v>
      </c>
      <c r="F40">
        <v>1237.0457799999999</v>
      </c>
      <c r="G40">
        <v>337.81742000000003</v>
      </c>
      <c r="H40">
        <v>18081.753140000001</v>
      </c>
      <c r="I40">
        <v>794.67103999999995</v>
      </c>
      <c r="J40">
        <v>883.31503999999995</v>
      </c>
      <c r="K40">
        <v>6728.4039599999996</v>
      </c>
      <c r="L40">
        <v>2775.3977399999999</v>
      </c>
      <c r="M40">
        <v>1923.0689400000001</v>
      </c>
      <c r="N40">
        <v>523.13041999999996</v>
      </c>
      <c r="O40">
        <v>21345.862840000002</v>
      </c>
      <c r="P40">
        <v>-427.99628000000001</v>
      </c>
      <c r="Q40">
        <v>3184.1519800000001</v>
      </c>
      <c r="R40">
        <v>-2738.1532200000001</v>
      </c>
      <c r="S40">
        <v>-1150.91056</v>
      </c>
      <c r="T40">
        <v>-686.02315999999996</v>
      </c>
      <c r="U40">
        <v>-185.31299999999999</v>
      </c>
      <c r="V40">
        <v>-3264.1097</v>
      </c>
    </row>
    <row r="41" spans="1:22" x14ac:dyDescent="0.3">
      <c r="A41" t="s">
        <v>131</v>
      </c>
      <c r="B41">
        <v>846.37728000000004</v>
      </c>
      <c r="C41">
        <v>217.15819999999999</v>
      </c>
      <c r="D41">
        <v>1534.00242</v>
      </c>
      <c r="E41">
        <v>1341.7714000000001</v>
      </c>
      <c r="F41">
        <v>1314.35464</v>
      </c>
      <c r="G41">
        <v>490.73878000000002</v>
      </c>
      <c r="H41">
        <v>9889.2137199999997</v>
      </c>
      <c r="I41">
        <v>849.23965999999996</v>
      </c>
      <c r="J41">
        <v>830.59244000000001</v>
      </c>
      <c r="K41">
        <v>1219.50864</v>
      </c>
      <c r="L41">
        <v>1328.1468400000001</v>
      </c>
      <c r="M41">
        <v>1360.39004</v>
      </c>
      <c r="N41">
        <v>592.79024000000004</v>
      </c>
      <c r="O41">
        <v>10660.50728</v>
      </c>
      <c r="P41">
        <v>-2.8623800000000101</v>
      </c>
      <c r="Q41">
        <v>-613.43424000000005</v>
      </c>
      <c r="R41">
        <v>314.49378000000002</v>
      </c>
      <c r="S41">
        <v>13.624560000000001</v>
      </c>
      <c r="T41">
        <v>-46.035400000000003</v>
      </c>
      <c r="U41">
        <v>-102.05146000000001</v>
      </c>
      <c r="V41">
        <v>-771.29355999999996</v>
      </c>
    </row>
    <row r="42" spans="1:22" x14ac:dyDescent="0.3">
      <c r="A42" t="s">
        <v>132</v>
      </c>
      <c r="B42">
        <v>728.05730000000005</v>
      </c>
      <c r="C42">
        <v>2630.1698999999999</v>
      </c>
      <c r="D42">
        <v>2668.44902</v>
      </c>
      <c r="E42">
        <v>1373.7931799999999</v>
      </c>
      <c r="F42">
        <v>1287.51928</v>
      </c>
      <c r="G42">
        <v>650.62052000000006</v>
      </c>
      <c r="H42">
        <v>15884.83784</v>
      </c>
      <c r="I42">
        <v>840.46555999999998</v>
      </c>
      <c r="J42">
        <v>650.79741999999999</v>
      </c>
      <c r="K42">
        <v>4958.74244</v>
      </c>
      <c r="L42">
        <v>1503.85862</v>
      </c>
      <c r="M42">
        <v>1408.39302</v>
      </c>
      <c r="N42">
        <v>668.31367999999998</v>
      </c>
      <c r="O42">
        <v>16275.247300000001</v>
      </c>
      <c r="P42">
        <v>-112.40826</v>
      </c>
      <c r="Q42">
        <v>1979.37248</v>
      </c>
      <c r="R42">
        <v>-2290.29342</v>
      </c>
      <c r="S42">
        <v>-130.06544</v>
      </c>
      <c r="T42">
        <v>-120.87374</v>
      </c>
      <c r="U42">
        <v>-17.693159999999999</v>
      </c>
      <c r="V42">
        <v>-390.40946000000002</v>
      </c>
    </row>
    <row r="43" spans="1:22" x14ac:dyDescent="0.3">
      <c r="A43" t="s">
        <v>133</v>
      </c>
      <c r="B43">
        <v>1264.4181799999999</v>
      </c>
      <c r="C43">
        <v>3289.0054799999998</v>
      </c>
      <c r="D43">
        <v>3722.91228</v>
      </c>
      <c r="E43">
        <v>2227.5247399999998</v>
      </c>
      <c r="F43">
        <v>2212.40362</v>
      </c>
      <c r="G43">
        <v>1378.6763000000001</v>
      </c>
      <c r="H43">
        <v>24106.82676</v>
      </c>
      <c r="I43">
        <v>1305.0241799999999</v>
      </c>
      <c r="J43">
        <v>1409.68508</v>
      </c>
      <c r="K43">
        <v>5476.3556200000003</v>
      </c>
      <c r="L43">
        <v>2275.5170199999998</v>
      </c>
      <c r="M43">
        <v>2225.00846</v>
      </c>
      <c r="N43">
        <v>1227.9267400000001</v>
      </c>
      <c r="O43">
        <v>23520.86132</v>
      </c>
      <c r="P43">
        <v>-40.606000000000002</v>
      </c>
      <c r="Q43">
        <v>1879.3204000000001</v>
      </c>
      <c r="R43">
        <v>-1753.44334</v>
      </c>
      <c r="S43">
        <v>-47.992280000000001</v>
      </c>
      <c r="T43">
        <v>-12.604839999999999</v>
      </c>
      <c r="U43">
        <v>150.74956</v>
      </c>
      <c r="V43">
        <v>585.96544000000097</v>
      </c>
    </row>
    <row r="44" spans="1:22" x14ac:dyDescent="0.3">
      <c r="A44" t="s">
        <v>134</v>
      </c>
      <c r="B44">
        <v>946.37249999999995</v>
      </c>
      <c r="C44">
        <v>1482.23308</v>
      </c>
      <c r="D44">
        <v>2764.8538800000001</v>
      </c>
      <c r="E44">
        <v>1653.2979</v>
      </c>
      <c r="F44">
        <v>1680.4455399999999</v>
      </c>
      <c r="G44">
        <v>760.80651999999998</v>
      </c>
      <c r="H44">
        <v>16021.82022</v>
      </c>
      <c r="I44">
        <v>730.84852000000001</v>
      </c>
      <c r="J44">
        <v>1292.5023799999999</v>
      </c>
      <c r="K44">
        <v>3479.3018200000001</v>
      </c>
      <c r="L44">
        <v>1490.45712</v>
      </c>
      <c r="M44">
        <v>1438.60248</v>
      </c>
      <c r="N44">
        <v>733.70456000000001</v>
      </c>
      <c r="O44">
        <v>15334.710419999999</v>
      </c>
      <c r="P44">
        <v>215.52397999999999</v>
      </c>
      <c r="Q44">
        <v>189.73070000000001</v>
      </c>
      <c r="R44">
        <v>-714.44794000000002</v>
      </c>
      <c r="S44">
        <v>162.84078</v>
      </c>
      <c r="T44">
        <v>241.84306000000001</v>
      </c>
      <c r="U44">
        <v>27.101960000000101</v>
      </c>
      <c r="V44">
        <v>687.10979999999995</v>
      </c>
    </row>
    <row r="45" spans="1:22" x14ac:dyDescent="0.3">
      <c r="A45" t="s">
        <v>135</v>
      </c>
      <c r="B45">
        <v>1245.77646</v>
      </c>
      <c r="C45">
        <v>2319.8167199999998</v>
      </c>
      <c r="D45">
        <v>3892.1932200000001</v>
      </c>
      <c r="E45">
        <v>2938.0283399999998</v>
      </c>
      <c r="F45">
        <v>2639.6044200000001</v>
      </c>
      <c r="G45">
        <v>631.5924</v>
      </c>
      <c r="H45">
        <v>21589.451799999999</v>
      </c>
      <c r="I45">
        <v>1409.2830200000001</v>
      </c>
      <c r="J45">
        <v>1646.0650599999999</v>
      </c>
      <c r="K45">
        <v>4243.9097599999996</v>
      </c>
      <c r="L45">
        <v>3077.0705200000002</v>
      </c>
      <c r="M45">
        <v>2824.9785000000002</v>
      </c>
      <c r="N45">
        <v>1129.36906</v>
      </c>
      <c r="O45">
        <v>23369.365239999999</v>
      </c>
      <c r="P45">
        <v>-163.50656000000001</v>
      </c>
      <c r="Q45">
        <v>673.75166000000002</v>
      </c>
      <c r="R45">
        <v>-351.71654000000001</v>
      </c>
      <c r="S45">
        <v>-139.04218</v>
      </c>
      <c r="T45">
        <v>-185.37407999999999</v>
      </c>
      <c r="U45">
        <v>-497.77665999999999</v>
      </c>
      <c r="V45">
        <v>-1779.91344</v>
      </c>
    </row>
    <row r="46" spans="1:22" x14ac:dyDescent="0.3">
      <c r="A46" t="s">
        <v>136</v>
      </c>
      <c r="B46">
        <v>1630.7916</v>
      </c>
      <c r="C46">
        <v>7263.1323400000001</v>
      </c>
      <c r="D46">
        <v>7344.3253800000002</v>
      </c>
      <c r="E46">
        <v>3280.9345199999998</v>
      </c>
      <c r="F46">
        <v>2816.4770199999998</v>
      </c>
      <c r="G46">
        <v>1043.4024400000001</v>
      </c>
      <c r="H46">
        <v>37378.131500000003</v>
      </c>
      <c r="I46">
        <v>1716.9832799999999</v>
      </c>
      <c r="J46">
        <v>2119.9615800000001</v>
      </c>
      <c r="K46">
        <v>11164.202740000001</v>
      </c>
      <c r="L46">
        <v>3701.08142</v>
      </c>
      <c r="M46">
        <v>3224.0737600000002</v>
      </c>
      <c r="N46">
        <v>1387.3024399999999</v>
      </c>
      <c r="O46">
        <v>38228.064339999997</v>
      </c>
      <c r="P46">
        <v>-86.191680000000005</v>
      </c>
      <c r="Q46">
        <v>5143.17076</v>
      </c>
      <c r="R46">
        <v>-3819.87736</v>
      </c>
      <c r="S46">
        <v>-420.14690000000002</v>
      </c>
      <c r="T46">
        <v>-407.59674000000001</v>
      </c>
      <c r="U46">
        <v>-343.9</v>
      </c>
      <c r="V46">
        <v>-849.93283999999801</v>
      </c>
    </row>
    <row r="47" spans="1:22" x14ac:dyDescent="0.3">
      <c r="A47" t="s">
        <v>137</v>
      </c>
      <c r="B47">
        <v>926.60811999999999</v>
      </c>
      <c r="C47">
        <v>131.86330000000001</v>
      </c>
      <c r="D47">
        <v>952.35508000000004</v>
      </c>
      <c r="E47">
        <v>1467.6722</v>
      </c>
      <c r="F47">
        <v>1346.44974</v>
      </c>
      <c r="G47">
        <v>245.55896000000001</v>
      </c>
      <c r="H47">
        <v>8009.6019399999996</v>
      </c>
      <c r="I47">
        <v>1053.13166</v>
      </c>
      <c r="J47">
        <v>558.79409999999996</v>
      </c>
      <c r="K47">
        <v>820.72263999999996</v>
      </c>
      <c r="L47">
        <v>1571.85708</v>
      </c>
      <c r="M47">
        <v>1547.24108</v>
      </c>
      <c r="N47">
        <v>465.23491999999999</v>
      </c>
      <c r="O47">
        <v>9796.2925200000009</v>
      </c>
      <c r="P47">
        <v>-126.52354</v>
      </c>
      <c r="Q47">
        <v>-426.93079999999998</v>
      </c>
      <c r="R47">
        <v>131.63244</v>
      </c>
      <c r="S47">
        <v>-104.18488000000001</v>
      </c>
      <c r="T47">
        <v>-200.79133999999999</v>
      </c>
      <c r="U47">
        <v>-219.67596</v>
      </c>
      <c r="V47">
        <v>-1786.69058</v>
      </c>
    </row>
    <row r="48" spans="1:22" x14ac:dyDescent="0.3">
      <c r="A48" t="s">
        <v>138</v>
      </c>
      <c r="B48">
        <v>896.27053999999998</v>
      </c>
      <c r="C48">
        <v>4444.8813600000003</v>
      </c>
      <c r="D48">
        <v>4090.3683799999999</v>
      </c>
      <c r="E48">
        <v>2246.6892800000001</v>
      </c>
      <c r="F48">
        <v>1944.63878</v>
      </c>
      <c r="G48">
        <v>735.22496000000001</v>
      </c>
      <c r="H48">
        <v>23205.386340000001</v>
      </c>
      <c r="I48">
        <v>1188.53448</v>
      </c>
      <c r="J48">
        <v>1029.6368</v>
      </c>
      <c r="K48">
        <v>6947.3998199999996</v>
      </c>
      <c r="L48">
        <v>2697.68226</v>
      </c>
      <c r="M48">
        <v>2360.5952000000002</v>
      </c>
      <c r="N48">
        <v>959.26325999999995</v>
      </c>
      <c r="O48">
        <v>24389.105579999999</v>
      </c>
      <c r="P48">
        <v>-292.26393999999999</v>
      </c>
      <c r="Q48">
        <v>3415.2445600000001</v>
      </c>
      <c r="R48">
        <v>-2857.0314400000002</v>
      </c>
      <c r="S48">
        <v>-450.99297999999999</v>
      </c>
      <c r="T48">
        <v>-415.95641999999998</v>
      </c>
      <c r="U48">
        <v>-224.03829999999999</v>
      </c>
      <c r="V48">
        <v>-1183.7192399999999</v>
      </c>
    </row>
    <row r="49" spans="1:22" x14ac:dyDescent="0.3">
      <c r="A49" t="s">
        <v>139</v>
      </c>
      <c r="B49">
        <v>1042.3452400000001</v>
      </c>
      <c r="C49">
        <v>330.65699999999998</v>
      </c>
      <c r="D49">
        <v>1858.6819</v>
      </c>
      <c r="E49">
        <v>1750.33366</v>
      </c>
      <c r="F49">
        <v>1891.71774</v>
      </c>
      <c r="G49">
        <v>953.63282000000004</v>
      </c>
      <c r="H49">
        <v>13757.391460000001</v>
      </c>
      <c r="I49">
        <v>748.68676000000005</v>
      </c>
      <c r="J49">
        <v>1253.88132</v>
      </c>
      <c r="K49">
        <v>1508.0645199999999</v>
      </c>
      <c r="L49">
        <v>1268.0961199999999</v>
      </c>
      <c r="M49">
        <v>1359.2481399999999</v>
      </c>
      <c r="N49">
        <v>912.50387999999998</v>
      </c>
      <c r="O49">
        <v>12438.13082</v>
      </c>
      <c r="P49">
        <v>293.65848</v>
      </c>
      <c r="Q49">
        <v>-923.22432000000003</v>
      </c>
      <c r="R49">
        <v>350.61738000000003</v>
      </c>
      <c r="S49">
        <v>482.23754000000002</v>
      </c>
      <c r="T49">
        <v>532.46960000000001</v>
      </c>
      <c r="U49">
        <v>41.128939999999901</v>
      </c>
      <c r="V49">
        <v>1319.26064</v>
      </c>
    </row>
    <row r="50" spans="1:22" x14ac:dyDescent="0.3">
      <c r="A50" t="s">
        <v>140</v>
      </c>
      <c r="B50">
        <v>906.09492</v>
      </c>
      <c r="C50">
        <v>2161.45372</v>
      </c>
      <c r="D50">
        <v>2353.34292</v>
      </c>
      <c r="E50">
        <v>1419.6975600000001</v>
      </c>
      <c r="F50">
        <v>1412.5858599999999</v>
      </c>
      <c r="G50">
        <v>615.5847</v>
      </c>
      <c r="H50">
        <v>14914.6878</v>
      </c>
      <c r="I50">
        <v>1013.66648</v>
      </c>
      <c r="J50">
        <v>934.57389999999998</v>
      </c>
      <c r="K50">
        <v>3277.5453600000001</v>
      </c>
      <c r="L50">
        <v>1617.8482200000001</v>
      </c>
      <c r="M50">
        <v>1683.36142</v>
      </c>
      <c r="N50">
        <v>666.12819999999999</v>
      </c>
      <c r="O50">
        <v>15649.76598</v>
      </c>
      <c r="P50">
        <v>-107.57156000000001</v>
      </c>
      <c r="Q50">
        <v>1226.8798200000001</v>
      </c>
      <c r="R50">
        <v>-924.20244000000002</v>
      </c>
      <c r="S50">
        <v>-198.15065999999999</v>
      </c>
      <c r="T50">
        <v>-270.77555999999998</v>
      </c>
      <c r="U50">
        <v>-50.543499999999902</v>
      </c>
      <c r="V50">
        <v>-735.07817999999997</v>
      </c>
    </row>
    <row r="51" spans="1:22" x14ac:dyDescent="0.3">
      <c r="A51" t="s">
        <v>141</v>
      </c>
      <c r="B51">
        <v>584.13865999999996</v>
      </c>
      <c r="C51">
        <v>450.02566000000002</v>
      </c>
      <c r="D51">
        <v>1176.2759799999999</v>
      </c>
      <c r="E51">
        <v>949.0865</v>
      </c>
      <c r="F51">
        <v>903.43381999999997</v>
      </c>
      <c r="G51">
        <v>421.74025999999998</v>
      </c>
      <c r="H51">
        <v>7700.3433000000005</v>
      </c>
      <c r="I51">
        <v>495.12090000000001</v>
      </c>
      <c r="J51">
        <v>584.81546000000003</v>
      </c>
      <c r="K51">
        <v>1556.94262</v>
      </c>
      <c r="L51">
        <v>1008.0857600000001</v>
      </c>
      <c r="M51">
        <v>969.98112000000003</v>
      </c>
      <c r="N51">
        <v>420.22840000000002</v>
      </c>
      <c r="O51">
        <v>8440.8607400000001</v>
      </c>
      <c r="P51">
        <v>89.017759999999996</v>
      </c>
      <c r="Q51">
        <v>-134.78980000000001</v>
      </c>
      <c r="R51">
        <v>-380.66663999999997</v>
      </c>
      <c r="S51">
        <v>-58.99926</v>
      </c>
      <c r="T51">
        <v>-66.547300000000007</v>
      </c>
      <c r="U51">
        <v>1.51186</v>
      </c>
      <c r="V51">
        <v>-740.51743999999997</v>
      </c>
    </row>
    <row r="52" spans="1:22" x14ac:dyDescent="0.3">
      <c r="A52" t="s">
        <v>142</v>
      </c>
      <c r="B52">
        <v>677.95622000000003</v>
      </c>
      <c r="C52">
        <v>2650.76298</v>
      </c>
      <c r="D52">
        <v>2160.2417599999999</v>
      </c>
      <c r="E52">
        <v>1218.4975199999999</v>
      </c>
      <c r="F52">
        <v>1187.6644799999999</v>
      </c>
      <c r="G52">
        <v>633.21798000000001</v>
      </c>
      <c r="H52">
        <v>13998.71882</v>
      </c>
      <c r="I52">
        <v>645.67107999999996</v>
      </c>
      <c r="J52">
        <v>958.29121999999995</v>
      </c>
      <c r="K52">
        <v>3420.13132</v>
      </c>
      <c r="L52">
        <v>1306.9499800000001</v>
      </c>
      <c r="M52">
        <v>1211.8340000000001</v>
      </c>
      <c r="N52">
        <v>555.48987999999997</v>
      </c>
      <c r="O52">
        <v>13528.83822</v>
      </c>
      <c r="P52">
        <v>32.285139999999998</v>
      </c>
      <c r="Q52">
        <v>1692.4717599999999</v>
      </c>
      <c r="R52">
        <v>-1259.8895600000001</v>
      </c>
      <c r="S52">
        <v>-88.452460000000002</v>
      </c>
      <c r="T52">
        <v>-24.169519999999999</v>
      </c>
      <c r="U52">
        <v>77.728099999999998</v>
      </c>
      <c r="V52">
        <v>469.88060000000002</v>
      </c>
    </row>
    <row r="53" spans="1:22" x14ac:dyDescent="0.3">
      <c r="A53" t="s">
        <v>143</v>
      </c>
      <c r="B53">
        <v>704.42264</v>
      </c>
      <c r="C53">
        <v>166.6319</v>
      </c>
      <c r="D53">
        <v>1441.90372</v>
      </c>
      <c r="E53">
        <v>1295.3291999999999</v>
      </c>
      <c r="F53">
        <v>1234.44614</v>
      </c>
      <c r="G53">
        <v>463.26064000000002</v>
      </c>
      <c r="H53">
        <v>8833.6397400000005</v>
      </c>
      <c r="I53">
        <v>717.14670000000001</v>
      </c>
      <c r="J53">
        <v>641.17334000000005</v>
      </c>
      <c r="K53">
        <v>1020.43932</v>
      </c>
      <c r="L53">
        <v>1168.2059200000001</v>
      </c>
      <c r="M53">
        <v>1279.76136</v>
      </c>
      <c r="N53">
        <v>590.13566000000003</v>
      </c>
      <c r="O53">
        <v>9208.1823999999997</v>
      </c>
      <c r="P53">
        <v>-12.72406</v>
      </c>
      <c r="Q53">
        <v>-474.54144000000002</v>
      </c>
      <c r="R53">
        <v>421.46440000000001</v>
      </c>
      <c r="S53">
        <v>127.12327999999999</v>
      </c>
      <c r="T53">
        <v>-45.315219999999897</v>
      </c>
      <c r="U53">
        <v>-126.87502000000001</v>
      </c>
      <c r="V53">
        <v>-374.54266000000001</v>
      </c>
    </row>
    <row r="54" spans="1:22" x14ac:dyDescent="0.3">
      <c r="A54" t="s">
        <v>144</v>
      </c>
      <c r="B54">
        <v>601.63198</v>
      </c>
      <c r="C54">
        <v>549.30265999999995</v>
      </c>
      <c r="D54">
        <v>1330.1149399999999</v>
      </c>
      <c r="E54">
        <v>886.84464000000003</v>
      </c>
      <c r="F54">
        <v>942.44119999999998</v>
      </c>
      <c r="G54">
        <v>468.15055999999998</v>
      </c>
      <c r="H54">
        <v>8339.2237399999995</v>
      </c>
      <c r="I54">
        <v>412.15068000000002</v>
      </c>
      <c r="J54">
        <v>675.20263999999997</v>
      </c>
      <c r="K54">
        <v>1275.7879399999999</v>
      </c>
      <c r="L54">
        <v>671.61761999999999</v>
      </c>
      <c r="M54">
        <v>725.73940000000005</v>
      </c>
      <c r="N54">
        <v>406.113</v>
      </c>
      <c r="O54">
        <v>7337.5314600000002</v>
      </c>
      <c r="P54">
        <v>189.4813</v>
      </c>
      <c r="Q54">
        <v>-125.89998</v>
      </c>
      <c r="R54">
        <v>54.326999999999998</v>
      </c>
      <c r="S54">
        <v>215.22702000000001</v>
      </c>
      <c r="T54">
        <v>216.70179999999999</v>
      </c>
      <c r="U54">
        <v>62.037559999999999</v>
      </c>
      <c r="V54">
        <v>1001.69228</v>
      </c>
    </row>
    <row r="55" spans="1:22" x14ac:dyDescent="0.3">
      <c r="A55" t="s">
        <v>145</v>
      </c>
      <c r="B55">
        <v>1098.45002</v>
      </c>
      <c r="C55">
        <v>297.19072</v>
      </c>
      <c r="D55">
        <v>2125.0397600000001</v>
      </c>
      <c r="E55">
        <v>1868.1937</v>
      </c>
      <c r="F55">
        <v>1821.2108599999999</v>
      </c>
      <c r="G55">
        <v>817.16030000000001</v>
      </c>
      <c r="H55">
        <v>13855.22712</v>
      </c>
      <c r="I55">
        <v>831.27202</v>
      </c>
      <c r="J55">
        <v>1160.4924000000001</v>
      </c>
      <c r="K55">
        <v>1381.2360799999999</v>
      </c>
      <c r="L55">
        <v>1393.4320399999999</v>
      </c>
      <c r="M55">
        <v>1342.0707399999999</v>
      </c>
      <c r="N55">
        <v>714.87048000000004</v>
      </c>
      <c r="O55">
        <v>11680.458559999999</v>
      </c>
      <c r="P55">
        <v>267.178</v>
      </c>
      <c r="Q55">
        <v>-863.30168000000003</v>
      </c>
      <c r="R55">
        <v>743.80367999999999</v>
      </c>
      <c r="S55">
        <v>474.76166000000001</v>
      </c>
      <c r="T55">
        <v>479.14012000000002</v>
      </c>
      <c r="U55">
        <v>102.28982000000001</v>
      </c>
      <c r="V55">
        <v>2174.76856</v>
      </c>
    </row>
    <row r="56" spans="1:22" x14ac:dyDescent="0.3">
      <c r="A56" t="s">
        <v>146</v>
      </c>
      <c r="B56">
        <v>623.52936</v>
      </c>
      <c r="C56">
        <v>220.47242</v>
      </c>
      <c r="D56">
        <v>1372.9037000000001</v>
      </c>
      <c r="E56">
        <v>1201.3024</v>
      </c>
      <c r="F56">
        <v>1150.6909000000001</v>
      </c>
      <c r="G56">
        <v>463.61673999999999</v>
      </c>
      <c r="H56">
        <v>8618.1322</v>
      </c>
      <c r="I56">
        <v>543.90638000000001</v>
      </c>
      <c r="J56">
        <v>869.18006000000003</v>
      </c>
      <c r="K56">
        <v>1108.46378</v>
      </c>
      <c r="L56">
        <v>1012.78976</v>
      </c>
      <c r="M56">
        <v>1052.0898400000001</v>
      </c>
      <c r="N56">
        <v>537.06715999999994</v>
      </c>
      <c r="O56">
        <v>8528.7824600000004</v>
      </c>
      <c r="P56">
        <v>79.622979999999998</v>
      </c>
      <c r="Q56">
        <v>-648.70763999999997</v>
      </c>
      <c r="R56">
        <v>264.43991999999997</v>
      </c>
      <c r="S56">
        <v>188.51264</v>
      </c>
      <c r="T56">
        <v>98.601060000000004</v>
      </c>
      <c r="U56">
        <v>-73.450419999999994</v>
      </c>
      <c r="V56">
        <v>89.349740000000395</v>
      </c>
    </row>
    <row r="57" spans="1:22" x14ac:dyDescent="0.3">
      <c r="A57" t="s">
        <v>147</v>
      </c>
      <c r="B57">
        <v>882.13049999999998</v>
      </c>
      <c r="C57">
        <v>214.88228000000001</v>
      </c>
      <c r="D57">
        <v>1567.41876</v>
      </c>
      <c r="E57">
        <v>1448.52386</v>
      </c>
      <c r="F57">
        <v>1390.9115400000001</v>
      </c>
      <c r="G57">
        <v>586.85008000000005</v>
      </c>
      <c r="H57">
        <v>10474.690919999999</v>
      </c>
      <c r="I57">
        <v>775.04042000000004</v>
      </c>
      <c r="J57">
        <v>957.46397999999999</v>
      </c>
      <c r="K57">
        <v>1115.9321600000001</v>
      </c>
      <c r="L57">
        <v>1228.40176</v>
      </c>
      <c r="M57">
        <v>1219.8552400000001</v>
      </c>
      <c r="N57">
        <v>552.11300000000006</v>
      </c>
      <c r="O57">
        <v>9921.9198799999995</v>
      </c>
      <c r="P57">
        <v>107.09008</v>
      </c>
      <c r="Q57">
        <v>-742.58169999999996</v>
      </c>
      <c r="R57">
        <v>451.48660000000001</v>
      </c>
      <c r="S57">
        <v>220.12209999999999</v>
      </c>
      <c r="T57">
        <v>171.05629999999999</v>
      </c>
      <c r="U57">
        <v>34.737079999999999</v>
      </c>
      <c r="V57">
        <v>552.77103999999997</v>
      </c>
    </row>
    <row r="58" spans="1:22" x14ac:dyDescent="0.3">
      <c r="A58" t="s">
        <v>148</v>
      </c>
      <c r="B58">
        <v>469.48448000000002</v>
      </c>
      <c r="C58">
        <v>135.03219999999999</v>
      </c>
      <c r="D58">
        <v>835.10630000000003</v>
      </c>
      <c r="E58">
        <v>852.81795999999997</v>
      </c>
      <c r="F58">
        <v>962.93086000000005</v>
      </c>
      <c r="G58">
        <v>527.33622000000003</v>
      </c>
      <c r="H58">
        <v>6881.9357600000003</v>
      </c>
      <c r="I58">
        <v>410.66154</v>
      </c>
      <c r="J58">
        <v>362.89125999999999</v>
      </c>
      <c r="K58">
        <v>625.20360000000005</v>
      </c>
      <c r="L58">
        <v>687.59428000000003</v>
      </c>
      <c r="M58">
        <v>738.76880000000006</v>
      </c>
      <c r="N58">
        <v>441.28190000000001</v>
      </c>
      <c r="O58">
        <v>5965.3967599999996</v>
      </c>
      <c r="P58">
        <v>58.822940000000003</v>
      </c>
      <c r="Q58">
        <v>-227.85906</v>
      </c>
      <c r="R58">
        <v>209.90270000000001</v>
      </c>
      <c r="S58">
        <v>165.22368</v>
      </c>
      <c r="T58">
        <v>224.16206</v>
      </c>
      <c r="U58">
        <v>86.054320000000004</v>
      </c>
      <c r="V58">
        <v>916.53899999999999</v>
      </c>
    </row>
    <row r="59" spans="1:22" x14ac:dyDescent="0.3">
      <c r="A59" t="s">
        <v>149</v>
      </c>
      <c r="B59">
        <v>513.79129999999998</v>
      </c>
      <c r="C59">
        <v>4312.22714</v>
      </c>
      <c r="D59">
        <v>2859.5433400000002</v>
      </c>
      <c r="E59">
        <v>1273.1122</v>
      </c>
      <c r="F59">
        <v>1139.87788</v>
      </c>
      <c r="G59">
        <v>564.56848000000002</v>
      </c>
      <c r="H59">
        <v>16682.748640000002</v>
      </c>
      <c r="I59">
        <v>600.68409999999994</v>
      </c>
      <c r="J59">
        <v>865.49796000000003</v>
      </c>
      <c r="K59">
        <v>5153.4149399999997</v>
      </c>
      <c r="L59">
        <v>1503.9016999999999</v>
      </c>
      <c r="M59">
        <v>1275.11184</v>
      </c>
      <c r="N59">
        <v>635.06668000000002</v>
      </c>
      <c r="O59">
        <v>16485.44094</v>
      </c>
      <c r="P59">
        <v>-86.892799999999994</v>
      </c>
      <c r="Q59">
        <v>3446.7291799999998</v>
      </c>
      <c r="R59">
        <v>-2293.8715999999999</v>
      </c>
      <c r="S59">
        <v>-230.7895</v>
      </c>
      <c r="T59">
        <v>-135.23396</v>
      </c>
      <c r="U59">
        <v>-70.498199999999997</v>
      </c>
      <c r="V59">
        <v>197.30770000000001</v>
      </c>
    </row>
    <row r="60" spans="1:22" x14ac:dyDescent="0.3">
      <c r="A60" t="s">
        <v>150</v>
      </c>
      <c r="B60">
        <v>53949.239320000001</v>
      </c>
      <c r="C60">
        <v>28722.371040000002</v>
      </c>
      <c r="D60">
        <v>115296.24890000001</v>
      </c>
      <c r="E60">
        <v>91897.410759999999</v>
      </c>
      <c r="F60">
        <v>94443.690180000005</v>
      </c>
      <c r="G60">
        <v>48519.935980000002</v>
      </c>
      <c r="H60">
        <v>737543.11860000005</v>
      </c>
      <c r="I60">
        <v>29111.895420000001</v>
      </c>
      <c r="J60">
        <v>77384.049459999995</v>
      </c>
      <c r="K60">
        <v>103802.67363999999</v>
      </c>
      <c r="L60">
        <v>61982.190219999997</v>
      </c>
      <c r="M60">
        <v>56857.608500000002</v>
      </c>
      <c r="N60">
        <v>27102.138739999999</v>
      </c>
      <c r="O60">
        <v>604376.31091999996</v>
      </c>
      <c r="P60">
        <v>24837.3439</v>
      </c>
      <c r="Q60">
        <v>-48661.678419999997</v>
      </c>
      <c r="R60">
        <v>11493.57526</v>
      </c>
      <c r="S60">
        <v>29915.220539999998</v>
      </c>
      <c r="T60">
        <v>37586.081680000003</v>
      </c>
      <c r="U60">
        <v>21417.79724</v>
      </c>
      <c r="V60">
        <v>133166.80768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74.368600000000001</v>
      </c>
      <c r="C2">
        <v>428.84480000000002</v>
      </c>
      <c r="D2">
        <v>1646.7837</v>
      </c>
      <c r="E2">
        <v>539.05690000000004</v>
      </c>
      <c r="F2">
        <v>290.26069999999999</v>
      </c>
      <c r="G2">
        <v>76.236800000000002</v>
      </c>
      <c r="H2">
        <v>4636.8015999999998</v>
      </c>
      <c r="I2">
        <v>152.56780000000001</v>
      </c>
      <c r="J2">
        <v>190.30770000000001</v>
      </c>
      <c r="K2">
        <v>573.78110000000004</v>
      </c>
      <c r="L2">
        <v>547.6825</v>
      </c>
      <c r="M2">
        <v>514.49839999999995</v>
      </c>
      <c r="N2">
        <v>164.9366</v>
      </c>
      <c r="O2">
        <v>3305.3663000000001</v>
      </c>
      <c r="P2">
        <v>-78.199200000000005</v>
      </c>
      <c r="Q2">
        <v>238.53710000000001</v>
      </c>
      <c r="R2">
        <v>1073.0026</v>
      </c>
      <c r="S2">
        <v>-8.6255999999999595</v>
      </c>
      <c r="T2">
        <v>-224.23769999999999</v>
      </c>
      <c r="U2">
        <v>-88.699799999999996</v>
      </c>
      <c r="V2">
        <v>1331.4353000000001</v>
      </c>
    </row>
    <row r="3" spans="1:22" x14ac:dyDescent="0.3">
      <c r="A3" t="s">
        <v>29</v>
      </c>
      <c r="B3">
        <v>154.0334</v>
      </c>
      <c r="C3">
        <v>246.89320000000001</v>
      </c>
      <c r="D3">
        <v>1353.2913000000001</v>
      </c>
      <c r="E3">
        <v>558.07240000000002</v>
      </c>
      <c r="F3">
        <v>433.31639999999999</v>
      </c>
      <c r="G3">
        <v>139.0566</v>
      </c>
      <c r="H3">
        <v>4480.7952999999998</v>
      </c>
      <c r="I3">
        <v>254.72319999999999</v>
      </c>
      <c r="J3">
        <v>797.73940000000005</v>
      </c>
      <c r="K3">
        <v>766.32119999999998</v>
      </c>
      <c r="L3">
        <v>684.38800000000003</v>
      </c>
      <c r="M3">
        <v>665.17960000000005</v>
      </c>
      <c r="N3">
        <v>357.62569999999999</v>
      </c>
      <c r="O3">
        <v>5615.2347</v>
      </c>
      <c r="P3">
        <v>-100.68980000000001</v>
      </c>
      <c r="Q3">
        <v>-550.84619999999995</v>
      </c>
      <c r="R3">
        <v>586.9701</v>
      </c>
      <c r="S3">
        <v>-126.3156</v>
      </c>
      <c r="T3">
        <v>-231.86320000000001</v>
      </c>
      <c r="U3">
        <v>-218.56909999999999</v>
      </c>
      <c r="V3">
        <v>-1134.4394</v>
      </c>
    </row>
    <row r="4" spans="1:22" x14ac:dyDescent="0.3">
      <c r="A4" t="s">
        <v>165</v>
      </c>
      <c r="B4">
        <v>407.291</v>
      </c>
      <c r="C4">
        <v>988.0471</v>
      </c>
      <c r="D4">
        <v>1340.1023</v>
      </c>
      <c r="E4">
        <v>1232.0705</v>
      </c>
      <c r="F4">
        <v>1179.6780000000001</v>
      </c>
      <c r="G4">
        <v>522.56230000000005</v>
      </c>
      <c r="H4">
        <v>8920.6010000000006</v>
      </c>
      <c r="I4">
        <v>228.40199999999999</v>
      </c>
      <c r="J4">
        <v>675.73800000000006</v>
      </c>
      <c r="K4">
        <v>3000.0749999999998</v>
      </c>
      <c r="L4">
        <v>1097.1293000000001</v>
      </c>
      <c r="M4">
        <v>723.57709999999997</v>
      </c>
      <c r="N4">
        <v>215.29339999999999</v>
      </c>
      <c r="O4">
        <v>9117.5969000000005</v>
      </c>
      <c r="P4">
        <v>178.88900000000001</v>
      </c>
      <c r="Q4">
        <v>312.3091</v>
      </c>
      <c r="R4">
        <v>-1659.9727</v>
      </c>
      <c r="S4">
        <v>134.94120000000001</v>
      </c>
      <c r="T4">
        <v>456.10090000000002</v>
      </c>
      <c r="U4">
        <v>307.26889999999997</v>
      </c>
      <c r="V4">
        <v>-196.99590000000001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64.701599999999999</v>
      </c>
      <c r="C2">
        <v>287.55220000000003</v>
      </c>
      <c r="D2">
        <v>1636.2088000000001</v>
      </c>
      <c r="E2">
        <v>591.79880000000003</v>
      </c>
      <c r="F2">
        <v>307.60309999999998</v>
      </c>
      <c r="G2">
        <v>93.822000000000003</v>
      </c>
      <c r="H2">
        <v>4608.5511999999999</v>
      </c>
      <c r="I2">
        <v>152.81880000000001</v>
      </c>
      <c r="J2">
        <v>160.1362</v>
      </c>
      <c r="K2">
        <v>817.15689999999995</v>
      </c>
      <c r="L2">
        <v>869.88829999999996</v>
      </c>
      <c r="M2">
        <v>675.33410000000003</v>
      </c>
      <c r="N2">
        <v>223.93180000000001</v>
      </c>
      <c r="O2">
        <v>4550.0131000000001</v>
      </c>
      <c r="P2">
        <v>-88.117199999999997</v>
      </c>
      <c r="Q2">
        <v>127.416</v>
      </c>
      <c r="R2">
        <v>819.05190000000005</v>
      </c>
      <c r="S2">
        <v>-278.08949999999999</v>
      </c>
      <c r="T2">
        <v>-367.73099999999999</v>
      </c>
      <c r="U2">
        <v>-130.10980000000001</v>
      </c>
      <c r="V2">
        <v>58.538099999999801</v>
      </c>
    </row>
    <row r="3" spans="1:22" x14ac:dyDescent="0.3">
      <c r="A3" t="s">
        <v>29</v>
      </c>
      <c r="B3">
        <v>137.33869999999999</v>
      </c>
      <c r="C3">
        <v>181.6686</v>
      </c>
      <c r="D3">
        <v>1398.4527</v>
      </c>
      <c r="E3">
        <v>555.4289</v>
      </c>
      <c r="F3">
        <v>455.09249999999997</v>
      </c>
      <c r="G3">
        <v>138.6865</v>
      </c>
      <c r="H3">
        <v>4753.0227000000004</v>
      </c>
      <c r="I3">
        <v>296.26499999999999</v>
      </c>
      <c r="J3">
        <v>645.54859999999996</v>
      </c>
      <c r="K3">
        <v>860.74530000000004</v>
      </c>
      <c r="L3">
        <v>764.9384</v>
      </c>
      <c r="M3">
        <v>789.67219999999998</v>
      </c>
      <c r="N3">
        <v>451.63720000000001</v>
      </c>
      <c r="O3">
        <v>6134.4058999999997</v>
      </c>
      <c r="P3">
        <v>-158.9263</v>
      </c>
      <c r="Q3">
        <v>-463.88</v>
      </c>
      <c r="R3">
        <v>537.70740000000001</v>
      </c>
      <c r="S3">
        <v>-209.5095</v>
      </c>
      <c r="T3">
        <v>-334.5797</v>
      </c>
      <c r="U3">
        <v>-312.95069999999998</v>
      </c>
      <c r="V3">
        <v>-1381.3832</v>
      </c>
    </row>
    <row r="4" spans="1:22" x14ac:dyDescent="0.3">
      <c r="A4" t="s">
        <v>165</v>
      </c>
      <c r="B4">
        <v>449.0838</v>
      </c>
      <c r="C4">
        <v>805.6848</v>
      </c>
      <c r="D4">
        <v>1677.9022</v>
      </c>
      <c r="E4">
        <v>1634.8267000000001</v>
      </c>
      <c r="F4">
        <v>1465.0063</v>
      </c>
      <c r="G4">
        <v>675.56899999999996</v>
      </c>
      <c r="H4">
        <v>10684.419</v>
      </c>
      <c r="I4">
        <v>202.0403</v>
      </c>
      <c r="J4">
        <v>469.2208</v>
      </c>
      <c r="K4">
        <v>3034.6615000000002</v>
      </c>
      <c r="L4">
        <v>1147.2276999999999</v>
      </c>
      <c r="M4">
        <v>762.69560000000001</v>
      </c>
      <c r="N4">
        <v>232.5085</v>
      </c>
      <c r="O4">
        <v>9361.5738999999994</v>
      </c>
      <c r="P4">
        <v>247.04349999999999</v>
      </c>
      <c r="Q4">
        <v>336.464</v>
      </c>
      <c r="R4">
        <v>-1356.7592999999999</v>
      </c>
      <c r="S4">
        <v>487.59899999999999</v>
      </c>
      <c r="T4">
        <v>702.3107</v>
      </c>
      <c r="U4">
        <v>443.06049999999999</v>
      </c>
      <c r="V4">
        <v>1322.8451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34.619999999999997</v>
      </c>
      <c r="C2">
        <v>250.6071</v>
      </c>
      <c r="D2">
        <v>1178.72</v>
      </c>
      <c r="E2">
        <v>390.05619999999999</v>
      </c>
      <c r="F2">
        <v>214.84280000000001</v>
      </c>
      <c r="G2">
        <v>38.624200000000002</v>
      </c>
      <c r="H2">
        <v>3277.8462</v>
      </c>
      <c r="I2">
        <v>162.96279999999999</v>
      </c>
      <c r="J2">
        <v>170.98609999999999</v>
      </c>
      <c r="K2">
        <v>782.20640000000003</v>
      </c>
      <c r="L2">
        <v>610.03589999999997</v>
      </c>
      <c r="M2">
        <v>466.9425</v>
      </c>
      <c r="N2">
        <v>220.9545</v>
      </c>
      <c r="O2">
        <v>3808.9991</v>
      </c>
      <c r="P2">
        <v>-128.34280000000001</v>
      </c>
      <c r="Q2">
        <v>79.620999999999995</v>
      </c>
      <c r="R2">
        <v>396.5136</v>
      </c>
      <c r="S2">
        <v>-219.97970000000001</v>
      </c>
      <c r="T2">
        <v>-252.09970000000001</v>
      </c>
      <c r="U2">
        <v>-182.33029999999999</v>
      </c>
      <c r="V2">
        <v>-531.15290000000005</v>
      </c>
    </row>
    <row r="3" spans="1:22" x14ac:dyDescent="0.3">
      <c r="A3" t="s">
        <v>29</v>
      </c>
      <c r="B3">
        <v>127.316</v>
      </c>
      <c r="C3">
        <v>153.70859999999999</v>
      </c>
      <c r="D3">
        <v>1115.857</v>
      </c>
      <c r="E3">
        <v>404.29300000000001</v>
      </c>
      <c r="F3">
        <v>375.69299999999998</v>
      </c>
      <c r="G3">
        <v>93.867500000000007</v>
      </c>
      <c r="H3">
        <v>3607.6233000000002</v>
      </c>
      <c r="I3">
        <v>296.21839999999997</v>
      </c>
      <c r="J3">
        <v>692.67790000000002</v>
      </c>
      <c r="K3">
        <v>892.02419999999995</v>
      </c>
      <c r="L3">
        <v>634.75909999999999</v>
      </c>
      <c r="M3">
        <v>658.51419999999996</v>
      </c>
      <c r="N3">
        <v>426.16239999999999</v>
      </c>
      <c r="O3">
        <v>5819.6948000000002</v>
      </c>
      <c r="P3">
        <v>-168.9024</v>
      </c>
      <c r="Q3">
        <v>-538.96929999999998</v>
      </c>
      <c r="R3">
        <v>223.83279999999999</v>
      </c>
      <c r="S3">
        <v>-230.46610000000001</v>
      </c>
      <c r="T3">
        <v>-282.82119999999998</v>
      </c>
      <c r="U3">
        <v>-332.29489999999998</v>
      </c>
      <c r="V3">
        <v>-2212.0715</v>
      </c>
    </row>
    <row r="4" spans="1:22" x14ac:dyDescent="0.3">
      <c r="A4" t="s">
        <v>165</v>
      </c>
      <c r="B4">
        <v>459.18119999999999</v>
      </c>
      <c r="C4">
        <v>863.66399999999999</v>
      </c>
      <c r="D4">
        <v>1674.2306000000001</v>
      </c>
      <c r="E4">
        <v>1244.7950000000001</v>
      </c>
      <c r="F4">
        <v>1125.4567</v>
      </c>
      <c r="G4">
        <v>647.11689999999999</v>
      </c>
      <c r="H4">
        <v>9628.6939000000002</v>
      </c>
      <c r="I4">
        <v>161.93600000000001</v>
      </c>
      <c r="J4">
        <v>404.31569999999999</v>
      </c>
      <c r="K4">
        <v>2294.5770000000002</v>
      </c>
      <c r="L4">
        <v>794.3492</v>
      </c>
      <c r="M4">
        <v>590.53579999999999</v>
      </c>
      <c r="N4">
        <v>132.49170000000001</v>
      </c>
      <c r="O4">
        <v>6885.4695000000002</v>
      </c>
      <c r="P4">
        <v>297.24520000000001</v>
      </c>
      <c r="Q4">
        <v>459.34829999999999</v>
      </c>
      <c r="R4">
        <v>-620.34640000000002</v>
      </c>
      <c r="S4">
        <v>450.44580000000002</v>
      </c>
      <c r="T4">
        <v>534.92089999999996</v>
      </c>
      <c r="U4">
        <v>514.62519999999995</v>
      </c>
      <c r="V4">
        <v>2743.2244000000001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150.84710000000001</v>
      </c>
      <c r="C2">
        <v>583.92178000000001</v>
      </c>
      <c r="D2">
        <v>4066.78494</v>
      </c>
      <c r="E2">
        <v>1091.95526</v>
      </c>
      <c r="F2">
        <v>628.07924000000003</v>
      </c>
      <c r="G2">
        <v>141.97826000000001</v>
      </c>
      <c r="H2">
        <v>10083.890299999999</v>
      </c>
      <c r="I2">
        <v>417.81580000000002</v>
      </c>
      <c r="J2">
        <v>512.50522000000001</v>
      </c>
      <c r="K2">
        <v>1535.07492</v>
      </c>
      <c r="L2">
        <v>1136.19064</v>
      </c>
      <c r="M2">
        <v>882.00693999999999</v>
      </c>
      <c r="N2">
        <v>195.29060000000001</v>
      </c>
      <c r="O2">
        <v>7237.6660199999997</v>
      </c>
      <c r="P2">
        <v>-266.96870000000001</v>
      </c>
      <c r="Q2">
        <v>71.416560000000004</v>
      </c>
      <c r="R2">
        <v>2531.71002</v>
      </c>
      <c r="S2">
        <v>-44.235379999999999</v>
      </c>
      <c r="T2">
        <v>-253.92769999999999</v>
      </c>
      <c r="U2">
        <v>-53.312339999999999</v>
      </c>
      <c r="V2">
        <v>2846.2242799999999</v>
      </c>
    </row>
    <row r="3" spans="1:22" x14ac:dyDescent="0.3">
      <c r="A3" t="s">
        <v>29</v>
      </c>
      <c r="B3">
        <v>413.84613999999999</v>
      </c>
      <c r="C3">
        <v>363.22359999999998</v>
      </c>
      <c r="D3">
        <v>3073.2542600000002</v>
      </c>
      <c r="E3">
        <v>1111.3152399999999</v>
      </c>
      <c r="F3">
        <v>894.32637999999997</v>
      </c>
      <c r="G3">
        <v>211.68690000000001</v>
      </c>
      <c r="H3">
        <v>9607.15524</v>
      </c>
      <c r="I3">
        <v>861.25156000000004</v>
      </c>
      <c r="J3">
        <v>1665.0968600000001</v>
      </c>
      <c r="K3">
        <v>1627.7008599999999</v>
      </c>
      <c r="L3">
        <v>1367.69822</v>
      </c>
      <c r="M3">
        <v>1269.4353799999999</v>
      </c>
      <c r="N3">
        <v>456.29417999999998</v>
      </c>
      <c r="O3">
        <v>11385.54298</v>
      </c>
      <c r="P3">
        <v>-447.40541999999999</v>
      </c>
      <c r="Q3">
        <v>-1301.8732600000001</v>
      </c>
      <c r="R3">
        <v>1445.5534</v>
      </c>
      <c r="S3">
        <v>-256.38297999999998</v>
      </c>
      <c r="T3">
        <v>-375.10899999999998</v>
      </c>
      <c r="U3">
        <v>-244.60728</v>
      </c>
      <c r="V3">
        <v>-1778.3877399999999</v>
      </c>
    </row>
    <row r="4" spans="1:22" x14ac:dyDescent="0.3">
      <c r="A4" t="s">
        <v>165</v>
      </c>
      <c r="B4">
        <v>1279.06736</v>
      </c>
      <c r="C4">
        <v>2177.6020800000001</v>
      </c>
      <c r="D4">
        <v>3162.7757799999999</v>
      </c>
      <c r="E4">
        <v>2503.88886</v>
      </c>
      <c r="F4">
        <v>2151.4423200000001</v>
      </c>
      <c r="G4">
        <v>651.58478000000002</v>
      </c>
      <c r="H4">
        <v>18623.208999999999</v>
      </c>
      <c r="I4">
        <v>564.69323999999995</v>
      </c>
      <c r="J4">
        <v>947.14538000000005</v>
      </c>
      <c r="K4">
        <v>7140.0392000000002</v>
      </c>
      <c r="L4">
        <v>2203.2705000000001</v>
      </c>
      <c r="M4">
        <v>1522.40562</v>
      </c>
      <c r="N4">
        <v>353.66516000000001</v>
      </c>
      <c r="O4">
        <v>19691.045539999999</v>
      </c>
      <c r="P4">
        <v>714.37411999999995</v>
      </c>
      <c r="Q4">
        <v>1230.4567</v>
      </c>
      <c r="R4">
        <v>-3977.2634200000002</v>
      </c>
      <c r="S4">
        <v>300.61836</v>
      </c>
      <c r="T4">
        <v>629.0367</v>
      </c>
      <c r="U4">
        <v>297.91962000000001</v>
      </c>
      <c r="V4">
        <v>-1067.83654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145.50790000000001</v>
      </c>
      <c r="C2">
        <v>564.74369999999999</v>
      </c>
      <c r="D2">
        <v>4424.1036000000004</v>
      </c>
      <c r="E2">
        <v>1017.65</v>
      </c>
      <c r="F2">
        <v>616.60230000000001</v>
      </c>
      <c r="G2">
        <v>159.31389999999999</v>
      </c>
      <c r="H2">
        <v>10407.5571</v>
      </c>
      <c r="I2">
        <v>370.87130000000002</v>
      </c>
      <c r="J2">
        <v>558.053</v>
      </c>
      <c r="K2">
        <v>1485.6717000000001</v>
      </c>
      <c r="L2">
        <v>1327.23</v>
      </c>
      <c r="M2">
        <v>1115.8589999999999</v>
      </c>
      <c r="N2">
        <v>252.19540000000001</v>
      </c>
      <c r="O2">
        <v>7922.4063999999998</v>
      </c>
      <c r="P2">
        <v>-225.36340000000001</v>
      </c>
      <c r="Q2">
        <v>6.6906999999999899</v>
      </c>
      <c r="R2">
        <v>2938.4319</v>
      </c>
      <c r="S2">
        <v>-309.58</v>
      </c>
      <c r="T2">
        <v>-499.25670000000002</v>
      </c>
      <c r="U2">
        <v>-92.881500000000003</v>
      </c>
      <c r="V2">
        <v>2485.1507000000001</v>
      </c>
    </row>
    <row r="3" spans="1:22" x14ac:dyDescent="0.3">
      <c r="A3" t="s">
        <v>29</v>
      </c>
      <c r="B3">
        <v>374.33620000000002</v>
      </c>
      <c r="C3">
        <v>362.9889</v>
      </c>
      <c r="D3">
        <v>3035.9238999999998</v>
      </c>
      <c r="E3">
        <v>1060.1661999999999</v>
      </c>
      <c r="F3">
        <v>873.71010000000001</v>
      </c>
      <c r="G3">
        <v>195.69309999999999</v>
      </c>
      <c r="H3">
        <v>9336.2039000000004</v>
      </c>
      <c r="I3">
        <v>765.84040000000005</v>
      </c>
      <c r="J3">
        <v>1980.0468000000001</v>
      </c>
      <c r="K3">
        <v>1637.078</v>
      </c>
      <c r="L3">
        <v>1455.5028</v>
      </c>
      <c r="M3">
        <v>1640.0416</v>
      </c>
      <c r="N3">
        <v>541.06290000000001</v>
      </c>
      <c r="O3">
        <v>12248.755499999999</v>
      </c>
      <c r="P3">
        <v>-391.50420000000003</v>
      </c>
      <c r="Q3">
        <v>-1617.0579</v>
      </c>
      <c r="R3">
        <v>1398.8459</v>
      </c>
      <c r="S3">
        <v>-395.33659999999998</v>
      </c>
      <c r="T3">
        <v>-766.33150000000001</v>
      </c>
      <c r="U3">
        <v>-345.3698</v>
      </c>
      <c r="V3">
        <v>-2912.5515999999998</v>
      </c>
    </row>
    <row r="4" spans="1:22" x14ac:dyDescent="0.3">
      <c r="A4" t="s">
        <v>165</v>
      </c>
      <c r="B4">
        <v>1136.7117000000001</v>
      </c>
      <c r="C4">
        <v>2538.0998</v>
      </c>
      <c r="D4">
        <v>3122.7496999999998</v>
      </c>
      <c r="E4">
        <v>2782.7328000000002</v>
      </c>
      <c r="F4">
        <v>2755.9005999999999</v>
      </c>
      <c r="G4">
        <v>793.25829999999996</v>
      </c>
      <c r="H4">
        <v>20171.161899999999</v>
      </c>
      <c r="I4">
        <v>519.84410000000003</v>
      </c>
      <c r="J4">
        <v>927.73260000000005</v>
      </c>
      <c r="K4">
        <v>7460.0275000000001</v>
      </c>
      <c r="L4">
        <v>2077.8162000000002</v>
      </c>
      <c r="M4">
        <v>1490.3124</v>
      </c>
      <c r="N4">
        <v>355.00700000000001</v>
      </c>
      <c r="O4">
        <v>19743.760999999999</v>
      </c>
      <c r="P4">
        <v>616.86760000000004</v>
      </c>
      <c r="Q4">
        <v>1610.3671999999999</v>
      </c>
      <c r="R4">
        <v>-4337.2777999999998</v>
      </c>
      <c r="S4">
        <v>704.91660000000002</v>
      </c>
      <c r="T4">
        <v>1265.5881999999999</v>
      </c>
      <c r="U4">
        <v>438.25130000000001</v>
      </c>
      <c r="V4">
        <v>427.400900000001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215.61089999999999</v>
      </c>
      <c r="C2">
        <v>417.98340000000002</v>
      </c>
      <c r="D2">
        <v>4395.8258999999998</v>
      </c>
      <c r="E2">
        <v>1242.6777999999999</v>
      </c>
      <c r="F2">
        <v>686.73779999999999</v>
      </c>
      <c r="G2">
        <v>155.20650000000001</v>
      </c>
      <c r="H2">
        <v>10483.6304</v>
      </c>
      <c r="I2">
        <v>486.74</v>
      </c>
      <c r="J2">
        <v>508.09109999999998</v>
      </c>
      <c r="K2">
        <v>1818.5569</v>
      </c>
      <c r="L2">
        <v>2093.6046000000001</v>
      </c>
      <c r="M2">
        <v>1431.7348</v>
      </c>
      <c r="N2">
        <v>347.22899999999998</v>
      </c>
      <c r="O2">
        <v>9909.3796999999995</v>
      </c>
      <c r="P2">
        <v>-271.12909999999999</v>
      </c>
      <c r="Q2">
        <v>-90.107699999999994</v>
      </c>
      <c r="R2">
        <v>2577.2689999999998</v>
      </c>
      <c r="S2">
        <v>-850.92679999999996</v>
      </c>
      <c r="T2">
        <v>-744.99699999999996</v>
      </c>
      <c r="U2">
        <v>-192.02250000000001</v>
      </c>
      <c r="V2">
        <v>574.25070000000096</v>
      </c>
    </row>
    <row r="3" spans="1:22" x14ac:dyDescent="0.3">
      <c r="A3" t="s">
        <v>29</v>
      </c>
      <c r="B3">
        <v>374.69670000000002</v>
      </c>
      <c r="C3">
        <v>274.52690000000001</v>
      </c>
      <c r="D3">
        <v>3085.3687</v>
      </c>
      <c r="E3">
        <v>1120.316</v>
      </c>
      <c r="F3">
        <v>959.93629999999996</v>
      </c>
      <c r="G3">
        <v>230.34299999999999</v>
      </c>
      <c r="H3">
        <v>9527.6352000000006</v>
      </c>
      <c r="I3">
        <v>945.67020000000002</v>
      </c>
      <c r="J3">
        <v>1648.2315000000001</v>
      </c>
      <c r="K3">
        <v>1928.2035000000001</v>
      </c>
      <c r="L3">
        <v>1880.2273</v>
      </c>
      <c r="M3">
        <v>1867.7411999999999</v>
      </c>
      <c r="N3">
        <v>682.65599999999995</v>
      </c>
      <c r="O3">
        <v>13836.779</v>
      </c>
      <c r="P3">
        <v>-570.97349999999994</v>
      </c>
      <c r="Q3">
        <v>-1373.7046</v>
      </c>
      <c r="R3">
        <v>1157.1651999999999</v>
      </c>
      <c r="S3">
        <v>-759.91129999999998</v>
      </c>
      <c r="T3">
        <v>-907.80489999999998</v>
      </c>
      <c r="U3">
        <v>-452.31299999999999</v>
      </c>
      <c r="V3">
        <v>-4309.1437999999998</v>
      </c>
    </row>
    <row r="4" spans="1:22" x14ac:dyDescent="0.3">
      <c r="A4" t="s">
        <v>165</v>
      </c>
      <c r="B4">
        <v>1432.4102</v>
      </c>
      <c r="C4">
        <v>2156.3226</v>
      </c>
      <c r="D4">
        <v>3746.7604000000001</v>
      </c>
      <c r="E4">
        <v>3973.8319000000001</v>
      </c>
      <c r="F4">
        <v>3299.4760000000001</v>
      </c>
      <c r="G4">
        <v>1029.885</v>
      </c>
      <c r="H4">
        <v>23746.1587</v>
      </c>
      <c r="I4">
        <v>590.30759999999998</v>
      </c>
      <c r="J4">
        <v>692.51030000000003</v>
      </c>
      <c r="K4">
        <v>7481.1945999999998</v>
      </c>
      <c r="L4">
        <v>2362.9938000000002</v>
      </c>
      <c r="M4">
        <v>1646.6741</v>
      </c>
      <c r="N4">
        <v>385.54950000000002</v>
      </c>
      <c r="O4">
        <v>20011.265599999999</v>
      </c>
      <c r="P4">
        <v>842.10260000000005</v>
      </c>
      <c r="Q4">
        <v>1463.8123000000001</v>
      </c>
      <c r="R4">
        <v>-3734.4342000000001</v>
      </c>
      <c r="S4">
        <v>1610.8380999999999</v>
      </c>
      <c r="T4">
        <v>1652.8018999999999</v>
      </c>
      <c r="U4">
        <v>644.33550000000002</v>
      </c>
      <c r="V4">
        <v>3734.8930999999998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140.8049</v>
      </c>
      <c r="C2">
        <v>460.17</v>
      </c>
      <c r="D2">
        <v>3818.4319</v>
      </c>
      <c r="E2">
        <v>928.82449999999994</v>
      </c>
      <c r="F2">
        <v>582.79690000000005</v>
      </c>
      <c r="G2">
        <v>125.45229999999999</v>
      </c>
      <c r="H2">
        <v>9016.2587000000003</v>
      </c>
      <c r="I2">
        <v>389.48869999999999</v>
      </c>
      <c r="J2">
        <v>478.00299999999999</v>
      </c>
      <c r="K2">
        <v>1751.3865000000001</v>
      </c>
      <c r="L2">
        <v>1285.3123000000001</v>
      </c>
      <c r="M2">
        <v>911.70280000000002</v>
      </c>
      <c r="N2">
        <v>234.7518</v>
      </c>
      <c r="O2">
        <v>7815.1151</v>
      </c>
      <c r="P2">
        <v>-248.68379999999999</v>
      </c>
      <c r="Q2">
        <v>-17.832999999999998</v>
      </c>
      <c r="R2">
        <v>2067.0454</v>
      </c>
      <c r="S2">
        <v>-356.48779999999999</v>
      </c>
      <c r="T2">
        <v>-328.90589999999997</v>
      </c>
      <c r="U2">
        <v>-109.29949999999999</v>
      </c>
      <c r="V2">
        <v>1201.1436000000001</v>
      </c>
    </row>
    <row r="3" spans="1:22" x14ac:dyDescent="0.3">
      <c r="A3" t="s">
        <v>29</v>
      </c>
      <c r="B3">
        <v>431.27019999999999</v>
      </c>
      <c r="C3">
        <v>345.94690000000003</v>
      </c>
      <c r="D3">
        <v>3036.3987999999999</v>
      </c>
      <c r="E3">
        <v>975.02670000000001</v>
      </c>
      <c r="F3">
        <v>859.96410000000003</v>
      </c>
      <c r="G3">
        <v>196.70650000000001</v>
      </c>
      <c r="H3">
        <v>9258.5815000000002</v>
      </c>
      <c r="I3">
        <v>713.06230000000005</v>
      </c>
      <c r="J3">
        <v>1377.1295</v>
      </c>
      <c r="K3">
        <v>1802.8697</v>
      </c>
      <c r="L3">
        <v>1351.9718</v>
      </c>
      <c r="M3">
        <v>1253.0477000000001</v>
      </c>
      <c r="N3">
        <v>467.65649999999999</v>
      </c>
      <c r="O3">
        <v>11113.104600000001</v>
      </c>
      <c r="P3">
        <v>-281.7921</v>
      </c>
      <c r="Q3">
        <v>-1031.1826000000001</v>
      </c>
      <c r="R3">
        <v>1233.5291</v>
      </c>
      <c r="S3">
        <v>-376.94510000000002</v>
      </c>
      <c r="T3">
        <v>-393.08359999999999</v>
      </c>
      <c r="U3">
        <v>-270.95</v>
      </c>
      <c r="V3">
        <v>-1854.5231000000001</v>
      </c>
    </row>
    <row r="4" spans="1:22" x14ac:dyDescent="0.3">
      <c r="A4" t="s">
        <v>165</v>
      </c>
      <c r="B4">
        <v>1102.5509999999999</v>
      </c>
      <c r="C4">
        <v>1855.1324999999999</v>
      </c>
      <c r="D4">
        <v>3554.2561999999998</v>
      </c>
      <c r="E4">
        <v>2637.2840999999999</v>
      </c>
      <c r="F4">
        <v>2164.7505000000001</v>
      </c>
      <c r="G4">
        <v>702.40830000000005</v>
      </c>
      <c r="H4">
        <v>18928.219700000001</v>
      </c>
      <c r="I4">
        <v>572.07510000000002</v>
      </c>
      <c r="J4">
        <v>806.11689999999999</v>
      </c>
      <c r="K4">
        <v>6854.8307000000004</v>
      </c>
      <c r="L4">
        <v>1903.8512000000001</v>
      </c>
      <c r="M4">
        <v>1442.761</v>
      </c>
      <c r="N4">
        <v>322.15879999999999</v>
      </c>
      <c r="O4">
        <v>18274.840199999999</v>
      </c>
      <c r="P4">
        <v>530.47590000000002</v>
      </c>
      <c r="Q4">
        <v>1049.0155999999999</v>
      </c>
      <c r="R4">
        <v>-3300.5745000000002</v>
      </c>
      <c r="S4">
        <v>733.43290000000002</v>
      </c>
      <c r="T4">
        <v>721.98950000000002</v>
      </c>
      <c r="U4">
        <v>380.24950000000001</v>
      </c>
      <c r="V4">
        <v>653.37950000000296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E808-D2BF-4972-9228-8E627EC0F4FF}">
  <dimension ref="A1:V4"/>
  <sheetViews>
    <sheetView workbookViewId="0">
      <selection activeCell="B4" sqref="B4:V4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442.21523999999999</v>
      </c>
      <c r="C2">
        <v>1233.9210399999999</v>
      </c>
      <c r="D2">
        <v>8302.5348200000008</v>
      </c>
      <c r="E2">
        <v>3049.7234600000002</v>
      </c>
      <c r="F2">
        <v>1715.2627600000001</v>
      </c>
      <c r="G2">
        <v>369.43973999999997</v>
      </c>
      <c r="H2">
        <v>23102.49296</v>
      </c>
      <c r="I2">
        <v>1360.7863</v>
      </c>
      <c r="J2">
        <v>1649.9254800000001</v>
      </c>
      <c r="K2">
        <v>3738.91264</v>
      </c>
      <c r="L2">
        <v>3588.4200999999998</v>
      </c>
      <c r="M2">
        <v>2970.4844400000002</v>
      </c>
      <c r="N2">
        <v>624.12879999999996</v>
      </c>
      <c r="O2">
        <v>21863.7101</v>
      </c>
      <c r="P2">
        <v>-918.57105999999999</v>
      </c>
      <c r="Q2">
        <v>-416.00443999999999</v>
      </c>
      <c r="R2">
        <v>4563.6221800000003</v>
      </c>
      <c r="S2">
        <v>-538.69664</v>
      </c>
      <c r="T2">
        <v>-1255.2216800000001</v>
      </c>
      <c r="U2">
        <v>-254.68906000000001</v>
      </c>
      <c r="V2">
        <v>1238.78286</v>
      </c>
    </row>
    <row r="3" spans="1:22" x14ac:dyDescent="0.3">
      <c r="A3" t="s">
        <v>29</v>
      </c>
      <c r="B3">
        <v>1448.31756</v>
      </c>
      <c r="C3">
        <v>1080.3241800000001</v>
      </c>
      <c r="D3">
        <v>7664.3527800000002</v>
      </c>
      <c r="E3">
        <v>3439.38256</v>
      </c>
      <c r="F3">
        <v>2947.63058</v>
      </c>
      <c r="G3">
        <v>744.60209999999995</v>
      </c>
      <c r="H3">
        <v>27798.72006</v>
      </c>
      <c r="I3">
        <v>4015.1461399999998</v>
      </c>
      <c r="J3">
        <v>5358.2068799999997</v>
      </c>
      <c r="K3">
        <v>5100.4298799999997</v>
      </c>
      <c r="L3">
        <v>6501.5634</v>
      </c>
      <c r="M3">
        <v>6216.7333200000003</v>
      </c>
      <c r="N3">
        <v>1918.5423800000001</v>
      </c>
      <c r="O3">
        <v>46215.011919999997</v>
      </c>
      <c r="P3">
        <v>-2566.8285799999999</v>
      </c>
      <c r="Q3">
        <v>-4277.8827000000001</v>
      </c>
      <c r="R3">
        <v>2563.9229</v>
      </c>
      <c r="S3">
        <v>-3062.18084</v>
      </c>
      <c r="T3">
        <v>-3269.1027399999998</v>
      </c>
      <c r="U3">
        <v>-1173.94028</v>
      </c>
      <c r="V3">
        <v>-18416.291860000001</v>
      </c>
    </row>
    <row r="4" spans="1:22" x14ac:dyDescent="0.3">
      <c r="A4" t="s">
        <v>165</v>
      </c>
      <c r="B4">
        <v>5375.9324399999996</v>
      </c>
      <c r="C4">
        <v>7008.1323599999996</v>
      </c>
      <c r="D4">
        <v>8839.3425200000001</v>
      </c>
      <c r="E4">
        <v>10089.9835</v>
      </c>
      <c r="F4">
        <v>9187.2177599999995</v>
      </c>
      <c r="G4">
        <v>2542.6711799999998</v>
      </c>
      <c r="H4">
        <v>68078.722020000001</v>
      </c>
      <c r="I4">
        <v>1890.5328</v>
      </c>
      <c r="J4">
        <v>2314.2452199999998</v>
      </c>
      <c r="K4">
        <v>15966.8876</v>
      </c>
      <c r="L4">
        <v>6489.1060200000002</v>
      </c>
      <c r="M4">
        <v>4662.8933399999996</v>
      </c>
      <c r="N4">
        <v>1114.0418400000001</v>
      </c>
      <c r="O4">
        <v>50901.213020000003</v>
      </c>
      <c r="P4">
        <v>3485.3996400000001</v>
      </c>
      <c r="Q4">
        <v>4693.8871399999998</v>
      </c>
      <c r="R4">
        <v>-7127.5450799999999</v>
      </c>
      <c r="S4">
        <v>3600.8774800000001</v>
      </c>
      <c r="T4">
        <v>4524.3244199999999</v>
      </c>
      <c r="U4">
        <v>1428.62934</v>
      </c>
      <c r="V4">
        <v>17177.508999999998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E522-62A8-4542-B512-815D7D52AF4C}">
  <dimension ref="A1:V4"/>
  <sheetViews>
    <sheetView workbookViewId="0">
      <selection activeCell="B4" sqref="B4:V4"/>
    </sheetView>
  </sheetViews>
  <sheetFormatPr defaultRowHeight="14.4" x14ac:dyDescent="0.3"/>
  <sheetData>
    <row r="1" spans="1:22" x14ac:dyDescent="0.3">
      <c r="A1" t="s">
        <v>92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444.26350000000002</v>
      </c>
      <c r="C2">
        <v>1421.9852000000001</v>
      </c>
      <c r="D2">
        <v>8887.1394999999993</v>
      </c>
      <c r="E2">
        <v>2940.0882000000001</v>
      </c>
      <c r="F2">
        <v>1690.5655999999999</v>
      </c>
      <c r="G2">
        <v>394.80739999999997</v>
      </c>
      <c r="H2">
        <v>24009.442500000001</v>
      </c>
      <c r="I2">
        <v>1478.4808</v>
      </c>
      <c r="J2">
        <v>1651.6226999999999</v>
      </c>
      <c r="K2">
        <v>4044.2350999999999</v>
      </c>
      <c r="L2">
        <v>4375.7591000000002</v>
      </c>
      <c r="M2">
        <v>3776.4167000000002</v>
      </c>
      <c r="N2">
        <v>830.54870000000005</v>
      </c>
      <c r="O2">
        <v>24804.513800000001</v>
      </c>
      <c r="P2">
        <v>-1034.2173</v>
      </c>
      <c r="Q2">
        <v>-229.63749999999999</v>
      </c>
      <c r="R2">
        <v>4842.9044000000004</v>
      </c>
      <c r="S2">
        <v>-1435.6709000000001</v>
      </c>
      <c r="T2">
        <v>-2085.8510999999999</v>
      </c>
      <c r="U2">
        <v>-435.74130000000002</v>
      </c>
      <c r="V2">
        <v>-795.07129999999995</v>
      </c>
    </row>
    <row r="3" spans="1:22" x14ac:dyDescent="0.3">
      <c r="A3" t="s">
        <v>29</v>
      </c>
      <c r="B3">
        <v>1386.8884</v>
      </c>
      <c r="C3">
        <v>1106.8223</v>
      </c>
      <c r="D3">
        <v>7716.5874999999996</v>
      </c>
      <c r="E3">
        <v>3527.0416</v>
      </c>
      <c r="F3">
        <v>3030.3303999999998</v>
      </c>
      <c r="G3">
        <v>899.64580000000001</v>
      </c>
      <c r="H3">
        <v>27765.490399999999</v>
      </c>
      <c r="I3">
        <v>3996.7199000000001</v>
      </c>
      <c r="J3">
        <v>5267.2172</v>
      </c>
      <c r="K3">
        <v>5256.0138999999999</v>
      </c>
      <c r="L3">
        <v>7236.0515999999998</v>
      </c>
      <c r="M3">
        <v>7574.1481000000003</v>
      </c>
      <c r="N3">
        <v>2561.913</v>
      </c>
      <c r="O3">
        <v>50529.902699999999</v>
      </c>
      <c r="P3">
        <v>-2609.8314999999998</v>
      </c>
      <c r="Q3">
        <v>-4160.3949000000002</v>
      </c>
      <c r="R3">
        <v>2460.5736000000002</v>
      </c>
      <c r="S3">
        <v>-3709.01</v>
      </c>
      <c r="T3">
        <v>-4543.8176999999996</v>
      </c>
      <c r="U3">
        <v>-1662.2672</v>
      </c>
      <c r="V3">
        <v>-22764.4123</v>
      </c>
    </row>
    <row r="4" spans="1:22" x14ac:dyDescent="0.3">
      <c r="A4" t="s">
        <v>165</v>
      </c>
      <c r="B4">
        <v>5475.2007000000003</v>
      </c>
      <c r="C4">
        <v>6918.8398999999999</v>
      </c>
      <c r="D4">
        <v>9300.2489999999998</v>
      </c>
      <c r="E4">
        <v>11611.8107</v>
      </c>
      <c r="F4">
        <v>11350.5648</v>
      </c>
      <c r="G4">
        <v>3392.4616999999998</v>
      </c>
      <c r="H4">
        <v>75334.416500000007</v>
      </c>
      <c r="I4">
        <v>1831.1519000000001</v>
      </c>
      <c r="J4">
        <v>2528.8074999999999</v>
      </c>
      <c r="K4">
        <v>16603.726999999999</v>
      </c>
      <c r="L4">
        <v>6467.1297999999997</v>
      </c>
      <c r="M4">
        <v>4720.8959999999997</v>
      </c>
      <c r="N4">
        <v>1294.4531999999999</v>
      </c>
      <c r="O4">
        <v>51774.9329</v>
      </c>
      <c r="P4">
        <v>3644.0488</v>
      </c>
      <c r="Q4">
        <v>4390.0324000000001</v>
      </c>
      <c r="R4">
        <v>-7303.4780000000001</v>
      </c>
      <c r="S4">
        <v>5144.6809000000003</v>
      </c>
      <c r="T4">
        <v>6629.6688000000004</v>
      </c>
      <c r="U4">
        <v>2098.0084999999999</v>
      </c>
      <c r="V4">
        <v>23559.4836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04E7-AFA5-46F0-8A8B-760B59C2A6C6}">
  <dimension ref="A1:V4"/>
  <sheetViews>
    <sheetView workbookViewId="0">
      <selection activeCell="B4" sqref="B4:V4"/>
    </sheetView>
  </sheetViews>
  <sheetFormatPr defaultRowHeight="14.4" x14ac:dyDescent="0.3"/>
  <sheetData>
    <row r="1" spans="1:22" x14ac:dyDescent="0.3">
      <c r="A1" t="s">
        <v>92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430.18689999999998</v>
      </c>
      <c r="C2">
        <v>1056.171</v>
      </c>
      <c r="D2">
        <v>9074.1165000000001</v>
      </c>
      <c r="E2">
        <v>3434.4472999999998</v>
      </c>
      <c r="F2">
        <v>1892.8603000000001</v>
      </c>
      <c r="G2">
        <v>419.80880000000002</v>
      </c>
      <c r="H2">
        <v>24964.879400000002</v>
      </c>
      <c r="I2">
        <v>1542.3110999999999</v>
      </c>
      <c r="J2">
        <v>1497.5501999999999</v>
      </c>
      <c r="K2">
        <v>4303.9336999999996</v>
      </c>
      <c r="L2">
        <v>5404.2695000000003</v>
      </c>
      <c r="M2">
        <v>4378.9778999999999</v>
      </c>
      <c r="N2">
        <v>932.09320000000002</v>
      </c>
      <c r="O2">
        <v>27666.914799999999</v>
      </c>
      <c r="P2">
        <v>-1112.1242</v>
      </c>
      <c r="Q2">
        <v>-441.37920000000003</v>
      </c>
      <c r="R2">
        <v>4770.1827999999996</v>
      </c>
      <c r="S2">
        <v>-1969.8222000000001</v>
      </c>
      <c r="T2">
        <v>-2486.1176</v>
      </c>
      <c r="U2">
        <v>-512.28440000000001</v>
      </c>
      <c r="V2">
        <v>-2702.0354000000002</v>
      </c>
    </row>
    <row r="3" spans="1:22" x14ac:dyDescent="0.3">
      <c r="A3" t="s">
        <v>29</v>
      </c>
      <c r="B3">
        <v>1272.5675000000001</v>
      </c>
      <c r="C3">
        <v>1033.1301000000001</v>
      </c>
      <c r="D3">
        <v>8303.8032000000003</v>
      </c>
      <c r="E3">
        <v>3781.2584999999999</v>
      </c>
      <c r="F3">
        <v>3224.3832000000002</v>
      </c>
      <c r="G3">
        <v>928.86350000000004</v>
      </c>
      <c r="H3">
        <v>29243.151900000001</v>
      </c>
      <c r="I3">
        <v>4441.7923000000001</v>
      </c>
      <c r="J3">
        <v>4734.5045</v>
      </c>
      <c r="K3">
        <v>5413.6682000000001</v>
      </c>
      <c r="L3">
        <v>8006.9008000000003</v>
      </c>
      <c r="M3">
        <v>8301.2409000000007</v>
      </c>
      <c r="N3">
        <v>2799.7993000000001</v>
      </c>
      <c r="O3">
        <v>53088.0556</v>
      </c>
      <c r="P3">
        <v>-3169.2248</v>
      </c>
      <c r="Q3">
        <v>-3701.3744000000002</v>
      </c>
      <c r="R3">
        <v>2890.1350000000002</v>
      </c>
      <c r="S3">
        <v>-4225.6423000000004</v>
      </c>
      <c r="T3">
        <v>-5076.8576999999996</v>
      </c>
      <c r="U3">
        <v>-1870.9358</v>
      </c>
      <c r="V3">
        <v>-23844.903699999999</v>
      </c>
    </row>
    <row r="4" spans="1:22" x14ac:dyDescent="0.3">
      <c r="A4" t="s">
        <v>165</v>
      </c>
      <c r="B4">
        <v>5984.1034</v>
      </c>
      <c r="C4">
        <v>6232.0546999999997</v>
      </c>
      <c r="D4">
        <v>9717.6018999999997</v>
      </c>
      <c r="E4">
        <v>13411.1703</v>
      </c>
      <c r="F4">
        <v>12680.218800000001</v>
      </c>
      <c r="G4">
        <v>3731.8924999999999</v>
      </c>
      <c r="H4">
        <v>80754.970400000006</v>
      </c>
      <c r="I4">
        <v>1702.7544</v>
      </c>
      <c r="J4">
        <v>2089.3011000000001</v>
      </c>
      <c r="K4">
        <v>17377.919699999999</v>
      </c>
      <c r="L4">
        <v>7215.7057999999997</v>
      </c>
      <c r="M4">
        <v>5117.2434999999996</v>
      </c>
      <c r="N4">
        <v>1348.6723</v>
      </c>
      <c r="O4">
        <v>54208.031300000002</v>
      </c>
      <c r="P4">
        <v>4281.3490000000002</v>
      </c>
      <c r="Q4">
        <v>4142.7536</v>
      </c>
      <c r="R4">
        <v>-7660.3177999999998</v>
      </c>
      <c r="S4">
        <v>6195.4645</v>
      </c>
      <c r="T4">
        <v>7562.9753000000001</v>
      </c>
      <c r="U4">
        <v>2383.2202000000002</v>
      </c>
      <c r="V4">
        <v>26546.9391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1043.752</v>
      </c>
      <c r="C2">
        <v>178.06809999999999</v>
      </c>
      <c r="D2">
        <v>1600.0748000000001</v>
      </c>
      <c r="E2">
        <v>1817.7902999999999</v>
      </c>
      <c r="F2">
        <v>1774.877</v>
      </c>
      <c r="G2">
        <v>697.92790000000002</v>
      </c>
      <c r="H2">
        <v>12092.880499999999</v>
      </c>
      <c r="I2">
        <v>973.72820000000002</v>
      </c>
      <c r="J2">
        <v>966.54290000000003</v>
      </c>
      <c r="K2">
        <v>1261.26</v>
      </c>
      <c r="L2">
        <v>1751.8019999999999</v>
      </c>
      <c r="M2">
        <v>1613.2076999999999</v>
      </c>
      <c r="N2">
        <v>936.21119999999996</v>
      </c>
      <c r="O2">
        <v>12668.044599999999</v>
      </c>
      <c r="P2">
        <v>70.023799999999895</v>
      </c>
      <c r="Q2">
        <v>-788.47479999999996</v>
      </c>
      <c r="R2">
        <v>338.81479999999999</v>
      </c>
      <c r="S2">
        <v>65.988300000000194</v>
      </c>
      <c r="T2">
        <v>161.66929999999999</v>
      </c>
      <c r="U2">
        <v>-238.2833</v>
      </c>
      <c r="V2">
        <v>-575.16409999999996</v>
      </c>
    </row>
    <row r="3" spans="1:22" x14ac:dyDescent="0.3">
      <c r="A3" t="s">
        <v>94</v>
      </c>
      <c r="B3">
        <v>685.31320000000005</v>
      </c>
      <c r="C3">
        <v>165.19749999999999</v>
      </c>
      <c r="D3">
        <v>1379.6342999999999</v>
      </c>
      <c r="E3">
        <v>1327.9195999999999</v>
      </c>
      <c r="F3">
        <v>1121.4229</v>
      </c>
      <c r="G3">
        <v>676.72609999999997</v>
      </c>
      <c r="H3">
        <v>9203.2595000000001</v>
      </c>
      <c r="I3">
        <v>521.82119999999998</v>
      </c>
      <c r="J3">
        <v>653.84119999999996</v>
      </c>
      <c r="K3">
        <v>925.6327</v>
      </c>
      <c r="L3">
        <v>1032.6718000000001</v>
      </c>
      <c r="M3">
        <v>956.36320000000001</v>
      </c>
      <c r="N3">
        <v>553.25829999999996</v>
      </c>
      <c r="O3">
        <v>7930.3820999999998</v>
      </c>
      <c r="P3">
        <v>163.49199999999999</v>
      </c>
      <c r="Q3">
        <v>-488.64370000000002</v>
      </c>
      <c r="R3">
        <v>454.0016</v>
      </c>
      <c r="S3">
        <v>295.24779999999998</v>
      </c>
      <c r="T3">
        <v>165.05969999999999</v>
      </c>
      <c r="U3">
        <v>123.4678</v>
      </c>
      <c r="V3">
        <v>1272.8774000000001</v>
      </c>
    </row>
    <row r="4" spans="1:22" x14ac:dyDescent="0.3">
      <c r="A4" t="s">
        <v>95</v>
      </c>
      <c r="B4">
        <v>978.14660000000003</v>
      </c>
      <c r="C4">
        <v>153.43190000000001</v>
      </c>
      <c r="D4">
        <v>1202.4648</v>
      </c>
      <c r="E4">
        <v>1547.1627000000001</v>
      </c>
      <c r="F4">
        <v>1362.9838999999999</v>
      </c>
      <c r="G4">
        <v>562.80799999999999</v>
      </c>
      <c r="H4">
        <v>9710.9583000000002</v>
      </c>
      <c r="I4">
        <v>859.86879999999996</v>
      </c>
      <c r="J4">
        <v>704.89179999999999</v>
      </c>
      <c r="K4">
        <v>863.46640000000002</v>
      </c>
      <c r="L4">
        <v>1325.3517999999999</v>
      </c>
      <c r="M4">
        <v>1415.1476</v>
      </c>
      <c r="N4">
        <v>805.69680000000005</v>
      </c>
      <c r="O4">
        <v>10324.987999999999</v>
      </c>
      <c r="P4">
        <v>118.2778</v>
      </c>
      <c r="Q4">
        <v>-551.45989999999995</v>
      </c>
      <c r="R4">
        <v>338.9984</v>
      </c>
      <c r="S4">
        <v>221.8109</v>
      </c>
      <c r="T4">
        <v>-52.163700000000098</v>
      </c>
      <c r="U4">
        <v>-242.8888</v>
      </c>
      <c r="V4">
        <v>-614.02969999999902</v>
      </c>
    </row>
    <row r="5" spans="1:22" x14ac:dyDescent="0.3">
      <c r="A5" t="s">
        <v>96</v>
      </c>
      <c r="B5">
        <v>650.7423</v>
      </c>
      <c r="C5">
        <v>173.16730000000001</v>
      </c>
      <c r="D5">
        <v>1758.4844000000001</v>
      </c>
      <c r="E5">
        <v>1509.9137000000001</v>
      </c>
      <c r="F5">
        <v>1336.0796</v>
      </c>
      <c r="G5">
        <v>802.81119999999999</v>
      </c>
      <c r="H5">
        <v>10550.000599999999</v>
      </c>
      <c r="I5">
        <v>430.51740000000001</v>
      </c>
      <c r="J5">
        <v>1237.5856000000001</v>
      </c>
      <c r="K5">
        <v>1232.3792000000001</v>
      </c>
      <c r="L5">
        <v>1136.2277999999999</v>
      </c>
      <c r="M5">
        <v>973.01769999999999</v>
      </c>
      <c r="N5">
        <v>577.38789999999995</v>
      </c>
      <c r="O5">
        <v>9191.4012999999995</v>
      </c>
      <c r="P5">
        <v>220.22489999999999</v>
      </c>
      <c r="Q5">
        <v>-1064.4183</v>
      </c>
      <c r="R5">
        <v>526.10519999999997</v>
      </c>
      <c r="S5">
        <v>373.6859</v>
      </c>
      <c r="T5">
        <v>363.06189999999998</v>
      </c>
      <c r="U5">
        <v>225.42330000000001</v>
      </c>
      <c r="V5">
        <v>1358.5993000000001</v>
      </c>
    </row>
    <row r="6" spans="1:22" x14ac:dyDescent="0.3">
      <c r="A6" t="s">
        <v>97</v>
      </c>
      <c r="B6">
        <v>3956.5834</v>
      </c>
      <c r="C6">
        <v>8661.6038000000008</v>
      </c>
      <c r="D6">
        <v>14768.540999999999</v>
      </c>
      <c r="E6">
        <v>9035.2374999999993</v>
      </c>
      <c r="F6">
        <v>8136.8944000000001</v>
      </c>
      <c r="G6">
        <v>2482.7031000000002</v>
      </c>
      <c r="H6">
        <v>75571.665599999993</v>
      </c>
      <c r="I6">
        <v>5306.7950000000001</v>
      </c>
      <c r="J6">
        <v>7030.8326999999999</v>
      </c>
      <c r="K6">
        <v>18195.669999999998</v>
      </c>
      <c r="L6">
        <v>11844.736000000001</v>
      </c>
      <c r="M6">
        <v>10826.296700000001</v>
      </c>
      <c r="N6">
        <v>5884.5379999999996</v>
      </c>
      <c r="O6">
        <v>97436.711800000005</v>
      </c>
      <c r="P6">
        <v>-1350.2116000000001</v>
      </c>
      <c r="Q6">
        <v>1630.7710999999999</v>
      </c>
      <c r="R6">
        <v>-3427.1289999999999</v>
      </c>
      <c r="S6">
        <v>-2809.4985000000001</v>
      </c>
      <c r="T6">
        <v>-2689.4023000000002</v>
      </c>
      <c r="U6">
        <v>-3401.8348999999998</v>
      </c>
      <c r="V6">
        <v>-21865.046200000001</v>
      </c>
    </row>
    <row r="7" spans="1:22" x14ac:dyDescent="0.3">
      <c r="A7" t="s">
        <v>98</v>
      </c>
      <c r="B7">
        <v>535.28459999999995</v>
      </c>
      <c r="C7">
        <v>120.4341</v>
      </c>
      <c r="D7">
        <v>967.03650000000005</v>
      </c>
      <c r="E7">
        <v>784.36699999999996</v>
      </c>
      <c r="F7">
        <v>877.70849999999996</v>
      </c>
      <c r="G7">
        <v>368.85539999999997</v>
      </c>
      <c r="H7">
        <v>6301.4030000000002</v>
      </c>
      <c r="I7">
        <v>555.69309999999996</v>
      </c>
      <c r="J7">
        <v>561.2559</v>
      </c>
      <c r="K7">
        <v>857.35339999999997</v>
      </c>
      <c r="L7">
        <v>845.51059999999995</v>
      </c>
      <c r="M7">
        <v>817.28800000000001</v>
      </c>
      <c r="N7">
        <v>512.45169999999996</v>
      </c>
      <c r="O7">
        <v>7241.4939999999997</v>
      </c>
      <c r="P7">
        <v>-20.4085</v>
      </c>
      <c r="Q7">
        <v>-440.8218</v>
      </c>
      <c r="R7">
        <v>109.6831</v>
      </c>
      <c r="S7">
        <v>-61.143599999999999</v>
      </c>
      <c r="T7">
        <v>60.420499999999898</v>
      </c>
      <c r="U7">
        <v>-143.59630000000001</v>
      </c>
      <c r="V7">
        <v>-940.09099999999899</v>
      </c>
    </row>
    <row r="8" spans="1:22" x14ac:dyDescent="0.3">
      <c r="A8" t="s">
        <v>99</v>
      </c>
      <c r="B8">
        <v>693.57669999999996</v>
      </c>
      <c r="C8">
        <v>231.44710000000001</v>
      </c>
      <c r="D8">
        <v>1306.0898999999999</v>
      </c>
      <c r="E8">
        <v>1316.5188000000001</v>
      </c>
      <c r="F8">
        <v>1410.9335000000001</v>
      </c>
      <c r="G8">
        <v>1530.6912</v>
      </c>
      <c r="H8">
        <v>12155.889499999999</v>
      </c>
      <c r="I8">
        <v>580.42780000000005</v>
      </c>
      <c r="J8">
        <v>733.62699999999995</v>
      </c>
      <c r="K8">
        <v>1015.9809</v>
      </c>
      <c r="L8">
        <v>1140.8130000000001</v>
      </c>
      <c r="M8">
        <v>1221.1605</v>
      </c>
      <c r="N8">
        <v>885.39800000000002</v>
      </c>
      <c r="O8">
        <v>10188.6252</v>
      </c>
      <c r="P8">
        <v>113.1489</v>
      </c>
      <c r="Q8">
        <v>-502.17989999999998</v>
      </c>
      <c r="R8">
        <v>290.10899999999998</v>
      </c>
      <c r="S8">
        <v>175.70580000000001</v>
      </c>
      <c r="T8">
        <v>189.773</v>
      </c>
      <c r="U8">
        <v>645.29319999999996</v>
      </c>
      <c r="V8">
        <v>1967.2643</v>
      </c>
    </row>
    <row r="9" spans="1:22" x14ac:dyDescent="0.3">
      <c r="A9" t="s">
        <v>100</v>
      </c>
      <c r="B9">
        <v>853.44949999999994</v>
      </c>
      <c r="C9">
        <v>3556.9331999999999</v>
      </c>
      <c r="D9">
        <v>3888.5747999999999</v>
      </c>
      <c r="E9">
        <v>2376.1197999999999</v>
      </c>
      <c r="F9">
        <v>2528.1415999999999</v>
      </c>
      <c r="G9">
        <v>1599.8148000000001</v>
      </c>
      <c r="H9">
        <v>25156.826799999999</v>
      </c>
      <c r="I9">
        <v>960.30849999999998</v>
      </c>
      <c r="J9">
        <v>1403.5779</v>
      </c>
      <c r="K9">
        <v>5585.9547000000002</v>
      </c>
      <c r="L9">
        <v>2486.4313999999999</v>
      </c>
      <c r="M9">
        <v>2370.4335999999998</v>
      </c>
      <c r="N9">
        <v>1567.3915</v>
      </c>
      <c r="O9">
        <v>24231.872299999999</v>
      </c>
      <c r="P9">
        <v>-106.85899999999999</v>
      </c>
      <c r="Q9">
        <v>2153.3553000000002</v>
      </c>
      <c r="R9">
        <v>-1697.3798999999999</v>
      </c>
      <c r="S9">
        <v>-110.3116</v>
      </c>
      <c r="T9">
        <v>157.708</v>
      </c>
      <c r="U9">
        <v>32.423299999999898</v>
      </c>
      <c r="V9">
        <v>924.95450000000005</v>
      </c>
    </row>
    <row r="10" spans="1:22" x14ac:dyDescent="0.3">
      <c r="A10" t="s">
        <v>101</v>
      </c>
      <c r="B10">
        <v>1190.9611</v>
      </c>
      <c r="C10">
        <v>550.58960000000002</v>
      </c>
      <c r="D10">
        <v>2953.5171</v>
      </c>
      <c r="E10">
        <v>2454.2147</v>
      </c>
      <c r="F10">
        <v>2443.9488000000001</v>
      </c>
      <c r="G10">
        <v>1095.9621999999999</v>
      </c>
      <c r="H10">
        <v>18333.357800000002</v>
      </c>
      <c r="I10">
        <v>1537.6284000000001</v>
      </c>
      <c r="J10">
        <v>1736.6550999999999</v>
      </c>
      <c r="K10">
        <v>3009.3262</v>
      </c>
      <c r="L10">
        <v>2584.3973000000001</v>
      </c>
      <c r="M10">
        <v>2629.6323000000002</v>
      </c>
      <c r="N10">
        <v>1312.2859000000001</v>
      </c>
      <c r="O10">
        <v>21549.967799999999</v>
      </c>
      <c r="P10">
        <v>-346.66730000000001</v>
      </c>
      <c r="Q10">
        <v>-1186.0654999999999</v>
      </c>
      <c r="R10">
        <v>-55.809099999999901</v>
      </c>
      <c r="S10">
        <v>-130.18260000000001</v>
      </c>
      <c r="T10">
        <v>-185.68350000000001</v>
      </c>
      <c r="U10">
        <v>-216.3237</v>
      </c>
      <c r="V10">
        <v>-3216.61</v>
      </c>
    </row>
    <row r="11" spans="1:22" x14ac:dyDescent="0.3">
      <c r="A11" t="s">
        <v>102</v>
      </c>
      <c r="B11">
        <v>791.1463</v>
      </c>
      <c r="C11">
        <v>4370.9629999999997</v>
      </c>
      <c r="D11">
        <v>4956.8351000000002</v>
      </c>
      <c r="E11">
        <v>3014.2775000000001</v>
      </c>
      <c r="F11">
        <v>2561.1565999999998</v>
      </c>
      <c r="G11">
        <v>945.42079999999999</v>
      </c>
      <c r="H11">
        <v>26565.476299999998</v>
      </c>
      <c r="I11">
        <v>950.1549</v>
      </c>
      <c r="J11">
        <v>1243.3467000000001</v>
      </c>
      <c r="K11">
        <v>7420.9117999999999</v>
      </c>
      <c r="L11">
        <v>3294.1033000000002</v>
      </c>
      <c r="M11">
        <v>2903.2957999999999</v>
      </c>
      <c r="N11">
        <v>1526.4399000000001</v>
      </c>
      <c r="O11">
        <v>27848.4431</v>
      </c>
      <c r="P11">
        <v>-159.0086</v>
      </c>
      <c r="Q11">
        <v>3127.6163000000001</v>
      </c>
      <c r="R11">
        <v>-2464.0767000000001</v>
      </c>
      <c r="S11">
        <v>-279.82580000000002</v>
      </c>
      <c r="T11">
        <v>-342.13920000000002</v>
      </c>
      <c r="U11">
        <v>-581.01909999999998</v>
      </c>
      <c r="V11">
        <v>-1282.9667999999999</v>
      </c>
    </row>
    <row r="12" spans="1:22" x14ac:dyDescent="0.3">
      <c r="A12" t="s">
        <v>103</v>
      </c>
      <c r="B12">
        <v>1057.0758000000001</v>
      </c>
      <c r="C12">
        <v>7984.7784000000001</v>
      </c>
      <c r="D12">
        <v>11224.328299999999</v>
      </c>
      <c r="E12">
        <v>5468.51</v>
      </c>
      <c r="F12">
        <v>3569.4875999999999</v>
      </c>
      <c r="G12">
        <v>1031.2876000000001</v>
      </c>
      <c r="H12">
        <v>47514.2906</v>
      </c>
      <c r="I12">
        <v>2149.9645999999998</v>
      </c>
      <c r="J12">
        <v>2071.5014999999999</v>
      </c>
      <c r="K12">
        <v>11341.048699999999</v>
      </c>
      <c r="L12">
        <v>6438.4654</v>
      </c>
      <c r="M12">
        <v>5464.7938000000004</v>
      </c>
      <c r="N12">
        <v>2276.9069</v>
      </c>
      <c r="O12">
        <v>47260.346100000002</v>
      </c>
      <c r="P12">
        <v>-1092.8887999999999</v>
      </c>
      <c r="Q12">
        <v>5913.2768999999998</v>
      </c>
      <c r="R12">
        <v>-116.7204</v>
      </c>
      <c r="S12">
        <v>-969.95540000000005</v>
      </c>
      <c r="T12">
        <v>-1895.3062</v>
      </c>
      <c r="U12">
        <v>-1245.6193000000001</v>
      </c>
      <c r="V12">
        <v>253.94449999999799</v>
      </c>
    </row>
    <row r="13" spans="1:22" x14ac:dyDescent="0.3">
      <c r="A13" t="s">
        <v>104</v>
      </c>
      <c r="B13">
        <v>391.12099999999998</v>
      </c>
      <c r="C13">
        <v>191.50200000000001</v>
      </c>
      <c r="D13">
        <v>1013.2503</v>
      </c>
      <c r="E13">
        <v>758.77480000000003</v>
      </c>
      <c r="F13">
        <v>806.23450000000003</v>
      </c>
      <c r="G13">
        <v>613.00120000000004</v>
      </c>
      <c r="H13">
        <v>6768.1247999999996</v>
      </c>
      <c r="I13">
        <v>504.3913</v>
      </c>
      <c r="J13">
        <v>538.98659999999995</v>
      </c>
      <c r="K13">
        <v>697.30060000000003</v>
      </c>
      <c r="L13">
        <v>781.91750000000002</v>
      </c>
      <c r="M13">
        <v>817.71299999999997</v>
      </c>
      <c r="N13">
        <v>565.34590000000003</v>
      </c>
      <c r="O13">
        <v>7020.4651999999996</v>
      </c>
      <c r="P13">
        <v>-113.27030000000001</v>
      </c>
      <c r="Q13">
        <v>-347.4846</v>
      </c>
      <c r="R13">
        <v>315.94970000000001</v>
      </c>
      <c r="S13">
        <v>-23.142700000000001</v>
      </c>
      <c r="T13">
        <v>-11.478499999999899</v>
      </c>
      <c r="U13">
        <v>47.655299999999997</v>
      </c>
      <c r="V13">
        <v>-252.34039999999999</v>
      </c>
    </row>
    <row r="14" spans="1:22" x14ac:dyDescent="0.3">
      <c r="A14" t="s">
        <v>105</v>
      </c>
      <c r="B14">
        <v>396.81909999999999</v>
      </c>
      <c r="C14">
        <v>4013.491</v>
      </c>
      <c r="D14">
        <v>4426.9211999999998</v>
      </c>
      <c r="E14">
        <v>1896.7943</v>
      </c>
      <c r="F14">
        <v>1373.2530999999999</v>
      </c>
      <c r="G14">
        <v>398.28449999999998</v>
      </c>
      <c r="H14">
        <v>18556.9532</v>
      </c>
      <c r="I14">
        <v>626.23009999999999</v>
      </c>
      <c r="J14">
        <v>757.2953</v>
      </c>
      <c r="K14">
        <v>5573.5533999999998</v>
      </c>
      <c r="L14">
        <v>2979.5342999999998</v>
      </c>
      <c r="M14">
        <v>2065.3355000000001</v>
      </c>
      <c r="N14">
        <v>582.66150000000005</v>
      </c>
      <c r="O14">
        <v>19327.755300000001</v>
      </c>
      <c r="P14">
        <v>-229.411</v>
      </c>
      <c r="Q14">
        <v>3256.1957000000002</v>
      </c>
      <c r="R14">
        <v>-1146.6322</v>
      </c>
      <c r="S14">
        <v>-1082.74</v>
      </c>
      <c r="T14">
        <v>-692.08240000000001</v>
      </c>
      <c r="U14">
        <v>-184.37700000000001</v>
      </c>
      <c r="V14">
        <v>-770.80210000000102</v>
      </c>
    </row>
    <row r="15" spans="1:22" x14ac:dyDescent="0.3">
      <c r="A15" t="s">
        <v>106</v>
      </c>
      <c r="B15">
        <v>600.66570000000002</v>
      </c>
      <c r="C15">
        <v>5968.9616999999998</v>
      </c>
      <c r="D15">
        <v>5162.2236999999996</v>
      </c>
      <c r="E15">
        <v>2327.8163</v>
      </c>
      <c r="F15">
        <v>1663.6560999999999</v>
      </c>
      <c r="G15">
        <v>576.70929999999998</v>
      </c>
      <c r="H15">
        <v>25620.243699999999</v>
      </c>
      <c r="I15">
        <v>838.79390000000001</v>
      </c>
      <c r="J15">
        <v>1286.9849999999999</v>
      </c>
      <c r="K15">
        <v>7441.7065000000002</v>
      </c>
      <c r="L15">
        <v>3012.7094999999999</v>
      </c>
      <c r="M15">
        <v>2448.4207999999999</v>
      </c>
      <c r="N15">
        <v>913.43</v>
      </c>
      <c r="O15">
        <v>25080.997500000001</v>
      </c>
      <c r="P15">
        <v>-238.12819999999999</v>
      </c>
      <c r="Q15">
        <v>4681.9767000000002</v>
      </c>
      <c r="R15">
        <v>-2279.4828000000002</v>
      </c>
      <c r="S15">
        <v>-684.89319999999998</v>
      </c>
      <c r="T15">
        <v>-784.76469999999995</v>
      </c>
      <c r="U15">
        <v>-336.72070000000002</v>
      </c>
      <c r="V15">
        <v>539.246199999998</v>
      </c>
    </row>
    <row r="16" spans="1:22" x14ac:dyDescent="0.3">
      <c r="A16" t="s">
        <v>107</v>
      </c>
      <c r="B16">
        <v>1371.7198000000001</v>
      </c>
      <c r="C16">
        <v>549.74570000000006</v>
      </c>
      <c r="D16">
        <v>1846.9169999999999</v>
      </c>
      <c r="E16">
        <v>2241.9376999999999</v>
      </c>
      <c r="F16">
        <v>2173.1777999999999</v>
      </c>
      <c r="G16">
        <v>869.46929999999998</v>
      </c>
      <c r="H16">
        <v>15534.139300000001</v>
      </c>
      <c r="I16">
        <v>1280.8345999999999</v>
      </c>
      <c r="J16">
        <v>1204.5139999999999</v>
      </c>
      <c r="K16">
        <v>1928.3501000000001</v>
      </c>
      <c r="L16">
        <v>1858.2573</v>
      </c>
      <c r="M16">
        <v>1822.2963</v>
      </c>
      <c r="N16">
        <v>1187.3053</v>
      </c>
      <c r="O16">
        <v>15686.9894</v>
      </c>
      <c r="P16">
        <v>90.885200000000196</v>
      </c>
      <c r="Q16">
        <v>-654.76829999999995</v>
      </c>
      <c r="R16">
        <v>-81.433099999999996</v>
      </c>
      <c r="S16">
        <v>383.68040000000002</v>
      </c>
      <c r="T16">
        <v>350.88150000000002</v>
      </c>
      <c r="U16">
        <v>-317.83600000000001</v>
      </c>
      <c r="V16">
        <v>-152.8501</v>
      </c>
    </row>
    <row r="17" spans="1:22" x14ac:dyDescent="0.3">
      <c r="A17" t="s">
        <v>108</v>
      </c>
      <c r="B17">
        <v>1066.2953</v>
      </c>
      <c r="C17">
        <v>5238.9885999999997</v>
      </c>
      <c r="D17">
        <v>4709.6310000000003</v>
      </c>
      <c r="E17">
        <v>2221.2878999999998</v>
      </c>
      <c r="F17">
        <v>2004.2621999999999</v>
      </c>
      <c r="G17">
        <v>562.43629999999996</v>
      </c>
      <c r="H17">
        <v>24042.806499999999</v>
      </c>
      <c r="I17">
        <v>1257.3095000000001</v>
      </c>
      <c r="J17">
        <v>1867.5292999999999</v>
      </c>
      <c r="K17">
        <v>7896.1764000000003</v>
      </c>
      <c r="L17">
        <v>3096.1012999999998</v>
      </c>
      <c r="M17">
        <v>2908.4238999999998</v>
      </c>
      <c r="N17">
        <v>1069.9159999999999</v>
      </c>
      <c r="O17">
        <v>31046.842100000002</v>
      </c>
      <c r="P17">
        <v>-191.01419999999999</v>
      </c>
      <c r="Q17">
        <v>3371.4593</v>
      </c>
      <c r="R17">
        <v>-3186.5454</v>
      </c>
      <c r="S17">
        <v>-874.8134</v>
      </c>
      <c r="T17">
        <v>-904.1617</v>
      </c>
      <c r="U17">
        <v>-507.47969999999998</v>
      </c>
      <c r="V17">
        <v>-7004.0356000000002</v>
      </c>
    </row>
    <row r="18" spans="1:22" x14ac:dyDescent="0.3">
      <c r="A18" t="s">
        <v>109</v>
      </c>
      <c r="B18">
        <v>489.49709999999999</v>
      </c>
      <c r="C18">
        <v>115.9984</v>
      </c>
      <c r="D18">
        <v>825.99480000000005</v>
      </c>
      <c r="E18">
        <v>1032.3444</v>
      </c>
      <c r="F18">
        <v>963.29010000000005</v>
      </c>
      <c r="G18">
        <v>305.34179999999998</v>
      </c>
      <c r="H18">
        <v>6052.4395999999997</v>
      </c>
      <c r="I18">
        <v>470.55880000000002</v>
      </c>
      <c r="J18">
        <v>426.62689999999998</v>
      </c>
      <c r="K18">
        <v>589.54560000000004</v>
      </c>
      <c r="L18">
        <v>1015.9616</v>
      </c>
      <c r="M18">
        <v>1019.192</v>
      </c>
      <c r="N18">
        <v>426.69279999999998</v>
      </c>
      <c r="O18">
        <v>6570.5416999999998</v>
      </c>
      <c r="P18">
        <v>18.938300000000002</v>
      </c>
      <c r="Q18">
        <v>-310.62849999999997</v>
      </c>
      <c r="R18">
        <v>236.44919999999999</v>
      </c>
      <c r="S18">
        <v>16.3828</v>
      </c>
      <c r="T18">
        <v>-55.901899999999998</v>
      </c>
      <c r="U18">
        <v>-121.351</v>
      </c>
      <c r="V18">
        <v>-518.10209999999995</v>
      </c>
    </row>
    <row r="19" spans="1:22" x14ac:dyDescent="0.3">
      <c r="A19" t="s">
        <v>110</v>
      </c>
      <c r="B19">
        <v>777.42269999999996</v>
      </c>
      <c r="C19">
        <v>1321.6960999999999</v>
      </c>
      <c r="D19">
        <v>2408.8690999999999</v>
      </c>
      <c r="E19">
        <v>1714.4245000000001</v>
      </c>
      <c r="F19">
        <v>1432.5554</v>
      </c>
      <c r="G19">
        <v>631.64859999999999</v>
      </c>
      <c r="H19">
        <v>13766.189</v>
      </c>
      <c r="I19">
        <v>860.79579999999999</v>
      </c>
      <c r="J19">
        <v>882.83730000000003</v>
      </c>
      <c r="K19">
        <v>2930.4697000000001</v>
      </c>
      <c r="L19">
        <v>1903.9726000000001</v>
      </c>
      <c r="M19">
        <v>1847.6894</v>
      </c>
      <c r="N19">
        <v>750.33600000000001</v>
      </c>
      <c r="O19">
        <v>15436.6441</v>
      </c>
      <c r="P19">
        <v>-83.373099999999994</v>
      </c>
      <c r="Q19">
        <v>438.85879999999997</v>
      </c>
      <c r="R19">
        <v>-521.60059999999999</v>
      </c>
      <c r="S19">
        <v>-189.54810000000001</v>
      </c>
      <c r="T19">
        <v>-415.13400000000001</v>
      </c>
      <c r="U19">
        <v>-118.6874</v>
      </c>
      <c r="V19">
        <v>-1670.4550999999999</v>
      </c>
    </row>
    <row r="20" spans="1:22" x14ac:dyDescent="0.3">
      <c r="A20" t="s">
        <v>111</v>
      </c>
      <c r="B20">
        <v>889.18050000000005</v>
      </c>
      <c r="C20">
        <v>283.23379999999997</v>
      </c>
      <c r="D20">
        <v>2044.3122000000001</v>
      </c>
      <c r="E20">
        <v>1840.4966999999999</v>
      </c>
      <c r="F20">
        <v>1782.9874</v>
      </c>
      <c r="G20">
        <v>959.52099999999996</v>
      </c>
      <c r="H20">
        <v>13269.2099</v>
      </c>
      <c r="I20">
        <v>783.46540000000005</v>
      </c>
      <c r="J20">
        <v>1369.4535000000001</v>
      </c>
      <c r="K20">
        <v>1389.2017000000001</v>
      </c>
      <c r="L20">
        <v>1396.444</v>
      </c>
      <c r="M20">
        <v>1241.1967</v>
      </c>
      <c r="N20">
        <v>711.14290000000005</v>
      </c>
      <c r="O20">
        <v>11791.0299</v>
      </c>
      <c r="P20">
        <v>105.71510000000001</v>
      </c>
      <c r="Q20">
        <v>-1086.2197000000001</v>
      </c>
      <c r="R20">
        <v>655.1105</v>
      </c>
      <c r="S20">
        <v>444.05270000000002</v>
      </c>
      <c r="T20">
        <v>541.79070000000002</v>
      </c>
      <c r="U20">
        <v>248.37809999999999</v>
      </c>
      <c r="V20">
        <v>1478.18</v>
      </c>
    </row>
    <row r="21" spans="1:22" x14ac:dyDescent="0.3">
      <c r="A21" t="s">
        <v>112</v>
      </c>
      <c r="B21">
        <v>393.64699999999999</v>
      </c>
      <c r="C21">
        <v>4963.4386000000004</v>
      </c>
      <c r="D21">
        <v>2857.5949000000001</v>
      </c>
      <c r="E21">
        <v>1221.3789999999999</v>
      </c>
      <c r="F21">
        <v>1119.3430000000001</v>
      </c>
      <c r="G21">
        <v>437.67290000000003</v>
      </c>
      <c r="H21">
        <v>17017.813300000002</v>
      </c>
      <c r="I21">
        <v>458.12529999999998</v>
      </c>
      <c r="J21">
        <v>451.40350000000001</v>
      </c>
      <c r="K21">
        <v>5555.8306000000002</v>
      </c>
      <c r="L21">
        <v>1281.1161</v>
      </c>
      <c r="M21">
        <v>1175.5914</v>
      </c>
      <c r="N21">
        <v>514.08079999999995</v>
      </c>
      <c r="O21">
        <v>14844.503500000001</v>
      </c>
      <c r="P21">
        <v>-64.478300000000004</v>
      </c>
      <c r="Q21">
        <v>4512.0351000000001</v>
      </c>
      <c r="R21">
        <v>-2698.2357000000002</v>
      </c>
      <c r="S21">
        <v>-59.737100000000098</v>
      </c>
      <c r="T21">
        <v>-56.248399999999897</v>
      </c>
      <c r="U21">
        <v>-76.407899999999898</v>
      </c>
      <c r="V21">
        <v>2173.3098</v>
      </c>
    </row>
    <row r="22" spans="1:22" x14ac:dyDescent="0.3">
      <c r="A22" t="s">
        <v>113</v>
      </c>
      <c r="B22">
        <v>404.99970000000002</v>
      </c>
      <c r="C22">
        <v>430.69119999999998</v>
      </c>
      <c r="D22">
        <v>1276.8855000000001</v>
      </c>
      <c r="E22">
        <v>1011.0997</v>
      </c>
      <c r="F22">
        <v>954.70640000000003</v>
      </c>
      <c r="G22">
        <v>407.0206</v>
      </c>
      <c r="H22">
        <v>8041.2755999999999</v>
      </c>
      <c r="I22">
        <v>511.63080000000002</v>
      </c>
      <c r="J22">
        <v>521.91869999999994</v>
      </c>
      <c r="K22">
        <v>1247.5373999999999</v>
      </c>
      <c r="L22">
        <v>936.71429999999998</v>
      </c>
      <c r="M22">
        <v>1026.335</v>
      </c>
      <c r="N22">
        <v>479.65</v>
      </c>
      <c r="O22">
        <v>8098.2419</v>
      </c>
      <c r="P22">
        <v>-106.6311</v>
      </c>
      <c r="Q22">
        <v>-91.227500000000006</v>
      </c>
      <c r="R22">
        <v>29.348100000000201</v>
      </c>
      <c r="S22">
        <v>74.385400000000004</v>
      </c>
      <c r="T22">
        <v>-71.628600000000006</v>
      </c>
      <c r="U22">
        <v>-72.629400000000004</v>
      </c>
      <c r="V22">
        <v>-56.966299999999997</v>
      </c>
    </row>
    <row r="23" spans="1:22" x14ac:dyDescent="0.3">
      <c r="A23" t="s">
        <v>114</v>
      </c>
      <c r="B23">
        <v>879.90260000000001</v>
      </c>
      <c r="C23">
        <v>845.09349999999995</v>
      </c>
      <c r="D23">
        <v>2631.1464999999998</v>
      </c>
      <c r="E23">
        <v>2172.3036000000002</v>
      </c>
      <c r="F23">
        <v>1952.5596</v>
      </c>
      <c r="G23">
        <v>913.75130000000001</v>
      </c>
      <c r="H23">
        <v>16137.156199999999</v>
      </c>
      <c r="I23">
        <v>894.93460000000005</v>
      </c>
      <c r="J23">
        <v>1439.748</v>
      </c>
      <c r="K23">
        <v>3153.8229000000001</v>
      </c>
      <c r="L23">
        <v>2011.6659</v>
      </c>
      <c r="M23">
        <v>1761.8525</v>
      </c>
      <c r="N23">
        <v>1002.2478</v>
      </c>
      <c r="O23">
        <v>17138.696899999999</v>
      </c>
      <c r="P23">
        <v>-15.031999999999901</v>
      </c>
      <c r="Q23">
        <v>-594.65449999999998</v>
      </c>
      <c r="R23">
        <v>-522.67639999999994</v>
      </c>
      <c r="S23">
        <v>160.6377</v>
      </c>
      <c r="T23">
        <v>190.7071</v>
      </c>
      <c r="U23">
        <v>-88.496499999999997</v>
      </c>
      <c r="V23">
        <v>-1001.5407</v>
      </c>
    </row>
    <row r="24" spans="1:22" x14ac:dyDescent="0.3">
      <c r="A24" t="s">
        <v>115</v>
      </c>
      <c r="B24">
        <v>528.04819999999995</v>
      </c>
      <c r="C24">
        <v>1092.433</v>
      </c>
      <c r="D24">
        <v>1917.778</v>
      </c>
      <c r="E24">
        <v>1396.7095999999999</v>
      </c>
      <c r="F24">
        <v>1102.4167</v>
      </c>
      <c r="G24">
        <v>560.81119999999999</v>
      </c>
      <c r="H24">
        <v>11399.5859</v>
      </c>
      <c r="I24">
        <v>807.95950000000005</v>
      </c>
      <c r="J24">
        <v>640.91949999999997</v>
      </c>
      <c r="K24">
        <v>3029.2485000000001</v>
      </c>
      <c r="L24">
        <v>1890.0977</v>
      </c>
      <c r="M24">
        <v>1600.7462</v>
      </c>
      <c r="N24">
        <v>769.45709999999997</v>
      </c>
      <c r="O24">
        <v>14066.1463</v>
      </c>
      <c r="P24">
        <v>-279.91129999999998</v>
      </c>
      <c r="Q24">
        <v>451.51350000000002</v>
      </c>
      <c r="R24">
        <v>-1111.4704999999999</v>
      </c>
      <c r="S24">
        <v>-493.38810000000001</v>
      </c>
      <c r="T24">
        <v>-498.3295</v>
      </c>
      <c r="U24">
        <v>-208.64590000000001</v>
      </c>
      <c r="V24">
        <v>-2666.5603999999998</v>
      </c>
    </row>
    <row r="25" spans="1:22" x14ac:dyDescent="0.3">
      <c r="A25" t="s">
        <v>116</v>
      </c>
      <c r="B25">
        <v>403.84359999999998</v>
      </c>
      <c r="C25">
        <v>282.99849999999998</v>
      </c>
      <c r="D25">
        <v>1082.383</v>
      </c>
      <c r="E25">
        <v>968.67790000000002</v>
      </c>
      <c r="F25">
        <v>820.81290000000001</v>
      </c>
      <c r="G25">
        <v>429.34230000000002</v>
      </c>
      <c r="H25">
        <v>7052.0083999999997</v>
      </c>
      <c r="I25">
        <v>539.96510000000001</v>
      </c>
      <c r="J25">
        <v>524.81759999999997</v>
      </c>
      <c r="K25">
        <v>1015.8025</v>
      </c>
      <c r="L25">
        <v>1094.2989</v>
      </c>
      <c r="M25">
        <v>1061.2630999999999</v>
      </c>
      <c r="N25">
        <v>523.26639999999998</v>
      </c>
      <c r="O25">
        <v>8331.2189999999991</v>
      </c>
      <c r="P25">
        <v>-136.1215</v>
      </c>
      <c r="Q25">
        <v>-241.81909999999999</v>
      </c>
      <c r="R25">
        <v>66.580500000000001</v>
      </c>
      <c r="S25">
        <v>-125.621</v>
      </c>
      <c r="T25">
        <v>-240.4502</v>
      </c>
      <c r="U25">
        <v>-93.924099999999996</v>
      </c>
      <c r="V25">
        <v>-1279.2106000000001</v>
      </c>
    </row>
    <row r="26" spans="1:22" x14ac:dyDescent="0.3">
      <c r="A26" t="s">
        <v>117</v>
      </c>
      <c r="B26">
        <v>1574.7643</v>
      </c>
      <c r="C26">
        <v>10033.772000000001</v>
      </c>
      <c r="D26">
        <v>10926.7045</v>
      </c>
      <c r="E26">
        <v>4732.7199000000001</v>
      </c>
      <c r="F26">
        <v>3582.9443000000001</v>
      </c>
      <c r="G26">
        <v>1260.7470000000001</v>
      </c>
      <c r="H26">
        <v>49761.940999999999</v>
      </c>
      <c r="I26">
        <v>2261.0376000000001</v>
      </c>
      <c r="J26">
        <v>2601.7800999999999</v>
      </c>
      <c r="K26">
        <v>14516.9089</v>
      </c>
      <c r="L26">
        <v>5964.4921000000004</v>
      </c>
      <c r="M26">
        <v>4910.1467000000002</v>
      </c>
      <c r="N26">
        <v>2095.3701999999998</v>
      </c>
      <c r="O26">
        <v>51964.631000000001</v>
      </c>
      <c r="P26">
        <v>-686.27329999999995</v>
      </c>
      <c r="Q26">
        <v>7431.9919</v>
      </c>
      <c r="R26">
        <v>-3590.2044000000001</v>
      </c>
      <c r="S26">
        <v>-1231.7722000000001</v>
      </c>
      <c r="T26">
        <v>-1327.2023999999999</v>
      </c>
      <c r="U26">
        <v>-834.6232</v>
      </c>
      <c r="V26">
        <v>-2202.69</v>
      </c>
    </row>
    <row r="27" spans="1:22" x14ac:dyDescent="0.3">
      <c r="A27" t="s">
        <v>118</v>
      </c>
      <c r="B27">
        <v>1126.2736</v>
      </c>
      <c r="C27">
        <v>3926.665</v>
      </c>
      <c r="D27">
        <v>4316.8492999999999</v>
      </c>
      <c r="E27">
        <v>2404.1493999999998</v>
      </c>
      <c r="F27">
        <v>2241.9996999999998</v>
      </c>
      <c r="G27">
        <v>696.86329999999998</v>
      </c>
      <c r="H27">
        <v>24006.011699999999</v>
      </c>
      <c r="I27">
        <v>1419.0019</v>
      </c>
      <c r="J27">
        <v>1698.9889000000001</v>
      </c>
      <c r="K27">
        <v>8735.4698000000008</v>
      </c>
      <c r="L27">
        <v>3445.3553000000002</v>
      </c>
      <c r="M27">
        <v>3053.1801</v>
      </c>
      <c r="N27">
        <v>1370.886</v>
      </c>
      <c r="O27">
        <v>31935.106899999999</v>
      </c>
      <c r="P27">
        <v>-292.72829999999999</v>
      </c>
      <c r="Q27">
        <v>2227.6761000000001</v>
      </c>
      <c r="R27">
        <v>-4418.6205</v>
      </c>
      <c r="S27">
        <v>-1041.2058999999999</v>
      </c>
      <c r="T27">
        <v>-811.18039999999996</v>
      </c>
      <c r="U27">
        <v>-674.02269999999999</v>
      </c>
      <c r="V27">
        <v>-7929.0951999999997</v>
      </c>
    </row>
    <row r="28" spans="1:22" x14ac:dyDescent="0.3">
      <c r="A28" t="s">
        <v>119</v>
      </c>
      <c r="B28">
        <v>1315.9302</v>
      </c>
      <c r="C28">
        <v>9206.7175000000007</v>
      </c>
      <c r="D28">
        <v>7347.4921000000004</v>
      </c>
      <c r="E28">
        <v>4240.2321000000002</v>
      </c>
      <c r="F28">
        <v>3396.8216000000002</v>
      </c>
      <c r="G28">
        <v>1039.3925999999999</v>
      </c>
      <c r="H28">
        <v>41946.210400000004</v>
      </c>
      <c r="I28">
        <v>1901.8352</v>
      </c>
      <c r="J28">
        <v>1554.2394999999999</v>
      </c>
      <c r="K28">
        <v>11687.7189</v>
      </c>
      <c r="L28">
        <v>4927.9282999999996</v>
      </c>
      <c r="M28">
        <v>4247.4260000000004</v>
      </c>
      <c r="N28">
        <v>1385.1867999999999</v>
      </c>
      <c r="O28">
        <v>40689.286699999997</v>
      </c>
      <c r="P28">
        <v>-585.90499999999997</v>
      </c>
      <c r="Q28">
        <v>7652.4780000000001</v>
      </c>
      <c r="R28">
        <v>-4340.2268000000004</v>
      </c>
      <c r="S28">
        <v>-687.69619999999895</v>
      </c>
      <c r="T28">
        <v>-850.60440000000006</v>
      </c>
      <c r="U28">
        <v>-345.79419999999999</v>
      </c>
      <c r="V28">
        <v>1256.9237000000101</v>
      </c>
    </row>
    <row r="29" spans="1:22" x14ac:dyDescent="0.3">
      <c r="A29" t="s">
        <v>5</v>
      </c>
      <c r="B29">
        <v>8845.0813999999991</v>
      </c>
      <c r="C29">
        <v>16057.8678</v>
      </c>
      <c r="D29">
        <v>89616.900500000003</v>
      </c>
      <c r="E29">
        <v>32595.8832</v>
      </c>
      <c r="F29">
        <v>24148.782200000001</v>
      </c>
      <c r="G29">
        <v>7566.5877</v>
      </c>
      <c r="H29">
        <v>281750.11349999998</v>
      </c>
      <c r="I29">
        <v>29533.762200000001</v>
      </c>
      <c r="J29">
        <v>33994.327799999999</v>
      </c>
      <c r="K29">
        <v>47072.750699999997</v>
      </c>
      <c r="L29">
        <v>61786.285799999998</v>
      </c>
      <c r="M29">
        <v>63132.638400000003</v>
      </c>
      <c r="N29">
        <v>24265.762699999999</v>
      </c>
      <c r="O29">
        <v>413535.85820000002</v>
      </c>
      <c r="P29">
        <v>-20688.680799999998</v>
      </c>
      <c r="Q29">
        <v>-17936.46</v>
      </c>
      <c r="R29">
        <v>42544.149799999999</v>
      </c>
      <c r="S29">
        <v>-29190.402600000001</v>
      </c>
      <c r="T29">
        <v>-38983.856200000002</v>
      </c>
      <c r="U29">
        <v>-16699.174999999999</v>
      </c>
      <c r="V29">
        <v>-131785.74470000001</v>
      </c>
    </row>
    <row r="30" spans="1:22" x14ac:dyDescent="0.3">
      <c r="A30" t="s">
        <v>120</v>
      </c>
      <c r="B30">
        <v>945.01480000000004</v>
      </c>
      <c r="C30">
        <v>247.0001</v>
      </c>
      <c r="D30">
        <v>1564.2228</v>
      </c>
      <c r="E30">
        <v>1574.2991999999999</v>
      </c>
      <c r="F30">
        <v>1467.6668999999999</v>
      </c>
      <c r="G30">
        <v>418.42880000000002</v>
      </c>
      <c r="H30">
        <v>9968.2116000000005</v>
      </c>
      <c r="I30">
        <v>1287.5344</v>
      </c>
      <c r="J30">
        <v>892.68970000000002</v>
      </c>
      <c r="K30">
        <v>1691.1139000000001</v>
      </c>
      <c r="L30">
        <v>2145.8089</v>
      </c>
      <c r="M30">
        <v>2187.8418000000001</v>
      </c>
      <c r="N30">
        <v>819.50689999999997</v>
      </c>
      <c r="O30">
        <v>15126.7212</v>
      </c>
      <c r="P30">
        <v>-342.51960000000003</v>
      </c>
      <c r="Q30">
        <v>-645.68960000000004</v>
      </c>
      <c r="R30">
        <v>-126.89109999999999</v>
      </c>
      <c r="S30">
        <v>-571.50969999999995</v>
      </c>
      <c r="T30">
        <v>-720.17489999999998</v>
      </c>
      <c r="U30">
        <v>-401.07810000000001</v>
      </c>
      <c r="V30">
        <v>-5158.5096000000003</v>
      </c>
    </row>
    <row r="31" spans="1:22" x14ac:dyDescent="0.3">
      <c r="A31" t="s">
        <v>121</v>
      </c>
      <c r="B31">
        <v>3262.5462000000002</v>
      </c>
      <c r="C31">
        <v>11699.6155</v>
      </c>
      <c r="D31">
        <v>21303.132900000001</v>
      </c>
      <c r="E31">
        <v>10099.8964</v>
      </c>
      <c r="F31">
        <v>7753.7352000000001</v>
      </c>
      <c r="G31">
        <v>2439.8683000000001</v>
      </c>
      <c r="H31">
        <v>89369.688999999998</v>
      </c>
      <c r="I31">
        <v>4639.9709000000003</v>
      </c>
      <c r="J31">
        <v>7641.9733999999999</v>
      </c>
      <c r="K31">
        <v>18991.7801</v>
      </c>
      <c r="L31">
        <v>12496.0893</v>
      </c>
      <c r="M31">
        <v>10640.6726</v>
      </c>
      <c r="N31">
        <v>5322.3117000000002</v>
      </c>
      <c r="O31">
        <v>96793.040999999997</v>
      </c>
      <c r="P31">
        <v>-1377.4247</v>
      </c>
      <c r="Q31">
        <v>4057.6421</v>
      </c>
      <c r="R31">
        <v>2311.3528000000001</v>
      </c>
      <c r="S31">
        <v>-2396.1929</v>
      </c>
      <c r="T31">
        <v>-2886.9373999999998</v>
      </c>
      <c r="U31">
        <v>-2882.4434000000001</v>
      </c>
      <c r="V31">
        <v>-7423.3519999999999</v>
      </c>
    </row>
    <row r="32" spans="1:22" x14ac:dyDescent="0.3">
      <c r="A32" t="s">
        <v>122</v>
      </c>
      <c r="B32">
        <v>816.71759999999995</v>
      </c>
      <c r="C32">
        <v>236.54040000000001</v>
      </c>
      <c r="D32">
        <v>1511.9649999999999</v>
      </c>
      <c r="E32">
        <v>1612.0454</v>
      </c>
      <c r="F32">
        <v>1433.9278999999999</v>
      </c>
      <c r="G32">
        <v>753.78269999999998</v>
      </c>
      <c r="H32">
        <v>11247.3477</v>
      </c>
      <c r="I32">
        <v>730.08209999999997</v>
      </c>
      <c r="J32">
        <v>753.62180000000001</v>
      </c>
      <c r="K32">
        <v>1030.4074000000001</v>
      </c>
      <c r="L32">
        <v>1327.7116000000001</v>
      </c>
      <c r="M32">
        <v>1201.0900999999999</v>
      </c>
      <c r="N32">
        <v>751.83619999999996</v>
      </c>
      <c r="O32">
        <v>9966.1373999999996</v>
      </c>
      <c r="P32">
        <v>86.635500000000107</v>
      </c>
      <c r="Q32">
        <v>-517.08140000000003</v>
      </c>
      <c r="R32">
        <v>481.55759999999998</v>
      </c>
      <c r="S32">
        <v>284.3338</v>
      </c>
      <c r="T32">
        <v>232.83779999999999</v>
      </c>
      <c r="U32">
        <v>1.9465000000000099</v>
      </c>
      <c r="V32">
        <v>1281.2103</v>
      </c>
    </row>
    <row r="33" spans="1:22" x14ac:dyDescent="0.3">
      <c r="A33" t="s">
        <v>123</v>
      </c>
      <c r="B33">
        <v>873.59649999999999</v>
      </c>
      <c r="C33">
        <v>550.72519999999997</v>
      </c>
      <c r="D33">
        <v>2667.9301</v>
      </c>
      <c r="E33">
        <v>1871.9507000000001</v>
      </c>
      <c r="F33">
        <v>1858.3578</v>
      </c>
      <c r="G33">
        <v>1114.3377</v>
      </c>
      <c r="H33">
        <v>15157.327799999999</v>
      </c>
      <c r="I33">
        <v>873.30050000000006</v>
      </c>
      <c r="J33">
        <v>1537.7973</v>
      </c>
      <c r="K33">
        <v>2615.3710000000001</v>
      </c>
      <c r="L33">
        <v>1913.5744</v>
      </c>
      <c r="M33">
        <v>1715.7045000000001</v>
      </c>
      <c r="N33">
        <v>841.91030000000001</v>
      </c>
      <c r="O33">
        <v>15929.5352</v>
      </c>
      <c r="P33">
        <v>0.29599999999993498</v>
      </c>
      <c r="Q33">
        <v>-987.07209999999998</v>
      </c>
      <c r="R33">
        <v>52.559099999999901</v>
      </c>
      <c r="S33">
        <v>-41.6236999999999</v>
      </c>
      <c r="T33">
        <v>142.6533</v>
      </c>
      <c r="U33">
        <v>272.42739999999998</v>
      </c>
      <c r="V33">
        <v>-772.20740000000103</v>
      </c>
    </row>
    <row r="34" spans="1:22" x14ac:dyDescent="0.3">
      <c r="A34" t="s">
        <v>124</v>
      </c>
      <c r="B34">
        <v>1065.2746999999999</v>
      </c>
      <c r="C34">
        <v>213.35980000000001</v>
      </c>
      <c r="D34">
        <v>2286.4684999999999</v>
      </c>
      <c r="E34">
        <v>2350.3110000000001</v>
      </c>
      <c r="F34">
        <v>2298.7858999999999</v>
      </c>
      <c r="G34">
        <v>681.69960000000003</v>
      </c>
      <c r="H34">
        <v>14543.5875</v>
      </c>
      <c r="I34">
        <v>889.87990000000002</v>
      </c>
      <c r="J34">
        <v>1432.1837</v>
      </c>
      <c r="K34">
        <v>1525.7376999999999</v>
      </c>
      <c r="L34">
        <v>1896.7955999999999</v>
      </c>
      <c r="M34">
        <v>1883.9527</v>
      </c>
      <c r="N34">
        <v>1004.9697</v>
      </c>
      <c r="O34">
        <v>14408.8323</v>
      </c>
      <c r="P34">
        <v>175.3948</v>
      </c>
      <c r="Q34">
        <v>-1218.8239000000001</v>
      </c>
      <c r="R34">
        <v>760.73080000000004</v>
      </c>
      <c r="S34">
        <v>453.5154</v>
      </c>
      <c r="T34">
        <v>414.83319999999998</v>
      </c>
      <c r="U34">
        <v>-323.27010000000001</v>
      </c>
      <c r="V34">
        <v>134.7552</v>
      </c>
    </row>
    <row r="35" spans="1:22" x14ac:dyDescent="0.3">
      <c r="A35" t="s">
        <v>125</v>
      </c>
      <c r="B35">
        <v>1293.3304000000001</v>
      </c>
      <c r="C35">
        <v>6704.0715</v>
      </c>
      <c r="D35">
        <v>6049.2048999999997</v>
      </c>
      <c r="E35">
        <v>3557.6044999999999</v>
      </c>
      <c r="F35">
        <v>3091.5634</v>
      </c>
      <c r="G35">
        <v>1279.4052999999999</v>
      </c>
      <c r="H35">
        <v>35356.669300000001</v>
      </c>
      <c r="I35">
        <v>1388.3964000000001</v>
      </c>
      <c r="J35">
        <v>1905.0721000000001</v>
      </c>
      <c r="K35">
        <v>10284.0836</v>
      </c>
      <c r="L35">
        <v>3889.6911</v>
      </c>
      <c r="M35">
        <v>3241.2057</v>
      </c>
      <c r="N35">
        <v>1399.0543</v>
      </c>
      <c r="O35">
        <v>34953.949200000003</v>
      </c>
      <c r="P35">
        <v>-95.066000000000003</v>
      </c>
      <c r="Q35">
        <v>4798.9993999999997</v>
      </c>
      <c r="R35">
        <v>-4234.8787000000002</v>
      </c>
      <c r="S35">
        <v>-332.08659999999998</v>
      </c>
      <c r="T35">
        <v>-149.64230000000001</v>
      </c>
      <c r="U35">
        <v>-119.649</v>
      </c>
      <c r="V35">
        <v>402.72009999999898</v>
      </c>
    </row>
    <row r="36" spans="1:22" x14ac:dyDescent="0.3">
      <c r="A36" t="s">
        <v>126</v>
      </c>
      <c r="B36">
        <v>531.52020000000005</v>
      </c>
      <c r="C36">
        <v>144.0522</v>
      </c>
      <c r="D36">
        <v>1266.2257</v>
      </c>
      <c r="E36">
        <v>1344.8507999999999</v>
      </c>
      <c r="F36">
        <v>1102.3395</v>
      </c>
      <c r="G36">
        <v>523.82550000000003</v>
      </c>
      <c r="H36">
        <v>8149.741</v>
      </c>
      <c r="I36">
        <v>485.99529999999999</v>
      </c>
      <c r="J36">
        <v>761.99519999999995</v>
      </c>
      <c r="K36">
        <v>980.85490000000004</v>
      </c>
      <c r="L36">
        <v>1078.2683999999999</v>
      </c>
      <c r="M36">
        <v>975.5498</v>
      </c>
      <c r="N36">
        <v>551.39469999999994</v>
      </c>
      <c r="O36">
        <v>8011.1221999999998</v>
      </c>
      <c r="P36">
        <v>45.524900000000102</v>
      </c>
      <c r="Q36">
        <v>-617.94299999999998</v>
      </c>
      <c r="R36">
        <v>285.37079999999997</v>
      </c>
      <c r="S36">
        <v>266.58240000000001</v>
      </c>
      <c r="T36">
        <v>126.7897</v>
      </c>
      <c r="U36">
        <v>-27.569199999999899</v>
      </c>
      <c r="V36">
        <v>138.61879999999999</v>
      </c>
    </row>
    <row r="37" spans="1:22" x14ac:dyDescent="0.3">
      <c r="A37" t="s">
        <v>127</v>
      </c>
      <c r="B37">
        <v>1273.3341</v>
      </c>
      <c r="C37">
        <v>1234.8056999999999</v>
      </c>
      <c r="D37">
        <v>2916.7993999999999</v>
      </c>
      <c r="E37">
        <v>2583.8969000000002</v>
      </c>
      <c r="F37">
        <v>2498.5720999999999</v>
      </c>
      <c r="G37">
        <v>1246.7650000000001</v>
      </c>
      <c r="H37">
        <v>19886.339100000001</v>
      </c>
      <c r="I37">
        <v>964.66669999999999</v>
      </c>
      <c r="J37">
        <v>2054.9241000000002</v>
      </c>
      <c r="K37">
        <v>3411.4036000000001</v>
      </c>
      <c r="L37">
        <v>2203.5776999999998</v>
      </c>
      <c r="M37">
        <v>2230.1929</v>
      </c>
      <c r="N37">
        <v>1573.0228</v>
      </c>
      <c r="O37">
        <v>21116.682499999999</v>
      </c>
      <c r="P37">
        <v>308.66739999999999</v>
      </c>
      <c r="Q37">
        <v>-820.11839999999995</v>
      </c>
      <c r="R37">
        <v>-494.60419999999999</v>
      </c>
      <c r="S37">
        <v>380.31920000000002</v>
      </c>
      <c r="T37">
        <v>268.37920000000003</v>
      </c>
      <c r="U37">
        <v>-326.25779999999997</v>
      </c>
      <c r="V37">
        <v>-1230.3434</v>
      </c>
    </row>
    <row r="38" spans="1:22" x14ac:dyDescent="0.3">
      <c r="A38" t="s">
        <v>128</v>
      </c>
      <c r="B38">
        <v>612.77459999999996</v>
      </c>
      <c r="C38">
        <v>2969.89</v>
      </c>
      <c r="D38">
        <v>3134.6561999999999</v>
      </c>
      <c r="E38">
        <v>1897.5844</v>
      </c>
      <c r="F38">
        <v>1575.713</v>
      </c>
      <c r="G38">
        <v>978.62710000000004</v>
      </c>
      <c r="H38">
        <v>19178.606599999999</v>
      </c>
      <c r="I38">
        <v>680.92010000000005</v>
      </c>
      <c r="J38">
        <v>849.8596</v>
      </c>
      <c r="K38">
        <v>4695.3155999999999</v>
      </c>
      <c r="L38">
        <v>1864.3485000000001</v>
      </c>
      <c r="M38">
        <v>1583.2534000000001</v>
      </c>
      <c r="N38">
        <v>882.06269999999995</v>
      </c>
      <c r="O38">
        <v>17595.856299999999</v>
      </c>
      <c r="P38">
        <v>-68.145500000000098</v>
      </c>
      <c r="Q38">
        <v>2120.0304000000001</v>
      </c>
      <c r="R38">
        <v>-1560.6594</v>
      </c>
      <c r="S38">
        <v>33.235899999999901</v>
      </c>
      <c r="T38">
        <v>-7.5404000000000897</v>
      </c>
      <c r="U38">
        <v>96.564400000000106</v>
      </c>
      <c r="V38">
        <v>1582.7502999999999</v>
      </c>
    </row>
    <row r="39" spans="1:22" x14ac:dyDescent="0.3">
      <c r="A39" t="s">
        <v>129</v>
      </c>
      <c r="B39">
        <v>1323.3797999999999</v>
      </c>
      <c r="C39">
        <v>13389.781300000001</v>
      </c>
      <c r="D39">
        <v>8176.6890000000003</v>
      </c>
      <c r="E39">
        <v>3653.1365000000001</v>
      </c>
      <c r="F39">
        <v>2939.9099000000001</v>
      </c>
      <c r="G39">
        <v>1152.8751</v>
      </c>
      <c r="H39">
        <v>47967.947800000002</v>
      </c>
      <c r="I39">
        <v>1852.1054999999999</v>
      </c>
      <c r="J39">
        <v>2374.5834</v>
      </c>
      <c r="K39">
        <v>15711.9841</v>
      </c>
      <c r="L39">
        <v>4799.9011</v>
      </c>
      <c r="M39">
        <v>3911.0459999999998</v>
      </c>
      <c r="N39">
        <v>1860.8697999999999</v>
      </c>
      <c r="O39">
        <v>49463.3992</v>
      </c>
      <c r="P39">
        <v>-528.72569999999996</v>
      </c>
      <c r="Q39">
        <v>11015.197899999999</v>
      </c>
      <c r="R39">
        <v>-7535.2951000000003</v>
      </c>
      <c r="S39">
        <v>-1146.7646</v>
      </c>
      <c r="T39">
        <v>-971.13610000000006</v>
      </c>
      <c r="U39">
        <v>-707.99469999999997</v>
      </c>
      <c r="V39">
        <v>-1495.4513999999999</v>
      </c>
    </row>
    <row r="40" spans="1:22" x14ac:dyDescent="0.3">
      <c r="A40" t="s">
        <v>130</v>
      </c>
      <c r="B40">
        <v>323.79320000000001</v>
      </c>
      <c r="C40">
        <v>4364.1522000000004</v>
      </c>
      <c r="D40">
        <v>4176.1705000000002</v>
      </c>
      <c r="E40">
        <v>1707.0045</v>
      </c>
      <c r="F40">
        <v>1400.009</v>
      </c>
      <c r="G40">
        <v>359.98779999999999</v>
      </c>
      <c r="H40">
        <v>19143.929199999999</v>
      </c>
      <c r="I40">
        <v>665.64419999999996</v>
      </c>
      <c r="J40">
        <v>928.95820000000003</v>
      </c>
      <c r="K40">
        <v>6951.9195</v>
      </c>
      <c r="L40">
        <v>2708.1776</v>
      </c>
      <c r="M40">
        <v>2000.6876</v>
      </c>
      <c r="N40">
        <v>484.38440000000003</v>
      </c>
      <c r="O40">
        <v>21168.944299999999</v>
      </c>
      <c r="P40">
        <v>-341.851</v>
      </c>
      <c r="Q40">
        <v>3435.194</v>
      </c>
      <c r="R40">
        <v>-2775.7489999999998</v>
      </c>
      <c r="S40">
        <v>-1001.1731</v>
      </c>
      <c r="T40">
        <v>-600.67859999999996</v>
      </c>
      <c r="U40">
        <v>-124.39660000000001</v>
      </c>
      <c r="V40">
        <v>-2025.0151000000001</v>
      </c>
    </row>
    <row r="41" spans="1:22" x14ac:dyDescent="0.3">
      <c r="A41" t="s">
        <v>131</v>
      </c>
      <c r="B41">
        <v>739.32830000000001</v>
      </c>
      <c r="C41">
        <v>198.75630000000001</v>
      </c>
      <c r="D41">
        <v>1578.941</v>
      </c>
      <c r="E41">
        <v>1383.4912999999999</v>
      </c>
      <c r="F41">
        <v>1438.0734</v>
      </c>
      <c r="G41">
        <v>534.58309999999994</v>
      </c>
      <c r="H41">
        <v>10074.846</v>
      </c>
      <c r="I41">
        <v>687.62180000000001</v>
      </c>
      <c r="J41">
        <v>922.48149999999998</v>
      </c>
      <c r="K41">
        <v>1093.4935</v>
      </c>
      <c r="L41">
        <v>1372.1429000000001</v>
      </c>
      <c r="M41">
        <v>1426.2114999999999</v>
      </c>
      <c r="N41">
        <v>696.47389999999996</v>
      </c>
      <c r="O41">
        <v>10759.1078</v>
      </c>
      <c r="P41">
        <v>51.706499999999998</v>
      </c>
      <c r="Q41">
        <v>-723.72519999999997</v>
      </c>
      <c r="R41">
        <v>485.44749999999999</v>
      </c>
      <c r="S41">
        <v>11.3483999999999</v>
      </c>
      <c r="T41">
        <v>11.861899999999901</v>
      </c>
      <c r="U41">
        <v>-161.89080000000001</v>
      </c>
      <c r="V41">
        <v>-684.26179999999999</v>
      </c>
    </row>
    <row r="42" spans="1:22" x14ac:dyDescent="0.3">
      <c r="A42" t="s">
        <v>132</v>
      </c>
      <c r="B42">
        <v>460.81529999999998</v>
      </c>
      <c r="C42">
        <v>2648.7334999999998</v>
      </c>
      <c r="D42">
        <v>2646.6010999999999</v>
      </c>
      <c r="E42">
        <v>1384.5662</v>
      </c>
      <c r="F42">
        <v>1247.6441</v>
      </c>
      <c r="G42">
        <v>687.78319999999997</v>
      </c>
      <c r="H42">
        <v>14755.493399999999</v>
      </c>
      <c r="I42">
        <v>553.5539</v>
      </c>
      <c r="J42">
        <v>595.89070000000004</v>
      </c>
      <c r="K42">
        <v>4252.6962999999996</v>
      </c>
      <c r="L42">
        <v>1493.6464000000001</v>
      </c>
      <c r="M42">
        <v>1254.924</v>
      </c>
      <c r="N42">
        <v>741.63930000000005</v>
      </c>
      <c r="O42">
        <v>14278.043100000001</v>
      </c>
      <c r="P42">
        <v>-92.738600000000005</v>
      </c>
      <c r="Q42">
        <v>2052.8427999999999</v>
      </c>
      <c r="R42">
        <v>-1606.0952</v>
      </c>
      <c r="S42">
        <v>-109.0802</v>
      </c>
      <c r="T42">
        <v>-7.2798999999999996</v>
      </c>
      <c r="U42">
        <v>-53.856100000000097</v>
      </c>
      <c r="V42">
        <v>477.450299999999</v>
      </c>
    </row>
    <row r="43" spans="1:22" x14ac:dyDescent="0.3">
      <c r="A43" t="s">
        <v>133</v>
      </c>
      <c r="B43">
        <v>931.65030000000002</v>
      </c>
      <c r="C43">
        <v>2455.8910000000001</v>
      </c>
      <c r="D43">
        <v>3404.2892999999999</v>
      </c>
      <c r="E43">
        <v>2213.5189</v>
      </c>
      <c r="F43">
        <v>2013.8431</v>
      </c>
      <c r="G43">
        <v>1381.9477999999999</v>
      </c>
      <c r="H43">
        <v>21298.5524</v>
      </c>
      <c r="I43">
        <v>1061.1907000000001</v>
      </c>
      <c r="J43">
        <v>1363.5968</v>
      </c>
      <c r="K43">
        <v>5585.8530000000001</v>
      </c>
      <c r="L43">
        <v>2442.6716999999999</v>
      </c>
      <c r="M43">
        <v>2297.1332000000002</v>
      </c>
      <c r="N43">
        <v>1393.9974</v>
      </c>
      <c r="O43">
        <v>23118.4843</v>
      </c>
      <c r="P43">
        <v>-129.54040000000001</v>
      </c>
      <c r="Q43">
        <v>1092.2942</v>
      </c>
      <c r="R43">
        <v>-2181.5637000000002</v>
      </c>
      <c r="S43">
        <v>-229.15280000000001</v>
      </c>
      <c r="T43">
        <v>-283.2901</v>
      </c>
      <c r="U43">
        <v>-12.049600000000099</v>
      </c>
      <c r="V43">
        <v>-1819.9319</v>
      </c>
    </row>
    <row r="44" spans="1:22" x14ac:dyDescent="0.3">
      <c r="A44" t="s">
        <v>134</v>
      </c>
      <c r="B44">
        <v>982.44050000000004</v>
      </c>
      <c r="C44">
        <v>1152.6687999999999</v>
      </c>
      <c r="D44">
        <v>2957.2350000000001</v>
      </c>
      <c r="E44">
        <v>2180.4097999999999</v>
      </c>
      <c r="F44">
        <v>2049.2734999999998</v>
      </c>
      <c r="G44">
        <v>1005.7303000000001</v>
      </c>
      <c r="H44">
        <v>17836.542399999998</v>
      </c>
      <c r="I44">
        <v>851.02880000000005</v>
      </c>
      <c r="J44">
        <v>1248.0257999999999</v>
      </c>
      <c r="K44">
        <v>3233.3355000000001</v>
      </c>
      <c r="L44">
        <v>1961.3042</v>
      </c>
      <c r="M44">
        <v>1646.4589000000001</v>
      </c>
      <c r="N44">
        <v>951.63139999999999</v>
      </c>
      <c r="O44">
        <v>16485.608499999998</v>
      </c>
      <c r="P44">
        <v>131.4117</v>
      </c>
      <c r="Q44">
        <v>-95.356999999999999</v>
      </c>
      <c r="R44">
        <v>-276.10050000000001</v>
      </c>
      <c r="S44">
        <v>219.10560000000001</v>
      </c>
      <c r="T44">
        <v>402.81459999999998</v>
      </c>
      <c r="U44">
        <v>54.0989</v>
      </c>
      <c r="V44">
        <v>1350.9339</v>
      </c>
    </row>
    <row r="45" spans="1:22" x14ac:dyDescent="0.3">
      <c r="A45" t="s">
        <v>135</v>
      </c>
      <c r="B45">
        <v>1121.0609999999999</v>
      </c>
      <c r="C45">
        <v>2277.3771000000002</v>
      </c>
      <c r="D45">
        <v>3968.4555999999998</v>
      </c>
      <c r="E45">
        <v>2993.8778000000002</v>
      </c>
      <c r="F45">
        <v>2869.5030000000002</v>
      </c>
      <c r="G45">
        <v>767.04520000000002</v>
      </c>
      <c r="H45">
        <v>22388.861400000002</v>
      </c>
      <c r="I45">
        <v>1222.796</v>
      </c>
      <c r="J45">
        <v>1781.4382000000001</v>
      </c>
      <c r="K45">
        <v>4430.5074000000004</v>
      </c>
      <c r="L45">
        <v>3260.0106000000001</v>
      </c>
      <c r="M45">
        <v>2878.9371000000001</v>
      </c>
      <c r="N45">
        <v>1267.4809</v>
      </c>
      <c r="O45">
        <v>23881.4712</v>
      </c>
      <c r="P45">
        <v>-101.735</v>
      </c>
      <c r="Q45">
        <v>495.93889999999999</v>
      </c>
      <c r="R45">
        <v>-462.05180000000098</v>
      </c>
      <c r="S45">
        <v>-266.13279999999997</v>
      </c>
      <c r="T45">
        <v>-9.4340999999999404</v>
      </c>
      <c r="U45">
        <v>-500.4357</v>
      </c>
      <c r="V45">
        <v>-1492.6098</v>
      </c>
    </row>
    <row r="46" spans="1:22" x14ac:dyDescent="0.3">
      <c r="A46" t="s">
        <v>136</v>
      </c>
      <c r="B46">
        <v>1390.5858000000001</v>
      </c>
      <c r="C46">
        <v>6428.8280999999997</v>
      </c>
      <c r="D46">
        <v>7503.8662000000004</v>
      </c>
      <c r="E46">
        <v>3774.8379</v>
      </c>
      <c r="F46">
        <v>2911.2811999999999</v>
      </c>
      <c r="G46">
        <v>1102.808</v>
      </c>
      <c r="H46">
        <v>36000.379699999998</v>
      </c>
      <c r="I46">
        <v>1575.2262000000001</v>
      </c>
      <c r="J46">
        <v>2273.0216</v>
      </c>
      <c r="K46">
        <v>11501.9737</v>
      </c>
      <c r="L46">
        <v>4288.9369999999999</v>
      </c>
      <c r="M46">
        <v>3253.2269000000001</v>
      </c>
      <c r="N46">
        <v>1639.5299</v>
      </c>
      <c r="O46">
        <v>38933.624000000003</v>
      </c>
      <c r="P46">
        <v>-184.6404</v>
      </c>
      <c r="Q46">
        <v>4155.8064999999997</v>
      </c>
      <c r="R46">
        <v>-3998.1075000000001</v>
      </c>
      <c r="S46">
        <v>-514.09910000000002</v>
      </c>
      <c r="T46">
        <v>-341.94569999999999</v>
      </c>
      <c r="U46">
        <v>-536.72190000000001</v>
      </c>
      <c r="V46">
        <v>-2933.2443000000098</v>
      </c>
    </row>
    <row r="47" spans="1:22" x14ac:dyDescent="0.3">
      <c r="A47" t="s">
        <v>137</v>
      </c>
      <c r="B47">
        <v>863.93330000000003</v>
      </c>
      <c r="C47">
        <v>136.87639999999999</v>
      </c>
      <c r="D47">
        <v>1078.4951000000001</v>
      </c>
      <c r="E47">
        <v>1330.9199000000001</v>
      </c>
      <c r="F47">
        <v>1582.7047</v>
      </c>
      <c r="G47">
        <v>262.85700000000003</v>
      </c>
      <c r="H47">
        <v>8444.5913</v>
      </c>
      <c r="I47">
        <v>1062.6866</v>
      </c>
      <c r="J47">
        <v>712.80650000000003</v>
      </c>
      <c r="K47">
        <v>923.52940000000001</v>
      </c>
      <c r="L47">
        <v>1709.7891999999999</v>
      </c>
      <c r="M47">
        <v>1859.1434999999999</v>
      </c>
      <c r="N47">
        <v>528.43100000000004</v>
      </c>
      <c r="O47">
        <v>11055.0525</v>
      </c>
      <c r="P47">
        <v>-198.7533</v>
      </c>
      <c r="Q47">
        <v>-575.93010000000004</v>
      </c>
      <c r="R47">
        <v>154.9657</v>
      </c>
      <c r="S47">
        <v>-378.86930000000001</v>
      </c>
      <c r="T47">
        <v>-276.43880000000001</v>
      </c>
      <c r="U47">
        <v>-265.57400000000001</v>
      </c>
      <c r="V47">
        <v>-2610.4612000000002</v>
      </c>
    </row>
    <row r="48" spans="1:22" x14ac:dyDescent="0.3">
      <c r="A48" t="s">
        <v>138</v>
      </c>
      <c r="B48">
        <v>719.16459999999995</v>
      </c>
      <c r="C48">
        <v>4136.6949999999997</v>
      </c>
      <c r="D48">
        <v>4310.2218000000003</v>
      </c>
      <c r="E48">
        <v>2483.5675999999999</v>
      </c>
      <c r="F48">
        <v>2021.8570999999999</v>
      </c>
      <c r="G48">
        <v>837.39700000000005</v>
      </c>
      <c r="H48">
        <v>22892.7968</v>
      </c>
      <c r="I48">
        <v>1020.8193</v>
      </c>
      <c r="J48">
        <v>1184.5743</v>
      </c>
      <c r="K48">
        <v>6237.4000999999998</v>
      </c>
      <c r="L48">
        <v>2771.5207999999998</v>
      </c>
      <c r="M48">
        <v>2234.6037999999999</v>
      </c>
      <c r="N48">
        <v>1099.9322</v>
      </c>
      <c r="O48">
        <v>23023.501899999999</v>
      </c>
      <c r="P48">
        <v>-301.65469999999999</v>
      </c>
      <c r="Q48">
        <v>2952.1206999999999</v>
      </c>
      <c r="R48">
        <v>-1927.1783</v>
      </c>
      <c r="S48">
        <v>-287.95319999999998</v>
      </c>
      <c r="T48">
        <v>-212.7467</v>
      </c>
      <c r="U48">
        <v>-262.53519999999997</v>
      </c>
      <c r="V48">
        <v>-130.70509999999899</v>
      </c>
    </row>
    <row r="49" spans="1:22" x14ac:dyDescent="0.3">
      <c r="A49" t="s">
        <v>139</v>
      </c>
      <c r="B49">
        <v>868.82330000000002</v>
      </c>
      <c r="C49">
        <v>264.01859999999999</v>
      </c>
      <c r="D49">
        <v>1830.0452</v>
      </c>
      <c r="E49">
        <v>1716.2284</v>
      </c>
      <c r="F49">
        <v>1913.7147</v>
      </c>
      <c r="G49">
        <v>1000.6532</v>
      </c>
      <c r="H49">
        <v>13125.636399999999</v>
      </c>
      <c r="I49">
        <v>710.13739999999996</v>
      </c>
      <c r="J49">
        <v>1226.0924</v>
      </c>
      <c r="K49">
        <v>1401.6669999999999</v>
      </c>
      <c r="L49">
        <v>1375.9931999999999</v>
      </c>
      <c r="M49">
        <v>1376.9224999999999</v>
      </c>
      <c r="N49">
        <v>1168.0854999999999</v>
      </c>
      <c r="O49">
        <v>12749.8631</v>
      </c>
      <c r="P49">
        <v>158.6859</v>
      </c>
      <c r="Q49">
        <v>-962.07380000000001</v>
      </c>
      <c r="R49">
        <v>428.37819999999999</v>
      </c>
      <c r="S49">
        <v>340.23520000000002</v>
      </c>
      <c r="T49">
        <v>536.79219999999998</v>
      </c>
      <c r="U49">
        <v>-167.4323</v>
      </c>
      <c r="V49">
        <v>375.77329999999898</v>
      </c>
    </row>
    <row r="50" spans="1:22" x14ac:dyDescent="0.3">
      <c r="A50" t="s">
        <v>140</v>
      </c>
      <c r="B50">
        <v>865.99779999999998</v>
      </c>
      <c r="C50">
        <v>2304.7737999999999</v>
      </c>
      <c r="D50">
        <v>2730.2163</v>
      </c>
      <c r="E50">
        <v>1819.1202000000001</v>
      </c>
      <c r="F50">
        <v>1626.0814</v>
      </c>
      <c r="G50">
        <v>812.16020000000003</v>
      </c>
      <c r="H50">
        <v>16902.537199999999</v>
      </c>
      <c r="I50">
        <v>837.69420000000002</v>
      </c>
      <c r="J50">
        <v>956.92830000000004</v>
      </c>
      <c r="K50">
        <v>3734.6655000000001</v>
      </c>
      <c r="L50">
        <v>1743.3368</v>
      </c>
      <c r="M50">
        <v>1608.5136</v>
      </c>
      <c r="N50">
        <v>815.755</v>
      </c>
      <c r="O50">
        <v>16186.9269</v>
      </c>
      <c r="P50">
        <v>28.303599999999999</v>
      </c>
      <c r="Q50">
        <v>1347.8454999999999</v>
      </c>
      <c r="R50">
        <v>-1004.4492</v>
      </c>
      <c r="S50">
        <v>75.7834</v>
      </c>
      <c r="T50">
        <v>17.567799999999998</v>
      </c>
      <c r="U50">
        <v>-3.5947999999999598</v>
      </c>
      <c r="V50">
        <v>715.61029999999801</v>
      </c>
    </row>
    <row r="51" spans="1:22" x14ac:dyDescent="0.3">
      <c r="A51" t="s">
        <v>141</v>
      </c>
      <c r="B51">
        <v>515.40380000000005</v>
      </c>
      <c r="C51">
        <v>423.72640000000001</v>
      </c>
      <c r="D51">
        <v>1220.5686000000001</v>
      </c>
      <c r="E51">
        <v>1156.8362999999999</v>
      </c>
      <c r="F51">
        <v>1114.5414000000001</v>
      </c>
      <c r="G51">
        <v>540.22090000000003</v>
      </c>
      <c r="H51">
        <v>8489.1566000000003</v>
      </c>
      <c r="I51">
        <v>481.05939999999998</v>
      </c>
      <c r="J51">
        <v>574.66380000000004</v>
      </c>
      <c r="K51">
        <v>1292.4558</v>
      </c>
      <c r="L51">
        <v>1208.4789000000001</v>
      </c>
      <c r="M51">
        <v>1070.2483999999999</v>
      </c>
      <c r="N51">
        <v>527.28120000000001</v>
      </c>
      <c r="O51">
        <v>8740.4105999999992</v>
      </c>
      <c r="P51">
        <v>34.3444000000001</v>
      </c>
      <c r="Q51">
        <v>-150.9374</v>
      </c>
      <c r="R51">
        <v>-71.887199999999893</v>
      </c>
      <c r="S51">
        <v>-51.642600000000101</v>
      </c>
      <c r="T51">
        <v>44.293000000000099</v>
      </c>
      <c r="U51">
        <v>12.9397</v>
      </c>
      <c r="V51">
        <v>-251.253999999999</v>
      </c>
    </row>
    <row r="52" spans="1:22" x14ac:dyDescent="0.3">
      <c r="A52" t="s">
        <v>142</v>
      </c>
      <c r="B52">
        <v>571.4914</v>
      </c>
      <c r="C52">
        <v>2820.8807000000002</v>
      </c>
      <c r="D52">
        <v>2553.2936</v>
      </c>
      <c r="E52">
        <v>1501.8208999999999</v>
      </c>
      <c r="F52">
        <v>1361.2457999999999</v>
      </c>
      <c r="G52">
        <v>847.68560000000002</v>
      </c>
      <c r="H52">
        <v>15353.010899999999</v>
      </c>
      <c r="I52">
        <v>520.01170000000002</v>
      </c>
      <c r="J52">
        <v>1071.2338</v>
      </c>
      <c r="K52">
        <v>4026.433</v>
      </c>
      <c r="L52">
        <v>1427.6875</v>
      </c>
      <c r="M52">
        <v>1196.2255</v>
      </c>
      <c r="N52">
        <v>607.51319999999998</v>
      </c>
      <c r="O52">
        <v>14256.262500000001</v>
      </c>
      <c r="P52">
        <v>51.479700000000001</v>
      </c>
      <c r="Q52">
        <v>1749.6469</v>
      </c>
      <c r="R52">
        <v>-1473.1394</v>
      </c>
      <c r="S52">
        <v>74.133399999999895</v>
      </c>
      <c r="T52">
        <v>165.02029999999999</v>
      </c>
      <c r="U52">
        <v>240.17240000000001</v>
      </c>
      <c r="V52">
        <v>1096.7483999999999</v>
      </c>
    </row>
    <row r="53" spans="1:22" x14ac:dyDescent="0.3">
      <c r="A53" t="s">
        <v>143</v>
      </c>
      <c r="B53">
        <v>565.53629999999998</v>
      </c>
      <c r="C53">
        <v>235.54570000000001</v>
      </c>
      <c r="D53">
        <v>1314.3335999999999</v>
      </c>
      <c r="E53">
        <v>1443.7861</v>
      </c>
      <c r="F53">
        <v>1286.5401999999999</v>
      </c>
      <c r="G53">
        <v>542.7441</v>
      </c>
      <c r="H53">
        <v>8918.2067999999999</v>
      </c>
      <c r="I53">
        <v>557.85400000000004</v>
      </c>
      <c r="J53">
        <v>815.7355</v>
      </c>
      <c r="K53">
        <v>967.3673</v>
      </c>
      <c r="L53">
        <v>1226.0565999999999</v>
      </c>
      <c r="M53">
        <v>1294.1849999999999</v>
      </c>
      <c r="N53">
        <v>704.16449999999998</v>
      </c>
      <c r="O53">
        <v>9375.7571000000007</v>
      </c>
      <c r="P53">
        <v>7.6822999999999402</v>
      </c>
      <c r="Q53">
        <v>-580.18979999999999</v>
      </c>
      <c r="R53">
        <v>346.96629999999999</v>
      </c>
      <c r="S53">
        <v>217.7295</v>
      </c>
      <c r="T53">
        <v>-7.6448000000000302</v>
      </c>
      <c r="U53">
        <v>-161.4204</v>
      </c>
      <c r="V53">
        <v>-457.55030000000102</v>
      </c>
    </row>
    <row r="54" spans="1:22" x14ac:dyDescent="0.3">
      <c r="A54" t="s">
        <v>144</v>
      </c>
      <c r="B54">
        <v>581.62779999999998</v>
      </c>
      <c r="C54">
        <v>570.05110000000002</v>
      </c>
      <c r="D54">
        <v>1531.9650999999999</v>
      </c>
      <c r="E54">
        <v>1200.1958999999999</v>
      </c>
      <c r="F54">
        <v>1173.2141999999999</v>
      </c>
      <c r="G54">
        <v>652.12440000000004</v>
      </c>
      <c r="H54">
        <v>9854.8657999999996</v>
      </c>
      <c r="I54">
        <v>379.33659999999998</v>
      </c>
      <c r="J54">
        <v>690.23609999999996</v>
      </c>
      <c r="K54">
        <v>1402.8892000000001</v>
      </c>
      <c r="L54">
        <v>823.27009999999996</v>
      </c>
      <c r="M54">
        <v>771.17960000000005</v>
      </c>
      <c r="N54">
        <v>517.82759999999996</v>
      </c>
      <c r="O54">
        <v>7936.9152000000004</v>
      </c>
      <c r="P54">
        <v>202.2912</v>
      </c>
      <c r="Q54">
        <v>-120.185</v>
      </c>
      <c r="R54">
        <v>129.07589999999999</v>
      </c>
      <c r="S54">
        <v>376.92579999999998</v>
      </c>
      <c r="T54">
        <v>402.03460000000001</v>
      </c>
      <c r="U54">
        <v>134.29679999999999</v>
      </c>
      <c r="V54">
        <v>1917.9505999999999</v>
      </c>
    </row>
    <row r="55" spans="1:22" x14ac:dyDescent="0.3">
      <c r="A55" t="s">
        <v>145</v>
      </c>
      <c r="B55">
        <v>1050.5795000000001</v>
      </c>
      <c r="C55">
        <v>285.91109999999998</v>
      </c>
      <c r="D55">
        <v>2265.5410999999999</v>
      </c>
      <c r="E55">
        <v>2252.3768</v>
      </c>
      <c r="F55">
        <v>1935.0064</v>
      </c>
      <c r="G55">
        <v>945.14880000000005</v>
      </c>
      <c r="H55">
        <v>14782.9239</v>
      </c>
      <c r="I55">
        <v>723.7912</v>
      </c>
      <c r="J55">
        <v>1048.6400000000001</v>
      </c>
      <c r="K55">
        <v>1425.1738</v>
      </c>
      <c r="L55">
        <v>1609.8047999999999</v>
      </c>
      <c r="M55">
        <v>1428.7496000000001</v>
      </c>
      <c r="N55">
        <v>834.18280000000004</v>
      </c>
      <c r="O55">
        <v>12095.890100000001</v>
      </c>
      <c r="P55">
        <v>326.78829999999999</v>
      </c>
      <c r="Q55">
        <v>-762.72889999999995</v>
      </c>
      <c r="R55">
        <v>840.3673</v>
      </c>
      <c r="S55">
        <v>642.572</v>
      </c>
      <c r="T55">
        <v>506.2568</v>
      </c>
      <c r="U55">
        <v>110.96599999999999</v>
      </c>
      <c r="V55">
        <v>2687.0338000000002</v>
      </c>
    </row>
    <row r="56" spans="1:22" x14ac:dyDescent="0.3">
      <c r="A56" t="s">
        <v>146</v>
      </c>
      <c r="B56">
        <v>592.85990000000004</v>
      </c>
      <c r="C56">
        <v>162.01159999999999</v>
      </c>
      <c r="D56">
        <v>1516.6648</v>
      </c>
      <c r="E56">
        <v>1317.3586</v>
      </c>
      <c r="F56">
        <v>1303.3577</v>
      </c>
      <c r="G56">
        <v>575.71159999999998</v>
      </c>
      <c r="H56">
        <v>9227.4853000000003</v>
      </c>
      <c r="I56">
        <v>475.19380000000001</v>
      </c>
      <c r="J56">
        <v>1084.1641999999999</v>
      </c>
      <c r="K56">
        <v>1160.6205</v>
      </c>
      <c r="L56">
        <v>1153.9556</v>
      </c>
      <c r="M56">
        <v>1216.3121000000001</v>
      </c>
      <c r="N56">
        <v>719.16030000000001</v>
      </c>
      <c r="O56">
        <v>9838.6172000000006</v>
      </c>
      <c r="P56">
        <v>117.6661</v>
      </c>
      <c r="Q56">
        <v>-922.15260000000001</v>
      </c>
      <c r="R56">
        <v>356.04430000000002</v>
      </c>
      <c r="S56">
        <v>163.40299999999999</v>
      </c>
      <c r="T56">
        <v>87.045600000000107</v>
      </c>
      <c r="U56">
        <v>-143.4487</v>
      </c>
      <c r="V56">
        <v>-611.13189999999997</v>
      </c>
    </row>
    <row r="57" spans="1:22" x14ac:dyDescent="0.3">
      <c r="A57" t="s">
        <v>147</v>
      </c>
      <c r="B57">
        <v>964.52139999999997</v>
      </c>
      <c r="C57">
        <v>214.25810000000001</v>
      </c>
      <c r="D57">
        <v>1877.8393000000001</v>
      </c>
      <c r="E57">
        <v>2128.1615999999999</v>
      </c>
      <c r="F57">
        <v>1763.5565999999999</v>
      </c>
      <c r="G57">
        <v>858.42150000000004</v>
      </c>
      <c r="H57">
        <v>13274.717699999999</v>
      </c>
      <c r="I57">
        <v>737.76480000000004</v>
      </c>
      <c r="J57">
        <v>1012.4924</v>
      </c>
      <c r="K57">
        <v>1283.3494000000001</v>
      </c>
      <c r="L57">
        <v>1580.5895</v>
      </c>
      <c r="M57">
        <v>1287.9302</v>
      </c>
      <c r="N57">
        <v>791.84609999999998</v>
      </c>
      <c r="O57">
        <v>11386.767400000001</v>
      </c>
      <c r="P57">
        <v>226.75659999999999</v>
      </c>
      <c r="Q57">
        <v>-798.23429999999996</v>
      </c>
      <c r="R57">
        <v>594.48990000000003</v>
      </c>
      <c r="S57">
        <v>547.57209999999998</v>
      </c>
      <c r="T57">
        <v>475.62639999999999</v>
      </c>
      <c r="U57">
        <v>66.575400000000101</v>
      </c>
      <c r="V57">
        <v>1887.9503</v>
      </c>
    </row>
    <row r="58" spans="1:22" x14ac:dyDescent="0.3">
      <c r="A58" t="s">
        <v>148</v>
      </c>
      <c r="B58">
        <v>357.24880000000002</v>
      </c>
      <c r="C58">
        <v>140.11269999999999</v>
      </c>
      <c r="D58">
        <v>818.77599999999995</v>
      </c>
      <c r="E58">
        <v>947.81079999999997</v>
      </c>
      <c r="F58">
        <v>932.65189999999996</v>
      </c>
      <c r="G58">
        <v>580.85810000000004</v>
      </c>
      <c r="H58">
        <v>6819.5002999999997</v>
      </c>
      <c r="I58">
        <v>408.94760000000002</v>
      </c>
      <c r="J58">
        <v>373.74529999999999</v>
      </c>
      <c r="K58">
        <v>628.7405</v>
      </c>
      <c r="L58">
        <v>806.29420000000005</v>
      </c>
      <c r="M58">
        <v>794.52750000000003</v>
      </c>
      <c r="N58">
        <v>471.55500000000001</v>
      </c>
      <c r="O58">
        <v>6282.2659999999996</v>
      </c>
      <c r="P58">
        <v>-51.698799999999999</v>
      </c>
      <c r="Q58">
        <v>-233.6326</v>
      </c>
      <c r="R58">
        <v>190.03550000000001</v>
      </c>
      <c r="S58">
        <v>141.51660000000001</v>
      </c>
      <c r="T58">
        <v>138.12440000000001</v>
      </c>
      <c r="U58">
        <v>109.3031</v>
      </c>
      <c r="V58">
        <v>537.23429999999996</v>
      </c>
    </row>
    <row r="59" spans="1:22" x14ac:dyDescent="0.3">
      <c r="A59" t="s">
        <v>149</v>
      </c>
      <c r="B59">
        <v>434.23419999999999</v>
      </c>
      <c r="C59">
        <v>4881.9332000000004</v>
      </c>
      <c r="D59">
        <v>3073.5167999999999</v>
      </c>
      <c r="E59">
        <v>1197.6023</v>
      </c>
      <c r="F59">
        <v>1081.5856000000001</v>
      </c>
      <c r="G59">
        <v>533.5376</v>
      </c>
      <c r="H59">
        <v>16826.683300000001</v>
      </c>
      <c r="I59">
        <v>454.79300000000001</v>
      </c>
      <c r="J59">
        <v>821.70429999999999</v>
      </c>
      <c r="K59">
        <v>5623.1976000000004</v>
      </c>
      <c r="L59">
        <v>1549.5324000000001</v>
      </c>
      <c r="M59">
        <v>1276.8756000000001</v>
      </c>
      <c r="N59">
        <v>760.23379999999997</v>
      </c>
      <c r="O59">
        <v>16844.224200000001</v>
      </c>
      <c r="P59">
        <v>-20.558800000000002</v>
      </c>
      <c r="Q59">
        <v>4060.2289000000001</v>
      </c>
      <c r="R59">
        <v>-2549.6808000000001</v>
      </c>
      <c r="S59">
        <v>-351.93009999999998</v>
      </c>
      <c r="T59">
        <v>-195.29</v>
      </c>
      <c r="U59">
        <v>-226.6962</v>
      </c>
      <c r="V59">
        <v>-17.540900000000001</v>
      </c>
    </row>
    <row r="60" spans="1:22" x14ac:dyDescent="0.3">
      <c r="A60" t="s">
        <v>150</v>
      </c>
      <c r="B60">
        <v>52607.1129</v>
      </c>
      <c r="C60">
        <v>28690.455699999999</v>
      </c>
      <c r="D60">
        <v>122118.9663</v>
      </c>
      <c r="E60">
        <v>107522.79889999999</v>
      </c>
      <c r="F60">
        <v>107574.3694</v>
      </c>
      <c r="G60">
        <v>60841.796699999999</v>
      </c>
      <c r="H60">
        <v>805656.19799999997</v>
      </c>
      <c r="I60">
        <v>24839.399099999999</v>
      </c>
      <c r="J60">
        <v>81856.247399999993</v>
      </c>
      <c r="K60">
        <v>111505.0333</v>
      </c>
      <c r="L60">
        <v>66238.599600000001</v>
      </c>
      <c r="M60">
        <v>56190.473899999997</v>
      </c>
      <c r="N60">
        <v>29105.677599999999</v>
      </c>
      <c r="O60">
        <v>616570.36640000006</v>
      </c>
      <c r="P60">
        <v>27767.713800000001</v>
      </c>
      <c r="Q60">
        <v>-53165.791700000002</v>
      </c>
      <c r="R60">
        <v>10613.933000000001</v>
      </c>
      <c r="S60">
        <v>41284.1993</v>
      </c>
      <c r="T60">
        <v>51383.895499999999</v>
      </c>
      <c r="U60">
        <v>31736.1191</v>
      </c>
      <c r="V60">
        <v>189085.8316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2239-8146-4234-94E5-76313E6B523B}">
  <dimension ref="A1:V4"/>
  <sheetViews>
    <sheetView workbookViewId="0">
      <selection activeCell="B4" sqref="B4:V4"/>
    </sheetView>
  </sheetViews>
  <sheetFormatPr defaultRowHeight="14.4" x14ac:dyDescent="0.3"/>
  <sheetData>
    <row r="1" spans="1:22" x14ac:dyDescent="0.3">
      <c r="A1" t="s">
        <v>92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370.21319999999997</v>
      </c>
      <c r="C2">
        <v>1192.2822000000001</v>
      </c>
      <c r="D2">
        <v>7991.7683999999999</v>
      </c>
      <c r="E2">
        <v>2721.3525</v>
      </c>
      <c r="F2">
        <v>1590.1851999999999</v>
      </c>
      <c r="G2">
        <v>312.88760000000002</v>
      </c>
      <c r="H2">
        <v>21305.924800000001</v>
      </c>
      <c r="I2">
        <v>1190.4816000000001</v>
      </c>
      <c r="J2">
        <v>1625.8895</v>
      </c>
      <c r="K2">
        <v>4082.8856999999998</v>
      </c>
      <c r="L2">
        <v>3472.3566000000001</v>
      </c>
      <c r="M2">
        <v>2838.9256999999998</v>
      </c>
      <c r="N2">
        <v>635.34929999999997</v>
      </c>
      <c r="O2">
        <v>21679.143800000002</v>
      </c>
      <c r="P2">
        <v>-820.26840000000004</v>
      </c>
      <c r="Q2">
        <v>-433.60730000000001</v>
      </c>
      <c r="R2">
        <v>3908.8827000000001</v>
      </c>
      <c r="S2">
        <v>-751.00409999999999</v>
      </c>
      <c r="T2">
        <v>-1248.7405000000001</v>
      </c>
      <c r="U2">
        <v>-322.46170000000001</v>
      </c>
      <c r="V2">
        <v>-373.21900000000102</v>
      </c>
    </row>
    <row r="3" spans="1:22" x14ac:dyDescent="0.3">
      <c r="A3" t="s">
        <v>29</v>
      </c>
      <c r="B3">
        <v>1337.5848000000001</v>
      </c>
      <c r="C3">
        <v>1150.6261999999999</v>
      </c>
      <c r="D3">
        <v>8023.9854999999998</v>
      </c>
      <c r="E3">
        <v>3358.3398000000002</v>
      </c>
      <c r="F3">
        <v>2838.6977000000002</v>
      </c>
      <c r="G3">
        <v>709.46159999999998</v>
      </c>
      <c r="H3">
        <v>27342.3514</v>
      </c>
      <c r="I3">
        <v>3575.6570999999999</v>
      </c>
      <c r="J3">
        <v>5126.6980000000003</v>
      </c>
      <c r="K3">
        <v>5194.9831000000004</v>
      </c>
      <c r="L3">
        <v>6045.1940000000004</v>
      </c>
      <c r="M3">
        <v>5928.5078000000003</v>
      </c>
      <c r="N3">
        <v>1896.8353</v>
      </c>
      <c r="O3">
        <v>43758.667099999999</v>
      </c>
      <c r="P3">
        <v>-2238.0722999999998</v>
      </c>
      <c r="Q3">
        <v>-3976.0718000000002</v>
      </c>
      <c r="R3">
        <v>2829.0023999999999</v>
      </c>
      <c r="S3">
        <v>-2686.8542000000002</v>
      </c>
      <c r="T3">
        <v>-3089.8101000000001</v>
      </c>
      <c r="U3">
        <v>-1187.3737000000001</v>
      </c>
      <c r="V3">
        <v>-16416.315699999999</v>
      </c>
    </row>
    <row r="4" spans="1:22" x14ac:dyDescent="0.3">
      <c r="A4" t="s">
        <v>165</v>
      </c>
      <c r="B4">
        <v>4766.1387000000004</v>
      </c>
      <c r="C4">
        <v>6752.5874999999996</v>
      </c>
      <c r="D4">
        <v>9277.8688000000002</v>
      </c>
      <c r="E4">
        <v>9517.5506000000005</v>
      </c>
      <c r="F4">
        <v>8767.4334999999992</v>
      </c>
      <c r="G4">
        <v>2532.1846</v>
      </c>
      <c r="H4">
        <v>65437.810899999997</v>
      </c>
      <c r="I4">
        <v>1707.798</v>
      </c>
      <c r="J4">
        <v>2342.9083999999998</v>
      </c>
      <c r="K4">
        <v>16015.7539</v>
      </c>
      <c r="L4">
        <v>6079.6922999999997</v>
      </c>
      <c r="M4">
        <v>4428.8828999999996</v>
      </c>
      <c r="N4">
        <v>1022.3492</v>
      </c>
      <c r="O4">
        <v>48648.2762</v>
      </c>
      <c r="P4">
        <v>3058.3407000000002</v>
      </c>
      <c r="Q4">
        <v>4409.6791000000003</v>
      </c>
      <c r="R4">
        <v>-6737.8851000000004</v>
      </c>
      <c r="S4">
        <v>3437.8582999999999</v>
      </c>
      <c r="T4">
        <v>4338.5505999999996</v>
      </c>
      <c r="U4">
        <v>1509.8353999999999</v>
      </c>
      <c r="V4">
        <v>16789.5347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BE90-F5A7-4BA0-9DAC-98147EB06DDC}">
  <dimension ref="A1:V4"/>
  <sheetViews>
    <sheetView workbookViewId="0">
      <selection activeCell="B4" sqref="B4:V4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665.60713999999996</v>
      </c>
      <c r="C2">
        <v>3052.6848599999998</v>
      </c>
      <c r="D2">
        <v>8987.9598999999998</v>
      </c>
      <c r="E2">
        <v>4047.9814000000001</v>
      </c>
      <c r="F2">
        <v>2562.9795399999998</v>
      </c>
      <c r="G2">
        <v>872.34914000000003</v>
      </c>
      <c r="H2">
        <v>32770.809079999999</v>
      </c>
      <c r="I2">
        <v>3900.7878999999998</v>
      </c>
      <c r="J2">
        <v>1284.5539200000001</v>
      </c>
      <c r="K2">
        <v>5108.6518400000004</v>
      </c>
      <c r="L2">
        <v>7892.8141400000004</v>
      </c>
      <c r="M2">
        <v>7344.1380200000003</v>
      </c>
      <c r="N2">
        <v>2015.2882999999999</v>
      </c>
      <c r="O2">
        <v>43120.931960000002</v>
      </c>
      <c r="P2">
        <v>-3235.1807600000002</v>
      </c>
      <c r="Q2">
        <v>1768.13094</v>
      </c>
      <c r="R2">
        <v>3879.3080599999998</v>
      </c>
      <c r="S2">
        <v>-3844.8327399999998</v>
      </c>
      <c r="T2">
        <v>-4781.1584800000001</v>
      </c>
      <c r="U2">
        <v>-1142.9391599999999</v>
      </c>
      <c r="V2">
        <v>-10350.122880000001</v>
      </c>
    </row>
    <row r="3" spans="1:22" x14ac:dyDescent="0.3">
      <c r="A3" t="s">
        <v>29</v>
      </c>
      <c r="B3">
        <v>2833.0466999999999</v>
      </c>
      <c r="C3">
        <v>2503.4880800000001</v>
      </c>
      <c r="D3">
        <v>8239.6815000000006</v>
      </c>
      <c r="E3">
        <v>6131.7767000000003</v>
      </c>
      <c r="F3">
        <v>5641.3765199999998</v>
      </c>
      <c r="G3">
        <v>2027.2504799999999</v>
      </c>
      <c r="H3">
        <v>47020.302880000003</v>
      </c>
      <c r="I3">
        <v>10208.37794</v>
      </c>
      <c r="J3">
        <v>4112.98128</v>
      </c>
      <c r="K3">
        <v>8516.2254400000002</v>
      </c>
      <c r="L3">
        <v>15520.28226</v>
      </c>
      <c r="M3">
        <v>16493.929700000001</v>
      </c>
      <c r="N3">
        <v>7912.2766000000001</v>
      </c>
      <c r="O3">
        <v>105364.8116</v>
      </c>
      <c r="P3">
        <v>-7375.3312400000004</v>
      </c>
      <c r="Q3">
        <v>-1609.4931999999999</v>
      </c>
      <c r="R3">
        <v>-276.54394000000002</v>
      </c>
      <c r="S3">
        <v>-9388.5055599999996</v>
      </c>
      <c r="T3">
        <v>-10852.553180000001</v>
      </c>
      <c r="U3">
        <v>-5885.0261200000004</v>
      </c>
      <c r="V3">
        <v>-58344.508719999998</v>
      </c>
    </row>
    <row r="4" spans="1:22" x14ac:dyDescent="0.3">
      <c r="A4" t="s">
        <v>165</v>
      </c>
      <c r="B4">
        <v>14109.16584</v>
      </c>
      <c r="C4">
        <v>5397.5352000000003</v>
      </c>
      <c r="D4">
        <v>13624.877280000001</v>
      </c>
      <c r="E4">
        <v>23413.096399999999</v>
      </c>
      <c r="F4">
        <v>23838.067719999999</v>
      </c>
      <c r="G4">
        <v>9927.5648999999994</v>
      </c>
      <c r="H4">
        <v>148485.74356</v>
      </c>
      <c r="I4">
        <v>3498.6538399999999</v>
      </c>
      <c r="J4">
        <v>5556.1729400000004</v>
      </c>
      <c r="K4">
        <v>17227.6414</v>
      </c>
      <c r="L4">
        <v>10179.758099999999</v>
      </c>
      <c r="M4">
        <v>8204.3560600000001</v>
      </c>
      <c r="N4">
        <v>2899.59962</v>
      </c>
      <c r="O4">
        <v>79791.111959999995</v>
      </c>
      <c r="P4">
        <v>10610.512000000001</v>
      </c>
      <c r="Q4">
        <v>-158.63774000000001</v>
      </c>
      <c r="R4">
        <v>-3602.7641199999998</v>
      </c>
      <c r="S4">
        <v>13233.338299999999</v>
      </c>
      <c r="T4">
        <v>15633.711660000001</v>
      </c>
      <c r="U4">
        <v>7027.9652800000003</v>
      </c>
      <c r="V4">
        <v>68694.631599999993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1C31-5FE1-44A6-BD9F-749D35A6CDCF}">
  <dimension ref="A1:V4"/>
  <sheetViews>
    <sheetView workbookViewId="0">
      <selection activeCell="B4" sqref="B4:V4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654.24990000000003</v>
      </c>
      <c r="C2">
        <v>3250.4956999999999</v>
      </c>
      <c r="D2">
        <v>10412.384899999999</v>
      </c>
      <c r="E2">
        <v>4124.8041000000003</v>
      </c>
      <c r="F2">
        <v>2429.3966</v>
      </c>
      <c r="G2">
        <v>949.85760000000005</v>
      </c>
      <c r="H2">
        <v>34567.1031</v>
      </c>
      <c r="I2">
        <v>4147.6538</v>
      </c>
      <c r="J2">
        <v>1164.0184999999999</v>
      </c>
      <c r="K2">
        <v>5136.0520999999999</v>
      </c>
      <c r="L2">
        <v>9601.6718000000001</v>
      </c>
      <c r="M2">
        <v>9413.2330000000002</v>
      </c>
      <c r="N2">
        <v>2447.6559000000002</v>
      </c>
      <c r="O2">
        <v>49336.233099999998</v>
      </c>
      <c r="P2">
        <v>-3493.4038999999998</v>
      </c>
      <c r="Q2">
        <v>2086.4771999999998</v>
      </c>
      <c r="R2">
        <v>5276.3328000000001</v>
      </c>
      <c r="S2">
        <v>-5476.8676999999998</v>
      </c>
      <c r="T2">
        <v>-6983.8364000000001</v>
      </c>
      <c r="U2">
        <v>-1497.7982999999999</v>
      </c>
      <c r="V2">
        <v>-14769.13</v>
      </c>
    </row>
    <row r="3" spans="1:22" x14ac:dyDescent="0.3">
      <c r="A3" t="s">
        <v>29</v>
      </c>
      <c r="B3">
        <v>2812.7456000000002</v>
      </c>
      <c r="C3">
        <v>2450.5882000000001</v>
      </c>
      <c r="D3">
        <v>8528.0725999999995</v>
      </c>
      <c r="E3">
        <v>6431.1153999999997</v>
      </c>
      <c r="F3">
        <v>5994.3101999999999</v>
      </c>
      <c r="G3">
        <v>2286.4299999999998</v>
      </c>
      <c r="H3">
        <v>48255.453600000001</v>
      </c>
      <c r="I3">
        <v>10538.312900000001</v>
      </c>
      <c r="J3">
        <v>3781.7397999999998</v>
      </c>
      <c r="K3">
        <v>9044.7119999999995</v>
      </c>
      <c r="L3">
        <v>18007.475600000002</v>
      </c>
      <c r="M3">
        <v>20038.0285</v>
      </c>
      <c r="N3">
        <v>10228.029399999999</v>
      </c>
      <c r="O3">
        <v>119767.9044</v>
      </c>
      <c r="P3">
        <v>-7725.5672999999997</v>
      </c>
      <c r="Q3">
        <v>-1331.1515999999999</v>
      </c>
      <c r="R3">
        <v>-516.63940000000002</v>
      </c>
      <c r="S3">
        <v>-11576.360199999999</v>
      </c>
      <c r="T3">
        <v>-14043.7183</v>
      </c>
      <c r="U3">
        <v>-7941.5994000000001</v>
      </c>
      <c r="V3">
        <v>-71512.450800000006</v>
      </c>
    </row>
    <row r="4" spans="1:22" x14ac:dyDescent="0.3">
      <c r="A4" t="s">
        <v>165</v>
      </c>
      <c r="B4">
        <v>14685.966700000001</v>
      </c>
      <c r="C4">
        <v>4945.7583000000004</v>
      </c>
      <c r="D4">
        <v>14180.7641</v>
      </c>
      <c r="E4">
        <v>27609.147400000002</v>
      </c>
      <c r="F4">
        <v>29451.261500000001</v>
      </c>
      <c r="G4">
        <v>12675.685299999999</v>
      </c>
      <c r="H4">
        <v>169104.13750000001</v>
      </c>
      <c r="I4">
        <v>3466.9955</v>
      </c>
      <c r="J4">
        <v>5701.0838999999996</v>
      </c>
      <c r="K4">
        <v>18940.4575</v>
      </c>
      <c r="L4">
        <v>10555.9195</v>
      </c>
      <c r="M4">
        <v>8423.7067999999999</v>
      </c>
      <c r="N4">
        <v>3236.2876000000001</v>
      </c>
      <c r="O4">
        <v>82822.556700000001</v>
      </c>
      <c r="P4">
        <v>11218.9712</v>
      </c>
      <c r="Q4">
        <v>-755.32559999999899</v>
      </c>
      <c r="R4">
        <v>-4759.6934000000001</v>
      </c>
      <c r="S4">
        <v>17053.227900000002</v>
      </c>
      <c r="T4">
        <v>21027.554700000001</v>
      </c>
      <c r="U4">
        <v>9439.3976999999995</v>
      </c>
      <c r="V4">
        <v>86281.580799999996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3527-2039-45DA-A39B-F13483F422A4}">
  <dimension ref="A1:V4"/>
  <sheetViews>
    <sheetView workbookViewId="0">
      <selection activeCell="B4" sqref="B4:V4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681.07079999999996</v>
      </c>
      <c r="C2">
        <v>2513.6970999999999</v>
      </c>
      <c r="D2">
        <v>9708.5773000000008</v>
      </c>
      <c r="E2">
        <v>4600.6063999999997</v>
      </c>
      <c r="F2">
        <v>2832.4787999999999</v>
      </c>
      <c r="G2">
        <v>963.78899999999999</v>
      </c>
      <c r="H2">
        <v>34648.0743</v>
      </c>
      <c r="I2">
        <v>5413.2745000000004</v>
      </c>
      <c r="J2">
        <v>1173.8970999999999</v>
      </c>
      <c r="K2">
        <v>6244.6809999999996</v>
      </c>
      <c r="L2">
        <v>14432.0676</v>
      </c>
      <c r="M2">
        <v>12635.2286</v>
      </c>
      <c r="N2">
        <v>3156.0839000000001</v>
      </c>
      <c r="O2">
        <v>65433.826500000003</v>
      </c>
      <c r="P2">
        <v>-4732.2037</v>
      </c>
      <c r="Q2">
        <v>1339.8</v>
      </c>
      <c r="R2">
        <v>3463.8962999999999</v>
      </c>
      <c r="S2">
        <v>-9831.4611999999997</v>
      </c>
      <c r="T2">
        <v>-9802.7497999999996</v>
      </c>
      <c r="U2">
        <v>-2192.2948999999999</v>
      </c>
      <c r="V2">
        <v>-30785.752199999999</v>
      </c>
    </row>
    <row r="3" spans="1:22" x14ac:dyDescent="0.3">
      <c r="A3" t="s">
        <v>29</v>
      </c>
      <c r="B3">
        <v>2964.2386999999999</v>
      </c>
      <c r="C3">
        <v>2294.5810000000001</v>
      </c>
      <c r="D3">
        <v>8849.4599999999991</v>
      </c>
      <c r="E3">
        <v>7147.3296</v>
      </c>
      <c r="F3">
        <v>6431.6790000000001</v>
      </c>
      <c r="G3">
        <v>2480.0517</v>
      </c>
      <c r="H3">
        <v>51502.11</v>
      </c>
      <c r="I3">
        <v>12497.3855</v>
      </c>
      <c r="J3">
        <v>3867.2842999999998</v>
      </c>
      <c r="K3">
        <v>10212.2922</v>
      </c>
      <c r="L3">
        <v>22068.727999999999</v>
      </c>
      <c r="M3">
        <v>23570.235000000001</v>
      </c>
      <c r="N3">
        <v>12040.771000000001</v>
      </c>
      <c r="O3">
        <v>138329.59109999999</v>
      </c>
      <c r="P3">
        <v>-9533.1468000000004</v>
      </c>
      <c r="Q3">
        <v>-1572.7032999999999</v>
      </c>
      <c r="R3">
        <v>-1362.8322000000001</v>
      </c>
      <c r="S3">
        <v>-14921.3984</v>
      </c>
      <c r="T3">
        <v>-17138.556</v>
      </c>
      <c r="U3">
        <v>-9560.7193000000007</v>
      </c>
      <c r="V3">
        <v>-86827.481100000005</v>
      </c>
    </row>
    <row r="4" spans="1:22" x14ac:dyDescent="0.3">
      <c r="A4" t="s">
        <v>165</v>
      </c>
      <c r="B4">
        <v>17910.66</v>
      </c>
      <c r="C4">
        <v>5041.1814000000004</v>
      </c>
      <c r="D4">
        <v>16456.9732</v>
      </c>
      <c r="E4">
        <v>36500.795599999998</v>
      </c>
      <c r="F4">
        <v>36205.463600000003</v>
      </c>
      <c r="G4">
        <v>15196.8549</v>
      </c>
      <c r="H4">
        <v>203763.41759999999</v>
      </c>
      <c r="I4">
        <v>3645.3094999999998</v>
      </c>
      <c r="J4">
        <v>4808.2781000000004</v>
      </c>
      <c r="K4">
        <v>18558.0373</v>
      </c>
      <c r="L4">
        <v>11747.936</v>
      </c>
      <c r="M4">
        <v>9264.1578000000009</v>
      </c>
      <c r="N4">
        <v>3443.8407000000002</v>
      </c>
      <c r="O4">
        <v>86150.184299999994</v>
      </c>
      <c r="P4">
        <v>14265.3505</v>
      </c>
      <c r="Q4">
        <v>232.903300000001</v>
      </c>
      <c r="R4">
        <v>-2101.0641000000001</v>
      </c>
      <c r="S4">
        <v>24752.8596</v>
      </c>
      <c r="T4">
        <v>26941.305799999998</v>
      </c>
      <c r="U4">
        <v>11753.0142</v>
      </c>
      <c r="V4">
        <v>117613.23330000001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9CF8-A667-4C61-BA62-F13D2B5D5316}">
  <dimension ref="A1:V4"/>
  <sheetViews>
    <sheetView workbookViewId="0">
      <selection activeCell="B4" sqref="B4:V4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589.28309999999999</v>
      </c>
      <c r="C2">
        <v>2470.9117000000001</v>
      </c>
      <c r="D2">
        <v>8106.3723</v>
      </c>
      <c r="E2">
        <v>3897.3809999999999</v>
      </c>
      <c r="F2">
        <v>2221.0632999999998</v>
      </c>
      <c r="G2">
        <v>759.19169999999997</v>
      </c>
      <c r="H2">
        <v>28947.4473</v>
      </c>
      <c r="I2">
        <v>3685.3888999999999</v>
      </c>
      <c r="J2">
        <v>1306.1742999999999</v>
      </c>
      <c r="K2">
        <v>5976.9862999999996</v>
      </c>
      <c r="L2">
        <v>7903.7969000000003</v>
      </c>
      <c r="M2">
        <v>7319.7873</v>
      </c>
      <c r="N2">
        <v>1990.5291999999999</v>
      </c>
      <c r="O2">
        <v>44178.375099999997</v>
      </c>
      <c r="P2">
        <v>-3096.1057999999998</v>
      </c>
      <c r="Q2">
        <v>1164.7374</v>
      </c>
      <c r="R2">
        <v>2129.386</v>
      </c>
      <c r="S2">
        <v>-4006.4159</v>
      </c>
      <c r="T2">
        <v>-5098.7240000000002</v>
      </c>
      <c r="U2">
        <v>-1231.3375000000001</v>
      </c>
      <c r="V2">
        <v>-15230.927799999999</v>
      </c>
    </row>
    <row r="3" spans="1:22" x14ac:dyDescent="0.3">
      <c r="A3" t="s">
        <v>29</v>
      </c>
      <c r="B3">
        <v>2701.5765000000001</v>
      </c>
      <c r="C3">
        <v>2270.2640000000001</v>
      </c>
      <c r="D3">
        <v>8271.6314000000002</v>
      </c>
      <c r="E3">
        <v>5856.59</v>
      </c>
      <c r="F3">
        <v>5161.1598999999997</v>
      </c>
      <c r="G3">
        <v>2039.5610999999999</v>
      </c>
      <c r="H3">
        <v>44977.474099999999</v>
      </c>
      <c r="I3">
        <v>9058.7764000000006</v>
      </c>
      <c r="J3">
        <v>4238.8586999999998</v>
      </c>
      <c r="K3">
        <v>8874.16</v>
      </c>
      <c r="L3">
        <v>14961.5623</v>
      </c>
      <c r="M3">
        <v>15693.5723</v>
      </c>
      <c r="N3">
        <v>7818.4871000000003</v>
      </c>
      <c r="O3">
        <v>101844.1756</v>
      </c>
      <c r="P3">
        <v>-6357.1998999999996</v>
      </c>
      <c r="Q3">
        <v>-1968.5947000000001</v>
      </c>
      <c r="R3">
        <v>-602.52859999999998</v>
      </c>
      <c r="S3">
        <v>-9104.9722999999994</v>
      </c>
      <c r="T3">
        <v>-10532.412399999999</v>
      </c>
      <c r="U3">
        <v>-5778.9260000000004</v>
      </c>
      <c r="V3">
        <v>-56866.701500000003</v>
      </c>
    </row>
    <row r="4" spans="1:22" x14ac:dyDescent="0.3">
      <c r="A4" t="s">
        <v>165</v>
      </c>
      <c r="B4">
        <v>12744.165300000001</v>
      </c>
      <c r="C4">
        <v>5545.0330000000004</v>
      </c>
      <c r="D4">
        <v>14851.1463</v>
      </c>
      <c r="E4">
        <v>22865.359199999999</v>
      </c>
      <c r="F4">
        <v>23013.3596</v>
      </c>
      <c r="G4">
        <v>9809.0162999999993</v>
      </c>
      <c r="H4">
        <v>146022.55069999999</v>
      </c>
      <c r="I4">
        <v>3290.8595999999998</v>
      </c>
      <c r="J4">
        <v>4741.1756999999998</v>
      </c>
      <c r="K4">
        <v>16378.003699999999</v>
      </c>
      <c r="L4">
        <v>9753.9709999999995</v>
      </c>
      <c r="M4">
        <v>7382.2232000000004</v>
      </c>
      <c r="N4">
        <v>2798.7528000000002</v>
      </c>
      <c r="O4">
        <v>73924.921400000007</v>
      </c>
      <c r="P4">
        <v>9453.3057000000008</v>
      </c>
      <c r="Q4">
        <v>803.85730000000103</v>
      </c>
      <c r="R4">
        <v>-1526.8574000000001</v>
      </c>
      <c r="S4">
        <v>13111.388199999999</v>
      </c>
      <c r="T4">
        <v>15631.136399999999</v>
      </c>
      <c r="U4">
        <v>7010.2635</v>
      </c>
      <c r="V4">
        <v>72097.629300000001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977.40470000000005</v>
      </c>
      <c r="C2">
        <v>229.8536</v>
      </c>
      <c r="D2">
        <v>1800.6569</v>
      </c>
      <c r="E2">
        <v>2184.0717</v>
      </c>
      <c r="F2">
        <v>1915.6143</v>
      </c>
      <c r="G2">
        <v>711.09680000000003</v>
      </c>
      <c r="H2">
        <v>13096.892</v>
      </c>
      <c r="I2">
        <v>1010.9407</v>
      </c>
      <c r="J2">
        <v>891.74630000000002</v>
      </c>
      <c r="K2">
        <v>1385.9530999999999</v>
      </c>
      <c r="L2">
        <v>2025.0530000000001</v>
      </c>
      <c r="M2">
        <v>1931.796</v>
      </c>
      <c r="N2">
        <v>1140.1289999999999</v>
      </c>
      <c r="O2">
        <v>14078.285</v>
      </c>
      <c r="P2">
        <v>-33.535999999999902</v>
      </c>
      <c r="Q2">
        <v>-661.89269999999999</v>
      </c>
      <c r="R2">
        <v>414.7038</v>
      </c>
      <c r="S2">
        <v>159.0187</v>
      </c>
      <c r="T2">
        <v>-16.181700000000099</v>
      </c>
      <c r="U2">
        <v>-429.03219999999999</v>
      </c>
      <c r="V2">
        <v>-981.39300000000003</v>
      </c>
    </row>
    <row r="3" spans="1:22" x14ac:dyDescent="0.3">
      <c r="A3" t="s">
        <v>94</v>
      </c>
      <c r="B3">
        <v>638.14580000000001</v>
      </c>
      <c r="C3">
        <v>196.35839999999999</v>
      </c>
      <c r="D3">
        <v>1511.5603000000001</v>
      </c>
      <c r="E3">
        <v>1371.8744999999999</v>
      </c>
      <c r="F3">
        <v>1189.3295000000001</v>
      </c>
      <c r="G3">
        <v>731.03869999999995</v>
      </c>
      <c r="H3">
        <v>9905.2270000000008</v>
      </c>
      <c r="I3">
        <v>532.88819999999998</v>
      </c>
      <c r="J3">
        <v>557.76089999999999</v>
      </c>
      <c r="K3">
        <v>950.726</v>
      </c>
      <c r="L3">
        <v>1063.5227</v>
      </c>
      <c r="M3">
        <v>1089.5223000000001</v>
      </c>
      <c r="N3">
        <v>592.39670000000001</v>
      </c>
      <c r="O3">
        <v>8500.7657999999992</v>
      </c>
      <c r="P3">
        <v>105.2576</v>
      </c>
      <c r="Q3">
        <v>-361.40249999999997</v>
      </c>
      <c r="R3">
        <v>560.83429999999998</v>
      </c>
      <c r="S3">
        <v>308.35180000000003</v>
      </c>
      <c r="T3">
        <v>99.807199999999995</v>
      </c>
      <c r="U3">
        <v>138.642</v>
      </c>
      <c r="V3">
        <v>1404.4612</v>
      </c>
    </row>
    <row r="4" spans="1:22" x14ac:dyDescent="0.3">
      <c r="A4" t="s">
        <v>95</v>
      </c>
      <c r="B4">
        <v>941.92809999999997</v>
      </c>
      <c r="C4">
        <v>156.02719999999999</v>
      </c>
      <c r="D4">
        <v>1201.3459</v>
      </c>
      <c r="E4">
        <v>1660.7235000000001</v>
      </c>
      <c r="F4">
        <v>1409.9956999999999</v>
      </c>
      <c r="G4">
        <v>610.68769999999995</v>
      </c>
      <c r="H4">
        <v>10154.218000000001</v>
      </c>
      <c r="I4">
        <v>939.8424</v>
      </c>
      <c r="J4">
        <v>710.90880000000004</v>
      </c>
      <c r="K4">
        <v>908.44140000000004</v>
      </c>
      <c r="L4">
        <v>1557.3757000000001</v>
      </c>
      <c r="M4">
        <v>1470.7354</v>
      </c>
      <c r="N4">
        <v>926.46910000000003</v>
      </c>
      <c r="O4">
        <v>11245.667100000001</v>
      </c>
      <c r="P4">
        <v>2.0856999999999699</v>
      </c>
      <c r="Q4">
        <v>-554.88160000000005</v>
      </c>
      <c r="R4">
        <v>292.90449999999998</v>
      </c>
      <c r="S4">
        <v>103.34780000000001</v>
      </c>
      <c r="T4">
        <v>-60.739700000000099</v>
      </c>
      <c r="U4">
        <v>-315.78140000000002</v>
      </c>
      <c r="V4">
        <v>-1091.4491</v>
      </c>
    </row>
    <row r="5" spans="1:22" x14ac:dyDescent="0.3">
      <c r="A5" t="s">
        <v>96</v>
      </c>
      <c r="B5">
        <v>648.25660000000005</v>
      </c>
      <c r="C5">
        <v>150.31700000000001</v>
      </c>
      <c r="D5">
        <v>1950.1283000000001</v>
      </c>
      <c r="E5">
        <v>1664.9176</v>
      </c>
      <c r="F5">
        <v>1479.8308</v>
      </c>
      <c r="G5">
        <v>821.56510000000003</v>
      </c>
      <c r="H5">
        <v>11099.1353</v>
      </c>
      <c r="I5">
        <v>450.69330000000002</v>
      </c>
      <c r="J5">
        <v>1154.3326999999999</v>
      </c>
      <c r="K5">
        <v>1263.1527000000001</v>
      </c>
      <c r="L5">
        <v>1198.1407999999999</v>
      </c>
      <c r="M5">
        <v>1076.9060999999999</v>
      </c>
      <c r="N5">
        <v>672.29930000000002</v>
      </c>
      <c r="O5">
        <v>9575.4341999999997</v>
      </c>
      <c r="P5">
        <v>197.5633</v>
      </c>
      <c r="Q5">
        <v>-1004.0157</v>
      </c>
      <c r="R5">
        <v>686.97559999999999</v>
      </c>
      <c r="S5">
        <v>466.77679999999998</v>
      </c>
      <c r="T5">
        <v>402.92469999999997</v>
      </c>
      <c r="U5">
        <v>149.26580000000001</v>
      </c>
      <c r="V5">
        <v>1523.7011</v>
      </c>
    </row>
    <row r="6" spans="1:22" x14ac:dyDescent="0.3">
      <c r="A6" t="s">
        <v>97</v>
      </c>
      <c r="B6">
        <v>3985.4544000000001</v>
      </c>
      <c r="C6">
        <v>8052.7978999999996</v>
      </c>
      <c r="D6">
        <v>15549.4512</v>
      </c>
      <c r="E6">
        <v>9013.5516000000007</v>
      </c>
      <c r="F6">
        <v>8264.9001000000007</v>
      </c>
      <c r="G6">
        <v>2500.4636</v>
      </c>
      <c r="H6">
        <v>76131.217699999994</v>
      </c>
      <c r="I6">
        <v>5759.7804999999998</v>
      </c>
      <c r="J6">
        <v>5981.2281999999996</v>
      </c>
      <c r="K6">
        <v>18903.105599999999</v>
      </c>
      <c r="L6">
        <v>12382.6783</v>
      </c>
      <c r="M6">
        <v>11098.35</v>
      </c>
      <c r="N6">
        <v>5628.2581</v>
      </c>
      <c r="O6">
        <v>99183.792600000001</v>
      </c>
      <c r="P6">
        <v>-1774.3261</v>
      </c>
      <c r="Q6">
        <v>2071.5697</v>
      </c>
      <c r="R6">
        <v>-3353.6543999999999</v>
      </c>
      <c r="S6">
        <v>-3369.1266999999998</v>
      </c>
      <c r="T6">
        <v>-2833.4499000000001</v>
      </c>
      <c r="U6">
        <v>-3127.7945</v>
      </c>
      <c r="V6">
        <v>-23052.5749</v>
      </c>
    </row>
    <row r="7" spans="1:22" x14ac:dyDescent="0.3">
      <c r="A7" t="s">
        <v>98</v>
      </c>
      <c r="B7">
        <v>528.54010000000005</v>
      </c>
      <c r="C7">
        <v>131.83160000000001</v>
      </c>
      <c r="D7">
        <v>947.62559999999996</v>
      </c>
      <c r="E7">
        <v>796.78520000000003</v>
      </c>
      <c r="F7">
        <v>781.69730000000004</v>
      </c>
      <c r="G7">
        <v>360.99200000000002</v>
      </c>
      <c r="H7">
        <v>6162.4279999999999</v>
      </c>
      <c r="I7">
        <v>505.90699999999998</v>
      </c>
      <c r="J7">
        <v>465.06439999999998</v>
      </c>
      <c r="K7">
        <v>785.58979999999997</v>
      </c>
      <c r="L7">
        <v>851.15650000000005</v>
      </c>
      <c r="M7">
        <v>859.39469999999994</v>
      </c>
      <c r="N7">
        <v>570.70060000000001</v>
      </c>
      <c r="O7">
        <v>7173.9750999999997</v>
      </c>
      <c r="P7">
        <v>22.633099999999999</v>
      </c>
      <c r="Q7">
        <v>-333.2328</v>
      </c>
      <c r="R7">
        <v>162.03579999999999</v>
      </c>
      <c r="S7">
        <v>-54.371299999999998</v>
      </c>
      <c r="T7">
        <v>-77.697399999999902</v>
      </c>
      <c r="U7">
        <v>-209.70859999999999</v>
      </c>
      <c r="V7">
        <v>-1011.5471</v>
      </c>
    </row>
    <row r="8" spans="1:22" x14ac:dyDescent="0.3">
      <c r="A8" t="s">
        <v>99</v>
      </c>
      <c r="B8">
        <v>696.29349999999999</v>
      </c>
      <c r="C8">
        <v>234.23910000000001</v>
      </c>
      <c r="D8">
        <v>1383.2348</v>
      </c>
      <c r="E8">
        <v>1318.9168</v>
      </c>
      <c r="F8">
        <v>1491.0405000000001</v>
      </c>
      <c r="G8">
        <v>1381.9181000000001</v>
      </c>
      <c r="H8">
        <v>12111.358</v>
      </c>
      <c r="I8">
        <v>685.048</v>
      </c>
      <c r="J8">
        <v>709.21849999999995</v>
      </c>
      <c r="K8">
        <v>1043.2765999999999</v>
      </c>
      <c r="L8">
        <v>1116.3467000000001</v>
      </c>
      <c r="M8">
        <v>1182.3767</v>
      </c>
      <c r="N8">
        <v>879.54390000000001</v>
      </c>
      <c r="O8">
        <v>10318.7778</v>
      </c>
      <c r="P8">
        <v>11.2455</v>
      </c>
      <c r="Q8">
        <v>-474.9794</v>
      </c>
      <c r="R8">
        <v>339.95819999999998</v>
      </c>
      <c r="S8">
        <v>202.5701</v>
      </c>
      <c r="T8">
        <v>308.66379999999998</v>
      </c>
      <c r="U8">
        <v>502.37419999999997</v>
      </c>
      <c r="V8">
        <v>1792.5802000000001</v>
      </c>
    </row>
    <row r="9" spans="1:22" x14ac:dyDescent="0.3">
      <c r="A9" t="s">
        <v>100</v>
      </c>
      <c r="B9">
        <v>1029.9431999999999</v>
      </c>
      <c r="C9">
        <v>2884.7811999999999</v>
      </c>
      <c r="D9">
        <v>4264.8878999999997</v>
      </c>
      <c r="E9">
        <v>2732.846</v>
      </c>
      <c r="F9">
        <v>2957.5882999999999</v>
      </c>
      <c r="G9">
        <v>1949.0063</v>
      </c>
      <c r="H9">
        <v>26799.199499999999</v>
      </c>
      <c r="I9">
        <v>968.20860000000005</v>
      </c>
      <c r="J9">
        <v>1255.6844000000001</v>
      </c>
      <c r="K9">
        <v>5844.4762000000001</v>
      </c>
      <c r="L9">
        <v>2725.2541000000001</v>
      </c>
      <c r="M9">
        <v>2616.723</v>
      </c>
      <c r="N9">
        <v>1643.4872</v>
      </c>
      <c r="O9">
        <v>25570.048999999999</v>
      </c>
      <c r="P9">
        <v>61.734599999999901</v>
      </c>
      <c r="Q9">
        <v>1629.0968</v>
      </c>
      <c r="R9">
        <v>-1579.5882999999999</v>
      </c>
      <c r="S9">
        <v>7.5918999999999004</v>
      </c>
      <c r="T9">
        <v>340.86529999999999</v>
      </c>
      <c r="U9">
        <v>305.51909999999998</v>
      </c>
      <c r="V9">
        <v>1229.1505</v>
      </c>
    </row>
    <row r="10" spans="1:22" x14ac:dyDescent="0.3">
      <c r="A10" t="s">
        <v>101</v>
      </c>
      <c r="B10">
        <v>1382.6539</v>
      </c>
      <c r="C10">
        <v>521.33600000000001</v>
      </c>
      <c r="D10">
        <v>3169.5056</v>
      </c>
      <c r="E10">
        <v>2784.6975000000002</v>
      </c>
      <c r="F10">
        <v>2423.71</v>
      </c>
      <c r="G10">
        <v>1197.0105000000001</v>
      </c>
      <c r="H10">
        <v>19601.6283</v>
      </c>
      <c r="I10">
        <v>1638.4469999999999</v>
      </c>
      <c r="J10">
        <v>1686.5206000000001</v>
      </c>
      <c r="K10">
        <v>3165.9904999999999</v>
      </c>
      <c r="L10">
        <v>2918.0998</v>
      </c>
      <c r="M10">
        <v>2848.8818999999999</v>
      </c>
      <c r="N10">
        <v>1466.6015</v>
      </c>
      <c r="O10">
        <v>23012.452600000001</v>
      </c>
      <c r="P10">
        <v>-255.79310000000001</v>
      </c>
      <c r="Q10">
        <v>-1165.1846</v>
      </c>
      <c r="R10">
        <v>3.5151000000000701</v>
      </c>
      <c r="S10">
        <v>-133.4023</v>
      </c>
      <c r="T10">
        <v>-425.17189999999999</v>
      </c>
      <c r="U10">
        <v>-269.59100000000001</v>
      </c>
      <c r="V10">
        <v>-3410.8243000000002</v>
      </c>
    </row>
    <row r="11" spans="1:22" x14ac:dyDescent="0.3">
      <c r="A11" t="s">
        <v>102</v>
      </c>
      <c r="B11">
        <v>901.77409999999998</v>
      </c>
      <c r="C11">
        <v>3084.1035000000002</v>
      </c>
      <c r="D11">
        <v>5011.7170999999998</v>
      </c>
      <c r="E11">
        <v>3759.5308</v>
      </c>
      <c r="F11">
        <v>3166.7772</v>
      </c>
      <c r="G11">
        <v>1100.5845999999999</v>
      </c>
      <c r="H11">
        <v>27885.2281</v>
      </c>
      <c r="I11">
        <v>1093.8981000000001</v>
      </c>
      <c r="J11">
        <v>1208.5469000000001</v>
      </c>
      <c r="K11">
        <v>7940.5654999999997</v>
      </c>
      <c r="L11">
        <v>3672.4834000000001</v>
      </c>
      <c r="M11">
        <v>3329.8611999999998</v>
      </c>
      <c r="N11">
        <v>1639.192</v>
      </c>
      <c r="O11">
        <v>30078.172399999999</v>
      </c>
      <c r="P11">
        <v>-192.124</v>
      </c>
      <c r="Q11">
        <v>1875.5565999999999</v>
      </c>
      <c r="R11">
        <v>-2928.8483999999999</v>
      </c>
      <c r="S11">
        <v>87.047399999999897</v>
      </c>
      <c r="T11">
        <v>-163.084</v>
      </c>
      <c r="U11">
        <v>-538.60739999999998</v>
      </c>
      <c r="V11">
        <v>-2192.9443000000001</v>
      </c>
    </row>
    <row r="12" spans="1:22" x14ac:dyDescent="0.3">
      <c r="A12" t="s">
        <v>103</v>
      </c>
      <c r="B12">
        <v>1241.6316999999999</v>
      </c>
      <c r="C12">
        <v>6257.0391</v>
      </c>
      <c r="D12">
        <v>11481.048000000001</v>
      </c>
      <c r="E12">
        <v>6551.7839999999997</v>
      </c>
      <c r="F12">
        <v>4215.3630000000003</v>
      </c>
      <c r="G12">
        <v>1216.6831</v>
      </c>
      <c r="H12">
        <v>49278.854399999997</v>
      </c>
      <c r="I12">
        <v>2360.0524999999998</v>
      </c>
      <c r="J12">
        <v>1868.2443000000001</v>
      </c>
      <c r="K12">
        <v>12102.837100000001</v>
      </c>
      <c r="L12">
        <v>7210.2592999999997</v>
      </c>
      <c r="M12">
        <v>6044.7992000000004</v>
      </c>
      <c r="N12">
        <v>2361.1808000000001</v>
      </c>
      <c r="O12">
        <v>50495.1567</v>
      </c>
      <c r="P12">
        <v>-1118.4208000000001</v>
      </c>
      <c r="Q12">
        <v>4388.7947999999997</v>
      </c>
      <c r="R12">
        <v>-621.78909999999996</v>
      </c>
      <c r="S12">
        <v>-658.47529999999995</v>
      </c>
      <c r="T12">
        <v>-1829.4362000000001</v>
      </c>
      <c r="U12">
        <v>-1144.4976999999999</v>
      </c>
      <c r="V12">
        <v>-1216.3023000000001</v>
      </c>
    </row>
    <row r="13" spans="1:22" x14ac:dyDescent="0.3">
      <c r="A13" t="s">
        <v>104</v>
      </c>
      <c r="B13">
        <v>451.42090000000002</v>
      </c>
      <c r="C13">
        <v>182.86969999999999</v>
      </c>
      <c r="D13">
        <v>962.94150000000002</v>
      </c>
      <c r="E13">
        <v>767.08799999999997</v>
      </c>
      <c r="F13">
        <v>801.36599999999999</v>
      </c>
      <c r="G13">
        <v>573.30060000000003</v>
      </c>
      <c r="H13">
        <v>6678.9507000000003</v>
      </c>
      <c r="I13">
        <v>494.91649999999998</v>
      </c>
      <c r="J13">
        <v>503.96440000000001</v>
      </c>
      <c r="K13">
        <v>661.3365</v>
      </c>
      <c r="L13">
        <v>691.93060000000003</v>
      </c>
      <c r="M13">
        <v>726.49170000000004</v>
      </c>
      <c r="N13">
        <v>512.26110000000006</v>
      </c>
      <c r="O13">
        <v>6532.1540000000005</v>
      </c>
      <c r="P13">
        <v>-43.495600000000003</v>
      </c>
      <c r="Q13">
        <v>-321.09469999999999</v>
      </c>
      <c r="R13">
        <v>301.60500000000002</v>
      </c>
      <c r="S13">
        <v>75.157399999999896</v>
      </c>
      <c r="T13">
        <v>74.874299999999906</v>
      </c>
      <c r="U13">
        <v>61.039499999999997</v>
      </c>
      <c r="V13">
        <v>146.79669999999999</v>
      </c>
    </row>
    <row r="14" spans="1:22" x14ac:dyDescent="0.3">
      <c r="A14" t="s">
        <v>105</v>
      </c>
      <c r="B14">
        <v>484.45699999999999</v>
      </c>
      <c r="C14">
        <v>3437.9944</v>
      </c>
      <c r="D14">
        <v>4294.7847000000002</v>
      </c>
      <c r="E14">
        <v>2126.2469000000001</v>
      </c>
      <c r="F14">
        <v>1661.4704999999999</v>
      </c>
      <c r="G14">
        <v>378.26679999999999</v>
      </c>
      <c r="H14">
        <v>18475.335999999999</v>
      </c>
      <c r="I14">
        <v>717.49850000000004</v>
      </c>
      <c r="J14">
        <v>701.41750000000002</v>
      </c>
      <c r="K14">
        <v>6138.2465000000002</v>
      </c>
      <c r="L14">
        <v>3367.0084000000002</v>
      </c>
      <c r="M14">
        <v>2372.5279999999998</v>
      </c>
      <c r="N14">
        <v>638.35140000000001</v>
      </c>
      <c r="O14">
        <v>21684.560300000001</v>
      </c>
      <c r="P14">
        <v>-233.04150000000001</v>
      </c>
      <c r="Q14">
        <v>2736.5769</v>
      </c>
      <c r="R14">
        <v>-1843.4618</v>
      </c>
      <c r="S14">
        <v>-1240.7615000000001</v>
      </c>
      <c r="T14">
        <v>-711.0575</v>
      </c>
      <c r="U14">
        <v>-260.08460000000002</v>
      </c>
      <c r="V14">
        <v>-3209.2242999999999</v>
      </c>
    </row>
    <row r="15" spans="1:22" x14ac:dyDescent="0.3">
      <c r="A15" t="s">
        <v>106</v>
      </c>
      <c r="B15">
        <v>761.01110000000006</v>
      </c>
      <c r="C15">
        <v>4909.5981000000002</v>
      </c>
      <c r="D15">
        <v>5428.2511999999997</v>
      </c>
      <c r="E15">
        <v>2773.0542999999998</v>
      </c>
      <c r="F15">
        <v>1945.3878999999999</v>
      </c>
      <c r="G15">
        <v>656.3741</v>
      </c>
      <c r="H15">
        <v>26100.525799999999</v>
      </c>
      <c r="I15">
        <v>908.66560000000004</v>
      </c>
      <c r="J15">
        <v>1135.4063000000001</v>
      </c>
      <c r="K15">
        <v>8741.4734000000008</v>
      </c>
      <c r="L15">
        <v>3402.8321999999998</v>
      </c>
      <c r="M15">
        <v>2805.7745</v>
      </c>
      <c r="N15">
        <v>997.26340000000005</v>
      </c>
      <c r="O15">
        <v>28857.539000000001</v>
      </c>
      <c r="P15">
        <v>-147.65450000000001</v>
      </c>
      <c r="Q15">
        <v>3774.1918000000001</v>
      </c>
      <c r="R15">
        <v>-3313.2222000000002</v>
      </c>
      <c r="S15">
        <v>-629.77790000000005</v>
      </c>
      <c r="T15">
        <v>-860.38660000000004</v>
      </c>
      <c r="U15">
        <v>-340.88929999999999</v>
      </c>
      <c r="V15">
        <v>-2757.0131999999999</v>
      </c>
    </row>
    <row r="16" spans="1:22" x14ac:dyDescent="0.3">
      <c r="A16" t="s">
        <v>107</v>
      </c>
      <c r="B16">
        <v>1381.7807</v>
      </c>
      <c r="C16">
        <v>525.3347</v>
      </c>
      <c r="D16">
        <v>1816.9281000000001</v>
      </c>
      <c r="E16">
        <v>2031.1083000000001</v>
      </c>
      <c r="F16">
        <v>2138.9674</v>
      </c>
      <c r="G16">
        <v>812.90570000000002</v>
      </c>
      <c r="H16">
        <v>14875.0211</v>
      </c>
      <c r="I16">
        <v>1142.7079000000001</v>
      </c>
      <c r="J16">
        <v>1046.8447000000001</v>
      </c>
      <c r="K16">
        <v>1977.5369000000001</v>
      </c>
      <c r="L16">
        <v>2032.4259999999999</v>
      </c>
      <c r="M16">
        <v>2032.9962</v>
      </c>
      <c r="N16">
        <v>1167.2364</v>
      </c>
      <c r="O16">
        <v>16000.710499999999</v>
      </c>
      <c r="P16">
        <v>239.0728</v>
      </c>
      <c r="Q16">
        <v>-521.51</v>
      </c>
      <c r="R16">
        <v>-160.6088</v>
      </c>
      <c r="S16">
        <v>-1.31770000000006</v>
      </c>
      <c r="T16">
        <v>105.9712</v>
      </c>
      <c r="U16">
        <v>-354.33069999999998</v>
      </c>
      <c r="V16">
        <v>-1125.6894</v>
      </c>
    </row>
    <row r="17" spans="1:22" x14ac:dyDescent="0.3">
      <c r="A17" t="s">
        <v>108</v>
      </c>
      <c r="B17">
        <v>950.2242</v>
      </c>
      <c r="C17">
        <v>6142.643</v>
      </c>
      <c r="D17">
        <v>4341.0985000000001</v>
      </c>
      <c r="E17">
        <v>2350.5171</v>
      </c>
      <c r="F17">
        <v>2137.6822999999999</v>
      </c>
      <c r="G17">
        <v>612.65899999999999</v>
      </c>
      <c r="H17">
        <v>25239.748100000001</v>
      </c>
      <c r="I17">
        <v>1239.3556000000001</v>
      </c>
      <c r="J17">
        <v>1590.6047000000001</v>
      </c>
      <c r="K17">
        <v>8819.6370000000006</v>
      </c>
      <c r="L17">
        <v>3168.8368</v>
      </c>
      <c r="M17">
        <v>2825.9135999999999</v>
      </c>
      <c r="N17">
        <v>1011.9050999999999</v>
      </c>
      <c r="O17">
        <v>31595.9807</v>
      </c>
      <c r="P17">
        <v>-289.13139999999999</v>
      </c>
      <c r="Q17">
        <v>4552.0383000000002</v>
      </c>
      <c r="R17">
        <v>-4478.5384999999997</v>
      </c>
      <c r="S17">
        <v>-818.31970000000001</v>
      </c>
      <c r="T17">
        <v>-688.23130000000003</v>
      </c>
      <c r="U17">
        <v>-399.24610000000001</v>
      </c>
      <c r="V17">
        <v>-6356.2326000000003</v>
      </c>
    </row>
    <row r="18" spans="1:22" x14ac:dyDescent="0.3">
      <c r="A18" t="s">
        <v>109</v>
      </c>
      <c r="B18">
        <v>533.00019999999995</v>
      </c>
      <c r="C18">
        <v>110.9999</v>
      </c>
      <c r="D18">
        <v>879.91210000000001</v>
      </c>
      <c r="E18">
        <v>1126.9440999999999</v>
      </c>
      <c r="F18">
        <v>1029.7943</v>
      </c>
      <c r="G18">
        <v>324.28250000000003</v>
      </c>
      <c r="H18">
        <v>6469.0709999999999</v>
      </c>
      <c r="I18">
        <v>480.76310000000001</v>
      </c>
      <c r="J18">
        <v>383.88139999999999</v>
      </c>
      <c r="K18">
        <v>663.74990000000003</v>
      </c>
      <c r="L18">
        <v>1076.3924999999999</v>
      </c>
      <c r="M18">
        <v>1111.3671999999999</v>
      </c>
      <c r="N18">
        <v>477.5394</v>
      </c>
      <c r="O18">
        <v>7145.7075999999997</v>
      </c>
      <c r="P18">
        <v>52.237099999999899</v>
      </c>
      <c r="Q18">
        <v>-272.88150000000002</v>
      </c>
      <c r="R18">
        <v>216.16220000000001</v>
      </c>
      <c r="S18">
        <v>50.551600000000001</v>
      </c>
      <c r="T18">
        <v>-81.572899999999905</v>
      </c>
      <c r="U18">
        <v>-153.2569</v>
      </c>
      <c r="V18">
        <v>-676.63660000000004</v>
      </c>
    </row>
    <row r="19" spans="1:22" x14ac:dyDescent="0.3">
      <c r="A19" t="s">
        <v>110</v>
      </c>
      <c r="B19">
        <v>799.32429999999999</v>
      </c>
      <c r="C19">
        <v>1329.7537</v>
      </c>
      <c r="D19">
        <v>2580.7237</v>
      </c>
      <c r="E19">
        <v>1889.1813999999999</v>
      </c>
      <c r="F19">
        <v>1700.521</v>
      </c>
      <c r="G19">
        <v>675.74189999999999</v>
      </c>
      <c r="H19">
        <v>15112.521000000001</v>
      </c>
      <c r="I19">
        <v>1048.67</v>
      </c>
      <c r="J19">
        <v>876.70259999999996</v>
      </c>
      <c r="K19">
        <v>3580.1226000000001</v>
      </c>
      <c r="L19">
        <v>2217.9189000000001</v>
      </c>
      <c r="M19">
        <v>2046.9851000000001</v>
      </c>
      <c r="N19">
        <v>800.51959999999997</v>
      </c>
      <c r="O19">
        <v>17829.6705</v>
      </c>
      <c r="P19">
        <v>-249.34569999999999</v>
      </c>
      <c r="Q19">
        <v>453.05110000000002</v>
      </c>
      <c r="R19">
        <v>-999.39890000000003</v>
      </c>
      <c r="S19">
        <v>-328.73750000000001</v>
      </c>
      <c r="T19">
        <v>-346.46409999999997</v>
      </c>
      <c r="U19">
        <v>-124.7777</v>
      </c>
      <c r="V19">
        <v>-2717.1495</v>
      </c>
    </row>
    <row r="20" spans="1:22" x14ac:dyDescent="0.3">
      <c r="A20" t="s">
        <v>111</v>
      </c>
      <c r="B20">
        <v>865.15110000000004</v>
      </c>
      <c r="C20">
        <v>213.1293</v>
      </c>
      <c r="D20">
        <v>1903.0853999999999</v>
      </c>
      <c r="E20">
        <v>1517.4829999999999</v>
      </c>
      <c r="F20">
        <v>1464.1704</v>
      </c>
      <c r="G20">
        <v>880.02779999999996</v>
      </c>
      <c r="H20">
        <v>11940.01</v>
      </c>
      <c r="I20">
        <v>739.73109999999997</v>
      </c>
      <c r="J20">
        <v>1025.8143</v>
      </c>
      <c r="K20">
        <v>1295.578</v>
      </c>
      <c r="L20">
        <v>1363.9636</v>
      </c>
      <c r="M20">
        <v>1284.0207</v>
      </c>
      <c r="N20">
        <v>777.07730000000004</v>
      </c>
      <c r="O20">
        <v>11075.4692</v>
      </c>
      <c r="P20">
        <v>125.42</v>
      </c>
      <c r="Q20">
        <v>-812.68499999999995</v>
      </c>
      <c r="R20">
        <v>607.50739999999996</v>
      </c>
      <c r="S20">
        <v>153.51939999999999</v>
      </c>
      <c r="T20">
        <v>180.1497</v>
      </c>
      <c r="U20">
        <v>102.95050000000001</v>
      </c>
      <c r="V20">
        <v>864.54080000000101</v>
      </c>
    </row>
    <row r="21" spans="1:22" x14ac:dyDescent="0.3">
      <c r="A21" t="s">
        <v>112</v>
      </c>
      <c r="B21">
        <v>406.82409999999999</v>
      </c>
      <c r="C21">
        <v>4082.5711999999999</v>
      </c>
      <c r="D21">
        <v>2654.6343000000002</v>
      </c>
      <c r="E21">
        <v>1294.7472</v>
      </c>
      <c r="F21">
        <v>1060.9194</v>
      </c>
      <c r="G21">
        <v>494.58109999999999</v>
      </c>
      <c r="H21">
        <v>15873.4666</v>
      </c>
      <c r="I21">
        <v>559.88310000000001</v>
      </c>
      <c r="J21">
        <v>408.63760000000002</v>
      </c>
      <c r="K21">
        <v>5433.2788</v>
      </c>
      <c r="L21">
        <v>1502.3333</v>
      </c>
      <c r="M21">
        <v>1276.0181</v>
      </c>
      <c r="N21">
        <v>531.70759999999996</v>
      </c>
      <c r="O21">
        <v>15467.7736</v>
      </c>
      <c r="P21">
        <v>-153.059</v>
      </c>
      <c r="Q21">
        <v>3673.9335999999998</v>
      </c>
      <c r="R21">
        <v>-2778.6444999999999</v>
      </c>
      <c r="S21">
        <v>-207.58609999999999</v>
      </c>
      <c r="T21">
        <v>-215.09870000000001</v>
      </c>
      <c r="U21">
        <v>-37.1265</v>
      </c>
      <c r="V21">
        <v>405.69299999999902</v>
      </c>
    </row>
    <row r="22" spans="1:22" x14ac:dyDescent="0.3">
      <c r="A22" t="s">
        <v>113</v>
      </c>
      <c r="B22">
        <v>423.99810000000002</v>
      </c>
      <c r="C22">
        <v>387.40589999999997</v>
      </c>
      <c r="D22">
        <v>1432.8333</v>
      </c>
      <c r="E22">
        <v>1091.3692000000001</v>
      </c>
      <c r="F22">
        <v>1035.1238000000001</v>
      </c>
      <c r="G22">
        <v>439.80560000000003</v>
      </c>
      <c r="H22">
        <v>8416.1201999999994</v>
      </c>
      <c r="I22">
        <v>556.97770000000003</v>
      </c>
      <c r="J22">
        <v>454.93759999999997</v>
      </c>
      <c r="K22">
        <v>1365.4390000000001</v>
      </c>
      <c r="L22">
        <v>1143.4637</v>
      </c>
      <c r="M22">
        <v>1098.5060000000001</v>
      </c>
      <c r="N22">
        <v>553.87249999999995</v>
      </c>
      <c r="O22">
        <v>8703.8356999999996</v>
      </c>
      <c r="P22">
        <v>-132.9796</v>
      </c>
      <c r="Q22">
        <v>-67.531700000000001</v>
      </c>
      <c r="R22">
        <v>67.394299999999902</v>
      </c>
      <c r="S22">
        <v>-52.094499999999897</v>
      </c>
      <c r="T22">
        <v>-63.382199999999798</v>
      </c>
      <c r="U22">
        <v>-114.0669</v>
      </c>
      <c r="V22">
        <v>-287.71550000000002</v>
      </c>
    </row>
    <row r="23" spans="1:22" x14ac:dyDescent="0.3">
      <c r="A23" t="s">
        <v>114</v>
      </c>
      <c r="B23">
        <v>1145.4503999999999</v>
      </c>
      <c r="C23">
        <v>894.43200000000002</v>
      </c>
      <c r="D23">
        <v>2937.2478000000001</v>
      </c>
      <c r="E23">
        <v>2401.1080999999999</v>
      </c>
      <c r="F23">
        <v>2257.9652999999998</v>
      </c>
      <c r="G23">
        <v>1065.8943999999999</v>
      </c>
      <c r="H23">
        <v>18066.0265</v>
      </c>
      <c r="I23">
        <v>952.66989999999998</v>
      </c>
      <c r="J23">
        <v>1391.4703</v>
      </c>
      <c r="K23">
        <v>3634.5747000000001</v>
      </c>
      <c r="L23">
        <v>2227.9131000000002</v>
      </c>
      <c r="M23">
        <v>1960.6764000000001</v>
      </c>
      <c r="N23">
        <v>1131.4884</v>
      </c>
      <c r="O23">
        <v>18565.645700000001</v>
      </c>
      <c r="P23">
        <v>192.78049999999999</v>
      </c>
      <c r="Q23">
        <v>-497.03829999999999</v>
      </c>
      <c r="R23">
        <v>-697.32690000000002</v>
      </c>
      <c r="S23">
        <v>173.19499999999999</v>
      </c>
      <c r="T23">
        <v>297.28890000000001</v>
      </c>
      <c r="U23">
        <v>-65.594000000000094</v>
      </c>
      <c r="V23">
        <v>-499.619200000001</v>
      </c>
    </row>
    <row r="24" spans="1:22" x14ac:dyDescent="0.3">
      <c r="A24" t="s">
        <v>115</v>
      </c>
      <c r="B24">
        <v>562.35130000000004</v>
      </c>
      <c r="C24">
        <v>1034.2956999999999</v>
      </c>
      <c r="D24">
        <v>2148.7489</v>
      </c>
      <c r="E24">
        <v>1328.5283999999999</v>
      </c>
      <c r="F24">
        <v>1281.5302999999999</v>
      </c>
      <c r="G24">
        <v>532.09670000000006</v>
      </c>
      <c r="H24">
        <v>11720.2487</v>
      </c>
      <c r="I24">
        <v>933.77049999999997</v>
      </c>
      <c r="J24">
        <v>585.79049999999995</v>
      </c>
      <c r="K24">
        <v>3024.7280000000001</v>
      </c>
      <c r="L24">
        <v>1788.4474</v>
      </c>
      <c r="M24">
        <v>1636.8134</v>
      </c>
      <c r="N24">
        <v>745.69200000000001</v>
      </c>
      <c r="O24">
        <v>14358.022800000001</v>
      </c>
      <c r="P24">
        <v>-371.41919999999999</v>
      </c>
      <c r="Q24">
        <v>448.5052</v>
      </c>
      <c r="R24">
        <v>-875.97910000000002</v>
      </c>
      <c r="S24">
        <v>-459.91899999999998</v>
      </c>
      <c r="T24">
        <v>-355.28309999999999</v>
      </c>
      <c r="U24">
        <v>-213.59530000000001</v>
      </c>
      <c r="V24">
        <v>-2637.7741000000001</v>
      </c>
    </row>
    <row r="25" spans="1:22" x14ac:dyDescent="0.3">
      <c r="A25" t="s">
        <v>116</v>
      </c>
      <c r="B25">
        <v>461.99939999999998</v>
      </c>
      <c r="C25">
        <v>251.7996</v>
      </c>
      <c r="D25">
        <v>1235.1195</v>
      </c>
      <c r="E25">
        <v>1034.7745</v>
      </c>
      <c r="F25">
        <v>1003.2094</v>
      </c>
      <c r="G25">
        <v>414.24979999999999</v>
      </c>
      <c r="H25">
        <v>7603.7177000000001</v>
      </c>
      <c r="I25">
        <v>610.00019999999995</v>
      </c>
      <c r="J25">
        <v>487.86619999999999</v>
      </c>
      <c r="K25">
        <v>929.67089999999996</v>
      </c>
      <c r="L25">
        <v>1223.7134000000001</v>
      </c>
      <c r="M25">
        <v>1240.356</v>
      </c>
      <c r="N25">
        <v>572.62909999999999</v>
      </c>
      <c r="O25">
        <v>8682.8063999999995</v>
      </c>
      <c r="P25">
        <v>-148.0008</v>
      </c>
      <c r="Q25">
        <v>-236.06659999999999</v>
      </c>
      <c r="R25">
        <v>305.4486</v>
      </c>
      <c r="S25">
        <v>-188.93889999999999</v>
      </c>
      <c r="T25">
        <v>-237.14660000000001</v>
      </c>
      <c r="U25">
        <v>-158.3793</v>
      </c>
      <c r="V25">
        <v>-1079.0887</v>
      </c>
    </row>
    <row r="26" spans="1:22" x14ac:dyDescent="0.3">
      <c r="A26" t="s">
        <v>117</v>
      </c>
      <c r="B26">
        <v>1722.4268999999999</v>
      </c>
      <c r="C26">
        <v>8903.7883000000002</v>
      </c>
      <c r="D26">
        <v>10316.963100000001</v>
      </c>
      <c r="E26">
        <v>5437.8123999999998</v>
      </c>
      <c r="F26">
        <v>4001.5915</v>
      </c>
      <c r="G26">
        <v>1377.1867999999999</v>
      </c>
      <c r="H26">
        <v>49802.510300000002</v>
      </c>
      <c r="I26">
        <v>2195.6660999999999</v>
      </c>
      <c r="J26">
        <v>2405.6277</v>
      </c>
      <c r="K26">
        <v>15048.5314</v>
      </c>
      <c r="L26">
        <v>6555.2284</v>
      </c>
      <c r="M26">
        <v>5334.6839</v>
      </c>
      <c r="N26">
        <v>2116.3681999999999</v>
      </c>
      <c r="O26">
        <v>54409.670899999997</v>
      </c>
      <c r="P26">
        <v>-473.23919999999998</v>
      </c>
      <c r="Q26">
        <v>6498.1606000000002</v>
      </c>
      <c r="R26">
        <v>-4731.5682999999999</v>
      </c>
      <c r="S26">
        <v>-1117.4159999999999</v>
      </c>
      <c r="T26">
        <v>-1333.0924</v>
      </c>
      <c r="U26">
        <v>-739.18140000000005</v>
      </c>
      <c r="V26">
        <v>-4607.1606000000002</v>
      </c>
    </row>
    <row r="27" spans="1:22" x14ac:dyDescent="0.3">
      <c r="A27" t="s">
        <v>118</v>
      </c>
      <c r="B27">
        <v>1110.1468</v>
      </c>
      <c r="C27">
        <v>4255.8065999999999</v>
      </c>
      <c r="D27">
        <v>4480.2741999999998</v>
      </c>
      <c r="E27">
        <v>2513.9971</v>
      </c>
      <c r="F27">
        <v>2209.8948</v>
      </c>
      <c r="G27">
        <v>767.721</v>
      </c>
      <c r="H27">
        <v>24980.209599999998</v>
      </c>
      <c r="I27">
        <v>1573.3052</v>
      </c>
      <c r="J27">
        <v>1543.8924999999999</v>
      </c>
      <c r="K27">
        <v>9583.3757999999998</v>
      </c>
      <c r="L27">
        <v>3604.0405000000001</v>
      </c>
      <c r="M27">
        <v>3264.4083000000001</v>
      </c>
      <c r="N27">
        <v>1509.3559</v>
      </c>
      <c r="O27">
        <v>34326.624499999998</v>
      </c>
      <c r="P27">
        <v>-463.15839999999997</v>
      </c>
      <c r="Q27">
        <v>2711.9141</v>
      </c>
      <c r="R27">
        <v>-5103.1016</v>
      </c>
      <c r="S27">
        <v>-1090.0434</v>
      </c>
      <c r="T27">
        <v>-1054.5135</v>
      </c>
      <c r="U27">
        <v>-741.63490000000002</v>
      </c>
      <c r="V27">
        <v>-9346.4148999999998</v>
      </c>
    </row>
    <row r="28" spans="1:22" x14ac:dyDescent="0.3">
      <c r="A28" t="s">
        <v>119</v>
      </c>
      <c r="B28">
        <v>1333.9168999999999</v>
      </c>
      <c r="C28">
        <v>7644.4528</v>
      </c>
      <c r="D28">
        <v>6796.5486000000001</v>
      </c>
      <c r="E28">
        <v>4294.3571000000002</v>
      </c>
      <c r="F28">
        <v>3277.3442</v>
      </c>
      <c r="G28">
        <v>1048.2502999999999</v>
      </c>
      <c r="H28">
        <v>39059.592499999999</v>
      </c>
      <c r="I28">
        <v>1771.5155</v>
      </c>
      <c r="J28">
        <v>1272.9575</v>
      </c>
      <c r="K28">
        <v>11479.5892</v>
      </c>
      <c r="L28">
        <v>4841.1421</v>
      </c>
      <c r="M28">
        <v>3860.8879999999999</v>
      </c>
      <c r="N28">
        <v>1433.7104999999999</v>
      </c>
      <c r="O28">
        <v>38910.445</v>
      </c>
      <c r="P28">
        <v>-437.59859999999998</v>
      </c>
      <c r="Q28">
        <v>6371.4952999999996</v>
      </c>
      <c r="R28">
        <v>-4683.0406000000003</v>
      </c>
      <c r="S28">
        <v>-546.78499999999997</v>
      </c>
      <c r="T28">
        <v>-583.54380000000003</v>
      </c>
      <c r="U28">
        <v>-385.46019999999999</v>
      </c>
      <c r="V28">
        <v>149.14749999999901</v>
      </c>
    </row>
    <row r="29" spans="1:22" x14ac:dyDescent="0.3">
      <c r="A29" t="s">
        <v>5</v>
      </c>
      <c r="B29">
        <v>9114.8387999999995</v>
      </c>
      <c r="C29">
        <v>12869.269700000001</v>
      </c>
      <c r="D29">
        <v>89437.541599999997</v>
      </c>
      <c r="E29">
        <v>35622.068899999998</v>
      </c>
      <c r="F29">
        <v>25952.646400000001</v>
      </c>
      <c r="G29">
        <v>7869.3167000000003</v>
      </c>
      <c r="H29">
        <v>288018.89319999999</v>
      </c>
      <c r="I29">
        <v>34949.5933</v>
      </c>
      <c r="J29">
        <v>30327.2428</v>
      </c>
      <c r="K29">
        <v>53458.8488</v>
      </c>
      <c r="L29">
        <v>79661.001499999998</v>
      </c>
      <c r="M29">
        <v>75525.316999999995</v>
      </c>
      <c r="N29">
        <v>29485.960299999999</v>
      </c>
      <c r="O29">
        <v>478598.12760000001</v>
      </c>
      <c r="P29">
        <v>-25834.754499999999</v>
      </c>
      <c r="Q29">
        <v>-17457.973099999999</v>
      </c>
      <c r="R29">
        <v>35978.692799999997</v>
      </c>
      <c r="S29">
        <v>-44038.9326</v>
      </c>
      <c r="T29">
        <v>-49572.670599999998</v>
      </c>
      <c r="U29">
        <v>-21616.643599999999</v>
      </c>
      <c r="V29">
        <v>-190579.23439999999</v>
      </c>
    </row>
    <row r="30" spans="1:22" x14ac:dyDescent="0.3">
      <c r="A30" t="s">
        <v>120</v>
      </c>
      <c r="B30">
        <v>916.57669999999996</v>
      </c>
      <c r="C30">
        <v>203.78149999999999</v>
      </c>
      <c r="D30">
        <v>1549.6151</v>
      </c>
      <c r="E30">
        <v>1583.174</v>
      </c>
      <c r="F30">
        <v>1486.6368</v>
      </c>
      <c r="G30">
        <v>402.10079999999999</v>
      </c>
      <c r="H30">
        <v>10039.1705</v>
      </c>
      <c r="I30">
        <v>1267.5652</v>
      </c>
      <c r="J30">
        <v>712.96929999999998</v>
      </c>
      <c r="K30">
        <v>1670.3230000000001</v>
      </c>
      <c r="L30">
        <v>2055.7919000000002</v>
      </c>
      <c r="M30">
        <v>2196.5707000000002</v>
      </c>
      <c r="N30">
        <v>916.96119999999996</v>
      </c>
      <c r="O30">
        <v>14618.384599999999</v>
      </c>
      <c r="P30">
        <v>-350.98849999999999</v>
      </c>
      <c r="Q30">
        <v>-509.18779999999998</v>
      </c>
      <c r="R30">
        <v>-120.7079</v>
      </c>
      <c r="S30">
        <v>-472.61790000000002</v>
      </c>
      <c r="T30">
        <v>-709.93389999999999</v>
      </c>
      <c r="U30">
        <v>-514.86040000000003</v>
      </c>
      <c r="V30">
        <v>-4579.2141000000001</v>
      </c>
    </row>
    <row r="31" spans="1:22" x14ac:dyDescent="0.3">
      <c r="A31" t="s">
        <v>121</v>
      </c>
      <c r="B31">
        <v>3496.2354999999998</v>
      </c>
      <c r="C31">
        <v>8981.6731999999993</v>
      </c>
      <c r="D31">
        <v>21479.267599999999</v>
      </c>
      <c r="E31">
        <v>10983.0028</v>
      </c>
      <c r="F31">
        <v>8300.9873000000007</v>
      </c>
      <c r="G31">
        <v>2329.069</v>
      </c>
      <c r="H31">
        <v>89275.259699999995</v>
      </c>
      <c r="I31">
        <v>5106.9402</v>
      </c>
      <c r="J31">
        <v>6745.6701000000003</v>
      </c>
      <c r="K31">
        <v>19220.695400000001</v>
      </c>
      <c r="L31">
        <v>13002.8385</v>
      </c>
      <c r="M31">
        <v>11022.252899999999</v>
      </c>
      <c r="N31">
        <v>5329.3288000000002</v>
      </c>
      <c r="O31">
        <v>97872.415800000002</v>
      </c>
      <c r="P31">
        <v>-1610.7047</v>
      </c>
      <c r="Q31">
        <v>2236.0030999999999</v>
      </c>
      <c r="R31">
        <v>2258.5722000000001</v>
      </c>
      <c r="S31">
        <v>-2019.8357000000001</v>
      </c>
      <c r="T31">
        <v>-2721.2656000000002</v>
      </c>
      <c r="U31">
        <v>-3000.2597999999998</v>
      </c>
      <c r="V31">
        <v>-8597.1561000000092</v>
      </c>
    </row>
    <row r="32" spans="1:22" x14ac:dyDescent="0.3">
      <c r="A32" t="s">
        <v>122</v>
      </c>
      <c r="B32">
        <v>804.71950000000004</v>
      </c>
      <c r="C32">
        <v>256.75189999999998</v>
      </c>
      <c r="D32">
        <v>1623.5716</v>
      </c>
      <c r="E32">
        <v>1520.4738</v>
      </c>
      <c r="F32">
        <v>1470.8637000000001</v>
      </c>
      <c r="G32">
        <v>755.52239999999995</v>
      </c>
      <c r="H32">
        <v>11298.923699999999</v>
      </c>
      <c r="I32">
        <v>781.37459999999999</v>
      </c>
      <c r="J32">
        <v>705.09849999999994</v>
      </c>
      <c r="K32">
        <v>1121.7376999999999</v>
      </c>
      <c r="L32">
        <v>1387.8807999999999</v>
      </c>
      <c r="M32">
        <v>1343.9566</v>
      </c>
      <c r="N32">
        <v>750.23180000000002</v>
      </c>
      <c r="O32">
        <v>10416.161899999999</v>
      </c>
      <c r="P32">
        <v>23.344900000000099</v>
      </c>
      <c r="Q32">
        <v>-448.34660000000002</v>
      </c>
      <c r="R32">
        <v>501.83390000000003</v>
      </c>
      <c r="S32">
        <v>132.59299999999999</v>
      </c>
      <c r="T32">
        <v>126.9071</v>
      </c>
      <c r="U32">
        <v>5.2906000000000404</v>
      </c>
      <c r="V32">
        <v>882.76179999999999</v>
      </c>
    </row>
    <row r="33" spans="1:22" x14ac:dyDescent="0.3">
      <c r="A33" t="s">
        <v>123</v>
      </c>
      <c r="B33">
        <v>898.23599999999999</v>
      </c>
      <c r="C33">
        <v>494.18799999999999</v>
      </c>
      <c r="D33">
        <v>2422.4814999999999</v>
      </c>
      <c r="E33">
        <v>1812.4864</v>
      </c>
      <c r="F33">
        <v>1837.5926999999999</v>
      </c>
      <c r="G33">
        <v>1039.8873000000001</v>
      </c>
      <c r="H33">
        <v>14868.460999999999</v>
      </c>
      <c r="I33">
        <v>820.42349999999999</v>
      </c>
      <c r="J33">
        <v>1333.8974000000001</v>
      </c>
      <c r="K33">
        <v>2526.9731999999999</v>
      </c>
      <c r="L33">
        <v>1808.7156</v>
      </c>
      <c r="M33">
        <v>1650.0817</v>
      </c>
      <c r="N33">
        <v>825.84429999999998</v>
      </c>
      <c r="O33">
        <v>15224.955099999999</v>
      </c>
      <c r="P33">
        <v>77.8125</v>
      </c>
      <c r="Q33">
        <v>-839.70939999999996</v>
      </c>
      <c r="R33">
        <v>-104.49169999999999</v>
      </c>
      <c r="S33">
        <v>3.7708000000000101</v>
      </c>
      <c r="T33">
        <v>187.511</v>
      </c>
      <c r="U33">
        <v>214.04300000000001</v>
      </c>
      <c r="V33">
        <v>-356.4941</v>
      </c>
    </row>
    <row r="34" spans="1:22" x14ac:dyDescent="0.3">
      <c r="A34" t="s">
        <v>124</v>
      </c>
      <c r="B34">
        <v>1226.0286000000001</v>
      </c>
      <c r="C34">
        <v>229.47229999999999</v>
      </c>
      <c r="D34">
        <v>2638.4866000000002</v>
      </c>
      <c r="E34">
        <v>2659.4339</v>
      </c>
      <c r="F34">
        <v>2679.6381000000001</v>
      </c>
      <c r="G34">
        <v>751.64490000000001</v>
      </c>
      <c r="H34">
        <v>16395.8449</v>
      </c>
      <c r="I34">
        <v>938.80790000000002</v>
      </c>
      <c r="J34">
        <v>1271.5655999999999</v>
      </c>
      <c r="K34">
        <v>1527.0236</v>
      </c>
      <c r="L34">
        <v>2035.9055000000001</v>
      </c>
      <c r="M34">
        <v>2253.3834999999999</v>
      </c>
      <c r="N34">
        <v>1055.0833</v>
      </c>
      <c r="O34">
        <v>15156.651099999999</v>
      </c>
      <c r="P34">
        <v>287.22070000000002</v>
      </c>
      <c r="Q34">
        <v>-1042.0933</v>
      </c>
      <c r="R34">
        <v>1111.463</v>
      </c>
      <c r="S34">
        <v>623.52840000000003</v>
      </c>
      <c r="T34">
        <v>426.25459999999998</v>
      </c>
      <c r="U34">
        <v>-303.4384</v>
      </c>
      <c r="V34">
        <v>1239.1938</v>
      </c>
    </row>
    <row r="35" spans="1:22" x14ac:dyDescent="0.3">
      <c r="A35" t="s">
        <v>125</v>
      </c>
      <c r="B35">
        <v>1313.1385</v>
      </c>
      <c r="C35">
        <v>6530.3009000000002</v>
      </c>
      <c r="D35">
        <v>6379.7547000000004</v>
      </c>
      <c r="E35">
        <v>3882.7521000000002</v>
      </c>
      <c r="F35">
        <v>3158.8663999999999</v>
      </c>
      <c r="G35">
        <v>1373.1881000000001</v>
      </c>
      <c r="H35">
        <v>36200.29</v>
      </c>
      <c r="I35">
        <v>1580.8304000000001</v>
      </c>
      <c r="J35">
        <v>1750.1895999999999</v>
      </c>
      <c r="K35">
        <v>10182.103300000001</v>
      </c>
      <c r="L35">
        <v>4261.0160999999998</v>
      </c>
      <c r="M35">
        <v>3654.8761</v>
      </c>
      <c r="N35">
        <v>1453.7052000000001</v>
      </c>
      <c r="O35">
        <v>36733.4516</v>
      </c>
      <c r="P35">
        <v>-267.69189999999998</v>
      </c>
      <c r="Q35">
        <v>4780.1112999999996</v>
      </c>
      <c r="R35">
        <v>-3802.3485999999998</v>
      </c>
      <c r="S35">
        <v>-378.26400000000001</v>
      </c>
      <c r="T35">
        <v>-496.00970000000001</v>
      </c>
      <c r="U35">
        <v>-80.517099999999999</v>
      </c>
      <c r="V35">
        <v>-533.161599999999</v>
      </c>
    </row>
    <row r="36" spans="1:22" x14ac:dyDescent="0.3">
      <c r="A36" t="s">
        <v>126</v>
      </c>
      <c r="B36">
        <v>494.92559999999997</v>
      </c>
      <c r="C36">
        <v>173.49789999999999</v>
      </c>
      <c r="D36">
        <v>1585.0843</v>
      </c>
      <c r="E36">
        <v>1430.0682999999999</v>
      </c>
      <c r="F36">
        <v>1212.2469000000001</v>
      </c>
      <c r="G36">
        <v>509.73599999999999</v>
      </c>
      <c r="H36">
        <v>8901.6623999999993</v>
      </c>
      <c r="I36">
        <v>501.55619999999999</v>
      </c>
      <c r="J36">
        <v>707.20849999999996</v>
      </c>
      <c r="K36">
        <v>974.65089999999998</v>
      </c>
      <c r="L36">
        <v>1100.502</v>
      </c>
      <c r="M36">
        <v>961.93470000000002</v>
      </c>
      <c r="N36">
        <v>558.03449999999998</v>
      </c>
      <c r="O36">
        <v>8081.8406000000004</v>
      </c>
      <c r="P36">
        <v>-6.6306000000000198</v>
      </c>
      <c r="Q36">
        <v>-533.7106</v>
      </c>
      <c r="R36">
        <v>610.43340000000001</v>
      </c>
      <c r="S36">
        <v>329.56630000000001</v>
      </c>
      <c r="T36">
        <v>250.31219999999999</v>
      </c>
      <c r="U36">
        <v>-48.298499999999997</v>
      </c>
      <c r="V36">
        <v>819.82180000000005</v>
      </c>
    </row>
    <row r="37" spans="1:22" x14ac:dyDescent="0.3">
      <c r="A37" t="s">
        <v>127</v>
      </c>
      <c r="B37">
        <v>1240.8891000000001</v>
      </c>
      <c r="C37">
        <v>1184.3875</v>
      </c>
      <c r="D37">
        <v>3225.8829999999998</v>
      </c>
      <c r="E37">
        <v>2795.2575999999999</v>
      </c>
      <c r="F37">
        <v>2883.4553999999998</v>
      </c>
      <c r="G37">
        <v>1350.0341000000001</v>
      </c>
      <c r="H37">
        <v>21514.7042</v>
      </c>
      <c r="I37">
        <v>994.60090000000002</v>
      </c>
      <c r="J37">
        <v>1761.5205000000001</v>
      </c>
      <c r="K37">
        <v>3399.0835000000002</v>
      </c>
      <c r="L37">
        <v>2744.1545999999998</v>
      </c>
      <c r="M37">
        <v>2607.2932999999998</v>
      </c>
      <c r="N37">
        <v>1707.3040000000001</v>
      </c>
      <c r="O37">
        <v>22386.2297</v>
      </c>
      <c r="P37">
        <v>246.28819999999999</v>
      </c>
      <c r="Q37">
        <v>-577.13300000000004</v>
      </c>
      <c r="R37">
        <v>-173.20050000000001</v>
      </c>
      <c r="S37">
        <v>51.103000000000101</v>
      </c>
      <c r="T37">
        <v>276.16210000000001</v>
      </c>
      <c r="U37">
        <v>-357.26990000000001</v>
      </c>
      <c r="V37">
        <v>-871.52549999999997</v>
      </c>
    </row>
    <row r="38" spans="1:22" x14ac:dyDescent="0.3">
      <c r="A38" t="s">
        <v>128</v>
      </c>
      <c r="B38">
        <v>735.6223</v>
      </c>
      <c r="C38">
        <v>2499.0351999999998</v>
      </c>
      <c r="D38">
        <v>3361.8290999999999</v>
      </c>
      <c r="E38">
        <v>2194.681</v>
      </c>
      <c r="F38">
        <v>2007.5787</v>
      </c>
      <c r="G38">
        <v>1100.7637</v>
      </c>
      <c r="H38">
        <v>20114.556400000001</v>
      </c>
      <c r="I38">
        <v>704.68539999999996</v>
      </c>
      <c r="J38">
        <v>763.00890000000004</v>
      </c>
      <c r="K38">
        <v>4745.6206000000002</v>
      </c>
      <c r="L38">
        <v>2338.7546000000002</v>
      </c>
      <c r="M38">
        <v>1999.7467999999999</v>
      </c>
      <c r="N38">
        <v>1075.4679000000001</v>
      </c>
      <c r="O38">
        <v>19462.2621</v>
      </c>
      <c r="P38">
        <v>30.936900000000001</v>
      </c>
      <c r="Q38">
        <v>1736.0263</v>
      </c>
      <c r="R38">
        <v>-1383.7915</v>
      </c>
      <c r="S38">
        <v>-144.0736</v>
      </c>
      <c r="T38">
        <v>7.8319000000001298</v>
      </c>
      <c r="U38">
        <v>25.2957999999999</v>
      </c>
      <c r="V38">
        <v>652.29430000000104</v>
      </c>
    </row>
    <row r="39" spans="1:22" x14ac:dyDescent="0.3">
      <c r="A39" t="s">
        <v>129</v>
      </c>
      <c r="B39">
        <v>1350.7868000000001</v>
      </c>
      <c r="C39">
        <v>12232.112800000001</v>
      </c>
      <c r="D39">
        <v>8262.6969000000008</v>
      </c>
      <c r="E39">
        <v>4042.5763999999999</v>
      </c>
      <c r="F39">
        <v>3217.2809999999999</v>
      </c>
      <c r="G39">
        <v>1371.4853000000001</v>
      </c>
      <c r="H39">
        <v>47788.757899999997</v>
      </c>
      <c r="I39">
        <v>1862.99</v>
      </c>
      <c r="J39">
        <v>2067.4974999999999</v>
      </c>
      <c r="K39">
        <v>15548.858</v>
      </c>
      <c r="L39">
        <v>5073.1921000000002</v>
      </c>
      <c r="M39">
        <v>4288.7916999999998</v>
      </c>
      <c r="N39">
        <v>1940.2918</v>
      </c>
      <c r="O39">
        <v>50278.191099999996</v>
      </c>
      <c r="P39">
        <v>-512.20320000000004</v>
      </c>
      <c r="Q39">
        <v>10164.615299999999</v>
      </c>
      <c r="R39">
        <v>-7286.1611000000003</v>
      </c>
      <c r="S39">
        <v>-1030.6157000000001</v>
      </c>
      <c r="T39">
        <v>-1071.5107</v>
      </c>
      <c r="U39">
        <v>-568.80650000000003</v>
      </c>
      <c r="V39">
        <v>-2489.4332000000099</v>
      </c>
    </row>
    <row r="40" spans="1:22" x14ac:dyDescent="0.3">
      <c r="A40" t="s">
        <v>130</v>
      </c>
      <c r="B40">
        <v>391.47919999999999</v>
      </c>
      <c r="C40">
        <v>4239.0406000000003</v>
      </c>
      <c r="D40">
        <v>4121.8676999999998</v>
      </c>
      <c r="E40">
        <v>1778.7942</v>
      </c>
      <c r="F40">
        <v>1447.5420999999999</v>
      </c>
      <c r="G40">
        <v>466.61410000000001</v>
      </c>
      <c r="H40">
        <v>19235.098900000001</v>
      </c>
      <c r="I40">
        <v>717.48220000000003</v>
      </c>
      <c r="J40">
        <v>835.94410000000005</v>
      </c>
      <c r="K40">
        <v>7727.1232</v>
      </c>
      <c r="L40">
        <v>3275.0315999999998</v>
      </c>
      <c r="M40">
        <v>2324.4665</v>
      </c>
      <c r="N40">
        <v>684.38250000000005</v>
      </c>
      <c r="O40">
        <v>23928.162</v>
      </c>
      <c r="P40">
        <v>-326.00299999999999</v>
      </c>
      <c r="Q40">
        <v>3403.0965000000001</v>
      </c>
      <c r="R40">
        <v>-3605.2555000000002</v>
      </c>
      <c r="S40">
        <v>-1496.2374</v>
      </c>
      <c r="T40">
        <v>-876.92439999999999</v>
      </c>
      <c r="U40">
        <v>-217.76840000000001</v>
      </c>
      <c r="V40">
        <v>-4693.0631000000003</v>
      </c>
    </row>
    <row r="41" spans="1:22" x14ac:dyDescent="0.3">
      <c r="A41" t="s">
        <v>131</v>
      </c>
      <c r="B41">
        <v>820.61770000000001</v>
      </c>
      <c r="C41">
        <v>182.01140000000001</v>
      </c>
      <c r="D41">
        <v>1668.5735999999999</v>
      </c>
      <c r="E41">
        <v>1564.2591</v>
      </c>
      <c r="F41">
        <v>1539.5132000000001</v>
      </c>
      <c r="G41">
        <v>590.62419999999997</v>
      </c>
      <c r="H41">
        <v>10921.385399999999</v>
      </c>
      <c r="I41">
        <v>687.63379999999995</v>
      </c>
      <c r="J41">
        <v>915.7029</v>
      </c>
      <c r="K41">
        <v>1209.5087000000001</v>
      </c>
      <c r="L41">
        <v>1453.2146</v>
      </c>
      <c r="M41">
        <v>1578.3970999999999</v>
      </c>
      <c r="N41">
        <v>702.50530000000003</v>
      </c>
      <c r="O41">
        <v>11287.0375</v>
      </c>
      <c r="P41">
        <v>132.98390000000001</v>
      </c>
      <c r="Q41">
        <v>-733.69150000000002</v>
      </c>
      <c r="R41">
        <v>459.06490000000002</v>
      </c>
      <c r="S41">
        <v>111.0445</v>
      </c>
      <c r="T41">
        <v>-38.883899999999798</v>
      </c>
      <c r="U41">
        <v>-111.8811</v>
      </c>
      <c r="V41">
        <v>-365.65210000000098</v>
      </c>
    </row>
    <row r="42" spans="1:22" x14ac:dyDescent="0.3">
      <c r="A42" t="s">
        <v>132</v>
      </c>
      <c r="B42">
        <v>552.56439999999998</v>
      </c>
      <c r="C42">
        <v>1960.6314</v>
      </c>
      <c r="D42">
        <v>2828.5641999999998</v>
      </c>
      <c r="E42">
        <v>1529.8851</v>
      </c>
      <c r="F42">
        <v>1364.2834</v>
      </c>
      <c r="G42">
        <v>672.20830000000001</v>
      </c>
      <c r="H42">
        <v>15004.337299999999</v>
      </c>
      <c r="I42">
        <v>700.51599999999996</v>
      </c>
      <c r="J42">
        <v>532.63099999999997</v>
      </c>
      <c r="K42">
        <v>4546.6130999999996</v>
      </c>
      <c r="L42">
        <v>1485.3373999999999</v>
      </c>
      <c r="M42">
        <v>1418.7778000000001</v>
      </c>
      <c r="N42">
        <v>739.71619999999996</v>
      </c>
      <c r="O42">
        <v>15304.5113</v>
      </c>
      <c r="P42">
        <v>-147.95160000000001</v>
      </c>
      <c r="Q42">
        <v>1428.0003999999999</v>
      </c>
      <c r="R42">
        <v>-1718.0489</v>
      </c>
      <c r="S42">
        <v>44.5476999999998</v>
      </c>
      <c r="T42">
        <v>-54.494399999999999</v>
      </c>
      <c r="U42">
        <v>-67.507900000000106</v>
      </c>
      <c r="V42">
        <v>-300.174000000001</v>
      </c>
    </row>
    <row r="43" spans="1:22" x14ac:dyDescent="0.3">
      <c r="A43" t="s">
        <v>133</v>
      </c>
      <c r="B43">
        <v>1067.4492</v>
      </c>
      <c r="C43">
        <v>2716.7174</v>
      </c>
      <c r="D43">
        <v>3734.2890000000002</v>
      </c>
      <c r="E43">
        <v>2525.3094000000001</v>
      </c>
      <c r="F43">
        <v>2456.8636000000001</v>
      </c>
      <c r="G43">
        <v>1610.9833000000001</v>
      </c>
      <c r="H43">
        <v>23749.640500000001</v>
      </c>
      <c r="I43">
        <v>1158.3703</v>
      </c>
      <c r="J43">
        <v>1307.0900999999999</v>
      </c>
      <c r="K43">
        <v>6199.1172999999999</v>
      </c>
      <c r="L43">
        <v>2701.0248000000001</v>
      </c>
      <c r="M43">
        <v>2656.8719999999998</v>
      </c>
      <c r="N43">
        <v>1615.0658000000001</v>
      </c>
      <c r="O43">
        <v>25815.117099999999</v>
      </c>
      <c r="P43">
        <v>-90.921099999999996</v>
      </c>
      <c r="Q43">
        <v>1409.6273000000001</v>
      </c>
      <c r="R43">
        <v>-2464.8283000000001</v>
      </c>
      <c r="S43">
        <v>-175.71539999999999</v>
      </c>
      <c r="T43">
        <v>-200.00839999999999</v>
      </c>
      <c r="U43">
        <v>-4.0825000000002101</v>
      </c>
      <c r="V43">
        <v>-2065.4766</v>
      </c>
    </row>
    <row r="44" spans="1:22" x14ac:dyDescent="0.3">
      <c r="A44" t="s">
        <v>134</v>
      </c>
      <c r="B44">
        <v>1049.5745999999999</v>
      </c>
      <c r="C44">
        <v>1130.5128</v>
      </c>
      <c r="D44">
        <v>2940.9032000000002</v>
      </c>
      <c r="E44">
        <v>2204.3813</v>
      </c>
      <c r="F44">
        <v>1960.252</v>
      </c>
      <c r="G44">
        <v>1077.8345999999999</v>
      </c>
      <c r="H44">
        <v>17460.857</v>
      </c>
      <c r="I44">
        <v>712.19929999999999</v>
      </c>
      <c r="J44">
        <v>1035.8957</v>
      </c>
      <c r="K44">
        <v>3357.1963999999998</v>
      </c>
      <c r="L44">
        <v>1734.5651</v>
      </c>
      <c r="M44">
        <v>1629.8209999999999</v>
      </c>
      <c r="N44">
        <v>949.34749999999997</v>
      </c>
      <c r="O44">
        <v>15910.9218</v>
      </c>
      <c r="P44">
        <v>337.37529999999998</v>
      </c>
      <c r="Q44">
        <v>94.617099999999894</v>
      </c>
      <c r="R44">
        <v>-416.29320000000001</v>
      </c>
      <c r="S44">
        <v>469.81619999999998</v>
      </c>
      <c r="T44">
        <v>330.43099999999998</v>
      </c>
      <c r="U44">
        <v>128.4871</v>
      </c>
      <c r="V44">
        <v>1549.9351999999999</v>
      </c>
    </row>
    <row r="45" spans="1:22" x14ac:dyDescent="0.3">
      <c r="A45" t="s">
        <v>135</v>
      </c>
      <c r="B45">
        <v>1258.0020999999999</v>
      </c>
      <c r="C45">
        <v>1869.7373</v>
      </c>
      <c r="D45">
        <v>4527.7154</v>
      </c>
      <c r="E45">
        <v>3688.9621999999999</v>
      </c>
      <c r="F45">
        <v>3452.2903000000001</v>
      </c>
      <c r="G45">
        <v>805.91840000000002</v>
      </c>
      <c r="H45">
        <v>24763.280200000001</v>
      </c>
      <c r="I45">
        <v>1335.1316999999999</v>
      </c>
      <c r="J45">
        <v>1669.7145</v>
      </c>
      <c r="K45">
        <v>5159.8024999999998</v>
      </c>
      <c r="L45">
        <v>3599.35</v>
      </c>
      <c r="M45">
        <v>3324.2538</v>
      </c>
      <c r="N45">
        <v>1560.2422999999999</v>
      </c>
      <c r="O45">
        <v>26685.737400000002</v>
      </c>
      <c r="P45">
        <v>-77.129599999999996</v>
      </c>
      <c r="Q45">
        <v>200.02279999999999</v>
      </c>
      <c r="R45">
        <v>-632.08709999999996</v>
      </c>
      <c r="S45">
        <v>89.612200000000001</v>
      </c>
      <c r="T45">
        <v>128.03649999999999</v>
      </c>
      <c r="U45">
        <v>-754.32389999999998</v>
      </c>
      <c r="V45">
        <v>-1922.4572000000001</v>
      </c>
    </row>
    <row r="46" spans="1:22" x14ac:dyDescent="0.3">
      <c r="A46" t="s">
        <v>136</v>
      </c>
      <c r="B46">
        <v>1536.6733999999999</v>
      </c>
      <c r="C46">
        <v>6419.8818000000001</v>
      </c>
      <c r="D46">
        <v>8089.2963</v>
      </c>
      <c r="E46">
        <v>4240.7587999999996</v>
      </c>
      <c r="F46">
        <v>3181.0603000000001</v>
      </c>
      <c r="G46">
        <v>1256.0077000000001</v>
      </c>
      <c r="H46">
        <v>38725.803099999997</v>
      </c>
      <c r="I46">
        <v>1647.1181999999999</v>
      </c>
      <c r="J46">
        <v>2051.2208999999998</v>
      </c>
      <c r="K46">
        <v>12296.4784</v>
      </c>
      <c r="L46">
        <v>4358.3787000000002</v>
      </c>
      <c r="M46">
        <v>3594.5551</v>
      </c>
      <c r="N46">
        <v>1791.6886</v>
      </c>
      <c r="O46">
        <v>41378.090400000001</v>
      </c>
      <c r="P46">
        <v>-110.4448</v>
      </c>
      <c r="Q46">
        <v>4368.6608999999999</v>
      </c>
      <c r="R46">
        <v>-4207.1821</v>
      </c>
      <c r="S46">
        <v>-117.619900000001</v>
      </c>
      <c r="T46">
        <v>-413.4948</v>
      </c>
      <c r="U46">
        <v>-535.68089999999995</v>
      </c>
      <c r="V46">
        <v>-2652.2873</v>
      </c>
    </row>
    <row r="47" spans="1:22" x14ac:dyDescent="0.3">
      <c r="A47" t="s">
        <v>137</v>
      </c>
      <c r="B47">
        <v>901.38130000000001</v>
      </c>
      <c r="C47">
        <v>134.30240000000001</v>
      </c>
      <c r="D47">
        <v>1149.3317999999999</v>
      </c>
      <c r="E47">
        <v>1393.0420999999999</v>
      </c>
      <c r="F47">
        <v>1517.5927999999999</v>
      </c>
      <c r="G47">
        <v>284.22620000000001</v>
      </c>
      <c r="H47">
        <v>8509.0486999999994</v>
      </c>
      <c r="I47">
        <v>1085.6790000000001</v>
      </c>
      <c r="J47">
        <v>605.86839999999995</v>
      </c>
      <c r="K47">
        <v>957.82600000000002</v>
      </c>
      <c r="L47">
        <v>1816.0876000000001</v>
      </c>
      <c r="M47">
        <v>1962.0078000000001</v>
      </c>
      <c r="N47">
        <v>644.52650000000006</v>
      </c>
      <c r="O47">
        <v>11219.0393</v>
      </c>
      <c r="P47">
        <v>-184.29769999999999</v>
      </c>
      <c r="Q47">
        <v>-471.56599999999997</v>
      </c>
      <c r="R47">
        <v>191.50579999999999</v>
      </c>
      <c r="S47">
        <v>-423.0455</v>
      </c>
      <c r="T47">
        <v>-444.41500000000002</v>
      </c>
      <c r="U47">
        <v>-360.30029999999999</v>
      </c>
      <c r="V47">
        <v>-2709.9906000000001</v>
      </c>
    </row>
    <row r="48" spans="1:22" x14ac:dyDescent="0.3">
      <c r="A48" t="s">
        <v>138</v>
      </c>
      <c r="B48">
        <v>834.84609999999998</v>
      </c>
      <c r="C48">
        <v>3421.5740000000001</v>
      </c>
      <c r="D48">
        <v>4351.0977000000003</v>
      </c>
      <c r="E48">
        <v>2706.4929000000002</v>
      </c>
      <c r="F48">
        <v>2312.9758000000002</v>
      </c>
      <c r="G48">
        <v>968.40409999999997</v>
      </c>
      <c r="H48">
        <v>23304.7624</v>
      </c>
      <c r="I48">
        <v>1141.8137999999999</v>
      </c>
      <c r="J48">
        <v>966.25599999999997</v>
      </c>
      <c r="K48">
        <v>7133.8927000000003</v>
      </c>
      <c r="L48">
        <v>3060.3721</v>
      </c>
      <c r="M48">
        <v>2630.4126999999999</v>
      </c>
      <c r="N48">
        <v>1141.1485</v>
      </c>
      <c r="O48">
        <v>25636.151000000002</v>
      </c>
      <c r="P48">
        <v>-306.96769999999998</v>
      </c>
      <c r="Q48">
        <v>2455.3180000000002</v>
      </c>
      <c r="R48">
        <v>-2782.7950000000001</v>
      </c>
      <c r="S48">
        <v>-353.87920000000003</v>
      </c>
      <c r="T48">
        <v>-317.43689999999998</v>
      </c>
      <c r="U48">
        <v>-172.74440000000001</v>
      </c>
      <c r="V48">
        <v>-2331.3886000000002</v>
      </c>
    </row>
    <row r="49" spans="1:22" x14ac:dyDescent="0.3">
      <c r="A49" t="s">
        <v>139</v>
      </c>
      <c r="B49">
        <v>1031.4048</v>
      </c>
      <c r="C49">
        <v>302.1644</v>
      </c>
      <c r="D49">
        <v>2153.0497999999998</v>
      </c>
      <c r="E49">
        <v>2100.3688000000002</v>
      </c>
      <c r="F49">
        <v>2218.0646999999999</v>
      </c>
      <c r="G49">
        <v>1177.9069999999999</v>
      </c>
      <c r="H49">
        <v>15485.846600000001</v>
      </c>
      <c r="I49">
        <v>807.86779999999999</v>
      </c>
      <c r="J49">
        <v>1170.9511</v>
      </c>
      <c r="K49">
        <v>1616.6139000000001</v>
      </c>
      <c r="L49">
        <v>1647.3448000000001</v>
      </c>
      <c r="M49">
        <v>1634.9638</v>
      </c>
      <c r="N49">
        <v>1347.9458999999999</v>
      </c>
      <c r="O49">
        <v>14287.954100000001</v>
      </c>
      <c r="P49">
        <v>223.53700000000001</v>
      </c>
      <c r="Q49">
        <v>-868.7867</v>
      </c>
      <c r="R49">
        <v>536.43589999999995</v>
      </c>
      <c r="S49">
        <v>453.024</v>
      </c>
      <c r="T49">
        <v>583.10090000000002</v>
      </c>
      <c r="U49">
        <v>-170.03890000000001</v>
      </c>
      <c r="V49">
        <v>1197.8924999999999</v>
      </c>
    </row>
    <row r="50" spans="1:22" x14ac:dyDescent="0.3">
      <c r="A50" t="s">
        <v>140</v>
      </c>
      <c r="B50">
        <v>767.05200000000002</v>
      </c>
      <c r="C50">
        <v>1673.5679</v>
      </c>
      <c r="D50">
        <v>2499.1190000000001</v>
      </c>
      <c r="E50">
        <v>1706.3271</v>
      </c>
      <c r="F50">
        <v>1625.8474000000001</v>
      </c>
      <c r="G50">
        <v>844.73479999999995</v>
      </c>
      <c r="H50">
        <v>15317.922500000001</v>
      </c>
      <c r="I50">
        <v>1025.5056</v>
      </c>
      <c r="J50">
        <v>810.9633</v>
      </c>
      <c r="K50">
        <v>4292.6975000000002</v>
      </c>
      <c r="L50">
        <v>2027.7678000000001</v>
      </c>
      <c r="M50">
        <v>1946.7198000000001</v>
      </c>
      <c r="N50">
        <v>859.54930000000002</v>
      </c>
      <c r="O50">
        <v>18577.9807</v>
      </c>
      <c r="P50">
        <v>-258.45359999999999</v>
      </c>
      <c r="Q50">
        <v>862.6046</v>
      </c>
      <c r="R50">
        <v>-1793.5785000000001</v>
      </c>
      <c r="S50">
        <v>-321.44069999999999</v>
      </c>
      <c r="T50">
        <v>-320.87240000000003</v>
      </c>
      <c r="U50">
        <v>-14.8145000000001</v>
      </c>
      <c r="V50">
        <v>-3260.0581999999999</v>
      </c>
    </row>
    <row r="51" spans="1:22" x14ac:dyDescent="0.3">
      <c r="A51" t="s">
        <v>141</v>
      </c>
      <c r="B51">
        <v>540.79190000000006</v>
      </c>
      <c r="C51">
        <v>406.71429999999998</v>
      </c>
      <c r="D51">
        <v>1302.3909000000001</v>
      </c>
      <c r="E51">
        <v>1193.4556</v>
      </c>
      <c r="F51">
        <v>1119.8801000000001</v>
      </c>
      <c r="G51">
        <v>555.60739999999998</v>
      </c>
      <c r="H51">
        <v>8958.7767999999996</v>
      </c>
      <c r="I51">
        <v>488.81920000000002</v>
      </c>
      <c r="J51">
        <v>586.41890000000001</v>
      </c>
      <c r="K51">
        <v>1382.9246000000001</v>
      </c>
      <c r="L51">
        <v>1143.8515</v>
      </c>
      <c r="M51">
        <v>1101.0707</v>
      </c>
      <c r="N51">
        <v>550.31269999999995</v>
      </c>
      <c r="O51">
        <v>8890.7801999999992</v>
      </c>
      <c r="P51">
        <v>51.972699999999897</v>
      </c>
      <c r="Q51">
        <v>-179.7046</v>
      </c>
      <c r="R51">
        <v>-80.533699999999996</v>
      </c>
      <c r="S51">
        <v>49.604100000000003</v>
      </c>
      <c r="T51">
        <v>18.8094000000001</v>
      </c>
      <c r="U51">
        <v>5.2946999999999198</v>
      </c>
      <c r="V51">
        <v>67.996600000000399</v>
      </c>
    </row>
    <row r="52" spans="1:22" x14ac:dyDescent="0.3">
      <c r="A52" t="s">
        <v>142</v>
      </c>
      <c r="B52">
        <v>638.83259999999996</v>
      </c>
      <c r="C52">
        <v>2568.1203</v>
      </c>
      <c r="D52">
        <v>2686.3865000000001</v>
      </c>
      <c r="E52">
        <v>1600.7239999999999</v>
      </c>
      <c r="F52">
        <v>1490.663</v>
      </c>
      <c r="G52">
        <v>896.27850000000001</v>
      </c>
      <c r="H52">
        <v>15930.875400000001</v>
      </c>
      <c r="I52">
        <v>488.5607</v>
      </c>
      <c r="J52">
        <v>973.31659999999999</v>
      </c>
      <c r="K52">
        <v>5008.4405999999999</v>
      </c>
      <c r="L52">
        <v>1516.414</v>
      </c>
      <c r="M52">
        <v>1395.0085999999999</v>
      </c>
      <c r="N52">
        <v>662.52430000000004</v>
      </c>
      <c r="O52">
        <v>16168.844800000001</v>
      </c>
      <c r="P52">
        <v>150.27189999999999</v>
      </c>
      <c r="Q52">
        <v>1594.8036999999999</v>
      </c>
      <c r="R52">
        <v>-2322.0540999999998</v>
      </c>
      <c r="S52">
        <v>84.309999999999903</v>
      </c>
      <c r="T52">
        <v>95.654400000000095</v>
      </c>
      <c r="U52">
        <v>233.7542</v>
      </c>
      <c r="V52">
        <v>-237.96940000000001</v>
      </c>
    </row>
    <row r="53" spans="1:22" x14ac:dyDescent="0.3">
      <c r="A53" t="s">
        <v>143</v>
      </c>
      <c r="B53">
        <v>617.11900000000003</v>
      </c>
      <c r="C53">
        <v>165.83680000000001</v>
      </c>
      <c r="D53">
        <v>1464.4289000000001</v>
      </c>
      <c r="E53">
        <v>1326.7616</v>
      </c>
      <c r="F53">
        <v>1302.2079000000001</v>
      </c>
      <c r="G53">
        <v>583.32939999999996</v>
      </c>
      <c r="H53">
        <v>9204.9640999999992</v>
      </c>
      <c r="I53">
        <v>592.6182</v>
      </c>
      <c r="J53">
        <v>712.91380000000004</v>
      </c>
      <c r="K53">
        <v>1127.8289</v>
      </c>
      <c r="L53">
        <v>1285.7526</v>
      </c>
      <c r="M53">
        <v>1337.1122</v>
      </c>
      <c r="N53">
        <v>773.99180000000001</v>
      </c>
      <c r="O53">
        <v>9887.1970000000001</v>
      </c>
      <c r="P53">
        <v>24.500800000000002</v>
      </c>
      <c r="Q53">
        <v>-547.077</v>
      </c>
      <c r="R53">
        <v>336.6</v>
      </c>
      <c r="S53">
        <v>41.009</v>
      </c>
      <c r="T53">
        <v>-34.9042999999999</v>
      </c>
      <c r="U53">
        <v>-190.66239999999999</v>
      </c>
      <c r="V53">
        <v>-682.232900000001</v>
      </c>
    </row>
    <row r="54" spans="1:22" x14ac:dyDescent="0.3">
      <c r="A54" t="s">
        <v>144</v>
      </c>
      <c r="B54">
        <v>641.00670000000002</v>
      </c>
      <c r="C54">
        <v>520.12350000000004</v>
      </c>
      <c r="D54">
        <v>1569.2739999999999</v>
      </c>
      <c r="E54">
        <v>1153.4801</v>
      </c>
      <c r="F54">
        <v>1104.6755000000001</v>
      </c>
      <c r="G54">
        <v>636.0865</v>
      </c>
      <c r="H54">
        <v>9843.2664000000004</v>
      </c>
      <c r="I54">
        <v>437.18520000000001</v>
      </c>
      <c r="J54">
        <v>621.51189999999997</v>
      </c>
      <c r="K54">
        <v>1427.5292999999999</v>
      </c>
      <c r="L54">
        <v>870.85540000000003</v>
      </c>
      <c r="M54">
        <v>809.78409999999997</v>
      </c>
      <c r="N54">
        <v>562.67690000000005</v>
      </c>
      <c r="O54">
        <v>8181.57</v>
      </c>
      <c r="P54">
        <v>203.82149999999999</v>
      </c>
      <c r="Q54">
        <v>-101.3884</v>
      </c>
      <c r="R54">
        <v>141.74469999999999</v>
      </c>
      <c r="S54">
        <v>282.62470000000002</v>
      </c>
      <c r="T54">
        <v>294.89139999999998</v>
      </c>
      <c r="U54">
        <v>73.409599999999998</v>
      </c>
      <c r="V54">
        <v>1661.6964</v>
      </c>
    </row>
    <row r="55" spans="1:22" x14ac:dyDescent="0.3">
      <c r="A55" t="s">
        <v>145</v>
      </c>
      <c r="B55">
        <v>1028.4007999999999</v>
      </c>
      <c r="C55">
        <v>274.10550000000001</v>
      </c>
      <c r="D55">
        <v>2528.7114999999999</v>
      </c>
      <c r="E55">
        <v>2223.9661999999998</v>
      </c>
      <c r="F55">
        <v>2167.7411999999999</v>
      </c>
      <c r="G55">
        <v>944.58939999999996</v>
      </c>
      <c r="H55">
        <v>15966.386200000001</v>
      </c>
      <c r="I55">
        <v>854.57259999999997</v>
      </c>
      <c r="J55">
        <v>1111.7208000000001</v>
      </c>
      <c r="K55">
        <v>1592.3521000000001</v>
      </c>
      <c r="L55">
        <v>1745.6780000000001</v>
      </c>
      <c r="M55">
        <v>1619.2254</v>
      </c>
      <c r="N55">
        <v>890.85509999999999</v>
      </c>
      <c r="O55">
        <v>13375.9059</v>
      </c>
      <c r="P55">
        <v>173.82820000000001</v>
      </c>
      <c r="Q55">
        <v>-837.61530000000005</v>
      </c>
      <c r="R55">
        <v>936.35940000000005</v>
      </c>
      <c r="S55">
        <v>478.28820000000002</v>
      </c>
      <c r="T55">
        <v>548.51580000000001</v>
      </c>
      <c r="U55">
        <v>53.734299999999998</v>
      </c>
      <c r="V55">
        <v>2590.4803000000002</v>
      </c>
    </row>
    <row r="56" spans="1:22" x14ac:dyDescent="0.3">
      <c r="A56" t="s">
        <v>146</v>
      </c>
      <c r="B56">
        <v>632.59910000000002</v>
      </c>
      <c r="C56">
        <v>193.84039999999999</v>
      </c>
      <c r="D56">
        <v>1598.1614999999999</v>
      </c>
      <c r="E56">
        <v>1417.7515000000001</v>
      </c>
      <c r="F56">
        <v>1345.0599</v>
      </c>
      <c r="G56">
        <v>510.10480000000001</v>
      </c>
      <c r="H56">
        <v>9616.9465</v>
      </c>
      <c r="I56">
        <v>487.89749999999998</v>
      </c>
      <c r="J56">
        <v>935.66930000000002</v>
      </c>
      <c r="K56">
        <v>1200.3943999999999</v>
      </c>
      <c r="L56">
        <v>1346.2206000000001</v>
      </c>
      <c r="M56">
        <v>1227.9264000000001</v>
      </c>
      <c r="N56">
        <v>704.76409999999998</v>
      </c>
      <c r="O56">
        <v>9915.7739000000001</v>
      </c>
      <c r="P56">
        <v>144.70160000000001</v>
      </c>
      <c r="Q56">
        <v>-741.82889999999998</v>
      </c>
      <c r="R56">
        <v>397.76710000000003</v>
      </c>
      <c r="S56">
        <v>71.530900000000003</v>
      </c>
      <c r="T56">
        <v>117.1335</v>
      </c>
      <c r="U56">
        <v>-194.6593</v>
      </c>
      <c r="V56">
        <v>-298.82740000000001</v>
      </c>
    </row>
    <row r="57" spans="1:22" x14ac:dyDescent="0.3">
      <c r="A57" t="s">
        <v>147</v>
      </c>
      <c r="B57">
        <v>1017.5041</v>
      </c>
      <c r="C57">
        <v>197.90100000000001</v>
      </c>
      <c r="D57">
        <v>1974.5063</v>
      </c>
      <c r="E57">
        <v>2087.2446</v>
      </c>
      <c r="F57">
        <v>1817.9191000000001</v>
      </c>
      <c r="G57">
        <v>747.23649999999998</v>
      </c>
      <c r="H57">
        <v>13519.612499999999</v>
      </c>
      <c r="I57">
        <v>885.55870000000004</v>
      </c>
      <c r="J57">
        <v>875.58889999999997</v>
      </c>
      <c r="K57">
        <v>1317.1992</v>
      </c>
      <c r="L57">
        <v>1519.9919</v>
      </c>
      <c r="M57">
        <v>1524.9675</v>
      </c>
      <c r="N57">
        <v>710.31529999999998</v>
      </c>
      <c r="O57">
        <v>11628.5252</v>
      </c>
      <c r="P57">
        <v>131.94540000000001</v>
      </c>
      <c r="Q57">
        <v>-677.68790000000001</v>
      </c>
      <c r="R57">
        <v>657.30709999999999</v>
      </c>
      <c r="S57">
        <v>567.2527</v>
      </c>
      <c r="T57">
        <v>292.95159999999998</v>
      </c>
      <c r="U57">
        <v>36.921199999999999</v>
      </c>
      <c r="V57">
        <v>1891.0872999999999</v>
      </c>
    </row>
    <row r="58" spans="1:22" x14ac:dyDescent="0.3">
      <c r="A58" t="s">
        <v>148</v>
      </c>
      <c r="B58">
        <v>480.10050000000001</v>
      </c>
      <c r="C58">
        <v>138.00020000000001</v>
      </c>
      <c r="D58">
        <v>887.88559999999995</v>
      </c>
      <c r="E58">
        <v>1070.6850999999999</v>
      </c>
      <c r="F58">
        <v>1141.7882999999999</v>
      </c>
      <c r="G58">
        <v>630.70119999999997</v>
      </c>
      <c r="H58">
        <v>7762.3546999999999</v>
      </c>
      <c r="I58">
        <v>360.90449999999998</v>
      </c>
      <c r="J58">
        <v>345.96890000000002</v>
      </c>
      <c r="K58">
        <v>731.45669999999996</v>
      </c>
      <c r="L58">
        <v>829.7568</v>
      </c>
      <c r="M58">
        <v>824.62879999999996</v>
      </c>
      <c r="N58">
        <v>620.22360000000003</v>
      </c>
      <c r="O58">
        <v>6748.5052999999998</v>
      </c>
      <c r="P58">
        <v>119.196</v>
      </c>
      <c r="Q58">
        <v>-207.96870000000001</v>
      </c>
      <c r="R58">
        <v>156.4289</v>
      </c>
      <c r="S58">
        <v>240.92830000000001</v>
      </c>
      <c r="T58">
        <v>317.15949999999998</v>
      </c>
      <c r="U58">
        <v>10.477599999999899</v>
      </c>
      <c r="V58">
        <v>1013.8493999999999</v>
      </c>
    </row>
    <row r="59" spans="1:22" x14ac:dyDescent="0.3">
      <c r="A59" t="s">
        <v>149</v>
      </c>
      <c r="B59">
        <v>449.65820000000002</v>
      </c>
      <c r="C59">
        <v>4320.9998999999998</v>
      </c>
      <c r="D59">
        <v>3248.9630000000002</v>
      </c>
      <c r="E59">
        <v>1569.9285</v>
      </c>
      <c r="F59">
        <v>1276.6573000000001</v>
      </c>
      <c r="G59">
        <v>635.76</v>
      </c>
      <c r="H59">
        <v>17831.218000000001</v>
      </c>
      <c r="I59">
        <v>613.88829999999996</v>
      </c>
      <c r="J59">
        <v>813.27679999999998</v>
      </c>
      <c r="K59">
        <v>6133.3878999999997</v>
      </c>
      <c r="L59">
        <v>1843.9704999999999</v>
      </c>
      <c r="M59">
        <v>1510.0219999999999</v>
      </c>
      <c r="N59">
        <v>894.77760000000001</v>
      </c>
      <c r="O59">
        <v>18751.060700000002</v>
      </c>
      <c r="P59">
        <v>-164.23009999999999</v>
      </c>
      <c r="Q59">
        <v>3507.7231000000002</v>
      </c>
      <c r="R59">
        <v>-2884.4249</v>
      </c>
      <c r="S59">
        <v>-274.04199999999997</v>
      </c>
      <c r="T59">
        <v>-233.3647</v>
      </c>
      <c r="U59">
        <v>-259.01760000000002</v>
      </c>
      <c r="V59">
        <v>-919.84270000000095</v>
      </c>
    </row>
    <row r="60" spans="1:22" x14ac:dyDescent="0.3">
      <c r="A60" t="s">
        <v>150</v>
      </c>
      <c r="B60">
        <v>60094.191899999998</v>
      </c>
      <c r="C60">
        <v>27540.288400000001</v>
      </c>
      <c r="D60">
        <v>138168.20540000001</v>
      </c>
      <c r="E60">
        <v>127981.7944</v>
      </c>
      <c r="F60">
        <v>125834.12119999999</v>
      </c>
      <c r="G60">
        <v>68850.168000000005</v>
      </c>
      <c r="H60">
        <v>913425.68610000005</v>
      </c>
      <c r="I60">
        <v>26698.263500000001</v>
      </c>
      <c r="J60">
        <v>72906.537700000001</v>
      </c>
      <c r="K60">
        <v>112474.9053</v>
      </c>
      <c r="L60">
        <v>71749.683900000004</v>
      </c>
      <c r="M60">
        <v>62204.606</v>
      </c>
      <c r="N60">
        <v>31230.454300000001</v>
      </c>
      <c r="O60">
        <v>635806.37379999994</v>
      </c>
      <c r="P60">
        <v>33395.928399999997</v>
      </c>
      <c r="Q60">
        <v>-45366.249300000003</v>
      </c>
      <c r="R60">
        <v>25693.3001</v>
      </c>
      <c r="S60">
        <v>56232.110500000003</v>
      </c>
      <c r="T60">
        <v>63629.515200000002</v>
      </c>
      <c r="U60">
        <v>37619.7137</v>
      </c>
      <c r="V60">
        <v>277619.31229999999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908.62819999999999</v>
      </c>
      <c r="C2">
        <v>195.7467</v>
      </c>
      <c r="D2">
        <v>1629.9582</v>
      </c>
      <c r="E2">
        <v>1563.9584</v>
      </c>
      <c r="F2">
        <v>1523.1352999999999</v>
      </c>
      <c r="G2">
        <v>536.52629999999999</v>
      </c>
      <c r="H2">
        <v>10799.835300000001</v>
      </c>
      <c r="I2">
        <v>892.95029999999997</v>
      </c>
      <c r="J2">
        <v>895.46849999999995</v>
      </c>
      <c r="K2">
        <v>1127.9860000000001</v>
      </c>
      <c r="L2">
        <v>1462.529</v>
      </c>
      <c r="M2">
        <v>1411.5315000000001</v>
      </c>
      <c r="N2">
        <v>673.91420000000005</v>
      </c>
      <c r="O2">
        <v>11109.1847</v>
      </c>
      <c r="P2">
        <v>15.677899999999999</v>
      </c>
      <c r="Q2">
        <v>-699.72180000000003</v>
      </c>
      <c r="R2">
        <v>501.97219999999999</v>
      </c>
      <c r="S2">
        <v>101.4294</v>
      </c>
      <c r="T2">
        <v>111.60380000000001</v>
      </c>
      <c r="U2">
        <v>-137.3879</v>
      </c>
      <c r="V2">
        <v>-309.34939999999898</v>
      </c>
    </row>
    <row r="3" spans="1:22" x14ac:dyDescent="0.3">
      <c r="A3" t="s">
        <v>94</v>
      </c>
      <c r="B3">
        <v>646.36559999999997</v>
      </c>
      <c r="C3">
        <v>165.38470000000001</v>
      </c>
      <c r="D3">
        <v>1322.0721000000001</v>
      </c>
      <c r="E3">
        <v>1181.3545999999999</v>
      </c>
      <c r="F3">
        <v>1037.5930000000001</v>
      </c>
      <c r="G3">
        <v>554.29939999999999</v>
      </c>
      <c r="H3">
        <v>8625.5776999999998</v>
      </c>
      <c r="I3">
        <v>535.76549999999997</v>
      </c>
      <c r="J3">
        <v>676.79269999999997</v>
      </c>
      <c r="K3">
        <v>906.76670000000001</v>
      </c>
      <c r="L3">
        <v>913.75059999999996</v>
      </c>
      <c r="M3">
        <v>895.33910000000003</v>
      </c>
      <c r="N3">
        <v>518.60640000000001</v>
      </c>
      <c r="O3">
        <v>7553.0221000000001</v>
      </c>
      <c r="P3">
        <v>110.6001</v>
      </c>
      <c r="Q3">
        <v>-511.40800000000002</v>
      </c>
      <c r="R3">
        <v>415.30540000000002</v>
      </c>
      <c r="S3">
        <v>267.60399999999998</v>
      </c>
      <c r="T3">
        <v>142.25389999999999</v>
      </c>
      <c r="U3">
        <v>35.692999999999998</v>
      </c>
      <c r="V3">
        <v>1072.5555999999999</v>
      </c>
    </row>
    <row r="4" spans="1:22" x14ac:dyDescent="0.3">
      <c r="A4" t="s">
        <v>95</v>
      </c>
      <c r="B4">
        <v>835.03819999999996</v>
      </c>
      <c r="C4">
        <v>183.50819999999999</v>
      </c>
      <c r="D4">
        <v>1128.3384000000001</v>
      </c>
      <c r="E4">
        <v>1366.1353999999999</v>
      </c>
      <c r="F4">
        <v>1132.5307</v>
      </c>
      <c r="G4">
        <v>414.5754</v>
      </c>
      <c r="H4">
        <v>8581.3009000000002</v>
      </c>
      <c r="I4">
        <v>789.8152</v>
      </c>
      <c r="J4">
        <v>677.85019999999997</v>
      </c>
      <c r="K4">
        <v>772.7559</v>
      </c>
      <c r="L4">
        <v>1230.5427999999999</v>
      </c>
      <c r="M4">
        <v>1212.2547</v>
      </c>
      <c r="N4">
        <v>652.24069999999995</v>
      </c>
      <c r="O4">
        <v>9243.2230999999992</v>
      </c>
      <c r="P4">
        <v>45.222999999999999</v>
      </c>
      <c r="Q4">
        <v>-494.34199999999998</v>
      </c>
      <c r="R4">
        <v>355.58249999999998</v>
      </c>
      <c r="S4">
        <v>135.5926</v>
      </c>
      <c r="T4">
        <v>-79.723999999999904</v>
      </c>
      <c r="U4">
        <v>-237.6653</v>
      </c>
      <c r="V4">
        <v>-661.92219999999895</v>
      </c>
    </row>
    <row r="5" spans="1:22" x14ac:dyDescent="0.3">
      <c r="A5" t="s">
        <v>96</v>
      </c>
      <c r="B5">
        <v>606.34479999999996</v>
      </c>
      <c r="C5">
        <v>165.9444</v>
      </c>
      <c r="D5">
        <v>1767.9143999999999</v>
      </c>
      <c r="E5">
        <v>1280.8672999999999</v>
      </c>
      <c r="F5">
        <v>1216.6359</v>
      </c>
      <c r="G5">
        <v>573.31989999999996</v>
      </c>
      <c r="H5">
        <v>9337.3580000000002</v>
      </c>
      <c r="I5">
        <v>414.80840000000001</v>
      </c>
      <c r="J5">
        <v>1117.4478999999999</v>
      </c>
      <c r="K5">
        <v>1079.4445000000001</v>
      </c>
      <c r="L5">
        <v>979.33360000000005</v>
      </c>
      <c r="M5">
        <v>853.42859999999996</v>
      </c>
      <c r="N5">
        <v>430.36329999999998</v>
      </c>
      <c r="O5">
        <v>8243.7139999999999</v>
      </c>
      <c r="P5">
        <v>191.53639999999999</v>
      </c>
      <c r="Q5">
        <v>-951.50350000000003</v>
      </c>
      <c r="R5">
        <v>688.46990000000005</v>
      </c>
      <c r="S5">
        <v>301.53370000000001</v>
      </c>
      <c r="T5">
        <v>363.20729999999998</v>
      </c>
      <c r="U5">
        <v>142.95660000000001</v>
      </c>
      <c r="V5">
        <v>1093.644</v>
      </c>
    </row>
    <row r="6" spans="1:22" x14ac:dyDescent="0.3">
      <c r="A6" t="s">
        <v>97</v>
      </c>
      <c r="B6">
        <v>3835.1491999999998</v>
      </c>
      <c r="C6">
        <v>8037.3715000000002</v>
      </c>
      <c r="D6">
        <v>14390.213299999999</v>
      </c>
      <c r="E6">
        <v>7392.0720000000001</v>
      </c>
      <c r="F6">
        <v>7010.8411999999998</v>
      </c>
      <c r="G6">
        <v>1998.7933</v>
      </c>
      <c r="H6">
        <v>68386.812399999995</v>
      </c>
      <c r="I6">
        <v>5127.0959999999995</v>
      </c>
      <c r="J6">
        <v>6385.7340000000004</v>
      </c>
      <c r="K6">
        <v>17045.873899999999</v>
      </c>
      <c r="L6">
        <v>9638.6124999999993</v>
      </c>
      <c r="M6">
        <v>8921.0367999999999</v>
      </c>
      <c r="N6">
        <v>4218.9341999999997</v>
      </c>
      <c r="O6">
        <v>85276.089099999997</v>
      </c>
      <c r="P6">
        <v>-1291.9467999999999</v>
      </c>
      <c r="Q6">
        <v>1651.6375</v>
      </c>
      <c r="R6">
        <v>-2655.6606000000002</v>
      </c>
      <c r="S6">
        <v>-2246.5405000000001</v>
      </c>
      <c r="T6">
        <v>-1910.1956</v>
      </c>
      <c r="U6">
        <v>-2220.1408999999999</v>
      </c>
      <c r="V6">
        <v>-16889.276699999999</v>
      </c>
    </row>
    <row r="7" spans="1:22" x14ac:dyDescent="0.3">
      <c r="A7" t="s">
        <v>98</v>
      </c>
      <c r="B7">
        <v>526.12249999999995</v>
      </c>
      <c r="C7">
        <v>148.76159999999999</v>
      </c>
      <c r="D7">
        <v>973.52689999999996</v>
      </c>
      <c r="E7">
        <v>668.29309999999998</v>
      </c>
      <c r="F7">
        <v>573.74249999999995</v>
      </c>
      <c r="G7">
        <v>280.423</v>
      </c>
      <c r="H7">
        <v>5391.4526999999998</v>
      </c>
      <c r="I7">
        <v>518.99879999999996</v>
      </c>
      <c r="J7">
        <v>510.73219999999998</v>
      </c>
      <c r="K7">
        <v>696.9538</v>
      </c>
      <c r="L7">
        <v>685.99360000000001</v>
      </c>
      <c r="M7">
        <v>693.98090000000002</v>
      </c>
      <c r="N7">
        <v>353.63049999999998</v>
      </c>
      <c r="O7">
        <v>6043.6454000000003</v>
      </c>
      <c r="P7">
        <v>7.1237000000000998</v>
      </c>
      <c r="Q7">
        <v>-361.97059999999999</v>
      </c>
      <c r="R7">
        <v>276.57310000000001</v>
      </c>
      <c r="S7">
        <v>-17.700500000000002</v>
      </c>
      <c r="T7">
        <v>-120.2384</v>
      </c>
      <c r="U7">
        <v>-73.207499999999996</v>
      </c>
      <c r="V7">
        <v>-652.19270000000097</v>
      </c>
    </row>
    <row r="8" spans="1:22" x14ac:dyDescent="0.3">
      <c r="A8" t="s">
        <v>99</v>
      </c>
      <c r="B8">
        <v>686.39859999999999</v>
      </c>
      <c r="C8">
        <v>238.7989</v>
      </c>
      <c r="D8">
        <v>1394.9328</v>
      </c>
      <c r="E8">
        <v>1068.3933</v>
      </c>
      <c r="F8">
        <v>1080.3436999999999</v>
      </c>
      <c r="G8">
        <v>1079.6057000000001</v>
      </c>
      <c r="H8">
        <v>10461.559300000001</v>
      </c>
      <c r="I8">
        <v>680.58309999999994</v>
      </c>
      <c r="J8">
        <v>801.48170000000005</v>
      </c>
      <c r="K8">
        <v>912.04930000000002</v>
      </c>
      <c r="L8">
        <v>950.49969999999996</v>
      </c>
      <c r="M8">
        <v>1004.1298</v>
      </c>
      <c r="N8">
        <v>754.25930000000005</v>
      </c>
      <c r="O8">
        <v>9607.7281000000003</v>
      </c>
      <c r="P8">
        <v>5.8155000000000401</v>
      </c>
      <c r="Q8">
        <v>-562.68280000000004</v>
      </c>
      <c r="R8">
        <v>482.88350000000003</v>
      </c>
      <c r="S8">
        <v>117.89360000000001</v>
      </c>
      <c r="T8">
        <v>76.213899999999896</v>
      </c>
      <c r="U8">
        <v>325.34640000000002</v>
      </c>
      <c r="V8">
        <v>853.83120000000099</v>
      </c>
    </row>
    <row r="9" spans="1:22" x14ac:dyDescent="0.3">
      <c r="A9" t="s">
        <v>100</v>
      </c>
      <c r="B9">
        <v>866.28279999999995</v>
      </c>
      <c r="C9">
        <v>3127.2192</v>
      </c>
      <c r="D9">
        <v>3940.8227000000002</v>
      </c>
      <c r="E9">
        <v>2225.9061999999999</v>
      </c>
      <c r="F9">
        <v>2261.1563999999998</v>
      </c>
      <c r="G9">
        <v>1376.7491</v>
      </c>
      <c r="H9">
        <v>23670.739600000001</v>
      </c>
      <c r="I9">
        <v>977.87840000000006</v>
      </c>
      <c r="J9">
        <v>1331.5902000000001</v>
      </c>
      <c r="K9">
        <v>5885.5393999999997</v>
      </c>
      <c r="L9">
        <v>2384.9176000000002</v>
      </c>
      <c r="M9">
        <v>2149.9792000000002</v>
      </c>
      <c r="N9">
        <v>1346.5471</v>
      </c>
      <c r="O9">
        <v>24084.283599999999</v>
      </c>
      <c r="P9">
        <v>-111.5956</v>
      </c>
      <c r="Q9">
        <v>1795.6289999999999</v>
      </c>
      <c r="R9">
        <v>-1944.7166999999999</v>
      </c>
      <c r="S9">
        <v>-159.01140000000001</v>
      </c>
      <c r="T9">
        <v>111.1772</v>
      </c>
      <c r="U9">
        <v>30.202000000000002</v>
      </c>
      <c r="V9">
        <v>-413.54399999999799</v>
      </c>
    </row>
    <row r="10" spans="1:22" x14ac:dyDescent="0.3">
      <c r="A10" t="s">
        <v>101</v>
      </c>
      <c r="B10">
        <v>1371.6969999999999</v>
      </c>
      <c r="C10">
        <v>585.1508</v>
      </c>
      <c r="D10">
        <v>2968.1747999999998</v>
      </c>
      <c r="E10">
        <v>2269.4814000000001</v>
      </c>
      <c r="F10">
        <v>2072.4589000000001</v>
      </c>
      <c r="G10">
        <v>939.11419999999998</v>
      </c>
      <c r="H10">
        <v>17588.291499999999</v>
      </c>
      <c r="I10">
        <v>1457.0650000000001</v>
      </c>
      <c r="J10">
        <v>1574.2874999999999</v>
      </c>
      <c r="K10">
        <v>3007.9324999999999</v>
      </c>
      <c r="L10">
        <v>2370.5662000000002</v>
      </c>
      <c r="M10">
        <v>2296.5273000000002</v>
      </c>
      <c r="N10">
        <v>1051.7911999999999</v>
      </c>
      <c r="O10">
        <v>19934.166000000001</v>
      </c>
      <c r="P10">
        <v>-85.368000000000194</v>
      </c>
      <c r="Q10">
        <v>-989.13670000000002</v>
      </c>
      <c r="R10">
        <v>-39.757700000000099</v>
      </c>
      <c r="S10">
        <v>-101.0848</v>
      </c>
      <c r="T10">
        <v>-224.0684</v>
      </c>
      <c r="U10">
        <v>-112.67700000000001</v>
      </c>
      <c r="V10">
        <v>-2345.8744999999999</v>
      </c>
    </row>
    <row r="11" spans="1:22" x14ac:dyDescent="0.3">
      <c r="A11" t="s">
        <v>102</v>
      </c>
      <c r="B11">
        <v>739.7002</v>
      </c>
      <c r="C11">
        <v>3844.741</v>
      </c>
      <c r="D11">
        <v>4695.1166000000003</v>
      </c>
      <c r="E11">
        <v>2485.4697000000001</v>
      </c>
      <c r="F11">
        <v>2261.6169</v>
      </c>
      <c r="G11">
        <v>787.67970000000003</v>
      </c>
      <c r="H11">
        <v>24274.733100000001</v>
      </c>
      <c r="I11">
        <v>862.45849999999996</v>
      </c>
      <c r="J11">
        <v>1229.7104999999999</v>
      </c>
      <c r="K11">
        <v>7095.5595000000003</v>
      </c>
      <c r="L11">
        <v>2940.7559999999999</v>
      </c>
      <c r="M11">
        <v>2780.7539999999999</v>
      </c>
      <c r="N11">
        <v>1050.9056</v>
      </c>
      <c r="O11">
        <v>25941.136399999999</v>
      </c>
      <c r="P11">
        <v>-122.75830000000001</v>
      </c>
      <c r="Q11">
        <v>2615.0304999999998</v>
      </c>
      <c r="R11">
        <v>-2400.4429</v>
      </c>
      <c r="S11">
        <v>-455.28629999999998</v>
      </c>
      <c r="T11">
        <v>-519.13710000000003</v>
      </c>
      <c r="U11">
        <v>-263.22590000000002</v>
      </c>
      <c r="V11">
        <v>-1666.4032999999999</v>
      </c>
    </row>
    <row r="12" spans="1:22" x14ac:dyDescent="0.3">
      <c r="A12" t="s">
        <v>103</v>
      </c>
      <c r="B12">
        <v>1244.8207</v>
      </c>
      <c r="C12">
        <v>6178.1908999999996</v>
      </c>
      <c r="D12">
        <v>10345.5407</v>
      </c>
      <c r="E12">
        <v>5211.4013000000004</v>
      </c>
      <c r="F12">
        <v>3559.5410999999999</v>
      </c>
      <c r="G12">
        <v>920.27859999999998</v>
      </c>
      <c r="H12">
        <v>44189.745600000002</v>
      </c>
      <c r="I12">
        <v>1820.2021999999999</v>
      </c>
      <c r="J12">
        <v>2000.7128</v>
      </c>
      <c r="K12">
        <v>10511.966200000001</v>
      </c>
      <c r="L12">
        <v>5458.4593000000004</v>
      </c>
      <c r="M12">
        <v>4565.4344000000001</v>
      </c>
      <c r="N12">
        <v>1709.5821000000001</v>
      </c>
      <c r="O12">
        <v>41930.420599999998</v>
      </c>
      <c r="P12">
        <v>-575.38149999999996</v>
      </c>
      <c r="Q12">
        <v>4177.4781000000003</v>
      </c>
      <c r="R12">
        <v>-166.42550000000099</v>
      </c>
      <c r="S12">
        <v>-247.057999999999</v>
      </c>
      <c r="T12">
        <v>-1005.8933</v>
      </c>
      <c r="U12">
        <v>-789.30349999999999</v>
      </c>
      <c r="V12">
        <v>2259.3249999999998</v>
      </c>
    </row>
    <row r="13" spans="1:22" x14ac:dyDescent="0.3">
      <c r="A13" t="s">
        <v>104</v>
      </c>
      <c r="B13">
        <v>434.315</v>
      </c>
      <c r="C13">
        <v>143.99359999999999</v>
      </c>
      <c r="D13">
        <v>932.99440000000004</v>
      </c>
      <c r="E13">
        <v>673.32150000000001</v>
      </c>
      <c r="F13">
        <v>635.5204</v>
      </c>
      <c r="G13">
        <v>369.56740000000002</v>
      </c>
      <c r="H13">
        <v>5632.1989999999996</v>
      </c>
      <c r="I13">
        <v>479.37169999999998</v>
      </c>
      <c r="J13">
        <v>589.78150000000005</v>
      </c>
      <c r="K13">
        <v>626.51319999999998</v>
      </c>
      <c r="L13">
        <v>611.1653</v>
      </c>
      <c r="M13">
        <v>668.01859999999999</v>
      </c>
      <c r="N13">
        <v>346.8329</v>
      </c>
      <c r="O13">
        <v>5840.4951000000001</v>
      </c>
      <c r="P13">
        <v>-45.056699999999999</v>
      </c>
      <c r="Q13">
        <v>-445.78789999999998</v>
      </c>
      <c r="R13">
        <v>306.4812</v>
      </c>
      <c r="S13">
        <v>62.156199999999998</v>
      </c>
      <c r="T13">
        <v>-32.498199999999997</v>
      </c>
      <c r="U13">
        <v>22.734500000000001</v>
      </c>
      <c r="V13">
        <v>-208.2961</v>
      </c>
    </row>
    <row r="14" spans="1:22" x14ac:dyDescent="0.3">
      <c r="A14" t="s">
        <v>105</v>
      </c>
      <c r="B14">
        <v>417.78480000000002</v>
      </c>
      <c r="C14">
        <v>3203.1118999999999</v>
      </c>
      <c r="D14">
        <v>3951.4872</v>
      </c>
      <c r="E14">
        <v>1721.9304</v>
      </c>
      <c r="F14">
        <v>1309.3375000000001</v>
      </c>
      <c r="G14">
        <v>369.52820000000003</v>
      </c>
      <c r="H14">
        <v>16499.085800000001</v>
      </c>
      <c r="I14">
        <v>549.82050000000004</v>
      </c>
      <c r="J14">
        <v>760.72</v>
      </c>
      <c r="K14">
        <v>5861.7168000000001</v>
      </c>
      <c r="L14">
        <v>2488.3584999999998</v>
      </c>
      <c r="M14">
        <v>1785.4739</v>
      </c>
      <c r="N14">
        <v>433.78800000000001</v>
      </c>
      <c r="O14">
        <v>18604.117600000001</v>
      </c>
      <c r="P14">
        <v>-132.03569999999999</v>
      </c>
      <c r="Q14">
        <v>2442.3919000000001</v>
      </c>
      <c r="R14">
        <v>-1910.2295999999999</v>
      </c>
      <c r="S14">
        <v>-766.42809999999997</v>
      </c>
      <c r="T14">
        <v>-476.13639999999998</v>
      </c>
      <c r="U14">
        <v>-64.259799999999998</v>
      </c>
      <c r="V14">
        <v>-2105.0318000000002</v>
      </c>
    </row>
    <row r="15" spans="1:22" x14ac:dyDescent="0.3">
      <c r="A15" t="s">
        <v>106</v>
      </c>
      <c r="B15">
        <v>762.23749999999995</v>
      </c>
      <c r="C15">
        <v>5323.6602000000003</v>
      </c>
      <c r="D15">
        <v>5071.0117</v>
      </c>
      <c r="E15">
        <v>2211.7453</v>
      </c>
      <c r="F15">
        <v>1841.4545000000001</v>
      </c>
      <c r="G15">
        <v>578.07339999999999</v>
      </c>
      <c r="H15">
        <v>25489.231599999999</v>
      </c>
      <c r="I15">
        <v>827.68299999999999</v>
      </c>
      <c r="J15">
        <v>1123.2683</v>
      </c>
      <c r="K15">
        <v>7190.4413000000004</v>
      </c>
      <c r="L15">
        <v>2516.0554000000002</v>
      </c>
      <c r="M15">
        <v>2246.0812000000001</v>
      </c>
      <c r="N15">
        <v>704.21320000000003</v>
      </c>
      <c r="O15">
        <v>22900.1103</v>
      </c>
      <c r="P15">
        <v>-65.445499999999996</v>
      </c>
      <c r="Q15">
        <v>4200.3918999999996</v>
      </c>
      <c r="R15">
        <v>-2119.4295999999999</v>
      </c>
      <c r="S15">
        <v>-304.31009999999998</v>
      </c>
      <c r="T15">
        <v>-404.62670000000003</v>
      </c>
      <c r="U15">
        <v>-126.13979999999999</v>
      </c>
      <c r="V15">
        <v>2589.1212999999998</v>
      </c>
    </row>
    <row r="16" spans="1:22" x14ac:dyDescent="0.3">
      <c r="A16" t="s">
        <v>107</v>
      </c>
      <c r="B16">
        <v>1207.4971</v>
      </c>
      <c r="C16">
        <v>557.75319999999999</v>
      </c>
      <c r="D16">
        <v>1827.8228999999999</v>
      </c>
      <c r="E16">
        <v>1798.8921</v>
      </c>
      <c r="F16">
        <v>1696.1541999999999</v>
      </c>
      <c r="G16">
        <v>577.10230000000001</v>
      </c>
      <c r="H16">
        <v>13062.405000000001</v>
      </c>
      <c r="I16">
        <v>1080.0157999999999</v>
      </c>
      <c r="J16">
        <v>1008.7187</v>
      </c>
      <c r="K16">
        <v>1846.2429999999999</v>
      </c>
      <c r="L16">
        <v>1417.2541000000001</v>
      </c>
      <c r="M16">
        <v>1479.6229000000001</v>
      </c>
      <c r="N16">
        <v>898.63049999999998</v>
      </c>
      <c r="O16">
        <v>13352.2094</v>
      </c>
      <c r="P16">
        <v>127.4813</v>
      </c>
      <c r="Q16">
        <v>-450.96550000000002</v>
      </c>
      <c r="R16">
        <v>-18.420100000000001</v>
      </c>
      <c r="S16">
        <v>381.63799999999998</v>
      </c>
      <c r="T16">
        <v>216.53129999999999</v>
      </c>
      <c r="U16">
        <v>-321.52820000000003</v>
      </c>
      <c r="V16">
        <v>-289.80439999999902</v>
      </c>
    </row>
    <row r="17" spans="1:22" x14ac:dyDescent="0.3">
      <c r="A17" t="s">
        <v>108</v>
      </c>
      <c r="B17">
        <v>877.38909999999998</v>
      </c>
      <c r="C17">
        <v>6069.2075000000004</v>
      </c>
      <c r="D17">
        <v>4420.2984999999999</v>
      </c>
      <c r="E17">
        <v>1883.3780999999999</v>
      </c>
      <c r="F17">
        <v>1639.6815999999999</v>
      </c>
      <c r="G17">
        <v>466.56700000000001</v>
      </c>
      <c r="H17">
        <v>22904.512299999999</v>
      </c>
      <c r="I17">
        <v>1178.6115</v>
      </c>
      <c r="J17">
        <v>1533.7647999999999</v>
      </c>
      <c r="K17">
        <v>7087.1369999999997</v>
      </c>
      <c r="L17">
        <v>2369.9938999999999</v>
      </c>
      <c r="M17">
        <v>2253.5839999999998</v>
      </c>
      <c r="N17">
        <v>778.69320000000005</v>
      </c>
      <c r="O17">
        <v>25422.232400000001</v>
      </c>
      <c r="P17">
        <v>-301.22239999999999</v>
      </c>
      <c r="Q17">
        <v>4535.4426999999996</v>
      </c>
      <c r="R17">
        <v>-2666.8384999999998</v>
      </c>
      <c r="S17">
        <v>-486.61579999999998</v>
      </c>
      <c r="T17">
        <v>-613.90239999999994</v>
      </c>
      <c r="U17">
        <v>-312.12619999999998</v>
      </c>
      <c r="V17">
        <v>-2517.7201</v>
      </c>
    </row>
    <row r="18" spans="1:22" x14ac:dyDescent="0.3">
      <c r="A18" t="s">
        <v>109</v>
      </c>
      <c r="B18">
        <v>430.7894</v>
      </c>
      <c r="C18">
        <v>82.450500000000005</v>
      </c>
      <c r="D18">
        <v>840.66049999999996</v>
      </c>
      <c r="E18">
        <v>827.12109999999996</v>
      </c>
      <c r="F18">
        <v>803.13239999999996</v>
      </c>
      <c r="G18">
        <v>237.50200000000001</v>
      </c>
      <c r="H18">
        <v>5353.5583999999999</v>
      </c>
      <c r="I18">
        <v>454.9785</v>
      </c>
      <c r="J18">
        <v>375.928</v>
      </c>
      <c r="K18">
        <v>569.77070000000003</v>
      </c>
      <c r="L18">
        <v>786.34619999999995</v>
      </c>
      <c r="M18">
        <v>878.84770000000003</v>
      </c>
      <c r="N18">
        <v>387.83580000000001</v>
      </c>
      <c r="O18">
        <v>5819.0613000000003</v>
      </c>
      <c r="P18">
        <v>-24.1891</v>
      </c>
      <c r="Q18">
        <v>-293.47750000000002</v>
      </c>
      <c r="R18">
        <v>270.88979999999998</v>
      </c>
      <c r="S18">
        <v>40.774900000000002</v>
      </c>
      <c r="T18">
        <v>-75.715300000000099</v>
      </c>
      <c r="U18">
        <v>-150.3338</v>
      </c>
      <c r="V18">
        <v>-465.50290000000001</v>
      </c>
    </row>
    <row r="19" spans="1:22" x14ac:dyDescent="0.3">
      <c r="A19" t="s">
        <v>110</v>
      </c>
      <c r="B19">
        <v>741.22130000000004</v>
      </c>
      <c r="C19">
        <v>1636.0678</v>
      </c>
      <c r="D19">
        <v>2537.4623000000001</v>
      </c>
      <c r="E19">
        <v>1468.7376999999999</v>
      </c>
      <c r="F19">
        <v>1444.0155</v>
      </c>
      <c r="G19">
        <v>495.0127</v>
      </c>
      <c r="H19">
        <v>13576.0486</v>
      </c>
      <c r="I19">
        <v>955.77149999999995</v>
      </c>
      <c r="J19">
        <v>845.68290000000002</v>
      </c>
      <c r="K19">
        <v>3255.268</v>
      </c>
      <c r="L19">
        <v>1988.0856000000001</v>
      </c>
      <c r="M19">
        <v>1734.0069000000001</v>
      </c>
      <c r="N19">
        <v>629.66769999999997</v>
      </c>
      <c r="O19">
        <v>15712.1374</v>
      </c>
      <c r="P19">
        <v>-214.55019999999999</v>
      </c>
      <c r="Q19">
        <v>790.38490000000002</v>
      </c>
      <c r="R19">
        <v>-717.8057</v>
      </c>
      <c r="S19">
        <v>-519.34789999999998</v>
      </c>
      <c r="T19">
        <v>-289.9914</v>
      </c>
      <c r="U19">
        <v>-134.655</v>
      </c>
      <c r="V19">
        <v>-2136.0888</v>
      </c>
    </row>
    <row r="20" spans="1:22" x14ac:dyDescent="0.3">
      <c r="A20" t="s">
        <v>111</v>
      </c>
      <c r="B20">
        <v>785.06659999999999</v>
      </c>
      <c r="C20">
        <v>188.202</v>
      </c>
      <c r="D20">
        <v>1733.7147</v>
      </c>
      <c r="E20">
        <v>1236.2782999999999</v>
      </c>
      <c r="F20">
        <v>1233.9204</v>
      </c>
      <c r="G20">
        <v>601.71849999999995</v>
      </c>
      <c r="H20">
        <v>10327.2201</v>
      </c>
      <c r="I20">
        <v>640.28309999999999</v>
      </c>
      <c r="J20">
        <v>1189.7888</v>
      </c>
      <c r="K20">
        <v>1161.7489</v>
      </c>
      <c r="L20">
        <v>1122.1914999999999</v>
      </c>
      <c r="M20">
        <v>1068.0891999999999</v>
      </c>
      <c r="N20">
        <v>640.38109999999995</v>
      </c>
      <c r="O20">
        <v>9975.1828999999998</v>
      </c>
      <c r="P20">
        <v>144.7835</v>
      </c>
      <c r="Q20">
        <v>-1001.5868</v>
      </c>
      <c r="R20">
        <v>571.96579999999994</v>
      </c>
      <c r="S20">
        <v>114.0868</v>
      </c>
      <c r="T20">
        <v>165.8312</v>
      </c>
      <c r="U20">
        <v>-38.662600000000097</v>
      </c>
      <c r="V20">
        <v>352.03720000000101</v>
      </c>
    </row>
    <row r="21" spans="1:22" x14ac:dyDescent="0.3">
      <c r="A21" t="s">
        <v>112</v>
      </c>
      <c r="B21">
        <v>314.7955</v>
      </c>
      <c r="C21">
        <v>3451.6795000000002</v>
      </c>
      <c r="D21">
        <v>2655.7984000000001</v>
      </c>
      <c r="E21">
        <v>1040.8039000000001</v>
      </c>
      <c r="F21">
        <v>853.08450000000005</v>
      </c>
      <c r="G21">
        <v>430.54950000000002</v>
      </c>
      <c r="H21">
        <v>14182.8199</v>
      </c>
      <c r="I21">
        <v>492.774</v>
      </c>
      <c r="J21">
        <v>452.25569999999999</v>
      </c>
      <c r="K21">
        <v>4853.9309000000003</v>
      </c>
      <c r="L21">
        <v>1230.4486999999999</v>
      </c>
      <c r="M21">
        <v>1076.5119</v>
      </c>
      <c r="N21">
        <v>466.9744</v>
      </c>
      <c r="O21">
        <v>13745.230299999999</v>
      </c>
      <c r="P21">
        <v>-177.9785</v>
      </c>
      <c r="Q21">
        <v>2999.4238</v>
      </c>
      <c r="R21">
        <v>-2198.1325000000002</v>
      </c>
      <c r="S21">
        <v>-189.6448</v>
      </c>
      <c r="T21">
        <v>-223.42740000000001</v>
      </c>
      <c r="U21">
        <v>-36.424900000000001</v>
      </c>
      <c r="V21">
        <v>437.58960000000098</v>
      </c>
    </row>
    <row r="22" spans="1:22" x14ac:dyDescent="0.3">
      <c r="A22" t="s">
        <v>113</v>
      </c>
      <c r="B22">
        <v>427.98649999999998</v>
      </c>
      <c r="C22">
        <v>452.99990000000003</v>
      </c>
      <c r="D22">
        <v>1166.3004000000001</v>
      </c>
      <c r="E22">
        <v>930.59730000000002</v>
      </c>
      <c r="F22">
        <v>855.48620000000005</v>
      </c>
      <c r="G22">
        <v>382.03469999999999</v>
      </c>
      <c r="H22">
        <v>7351.3468999999996</v>
      </c>
      <c r="I22">
        <v>537.101</v>
      </c>
      <c r="J22">
        <v>452.97239999999999</v>
      </c>
      <c r="K22">
        <v>1134.9435000000001</v>
      </c>
      <c r="L22">
        <v>916.79269999999997</v>
      </c>
      <c r="M22">
        <v>823.36590000000001</v>
      </c>
      <c r="N22">
        <v>451.83120000000002</v>
      </c>
      <c r="O22">
        <v>7425.7303000000002</v>
      </c>
      <c r="P22">
        <v>-109.11450000000001</v>
      </c>
      <c r="Q22">
        <v>2.7500000000031801E-2</v>
      </c>
      <c r="R22">
        <v>31.3569</v>
      </c>
      <c r="S22">
        <v>13.8046000000001</v>
      </c>
      <c r="T22">
        <v>32.1203</v>
      </c>
      <c r="U22">
        <v>-69.796499999999995</v>
      </c>
      <c r="V22">
        <v>-74.383400000000606</v>
      </c>
    </row>
    <row r="23" spans="1:22" x14ac:dyDescent="0.3">
      <c r="A23" t="s">
        <v>114</v>
      </c>
      <c r="B23">
        <v>923.19439999999997</v>
      </c>
      <c r="C23">
        <v>999.91629999999998</v>
      </c>
      <c r="D23">
        <v>2909.9173999999998</v>
      </c>
      <c r="E23">
        <v>1795.7322999999999</v>
      </c>
      <c r="F23">
        <v>1729.0677000000001</v>
      </c>
      <c r="G23">
        <v>734.46169999999995</v>
      </c>
      <c r="H23">
        <v>15581.5293</v>
      </c>
      <c r="I23">
        <v>997.63840000000005</v>
      </c>
      <c r="J23">
        <v>1320.4947</v>
      </c>
      <c r="K23">
        <v>3373.2869999999998</v>
      </c>
      <c r="L23">
        <v>1796.1176</v>
      </c>
      <c r="M23">
        <v>1639.9802999999999</v>
      </c>
      <c r="N23">
        <v>916.46460000000002</v>
      </c>
      <c r="O23">
        <v>16977.624899999999</v>
      </c>
      <c r="P23">
        <v>-74.444000000000102</v>
      </c>
      <c r="Q23">
        <v>-320.57839999999999</v>
      </c>
      <c r="R23">
        <v>-463.36959999999999</v>
      </c>
      <c r="S23">
        <v>-0.38530000000014297</v>
      </c>
      <c r="T23">
        <v>89.087400000000102</v>
      </c>
      <c r="U23">
        <v>-182.00290000000001</v>
      </c>
      <c r="V23">
        <v>-1396.0956000000001</v>
      </c>
    </row>
    <row r="24" spans="1:22" x14ac:dyDescent="0.3">
      <c r="A24" t="s">
        <v>115</v>
      </c>
      <c r="B24">
        <v>604.96500000000003</v>
      </c>
      <c r="C24">
        <v>1338.9262000000001</v>
      </c>
      <c r="D24">
        <v>2146.9463999999998</v>
      </c>
      <c r="E24">
        <v>1204.1376</v>
      </c>
      <c r="F24">
        <v>1011.4176</v>
      </c>
      <c r="G24">
        <v>483.05070000000001</v>
      </c>
      <c r="H24">
        <v>11229.6052</v>
      </c>
      <c r="I24">
        <v>857.83109999999999</v>
      </c>
      <c r="J24">
        <v>546.76859999999999</v>
      </c>
      <c r="K24">
        <v>3262.9382999999998</v>
      </c>
      <c r="L24">
        <v>1493.4858999999999</v>
      </c>
      <c r="M24">
        <v>1501.0794000000001</v>
      </c>
      <c r="N24">
        <v>688.78440000000001</v>
      </c>
      <c r="O24">
        <v>13804.1378</v>
      </c>
      <c r="P24">
        <v>-252.86609999999999</v>
      </c>
      <c r="Q24">
        <v>792.1576</v>
      </c>
      <c r="R24">
        <v>-1115.9919</v>
      </c>
      <c r="S24">
        <v>-289.34829999999999</v>
      </c>
      <c r="T24">
        <v>-489.66180000000003</v>
      </c>
      <c r="U24">
        <v>-205.7337</v>
      </c>
      <c r="V24">
        <v>-2574.5326</v>
      </c>
    </row>
    <row r="25" spans="1:22" x14ac:dyDescent="0.3">
      <c r="A25" t="s">
        <v>116</v>
      </c>
      <c r="B25">
        <v>439.64069999999998</v>
      </c>
      <c r="C25">
        <v>292.10329999999999</v>
      </c>
      <c r="D25">
        <v>1073.7819</v>
      </c>
      <c r="E25">
        <v>892.22810000000004</v>
      </c>
      <c r="F25">
        <v>773.53009999999995</v>
      </c>
      <c r="G25">
        <v>285.97309999999999</v>
      </c>
      <c r="H25">
        <v>6511.7808000000005</v>
      </c>
      <c r="I25">
        <v>594.91759999999999</v>
      </c>
      <c r="J25">
        <v>450.8032</v>
      </c>
      <c r="K25">
        <v>1003.9236</v>
      </c>
      <c r="L25">
        <v>1071.8115</v>
      </c>
      <c r="M25">
        <v>1066.7203</v>
      </c>
      <c r="N25">
        <v>512.81389999999999</v>
      </c>
      <c r="O25">
        <v>8101.2912999999999</v>
      </c>
      <c r="P25">
        <v>-155.27690000000001</v>
      </c>
      <c r="Q25">
        <v>-158.69990000000001</v>
      </c>
      <c r="R25">
        <v>69.8583</v>
      </c>
      <c r="S25">
        <v>-179.58340000000001</v>
      </c>
      <c r="T25">
        <v>-293.1902</v>
      </c>
      <c r="U25">
        <v>-226.8408</v>
      </c>
      <c r="V25">
        <v>-1589.5105000000001</v>
      </c>
    </row>
    <row r="26" spans="1:22" x14ac:dyDescent="0.3">
      <c r="A26" t="s">
        <v>117</v>
      </c>
      <c r="B26">
        <v>1529.3303000000001</v>
      </c>
      <c r="C26">
        <v>8833.5274000000009</v>
      </c>
      <c r="D26">
        <v>10499.1109</v>
      </c>
      <c r="E26">
        <v>4170.8863000000001</v>
      </c>
      <c r="F26">
        <v>3300.6064999999999</v>
      </c>
      <c r="G26">
        <v>1155.4073000000001</v>
      </c>
      <c r="H26">
        <v>47282.403100000003</v>
      </c>
      <c r="I26">
        <v>2040.1967999999999</v>
      </c>
      <c r="J26">
        <v>2484.0571</v>
      </c>
      <c r="K26">
        <v>14149.7248</v>
      </c>
      <c r="L26">
        <v>5270.0481</v>
      </c>
      <c r="M26">
        <v>4307.1598999999997</v>
      </c>
      <c r="N26">
        <v>1602.0017</v>
      </c>
      <c r="O26">
        <v>48180.382400000002</v>
      </c>
      <c r="P26">
        <v>-510.86649999999997</v>
      </c>
      <c r="Q26">
        <v>6349.4703</v>
      </c>
      <c r="R26">
        <v>-3650.6138999999998</v>
      </c>
      <c r="S26">
        <v>-1099.1618000000001</v>
      </c>
      <c r="T26">
        <v>-1006.5534</v>
      </c>
      <c r="U26">
        <v>-446.59440000000001</v>
      </c>
      <c r="V26">
        <v>-897.97929999999894</v>
      </c>
    </row>
    <row r="27" spans="1:22" x14ac:dyDescent="0.3">
      <c r="A27" t="s">
        <v>118</v>
      </c>
      <c r="B27">
        <v>1029.5216</v>
      </c>
      <c r="C27">
        <v>4862.3702000000003</v>
      </c>
      <c r="D27">
        <v>4474.4822000000004</v>
      </c>
      <c r="E27">
        <v>2189.6295</v>
      </c>
      <c r="F27">
        <v>1886.4241999999999</v>
      </c>
      <c r="G27">
        <v>625.95839999999998</v>
      </c>
      <c r="H27">
        <v>24682.925200000001</v>
      </c>
      <c r="I27">
        <v>1473.8268</v>
      </c>
      <c r="J27">
        <v>1618.4251999999999</v>
      </c>
      <c r="K27">
        <v>8710.3660999999993</v>
      </c>
      <c r="L27">
        <v>2904.8748999999998</v>
      </c>
      <c r="M27">
        <v>2625.3462</v>
      </c>
      <c r="N27">
        <v>1168.4023999999999</v>
      </c>
      <c r="O27">
        <v>30325.881300000001</v>
      </c>
      <c r="P27">
        <v>-444.30520000000001</v>
      </c>
      <c r="Q27">
        <v>3243.9450000000002</v>
      </c>
      <c r="R27">
        <v>-4235.8838999999998</v>
      </c>
      <c r="S27">
        <v>-715.24540000000002</v>
      </c>
      <c r="T27">
        <v>-738.92200000000003</v>
      </c>
      <c r="U27">
        <v>-542.44399999999996</v>
      </c>
      <c r="V27">
        <v>-5642.9561000000003</v>
      </c>
    </row>
    <row r="28" spans="1:22" x14ac:dyDescent="0.3">
      <c r="A28" t="s">
        <v>119</v>
      </c>
      <c r="B28">
        <v>1313.8108999999999</v>
      </c>
      <c r="C28">
        <v>6996.2906000000003</v>
      </c>
      <c r="D28">
        <v>6203.8912</v>
      </c>
      <c r="E28">
        <v>3460.4974999999999</v>
      </c>
      <c r="F28">
        <v>2805.01</v>
      </c>
      <c r="G28">
        <v>970.83280000000002</v>
      </c>
      <c r="H28">
        <v>34693.7016</v>
      </c>
      <c r="I28">
        <v>1605.2710999999999</v>
      </c>
      <c r="J28">
        <v>1301.1934000000001</v>
      </c>
      <c r="K28">
        <v>10550.696900000001</v>
      </c>
      <c r="L28">
        <v>3738.7903000000001</v>
      </c>
      <c r="M28">
        <v>3221.7312999999999</v>
      </c>
      <c r="N28">
        <v>1030.7061000000001</v>
      </c>
      <c r="O28">
        <v>34377.254399999998</v>
      </c>
      <c r="P28">
        <v>-291.46019999999999</v>
      </c>
      <c r="Q28">
        <v>5695.0972000000002</v>
      </c>
      <c r="R28">
        <v>-4346.8056999999999</v>
      </c>
      <c r="S28">
        <v>-278.2928</v>
      </c>
      <c r="T28">
        <v>-416.72129999999999</v>
      </c>
      <c r="U28">
        <v>-59.873299999999901</v>
      </c>
      <c r="V28">
        <v>316.447200000002</v>
      </c>
    </row>
    <row r="29" spans="1:22" x14ac:dyDescent="0.3">
      <c r="A29" t="s">
        <v>5</v>
      </c>
      <c r="B29">
        <v>8400.1913999999997</v>
      </c>
      <c r="C29">
        <v>13517.489</v>
      </c>
      <c r="D29">
        <v>79544.344599999997</v>
      </c>
      <c r="E29">
        <v>29336.545699999999</v>
      </c>
      <c r="F29">
        <v>21972.8305</v>
      </c>
      <c r="G29">
        <v>6473.4152000000004</v>
      </c>
      <c r="H29">
        <v>252261.90590000001</v>
      </c>
      <c r="I29">
        <v>26221.905699999999</v>
      </c>
      <c r="J29">
        <v>30948.144899999999</v>
      </c>
      <c r="K29">
        <v>49717.436399999999</v>
      </c>
      <c r="L29">
        <v>52429.006000000001</v>
      </c>
      <c r="M29">
        <v>49755.028299999998</v>
      </c>
      <c r="N29">
        <v>19458.679899999999</v>
      </c>
      <c r="O29">
        <v>366011.35080000001</v>
      </c>
      <c r="P29">
        <v>-17821.7143</v>
      </c>
      <c r="Q29">
        <v>-17430.655900000002</v>
      </c>
      <c r="R29">
        <v>29826.908200000002</v>
      </c>
      <c r="S29">
        <v>-23092.460299999999</v>
      </c>
      <c r="T29">
        <v>-27782.197800000002</v>
      </c>
      <c r="U29">
        <v>-12985.2647</v>
      </c>
      <c r="V29">
        <v>-113749.4449</v>
      </c>
    </row>
    <row r="30" spans="1:22" x14ac:dyDescent="0.3">
      <c r="A30" t="s">
        <v>120</v>
      </c>
      <c r="B30">
        <v>971.84590000000003</v>
      </c>
      <c r="C30">
        <v>260.99930000000001</v>
      </c>
      <c r="D30">
        <v>1449.7878000000001</v>
      </c>
      <c r="E30">
        <v>1408.0129999999999</v>
      </c>
      <c r="F30">
        <v>1219.3559</v>
      </c>
      <c r="G30">
        <v>307.58359999999999</v>
      </c>
      <c r="H30">
        <v>9155.8143</v>
      </c>
      <c r="I30">
        <v>1062.6319000000001</v>
      </c>
      <c r="J30">
        <v>789.92819999999995</v>
      </c>
      <c r="K30">
        <v>1524.4562000000001</v>
      </c>
      <c r="L30">
        <v>1684.3335999999999</v>
      </c>
      <c r="M30">
        <v>1724.9185</v>
      </c>
      <c r="N30">
        <v>660.50599999999997</v>
      </c>
      <c r="O30">
        <v>12558.8307</v>
      </c>
      <c r="P30">
        <v>-90.785999999999802</v>
      </c>
      <c r="Q30">
        <v>-528.9289</v>
      </c>
      <c r="R30">
        <v>-74.668400000000005</v>
      </c>
      <c r="S30">
        <v>-276.32060000000001</v>
      </c>
      <c r="T30">
        <v>-505.56259999999997</v>
      </c>
      <c r="U30">
        <v>-352.92239999999998</v>
      </c>
      <c r="V30">
        <v>-3403.0164</v>
      </c>
    </row>
    <row r="31" spans="1:22" x14ac:dyDescent="0.3">
      <c r="A31" t="s">
        <v>121</v>
      </c>
      <c r="B31">
        <v>3198.8557000000001</v>
      </c>
      <c r="C31">
        <v>8486.4064999999991</v>
      </c>
      <c r="D31">
        <v>18284.6132</v>
      </c>
      <c r="E31">
        <v>8693.9647999999997</v>
      </c>
      <c r="F31">
        <v>6786.4849999999997</v>
      </c>
      <c r="G31">
        <v>1939.2396000000001</v>
      </c>
      <c r="H31">
        <v>76368.208400000003</v>
      </c>
      <c r="I31">
        <v>4067.9452999999999</v>
      </c>
      <c r="J31">
        <v>6714.4117999999999</v>
      </c>
      <c r="K31">
        <v>17811.098300000001</v>
      </c>
      <c r="L31">
        <v>9564.1864999999998</v>
      </c>
      <c r="M31">
        <v>8237.4825000000001</v>
      </c>
      <c r="N31">
        <v>3860.9722999999999</v>
      </c>
      <c r="O31">
        <v>82134.318599999999</v>
      </c>
      <c r="P31">
        <v>-869.08960000000002</v>
      </c>
      <c r="Q31">
        <v>1771.9947</v>
      </c>
      <c r="R31">
        <v>473.51489999999802</v>
      </c>
      <c r="S31">
        <v>-870.22170000000006</v>
      </c>
      <c r="T31">
        <v>-1450.9974999999999</v>
      </c>
      <c r="U31">
        <v>-1921.7327</v>
      </c>
      <c r="V31">
        <v>-5766.1102000000001</v>
      </c>
    </row>
    <row r="32" spans="1:22" x14ac:dyDescent="0.3">
      <c r="A32" t="s">
        <v>122</v>
      </c>
      <c r="B32">
        <v>682.03039999999999</v>
      </c>
      <c r="C32">
        <v>199.0848</v>
      </c>
      <c r="D32">
        <v>1406.8834999999999</v>
      </c>
      <c r="E32">
        <v>1217.1771000000001</v>
      </c>
      <c r="F32">
        <v>1243.3644999999999</v>
      </c>
      <c r="G32">
        <v>659.58460000000002</v>
      </c>
      <c r="H32">
        <v>9758.7037999999993</v>
      </c>
      <c r="I32">
        <v>758.53189999999995</v>
      </c>
      <c r="J32">
        <v>682.91859999999997</v>
      </c>
      <c r="K32">
        <v>1067.6670999999999</v>
      </c>
      <c r="L32">
        <v>1182.8773000000001</v>
      </c>
      <c r="M32">
        <v>1062.5719999999999</v>
      </c>
      <c r="N32">
        <v>673.74360000000001</v>
      </c>
      <c r="O32">
        <v>9427.4177999999993</v>
      </c>
      <c r="P32">
        <v>-76.501500000000107</v>
      </c>
      <c r="Q32">
        <v>-483.8338</v>
      </c>
      <c r="R32">
        <v>339.21640000000002</v>
      </c>
      <c r="S32">
        <v>34.299799999999998</v>
      </c>
      <c r="T32">
        <v>180.79249999999999</v>
      </c>
      <c r="U32">
        <v>-14.159000000000001</v>
      </c>
      <c r="V32">
        <v>331.286</v>
      </c>
    </row>
    <row r="33" spans="1:22" x14ac:dyDescent="0.3">
      <c r="A33" t="s">
        <v>123</v>
      </c>
      <c r="B33">
        <v>839.9307</v>
      </c>
      <c r="C33">
        <v>606.01430000000005</v>
      </c>
      <c r="D33">
        <v>2247.5160000000001</v>
      </c>
      <c r="E33">
        <v>1422.0676000000001</v>
      </c>
      <c r="F33">
        <v>1359.7532000000001</v>
      </c>
      <c r="G33">
        <v>784.7758</v>
      </c>
      <c r="H33">
        <v>12691.071099999999</v>
      </c>
      <c r="I33">
        <v>820.92439999999999</v>
      </c>
      <c r="J33">
        <v>1417.1092000000001</v>
      </c>
      <c r="K33">
        <v>2713.9445999999998</v>
      </c>
      <c r="L33">
        <v>1596.7009</v>
      </c>
      <c r="M33">
        <v>1427.3977</v>
      </c>
      <c r="N33">
        <v>686.91669999999999</v>
      </c>
      <c r="O33">
        <v>14439.223900000001</v>
      </c>
      <c r="P33">
        <v>19.0063</v>
      </c>
      <c r="Q33">
        <v>-811.09490000000005</v>
      </c>
      <c r="R33">
        <v>-466.42860000000002</v>
      </c>
      <c r="S33">
        <v>-174.63329999999999</v>
      </c>
      <c r="T33">
        <v>-67.644500000000093</v>
      </c>
      <c r="U33">
        <v>97.859099999999998</v>
      </c>
      <c r="V33">
        <v>-1748.1528000000001</v>
      </c>
    </row>
    <row r="34" spans="1:22" x14ac:dyDescent="0.3">
      <c r="A34" t="s">
        <v>124</v>
      </c>
      <c r="B34">
        <v>977.9443</v>
      </c>
      <c r="C34">
        <v>158.04810000000001</v>
      </c>
      <c r="D34">
        <v>2211.0936999999999</v>
      </c>
      <c r="E34">
        <v>1854.4501</v>
      </c>
      <c r="F34">
        <v>1815.002</v>
      </c>
      <c r="G34">
        <v>532.63170000000002</v>
      </c>
      <c r="H34">
        <v>12388.495999999999</v>
      </c>
      <c r="I34">
        <v>773.75930000000005</v>
      </c>
      <c r="J34">
        <v>1307.4567</v>
      </c>
      <c r="K34">
        <v>1303.8539000000001</v>
      </c>
      <c r="L34">
        <v>1647.9826</v>
      </c>
      <c r="M34">
        <v>1606.6470999999999</v>
      </c>
      <c r="N34">
        <v>863.61419999999998</v>
      </c>
      <c r="O34">
        <v>12499.111999999999</v>
      </c>
      <c r="P34">
        <v>204.185</v>
      </c>
      <c r="Q34">
        <v>-1149.4086</v>
      </c>
      <c r="R34">
        <v>907.23979999999995</v>
      </c>
      <c r="S34">
        <v>206.4675</v>
      </c>
      <c r="T34">
        <v>208.35489999999999</v>
      </c>
      <c r="U34">
        <v>-330.98250000000002</v>
      </c>
      <c r="V34">
        <v>-110.616</v>
      </c>
    </row>
    <row r="35" spans="1:22" x14ac:dyDescent="0.3">
      <c r="A35" t="s">
        <v>125</v>
      </c>
      <c r="B35">
        <v>1257.6994</v>
      </c>
      <c r="C35">
        <v>6474.0878000000002</v>
      </c>
      <c r="D35">
        <v>6273.2987000000003</v>
      </c>
      <c r="E35">
        <v>3113.9652000000001</v>
      </c>
      <c r="F35">
        <v>2643.6102000000001</v>
      </c>
      <c r="G35">
        <v>1043.3339000000001</v>
      </c>
      <c r="H35">
        <v>33431.789100000002</v>
      </c>
      <c r="I35">
        <v>1339.3054999999999</v>
      </c>
      <c r="J35">
        <v>1780.6026999999999</v>
      </c>
      <c r="K35">
        <v>9809.2304999999997</v>
      </c>
      <c r="L35">
        <v>3334.8180000000002</v>
      </c>
      <c r="M35">
        <v>2894.0691999999999</v>
      </c>
      <c r="N35">
        <v>1167.1793</v>
      </c>
      <c r="O35">
        <v>32708.937999999998</v>
      </c>
      <c r="P35">
        <v>-81.606099999999998</v>
      </c>
      <c r="Q35">
        <v>4693.4850999999999</v>
      </c>
      <c r="R35">
        <v>-3535.9317999999998</v>
      </c>
      <c r="S35">
        <v>-220.8528</v>
      </c>
      <c r="T35">
        <v>-250.459</v>
      </c>
      <c r="U35">
        <v>-123.8454</v>
      </c>
      <c r="V35">
        <v>722.85110000000304</v>
      </c>
    </row>
    <row r="36" spans="1:22" x14ac:dyDescent="0.3">
      <c r="A36" t="s">
        <v>126</v>
      </c>
      <c r="B36">
        <v>544.87459999999999</v>
      </c>
      <c r="C36">
        <v>147.55940000000001</v>
      </c>
      <c r="D36">
        <v>1422.2307000000001</v>
      </c>
      <c r="E36">
        <v>1169.0115000000001</v>
      </c>
      <c r="F36">
        <v>1072.8590999999999</v>
      </c>
      <c r="G36">
        <v>544.34780000000001</v>
      </c>
      <c r="H36">
        <v>8612.6388999999999</v>
      </c>
      <c r="I36">
        <v>446.65499999999997</v>
      </c>
      <c r="J36">
        <v>726.05449999999996</v>
      </c>
      <c r="K36">
        <v>815.04309999999998</v>
      </c>
      <c r="L36">
        <v>771.13710000000003</v>
      </c>
      <c r="M36">
        <v>725.5145</v>
      </c>
      <c r="N36">
        <v>385.56479999999999</v>
      </c>
      <c r="O36">
        <v>6432.8104999999996</v>
      </c>
      <c r="P36">
        <v>98.2196</v>
      </c>
      <c r="Q36">
        <v>-578.49509999999998</v>
      </c>
      <c r="R36">
        <v>607.18759999999997</v>
      </c>
      <c r="S36">
        <v>397.87439999999998</v>
      </c>
      <c r="T36">
        <v>347.34460000000001</v>
      </c>
      <c r="U36">
        <v>158.78299999999999</v>
      </c>
      <c r="V36">
        <v>2179.8283999999999</v>
      </c>
    </row>
    <row r="37" spans="1:22" x14ac:dyDescent="0.3">
      <c r="A37" t="s">
        <v>127</v>
      </c>
      <c r="B37">
        <v>1062.5098</v>
      </c>
      <c r="C37">
        <v>1281.2442000000001</v>
      </c>
      <c r="D37">
        <v>3055.7415999999998</v>
      </c>
      <c r="E37">
        <v>2275.6882000000001</v>
      </c>
      <c r="F37">
        <v>2056.6251999999999</v>
      </c>
      <c r="G37">
        <v>1092.0948000000001</v>
      </c>
      <c r="H37">
        <v>18335.190200000001</v>
      </c>
      <c r="I37">
        <v>1030.7243000000001</v>
      </c>
      <c r="J37">
        <v>1865.1061</v>
      </c>
      <c r="K37">
        <v>3273.8888000000002</v>
      </c>
      <c r="L37">
        <v>2113.4852000000001</v>
      </c>
      <c r="M37">
        <v>2134.3535000000002</v>
      </c>
      <c r="N37">
        <v>1402.6587</v>
      </c>
      <c r="O37">
        <v>20463.3966</v>
      </c>
      <c r="P37">
        <v>31.785499999999999</v>
      </c>
      <c r="Q37">
        <v>-583.86189999999999</v>
      </c>
      <c r="R37">
        <v>-218.1472</v>
      </c>
      <c r="S37">
        <v>162.203</v>
      </c>
      <c r="T37">
        <v>-77.728300000000203</v>
      </c>
      <c r="U37">
        <v>-310.56389999999999</v>
      </c>
      <c r="V37">
        <v>-2128.2064</v>
      </c>
    </row>
    <row r="38" spans="1:22" x14ac:dyDescent="0.3">
      <c r="A38" t="s">
        <v>128</v>
      </c>
      <c r="B38">
        <v>667.94730000000004</v>
      </c>
      <c r="C38">
        <v>3459.0473999999999</v>
      </c>
      <c r="D38">
        <v>3082.2327</v>
      </c>
      <c r="E38">
        <v>1820.7243000000001</v>
      </c>
      <c r="F38">
        <v>1590.9006999999999</v>
      </c>
      <c r="G38">
        <v>903.78890000000001</v>
      </c>
      <c r="H38">
        <v>19144.435799999999</v>
      </c>
      <c r="I38">
        <v>707.81899999999996</v>
      </c>
      <c r="J38">
        <v>855.03020000000004</v>
      </c>
      <c r="K38">
        <v>4698.4802</v>
      </c>
      <c r="L38">
        <v>1848.2099000000001</v>
      </c>
      <c r="M38">
        <v>1568.2334000000001</v>
      </c>
      <c r="N38">
        <v>819.40160000000003</v>
      </c>
      <c r="O38">
        <v>17420.236000000001</v>
      </c>
      <c r="P38">
        <v>-39.871699999999898</v>
      </c>
      <c r="Q38">
        <v>2604.0171999999998</v>
      </c>
      <c r="R38">
        <v>-1616.2474999999999</v>
      </c>
      <c r="S38">
        <v>-27.4855999999997</v>
      </c>
      <c r="T38">
        <v>22.667299999999798</v>
      </c>
      <c r="U38">
        <v>84.387299999999996</v>
      </c>
      <c r="V38">
        <v>1724.1998000000001</v>
      </c>
    </row>
    <row r="39" spans="1:22" x14ac:dyDescent="0.3">
      <c r="A39" t="s">
        <v>129</v>
      </c>
      <c r="B39">
        <v>1317.3404</v>
      </c>
      <c r="C39">
        <v>12175.3308</v>
      </c>
      <c r="D39">
        <v>8141.2884999999997</v>
      </c>
      <c r="E39">
        <v>3357.8377</v>
      </c>
      <c r="F39">
        <v>2809.2148999999999</v>
      </c>
      <c r="G39">
        <v>1118.2644</v>
      </c>
      <c r="H39">
        <v>45486.481</v>
      </c>
      <c r="I39">
        <v>1746.3779</v>
      </c>
      <c r="J39">
        <v>2127.4351999999999</v>
      </c>
      <c r="K39">
        <v>14679.548000000001</v>
      </c>
      <c r="L39">
        <v>4014.6012000000001</v>
      </c>
      <c r="M39">
        <v>3545.6323000000002</v>
      </c>
      <c r="N39">
        <v>1428.1678999999999</v>
      </c>
      <c r="O39">
        <v>45598.870900000002</v>
      </c>
      <c r="P39">
        <v>-429.03750000000002</v>
      </c>
      <c r="Q39">
        <v>10047.8956</v>
      </c>
      <c r="R39">
        <v>-6538.2595000000001</v>
      </c>
      <c r="S39">
        <v>-656.76350000000002</v>
      </c>
      <c r="T39">
        <v>-736.41740000000004</v>
      </c>
      <c r="U39">
        <v>-309.90350000000001</v>
      </c>
      <c r="V39">
        <v>-112.389900000002</v>
      </c>
    </row>
    <row r="40" spans="1:22" x14ac:dyDescent="0.3">
      <c r="A40" t="s">
        <v>130</v>
      </c>
      <c r="B40">
        <v>320.20609999999999</v>
      </c>
      <c r="C40">
        <v>4162.0429000000004</v>
      </c>
      <c r="D40">
        <v>4084.4911000000002</v>
      </c>
      <c r="E40">
        <v>1577.7507000000001</v>
      </c>
      <c r="F40">
        <v>1136.3993</v>
      </c>
      <c r="G40">
        <v>322.37819999999999</v>
      </c>
      <c r="H40">
        <v>18243.439600000002</v>
      </c>
      <c r="I40">
        <v>629.74339999999995</v>
      </c>
      <c r="J40">
        <v>932.89340000000004</v>
      </c>
      <c r="K40">
        <v>7079.1297000000004</v>
      </c>
      <c r="L40">
        <v>2602.6381999999999</v>
      </c>
      <c r="M40">
        <v>1774.3898999999999</v>
      </c>
      <c r="N40">
        <v>497.54590000000002</v>
      </c>
      <c r="O40">
        <v>21197.702600000001</v>
      </c>
      <c r="P40">
        <v>-309.53730000000002</v>
      </c>
      <c r="Q40">
        <v>3229.1495</v>
      </c>
      <c r="R40">
        <v>-2994.6386000000002</v>
      </c>
      <c r="S40">
        <v>-1024.8875</v>
      </c>
      <c r="T40">
        <v>-637.99059999999997</v>
      </c>
      <c r="U40">
        <v>-175.1677</v>
      </c>
      <c r="V40">
        <v>-2954.2629999999999</v>
      </c>
    </row>
    <row r="41" spans="1:22" x14ac:dyDescent="0.3">
      <c r="A41" t="s">
        <v>131</v>
      </c>
      <c r="B41">
        <v>683.39279999999997</v>
      </c>
      <c r="C41">
        <v>159.96360000000001</v>
      </c>
      <c r="D41">
        <v>1560.4284</v>
      </c>
      <c r="E41">
        <v>1201.8624</v>
      </c>
      <c r="F41">
        <v>1171.3880999999999</v>
      </c>
      <c r="G41">
        <v>429.01369999999997</v>
      </c>
      <c r="H41">
        <v>8937.4405000000006</v>
      </c>
      <c r="I41">
        <v>774.64449999999999</v>
      </c>
      <c r="J41">
        <v>1001.8126</v>
      </c>
      <c r="K41">
        <v>1129.5684000000001</v>
      </c>
      <c r="L41">
        <v>1296.9631999999999</v>
      </c>
      <c r="M41">
        <v>1299.3203000000001</v>
      </c>
      <c r="N41">
        <v>622.77369999999996</v>
      </c>
      <c r="O41">
        <v>10494.533600000001</v>
      </c>
      <c r="P41">
        <v>-91.2517</v>
      </c>
      <c r="Q41">
        <v>-841.84900000000005</v>
      </c>
      <c r="R41">
        <v>430.86</v>
      </c>
      <c r="S41">
        <v>-95.100799999999893</v>
      </c>
      <c r="T41">
        <v>-127.93219999999999</v>
      </c>
      <c r="U41">
        <v>-193.76</v>
      </c>
      <c r="V41">
        <v>-1557.0931</v>
      </c>
    </row>
    <row r="42" spans="1:22" x14ac:dyDescent="0.3">
      <c r="A42" t="s">
        <v>132</v>
      </c>
      <c r="B42">
        <v>631.34929999999997</v>
      </c>
      <c r="C42">
        <v>2177.6087000000002</v>
      </c>
      <c r="D42">
        <v>2571.8847000000001</v>
      </c>
      <c r="E42">
        <v>1313.866</v>
      </c>
      <c r="F42">
        <v>1255.7397000000001</v>
      </c>
      <c r="G42">
        <v>616.13720000000001</v>
      </c>
      <c r="H42">
        <v>14355.178</v>
      </c>
      <c r="I42">
        <v>691.59220000000005</v>
      </c>
      <c r="J42">
        <v>519.14340000000004</v>
      </c>
      <c r="K42">
        <v>4675.5544</v>
      </c>
      <c r="L42">
        <v>1410.3725999999999</v>
      </c>
      <c r="M42">
        <v>1323.1072999999999</v>
      </c>
      <c r="N42">
        <v>587.69989999999996</v>
      </c>
      <c r="O42">
        <v>14731.4463</v>
      </c>
      <c r="P42">
        <v>-60.242900000000098</v>
      </c>
      <c r="Q42">
        <v>1658.4653000000001</v>
      </c>
      <c r="R42">
        <v>-2103.6696999999999</v>
      </c>
      <c r="S42">
        <v>-96.506599999999906</v>
      </c>
      <c r="T42">
        <v>-67.367599999999797</v>
      </c>
      <c r="U42">
        <v>28.4373000000001</v>
      </c>
      <c r="V42">
        <v>-376.26830000000001</v>
      </c>
    </row>
    <row r="43" spans="1:22" x14ac:dyDescent="0.3">
      <c r="A43" t="s">
        <v>133</v>
      </c>
      <c r="B43">
        <v>900.68560000000002</v>
      </c>
      <c r="C43">
        <v>3182.3063000000002</v>
      </c>
      <c r="D43">
        <v>3640.6457999999998</v>
      </c>
      <c r="E43">
        <v>1983.0242000000001</v>
      </c>
      <c r="F43">
        <v>1714.9322</v>
      </c>
      <c r="G43">
        <v>1106.6108999999999</v>
      </c>
      <c r="H43">
        <v>21181.387999999999</v>
      </c>
      <c r="I43">
        <v>1055.4901</v>
      </c>
      <c r="J43">
        <v>1365.1010000000001</v>
      </c>
      <c r="K43">
        <v>5864.3676999999998</v>
      </c>
      <c r="L43">
        <v>2144.5304999999998</v>
      </c>
      <c r="M43">
        <v>1982.3909000000001</v>
      </c>
      <c r="N43">
        <v>1197.4679000000001</v>
      </c>
      <c r="O43">
        <v>22630.843199999999</v>
      </c>
      <c r="P43">
        <v>-154.80449999999999</v>
      </c>
      <c r="Q43">
        <v>1817.2053000000001</v>
      </c>
      <c r="R43">
        <v>-2223.7219</v>
      </c>
      <c r="S43">
        <v>-161.50630000000001</v>
      </c>
      <c r="T43">
        <v>-267.45870000000002</v>
      </c>
      <c r="U43">
        <v>-90.856999999999999</v>
      </c>
      <c r="V43">
        <v>-1449.4552000000001</v>
      </c>
    </row>
    <row r="44" spans="1:22" x14ac:dyDescent="0.3">
      <c r="A44" t="s">
        <v>134</v>
      </c>
      <c r="B44">
        <v>889.58699999999999</v>
      </c>
      <c r="C44">
        <v>1216.7571</v>
      </c>
      <c r="D44">
        <v>2816.1161999999999</v>
      </c>
      <c r="E44">
        <v>1754.8442</v>
      </c>
      <c r="F44">
        <v>1555.0446999999999</v>
      </c>
      <c r="G44">
        <v>797.06939999999997</v>
      </c>
      <c r="H44">
        <v>15339.582399999999</v>
      </c>
      <c r="I44">
        <v>633.13220000000001</v>
      </c>
      <c r="J44">
        <v>1210.7931000000001</v>
      </c>
      <c r="K44">
        <v>3181.0038</v>
      </c>
      <c r="L44">
        <v>1325.2958000000001</v>
      </c>
      <c r="M44">
        <v>1284.2598</v>
      </c>
      <c r="N44">
        <v>709.7645</v>
      </c>
      <c r="O44">
        <v>13825.957399999999</v>
      </c>
      <c r="P44">
        <v>256.45479999999998</v>
      </c>
      <c r="Q44">
        <v>5.9640000000001701</v>
      </c>
      <c r="R44">
        <v>-364.88760000000002</v>
      </c>
      <c r="S44">
        <v>429.54840000000002</v>
      </c>
      <c r="T44">
        <v>270.78489999999999</v>
      </c>
      <c r="U44">
        <v>87.304900000000004</v>
      </c>
      <c r="V44">
        <v>1513.625</v>
      </c>
    </row>
    <row r="45" spans="1:22" x14ac:dyDescent="0.3">
      <c r="A45" t="s">
        <v>135</v>
      </c>
      <c r="B45">
        <v>1081.7952</v>
      </c>
      <c r="C45">
        <v>1973.3065999999999</v>
      </c>
      <c r="D45">
        <v>4159.3195999999998</v>
      </c>
      <c r="E45">
        <v>2700.7961</v>
      </c>
      <c r="F45">
        <v>2604.2221</v>
      </c>
      <c r="G45">
        <v>676.19590000000005</v>
      </c>
      <c r="H45">
        <v>20910.601600000002</v>
      </c>
      <c r="I45">
        <v>937.88710000000003</v>
      </c>
      <c r="J45">
        <v>1726.2836</v>
      </c>
      <c r="K45">
        <v>4493.7205000000004</v>
      </c>
      <c r="L45">
        <v>2531.6084000000001</v>
      </c>
      <c r="M45">
        <v>2417.6806999999999</v>
      </c>
      <c r="N45">
        <v>1011.8762</v>
      </c>
      <c r="O45">
        <v>21795.309600000001</v>
      </c>
      <c r="P45">
        <v>143.90809999999999</v>
      </c>
      <c r="Q45">
        <v>247.023</v>
      </c>
      <c r="R45">
        <v>-334.400900000001</v>
      </c>
      <c r="S45">
        <v>169.18770000000001</v>
      </c>
      <c r="T45">
        <v>186.54140000000001</v>
      </c>
      <c r="U45">
        <v>-335.68029999999999</v>
      </c>
      <c r="V45">
        <v>-884.70799999999895</v>
      </c>
    </row>
    <row r="46" spans="1:22" x14ac:dyDescent="0.3">
      <c r="A46" t="s">
        <v>136</v>
      </c>
      <c r="B46">
        <v>1475.1144999999999</v>
      </c>
      <c r="C46">
        <v>5890.8725000000004</v>
      </c>
      <c r="D46">
        <v>7748.6338999999998</v>
      </c>
      <c r="E46">
        <v>3368.7377999999999</v>
      </c>
      <c r="F46">
        <v>2637.8791000000001</v>
      </c>
      <c r="G46">
        <v>935.78499999999997</v>
      </c>
      <c r="H46">
        <v>35693.023200000003</v>
      </c>
      <c r="I46">
        <v>1546.0717999999999</v>
      </c>
      <c r="J46">
        <v>2047.6657</v>
      </c>
      <c r="K46">
        <v>11674.1916</v>
      </c>
      <c r="L46">
        <v>3505.5907999999999</v>
      </c>
      <c r="M46">
        <v>2949.0418</v>
      </c>
      <c r="N46">
        <v>1273.4356</v>
      </c>
      <c r="O46">
        <v>37145.951099999998</v>
      </c>
      <c r="P46">
        <v>-70.957300000000004</v>
      </c>
      <c r="Q46">
        <v>3843.2067999999999</v>
      </c>
      <c r="R46">
        <v>-3925.5576999999998</v>
      </c>
      <c r="S46">
        <v>-136.85300000000001</v>
      </c>
      <c r="T46">
        <v>-311.16269999999997</v>
      </c>
      <c r="U46">
        <v>-337.6506</v>
      </c>
      <c r="V46">
        <v>-1452.9278999999999</v>
      </c>
    </row>
    <row r="47" spans="1:22" x14ac:dyDescent="0.3">
      <c r="A47" t="s">
        <v>137</v>
      </c>
      <c r="B47">
        <v>833.7894</v>
      </c>
      <c r="C47">
        <v>104.01479999999999</v>
      </c>
      <c r="D47">
        <v>964.81579999999997</v>
      </c>
      <c r="E47">
        <v>1225.1469999999999</v>
      </c>
      <c r="F47">
        <v>1261.0650000000001</v>
      </c>
      <c r="G47">
        <v>219.3229</v>
      </c>
      <c r="H47">
        <v>7293.7785000000003</v>
      </c>
      <c r="I47">
        <v>931.74990000000003</v>
      </c>
      <c r="J47">
        <v>573.91369999999995</v>
      </c>
      <c r="K47">
        <v>763.77</v>
      </c>
      <c r="L47">
        <v>1351.4042999999999</v>
      </c>
      <c r="M47">
        <v>1513.3079</v>
      </c>
      <c r="N47">
        <v>457.72070000000002</v>
      </c>
      <c r="O47">
        <v>8941.2564000000002</v>
      </c>
      <c r="P47">
        <v>-97.960499999999996</v>
      </c>
      <c r="Q47">
        <v>-469.89890000000003</v>
      </c>
      <c r="R47">
        <v>201.04580000000001</v>
      </c>
      <c r="S47">
        <v>-126.2573</v>
      </c>
      <c r="T47">
        <v>-252.24289999999999</v>
      </c>
      <c r="U47">
        <v>-238.39779999999999</v>
      </c>
      <c r="V47">
        <v>-1647.4779000000001</v>
      </c>
    </row>
    <row r="48" spans="1:22" x14ac:dyDescent="0.3">
      <c r="A48" t="s">
        <v>138</v>
      </c>
      <c r="B48">
        <v>786.0385</v>
      </c>
      <c r="C48">
        <v>3614.2824000000001</v>
      </c>
      <c r="D48">
        <v>4089.0347000000002</v>
      </c>
      <c r="E48">
        <v>2061.4434999999999</v>
      </c>
      <c r="F48">
        <v>1847.6379999999999</v>
      </c>
      <c r="G48">
        <v>674.96190000000001</v>
      </c>
      <c r="H48">
        <v>20996.263500000001</v>
      </c>
      <c r="I48">
        <v>969.01400000000001</v>
      </c>
      <c r="J48">
        <v>1014.8753</v>
      </c>
      <c r="K48">
        <v>7098.6935000000003</v>
      </c>
      <c r="L48">
        <v>2336.8254999999999</v>
      </c>
      <c r="M48">
        <v>2016.7097000000001</v>
      </c>
      <c r="N48">
        <v>863.04589999999996</v>
      </c>
      <c r="O48">
        <v>22722.001700000001</v>
      </c>
      <c r="P48">
        <v>-182.97550000000001</v>
      </c>
      <c r="Q48">
        <v>2599.4070999999999</v>
      </c>
      <c r="R48">
        <v>-3009.6588000000002</v>
      </c>
      <c r="S48">
        <v>-275.38200000000001</v>
      </c>
      <c r="T48">
        <v>-169.07169999999999</v>
      </c>
      <c r="U48">
        <v>-188.084</v>
      </c>
      <c r="V48">
        <v>-1725.7382</v>
      </c>
    </row>
    <row r="49" spans="1:22" x14ac:dyDescent="0.3">
      <c r="A49" t="s">
        <v>139</v>
      </c>
      <c r="B49">
        <v>840.25</v>
      </c>
      <c r="C49">
        <v>245.5881</v>
      </c>
      <c r="D49">
        <v>1934.8567</v>
      </c>
      <c r="E49">
        <v>1450.3588</v>
      </c>
      <c r="F49">
        <v>1578.8115</v>
      </c>
      <c r="G49">
        <v>879.53430000000003</v>
      </c>
      <c r="H49">
        <v>12206.348900000001</v>
      </c>
      <c r="I49">
        <v>690.85389999999995</v>
      </c>
      <c r="J49">
        <v>1218.5911000000001</v>
      </c>
      <c r="K49">
        <v>1417.3046999999999</v>
      </c>
      <c r="L49">
        <v>1345.6685</v>
      </c>
      <c r="M49">
        <v>1281.4297999999999</v>
      </c>
      <c r="N49">
        <v>896.27809999999999</v>
      </c>
      <c r="O49">
        <v>12018.7127</v>
      </c>
      <c r="P49">
        <v>149.39609999999999</v>
      </c>
      <c r="Q49">
        <v>-973.00300000000004</v>
      </c>
      <c r="R49">
        <v>517.55200000000002</v>
      </c>
      <c r="S49">
        <v>104.69029999999999</v>
      </c>
      <c r="T49">
        <v>297.38170000000002</v>
      </c>
      <c r="U49">
        <v>-16.7438</v>
      </c>
      <c r="V49">
        <v>187.636200000001</v>
      </c>
    </row>
    <row r="50" spans="1:22" x14ac:dyDescent="0.3">
      <c r="A50" t="s">
        <v>140</v>
      </c>
      <c r="B50">
        <v>729.29939999999999</v>
      </c>
      <c r="C50">
        <v>2124.0747000000001</v>
      </c>
      <c r="D50">
        <v>2445.0499</v>
      </c>
      <c r="E50">
        <v>1343.9792</v>
      </c>
      <c r="F50">
        <v>1324.6911</v>
      </c>
      <c r="G50">
        <v>538.22069999999997</v>
      </c>
      <c r="H50">
        <v>14477.7644</v>
      </c>
      <c r="I50">
        <v>896.83240000000001</v>
      </c>
      <c r="J50">
        <v>827.25139999999999</v>
      </c>
      <c r="K50">
        <v>3687.2846</v>
      </c>
      <c r="L50">
        <v>1652.4745</v>
      </c>
      <c r="M50">
        <v>1614.2695000000001</v>
      </c>
      <c r="N50">
        <v>709.26779999999997</v>
      </c>
      <c r="O50">
        <v>15775.147199999999</v>
      </c>
      <c r="P50">
        <v>-167.53299999999999</v>
      </c>
      <c r="Q50">
        <v>1296.8233</v>
      </c>
      <c r="R50">
        <v>-1242.2347</v>
      </c>
      <c r="S50">
        <v>-308.49529999999999</v>
      </c>
      <c r="T50">
        <v>-289.57839999999999</v>
      </c>
      <c r="U50">
        <v>-171.0471</v>
      </c>
      <c r="V50">
        <v>-1297.3828000000001</v>
      </c>
    </row>
    <row r="51" spans="1:22" x14ac:dyDescent="0.3">
      <c r="A51" t="s">
        <v>141</v>
      </c>
      <c r="B51">
        <v>491.39249999999998</v>
      </c>
      <c r="C51">
        <v>400.24029999999999</v>
      </c>
      <c r="D51">
        <v>1169.0362</v>
      </c>
      <c r="E51">
        <v>917.43190000000004</v>
      </c>
      <c r="F51">
        <v>832.03869999999995</v>
      </c>
      <c r="G51">
        <v>434.27679999999998</v>
      </c>
      <c r="H51">
        <v>7283.8980000000001</v>
      </c>
      <c r="I51">
        <v>470.61520000000002</v>
      </c>
      <c r="J51">
        <v>531.62279999999998</v>
      </c>
      <c r="K51">
        <v>1282.7556</v>
      </c>
      <c r="L51">
        <v>968.47019999999998</v>
      </c>
      <c r="M51">
        <v>994.43020000000001</v>
      </c>
      <c r="N51">
        <v>404.66340000000002</v>
      </c>
      <c r="O51">
        <v>7716.2118</v>
      </c>
      <c r="P51">
        <v>20.7773</v>
      </c>
      <c r="Q51">
        <v>-131.38249999999999</v>
      </c>
      <c r="R51">
        <v>-113.71939999999999</v>
      </c>
      <c r="S51">
        <v>-51.0382999999999</v>
      </c>
      <c r="T51">
        <v>-162.39150000000001</v>
      </c>
      <c r="U51">
        <v>29.613399999999999</v>
      </c>
      <c r="V51">
        <v>-432.31380000000001</v>
      </c>
    </row>
    <row r="52" spans="1:22" x14ac:dyDescent="0.3">
      <c r="A52" t="s">
        <v>142</v>
      </c>
      <c r="B52">
        <v>613.7088</v>
      </c>
      <c r="C52">
        <v>2420.3119000000002</v>
      </c>
      <c r="D52">
        <v>2618.5005000000001</v>
      </c>
      <c r="E52">
        <v>1269.2665999999999</v>
      </c>
      <c r="F52">
        <v>1266.5246</v>
      </c>
      <c r="G52">
        <v>843.11540000000002</v>
      </c>
      <c r="H52">
        <v>15165.864299999999</v>
      </c>
      <c r="I52">
        <v>492.99680000000001</v>
      </c>
      <c r="J52">
        <v>931.97709999999995</v>
      </c>
      <c r="K52">
        <v>3767.0327000000002</v>
      </c>
      <c r="L52">
        <v>1150.6111000000001</v>
      </c>
      <c r="M52">
        <v>1075.328</v>
      </c>
      <c r="N52">
        <v>449.10750000000002</v>
      </c>
      <c r="O52">
        <v>12720.483399999999</v>
      </c>
      <c r="P52">
        <v>120.712</v>
      </c>
      <c r="Q52">
        <v>1488.3348000000001</v>
      </c>
      <c r="R52">
        <v>-1148.5322000000001</v>
      </c>
      <c r="S52">
        <v>118.6555</v>
      </c>
      <c r="T52">
        <v>191.19659999999999</v>
      </c>
      <c r="U52">
        <v>394.00790000000001</v>
      </c>
      <c r="V52">
        <v>2445.3809000000001</v>
      </c>
    </row>
    <row r="53" spans="1:22" x14ac:dyDescent="0.3">
      <c r="A53" t="s">
        <v>143</v>
      </c>
      <c r="B53">
        <v>583.27679999999998</v>
      </c>
      <c r="C53">
        <v>143.9999</v>
      </c>
      <c r="D53">
        <v>1497.1159</v>
      </c>
      <c r="E53">
        <v>1152.9684999999999</v>
      </c>
      <c r="F53">
        <v>1087.9304999999999</v>
      </c>
      <c r="G53">
        <v>440</v>
      </c>
      <c r="H53">
        <v>8236.4876000000004</v>
      </c>
      <c r="I53">
        <v>549.8442</v>
      </c>
      <c r="J53">
        <v>685.74109999999996</v>
      </c>
      <c r="K53">
        <v>1070.8338000000001</v>
      </c>
      <c r="L53">
        <v>1208.1786999999999</v>
      </c>
      <c r="M53">
        <v>1232.079</v>
      </c>
      <c r="N53">
        <v>583.3614</v>
      </c>
      <c r="O53">
        <v>8782.0962999999992</v>
      </c>
      <c r="P53">
        <v>33.432600000000001</v>
      </c>
      <c r="Q53">
        <v>-541.74120000000005</v>
      </c>
      <c r="R53">
        <v>426.28210000000001</v>
      </c>
      <c r="S53">
        <v>-55.2102</v>
      </c>
      <c r="T53">
        <v>-144.14850000000001</v>
      </c>
      <c r="U53">
        <v>-143.3614</v>
      </c>
      <c r="V53">
        <v>-545.60869999999898</v>
      </c>
    </row>
    <row r="54" spans="1:22" x14ac:dyDescent="0.3">
      <c r="A54" t="s">
        <v>144</v>
      </c>
      <c r="B54">
        <v>555.31569999999999</v>
      </c>
      <c r="C54">
        <v>467.1</v>
      </c>
      <c r="D54">
        <v>1355.3452</v>
      </c>
      <c r="E54">
        <v>889.29759999999999</v>
      </c>
      <c r="F54">
        <v>823.43359999999996</v>
      </c>
      <c r="G54">
        <v>423.54059999999998</v>
      </c>
      <c r="H54">
        <v>8054.5469999999996</v>
      </c>
      <c r="I54">
        <v>399.85989999999998</v>
      </c>
      <c r="J54">
        <v>642.82759999999996</v>
      </c>
      <c r="K54">
        <v>1371.2965999999999</v>
      </c>
      <c r="L54">
        <v>759.77160000000003</v>
      </c>
      <c r="M54">
        <v>682.45309999999995</v>
      </c>
      <c r="N54">
        <v>425.46809999999999</v>
      </c>
      <c r="O54">
        <v>7183.8545000000004</v>
      </c>
      <c r="P54">
        <v>155.45580000000001</v>
      </c>
      <c r="Q54">
        <v>-175.7276</v>
      </c>
      <c r="R54">
        <v>-15.9513999999999</v>
      </c>
      <c r="S54">
        <v>129.52600000000001</v>
      </c>
      <c r="T54">
        <v>140.98050000000001</v>
      </c>
      <c r="U54">
        <v>-1.92750000000001</v>
      </c>
      <c r="V54">
        <v>870.69249999999897</v>
      </c>
    </row>
    <row r="55" spans="1:22" x14ac:dyDescent="0.3">
      <c r="A55" t="s">
        <v>145</v>
      </c>
      <c r="B55">
        <v>1056.1869999999999</v>
      </c>
      <c r="C55">
        <v>265.01159999999999</v>
      </c>
      <c r="D55">
        <v>2375.4106999999999</v>
      </c>
      <c r="E55">
        <v>1951.8918000000001</v>
      </c>
      <c r="F55">
        <v>1738.434</v>
      </c>
      <c r="G55">
        <v>778.33190000000002</v>
      </c>
      <c r="H55">
        <v>14161.174499999999</v>
      </c>
      <c r="I55">
        <v>742.77409999999998</v>
      </c>
      <c r="J55">
        <v>1108.5565999999999</v>
      </c>
      <c r="K55">
        <v>1395.5537999999999</v>
      </c>
      <c r="L55">
        <v>1421.3062</v>
      </c>
      <c r="M55">
        <v>1310.4313999999999</v>
      </c>
      <c r="N55">
        <v>751.41830000000004</v>
      </c>
      <c r="O55">
        <v>11518.560799999999</v>
      </c>
      <c r="P55">
        <v>313.41289999999998</v>
      </c>
      <c r="Q55">
        <v>-843.54499999999996</v>
      </c>
      <c r="R55">
        <v>979.8569</v>
      </c>
      <c r="S55">
        <v>530.5856</v>
      </c>
      <c r="T55">
        <v>428.00259999999997</v>
      </c>
      <c r="U55">
        <v>26.913599999999999</v>
      </c>
      <c r="V55">
        <v>2642.6136999999999</v>
      </c>
    </row>
    <row r="56" spans="1:22" x14ac:dyDescent="0.3">
      <c r="A56" t="s">
        <v>146</v>
      </c>
      <c r="B56">
        <v>563.03949999999998</v>
      </c>
      <c r="C56">
        <v>168.2604</v>
      </c>
      <c r="D56">
        <v>1362.6142</v>
      </c>
      <c r="E56">
        <v>1091.6365000000001</v>
      </c>
      <c r="F56">
        <v>1053.1949</v>
      </c>
      <c r="G56">
        <v>438.44889999999998</v>
      </c>
      <c r="H56">
        <v>8002.8356000000003</v>
      </c>
      <c r="I56">
        <v>456.88369999999998</v>
      </c>
      <c r="J56">
        <v>874.39269999999999</v>
      </c>
      <c r="K56">
        <v>1116.433</v>
      </c>
      <c r="L56">
        <v>1082.3806999999999</v>
      </c>
      <c r="M56">
        <v>976.46109999999999</v>
      </c>
      <c r="N56">
        <v>532.61019999999996</v>
      </c>
      <c r="O56">
        <v>8341.0763000000006</v>
      </c>
      <c r="P56">
        <v>106.1558</v>
      </c>
      <c r="Q56">
        <v>-706.13229999999999</v>
      </c>
      <c r="R56">
        <v>246.18119999999999</v>
      </c>
      <c r="S56">
        <v>9.2558000000001392</v>
      </c>
      <c r="T56">
        <v>76.733800000000002</v>
      </c>
      <c r="U56">
        <v>-94.161299999999997</v>
      </c>
      <c r="V56">
        <v>-338.2407</v>
      </c>
    </row>
    <row r="57" spans="1:22" x14ac:dyDescent="0.3">
      <c r="A57" t="s">
        <v>147</v>
      </c>
      <c r="B57">
        <v>903.70230000000004</v>
      </c>
      <c r="C57">
        <v>205.93430000000001</v>
      </c>
      <c r="D57">
        <v>1833.0257999999999</v>
      </c>
      <c r="E57">
        <v>1605.3178</v>
      </c>
      <c r="F57">
        <v>1402.4177999999999</v>
      </c>
      <c r="G57">
        <v>631.18299999999999</v>
      </c>
      <c r="H57">
        <v>11491.2451</v>
      </c>
      <c r="I57">
        <v>676.69489999999996</v>
      </c>
      <c r="J57">
        <v>909.79079999999999</v>
      </c>
      <c r="K57">
        <v>1039.6179</v>
      </c>
      <c r="L57">
        <v>1271.3396</v>
      </c>
      <c r="M57">
        <v>1196.2773</v>
      </c>
      <c r="N57">
        <v>571.42790000000002</v>
      </c>
      <c r="O57">
        <v>9757.3421999999991</v>
      </c>
      <c r="P57">
        <v>227.00739999999999</v>
      </c>
      <c r="Q57">
        <v>-703.85649999999998</v>
      </c>
      <c r="R57">
        <v>793.40790000000004</v>
      </c>
      <c r="S57">
        <v>333.97820000000002</v>
      </c>
      <c r="T57">
        <v>206.1405</v>
      </c>
      <c r="U57">
        <v>59.755099999999999</v>
      </c>
      <c r="V57">
        <v>1733.9029</v>
      </c>
    </row>
    <row r="58" spans="1:22" x14ac:dyDescent="0.3">
      <c r="A58" t="s">
        <v>148</v>
      </c>
      <c r="B58">
        <v>358.75839999999999</v>
      </c>
      <c r="C58">
        <v>126.0001</v>
      </c>
      <c r="D58">
        <v>837.8732</v>
      </c>
      <c r="E58">
        <v>750.88409999999999</v>
      </c>
      <c r="F58">
        <v>876.28380000000004</v>
      </c>
      <c r="G58">
        <v>476.13260000000002</v>
      </c>
      <c r="H58">
        <v>6348.9092000000001</v>
      </c>
      <c r="I58">
        <v>382.9504</v>
      </c>
      <c r="J58">
        <v>347.78070000000002</v>
      </c>
      <c r="K58">
        <v>605.82150000000001</v>
      </c>
      <c r="L58">
        <v>646.86929999999995</v>
      </c>
      <c r="M58">
        <v>654.68579999999997</v>
      </c>
      <c r="N58">
        <v>423.7937</v>
      </c>
      <c r="O58">
        <v>5659.7563</v>
      </c>
      <c r="P58">
        <v>-24.192</v>
      </c>
      <c r="Q58">
        <v>-221.78059999999999</v>
      </c>
      <c r="R58">
        <v>232.05170000000001</v>
      </c>
      <c r="S58">
        <v>104.01479999999999</v>
      </c>
      <c r="T58">
        <v>221.59800000000001</v>
      </c>
      <c r="U58">
        <v>52.338900000000002</v>
      </c>
      <c r="V58">
        <v>689.15290000000005</v>
      </c>
    </row>
    <row r="59" spans="1:22" x14ac:dyDescent="0.3">
      <c r="A59" t="s">
        <v>149</v>
      </c>
      <c r="B59">
        <v>418.03879999999998</v>
      </c>
      <c r="C59">
        <v>4342.7227000000003</v>
      </c>
      <c r="D59">
        <v>2898.2685000000001</v>
      </c>
      <c r="E59">
        <v>1319.9965999999999</v>
      </c>
      <c r="F59">
        <v>1006.2542</v>
      </c>
      <c r="G59">
        <v>482.22250000000003</v>
      </c>
      <c r="H59">
        <v>16301.1656</v>
      </c>
      <c r="I59">
        <v>451.83519999999999</v>
      </c>
      <c r="J59">
        <v>928.07219999999995</v>
      </c>
      <c r="K59">
        <v>5859.5456999999997</v>
      </c>
      <c r="L59">
        <v>1452.0243</v>
      </c>
      <c r="M59">
        <v>1241.1097</v>
      </c>
      <c r="N59">
        <v>636.13959999999997</v>
      </c>
      <c r="O59">
        <v>17355.9071</v>
      </c>
      <c r="P59">
        <v>-33.796399999999998</v>
      </c>
      <c r="Q59">
        <v>3414.6505000000002</v>
      </c>
      <c r="R59">
        <v>-2961.2772</v>
      </c>
      <c r="S59">
        <v>-132.02770000000001</v>
      </c>
      <c r="T59">
        <v>-234.85550000000001</v>
      </c>
      <c r="U59">
        <v>-153.9171</v>
      </c>
      <c r="V59">
        <v>-1054.7415000000001</v>
      </c>
    </row>
    <row r="60" spans="1:22" x14ac:dyDescent="0.3">
      <c r="A60" t="s">
        <v>150</v>
      </c>
      <c r="B60">
        <v>48153.628599999996</v>
      </c>
      <c r="C60">
        <v>28568.792600000001</v>
      </c>
      <c r="D60">
        <v>125605.6761</v>
      </c>
      <c r="E60">
        <v>90734.132199999993</v>
      </c>
      <c r="F60">
        <v>89494.627800000002</v>
      </c>
      <c r="G60">
        <v>48788.593399999998</v>
      </c>
      <c r="H60">
        <v>731167.78599999996</v>
      </c>
      <c r="I60">
        <v>25094.059700000002</v>
      </c>
      <c r="J60">
        <v>74157.865600000005</v>
      </c>
      <c r="K60">
        <v>102019.86169999999</v>
      </c>
      <c r="L60">
        <v>59163.885000000002</v>
      </c>
      <c r="M60">
        <v>51125.362699999998</v>
      </c>
      <c r="N60">
        <v>25123.772799999999</v>
      </c>
      <c r="O60">
        <v>569612.88639999996</v>
      </c>
      <c r="P60">
        <v>23059.568899999998</v>
      </c>
      <c r="Q60">
        <v>-45589.072999999997</v>
      </c>
      <c r="R60">
        <v>23585.814399999999</v>
      </c>
      <c r="S60">
        <v>31570.247200000002</v>
      </c>
      <c r="T60">
        <v>38369.265099999997</v>
      </c>
      <c r="U60">
        <v>23664.820599999999</v>
      </c>
      <c r="V60">
        <v>161554.8996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zoomScale="85" zoomScaleNormal="85" workbookViewId="0">
      <selection sqref="A1:XFD3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2191.6669400000001</v>
      </c>
      <c r="C2">
        <v>9000.9308000000001</v>
      </c>
      <c r="D2">
        <v>42955.304080000002</v>
      </c>
      <c r="E2">
        <v>14487.413039999999</v>
      </c>
      <c r="F2">
        <v>8694.27232</v>
      </c>
      <c r="G2">
        <v>2353.6382199999998</v>
      </c>
      <c r="H2">
        <v>123875.1297</v>
      </c>
      <c r="I2">
        <v>8596.8913799999991</v>
      </c>
      <c r="J2">
        <v>7264.3430399999997</v>
      </c>
      <c r="K2">
        <v>19426.197700000001</v>
      </c>
      <c r="L2">
        <v>20318.605019999999</v>
      </c>
      <c r="M2">
        <v>17416.79118</v>
      </c>
      <c r="N2">
        <v>4516.3663999999999</v>
      </c>
      <c r="O2">
        <v>121543.74744000001</v>
      </c>
      <c r="P2">
        <v>-6405.22444</v>
      </c>
      <c r="Q2">
        <v>1736.5877599999999</v>
      </c>
      <c r="R2">
        <v>23529.106380000001</v>
      </c>
      <c r="S2">
        <v>-5831.1919799999996</v>
      </c>
      <c r="T2">
        <v>-8722.5188600000001</v>
      </c>
      <c r="U2">
        <v>-2162.7281800000001</v>
      </c>
      <c r="V2">
        <v>2331.3822599999999</v>
      </c>
    </row>
    <row r="3" spans="1:22" x14ac:dyDescent="0.3">
      <c r="A3" t="s">
        <v>165</v>
      </c>
      <c r="B3">
        <v>8596.8913799999991</v>
      </c>
      <c r="C3">
        <v>7264.3430399999997</v>
      </c>
      <c r="D3">
        <v>19426.197700000001</v>
      </c>
      <c r="E3">
        <v>20318.605019999999</v>
      </c>
      <c r="F3">
        <v>17416.79118</v>
      </c>
      <c r="G3">
        <v>4516.3663999999999</v>
      </c>
      <c r="H3">
        <v>121543.74744000001</v>
      </c>
      <c r="I3">
        <v>2191.6669400000001</v>
      </c>
      <c r="J3">
        <v>9000.9308000000001</v>
      </c>
      <c r="K3">
        <v>42955.304080000002</v>
      </c>
      <c r="L3">
        <v>14487.413039999999</v>
      </c>
      <c r="M3">
        <v>8694.27232</v>
      </c>
      <c r="N3">
        <v>2353.6382199999998</v>
      </c>
      <c r="O3">
        <v>123875.1297</v>
      </c>
      <c r="P3">
        <v>6405.22444</v>
      </c>
      <c r="Q3">
        <v>-1736.5877599999999</v>
      </c>
      <c r="R3">
        <v>-23529.106380000001</v>
      </c>
      <c r="S3">
        <v>5831.1919799999996</v>
      </c>
      <c r="T3">
        <v>8722.5188600000001</v>
      </c>
      <c r="U3">
        <v>2162.7281800000001</v>
      </c>
      <c r="V3">
        <v>-2331.3822599999999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Props1.xml><?xml version="1.0" encoding="utf-8"?>
<ds:datastoreItem xmlns:ds="http://schemas.openxmlformats.org/officeDocument/2006/customXml" ds:itemID="{D900E081-D6B6-43E5-A34C-F6697E15C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BA5A72-B802-40CF-AF0B-E7A2A77C82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D61C6C-F349-4D2B-89DC-FAB47701AA11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25475540-9773-43a3-8df6-094be5ca1716"/>
    <ds:schemaRef ds:uri="7a436561-34c6-48a8-833e-99c650fd3fe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London</vt:lpstr>
      <vt:lpstr>Within London</vt:lpstr>
      <vt:lpstr>London to Regions</vt:lpstr>
      <vt:lpstr>London to GSE</vt:lpstr>
      <vt:lpstr>2015_2019</vt:lpstr>
      <vt:lpstr>2022</vt:lpstr>
      <vt:lpstr>2021</vt:lpstr>
      <vt:lpstr>2020</vt:lpstr>
      <vt:lpstr>Inner_2015_2019</vt:lpstr>
      <vt:lpstr>Inner_2022</vt:lpstr>
      <vt:lpstr>Inner_2021</vt:lpstr>
      <vt:lpstr>Inner_2020</vt:lpstr>
      <vt:lpstr>outer_2015_2019</vt:lpstr>
      <vt:lpstr>outer_2022</vt:lpstr>
      <vt:lpstr>outer_2021</vt:lpstr>
      <vt:lpstr>outer_2020</vt:lpstr>
      <vt:lpstr>inout_2015_2019</vt:lpstr>
      <vt:lpstr>inout_2022</vt:lpstr>
      <vt:lpstr>inout_2021</vt:lpstr>
      <vt:lpstr>inout_2020</vt:lpstr>
      <vt:lpstr>East_2015_2019</vt:lpstr>
      <vt:lpstr>East_2022</vt:lpstr>
      <vt:lpstr>East_2021</vt:lpstr>
      <vt:lpstr>East_2020</vt:lpstr>
      <vt:lpstr>SE_2015_2019</vt:lpstr>
      <vt:lpstr>SE_2022</vt:lpstr>
      <vt:lpstr>SE_2021</vt:lpstr>
      <vt:lpstr>SE_2020</vt:lpstr>
      <vt:lpstr>SW_2015_2019</vt:lpstr>
      <vt:lpstr>SW_2022</vt:lpstr>
      <vt:lpstr>SW_2021</vt:lpstr>
      <vt:lpstr>SW_2020</vt:lpstr>
      <vt:lpstr>NE_2015_2019</vt:lpstr>
      <vt:lpstr>NE_2022</vt:lpstr>
      <vt:lpstr>NE_2021</vt:lpstr>
      <vt:lpstr>NE_2020</vt:lpstr>
      <vt:lpstr>NW_2015_2019</vt:lpstr>
      <vt:lpstr>NW_2022</vt:lpstr>
      <vt:lpstr>NW_2021</vt:lpstr>
      <vt:lpstr>NW_2020</vt:lpstr>
      <vt:lpstr>WMids_2015_2019</vt:lpstr>
      <vt:lpstr>WMids_2022</vt:lpstr>
      <vt:lpstr>WMids_2021</vt:lpstr>
      <vt:lpstr>WMids_2020</vt:lpstr>
      <vt:lpstr>EMids_2015_2019</vt:lpstr>
      <vt:lpstr>EMids_2022</vt:lpstr>
      <vt:lpstr>EMids_2021</vt:lpstr>
      <vt:lpstr>EMids_2020</vt:lpstr>
      <vt:lpstr>Wales_2015_2019</vt:lpstr>
      <vt:lpstr>Wales_2022</vt:lpstr>
      <vt:lpstr>Wales_2021</vt:lpstr>
      <vt:lpstr>Wales_2020</vt:lpstr>
      <vt:lpstr>YH_2015_2019</vt:lpstr>
      <vt:lpstr>YH_2022</vt:lpstr>
      <vt:lpstr>YH_2021</vt:lpstr>
      <vt:lpstr>YH_2020</vt:lpstr>
      <vt:lpstr>UrbanGSE_2015-2019</vt:lpstr>
      <vt:lpstr>UrbanGSE_2022</vt:lpstr>
      <vt:lpstr>UrbanGSE_2021</vt:lpstr>
      <vt:lpstr>UrbanGSE_2020</vt:lpstr>
      <vt:lpstr>Non_Urban_2015_2019</vt:lpstr>
      <vt:lpstr>Non_Urban_2022</vt:lpstr>
      <vt:lpstr>Non_Urban_2021</vt:lpstr>
      <vt:lpstr>Non_Urban_2020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Maurice Lange</cp:lastModifiedBy>
  <cp:revision/>
  <dcterms:created xsi:type="dcterms:W3CDTF">2024-02-15T11:23:11Z</dcterms:created>
  <dcterms:modified xsi:type="dcterms:W3CDTF">2024-03-13T10:16:02Z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