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Research/Social and Demographics/Escape to the Country/Data/Analysis/"/>
    </mc:Choice>
  </mc:AlternateContent>
  <xr:revisionPtr revIDLastSave="67" documentId="8_{E2002D31-14BD-4387-8C24-DF2EB93E1976}" xr6:coauthVersionLast="47" xr6:coauthVersionMax="47" xr10:uidLastSave="{C32C4237-8071-4C5F-872A-1C613D021114}"/>
  <bookViews>
    <workbookView xWindow="-108" yWindow="-108" windowWidth="23256" windowHeight="12456" xr2:uid="{00000000-000D-0000-FFFF-FFFF00000000}"/>
  </bookViews>
  <sheets>
    <sheet name="population_by_PUA" sheetId="1" r:id="rId1"/>
    <sheet name="highest_growth" sheetId="2" r:id="rId2"/>
    <sheet name="lowest_growth" sheetId="3" r:id="rId3"/>
    <sheet name="pop_by_CA" sheetId="4" r:id="rId4"/>
    <sheet name="pop_regions" sheetId="5" r:id="rId5"/>
    <sheet name="pop_by_superregion" sheetId="6" r:id="rId6"/>
    <sheet name="pop_by_urban_nonurban" sheetId="7" r:id="rId7"/>
    <sheet name="pop_by_country" sheetId="8" r:id="rId8"/>
    <sheet name="pop_a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G141" i="1"/>
  <c r="G142" i="1" s="1"/>
  <c r="D42" i="7"/>
  <c r="E42" i="7"/>
  <c r="F42" i="7"/>
  <c r="G42" i="7"/>
  <c r="H42" i="7"/>
  <c r="I42" i="7"/>
  <c r="J42" i="7"/>
  <c r="K42" i="7"/>
  <c r="L42" i="7"/>
  <c r="M42" i="7"/>
  <c r="N42" i="7"/>
  <c r="O42" i="7"/>
  <c r="C42" i="7"/>
  <c r="D41" i="7"/>
  <c r="E41" i="7"/>
  <c r="F41" i="7"/>
  <c r="G41" i="7"/>
  <c r="H41" i="7"/>
  <c r="I41" i="7"/>
  <c r="J41" i="7"/>
  <c r="K41" i="7"/>
  <c r="L41" i="7"/>
  <c r="M41" i="7"/>
  <c r="N41" i="7"/>
  <c r="O41" i="7"/>
  <c r="C41" i="7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44" i="1" s="1"/>
  <c r="I132" i="1"/>
  <c r="J132" i="1"/>
  <c r="C133" i="1"/>
  <c r="D133" i="1"/>
  <c r="E133" i="1"/>
  <c r="F133" i="1"/>
  <c r="G133" i="1"/>
  <c r="H133" i="1"/>
  <c r="I145" i="1" s="1"/>
  <c r="I133" i="1"/>
  <c r="J133" i="1"/>
  <c r="C134" i="1"/>
  <c r="D134" i="1"/>
  <c r="E134" i="1"/>
  <c r="F134" i="1"/>
  <c r="G134" i="1"/>
  <c r="H134" i="1"/>
  <c r="I146" i="1" s="1"/>
  <c r="I134" i="1"/>
  <c r="J134" i="1"/>
  <c r="C135" i="1"/>
  <c r="D135" i="1"/>
  <c r="E135" i="1"/>
  <c r="F135" i="1"/>
  <c r="G135" i="1"/>
  <c r="H135" i="1"/>
  <c r="I147" i="1" s="1"/>
  <c r="I135" i="1"/>
  <c r="J135" i="1"/>
  <c r="C136" i="1"/>
  <c r="D136" i="1"/>
  <c r="E136" i="1"/>
  <c r="F136" i="1"/>
  <c r="G136" i="1"/>
  <c r="H136" i="1"/>
  <c r="I148" i="1" s="1"/>
  <c r="I136" i="1"/>
  <c r="J136" i="1"/>
  <c r="C137" i="1"/>
  <c r="D137" i="1"/>
  <c r="E137" i="1"/>
  <c r="F137" i="1"/>
  <c r="G137" i="1"/>
  <c r="H137" i="1"/>
  <c r="I149" i="1" s="1"/>
  <c r="I137" i="1"/>
  <c r="J137" i="1"/>
  <c r="C138" i="1"/>
  <c r="D138" i="1"/>
  <c r="E138" i="1"/>
  <c r="F138" i="1"/>
  <c r="G138" i="1"/>
  <c r="H138" i="1"/>
  <c r="I150" i="1" s="1"/>
  <c r="I138" i="1"/>
  <c r="J138" i="1"/>
  <c r="C129" i="1"/>
  <c r="D129" i="1"/>
  <c r="E129" i="1"/>
  <c r="F129" i="1"/>
  <c r="G129" i="1"/>
  <c r="H129" i="1"/>
  <c r="I141" i="1" s="1"/>
  <c r="I129" i="1"/>
  <c r="J129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J119" i="1"/>
  <c r="J120" i="1"/>
  <c r="J121" i="1"/>
  <c r="J122" i="1"/>
  <c r="J123" i="1"/>
  <c r="J124" i="1"/>
  <c r="J125" i="1"/>
  <c r="J126" i="1"/>
  <c r="J127" i="1"/>
  <c r="J118" i="1"/>
  <c r="C90" i="1"/>
  <c r="D90" i="1"/>
  <c r="E90" i="1"/>
  <c r="F90" i="1"/>
  <c r="G90" i="1"/>
  <c r="H90" i="1"/>
  <c r="I90" i="1"/>
  <c r="J90" i="1"/>
  <c r="C93" i="1"/>
  <c r="D93" i="1"/>
  <c r="E93" i="1"/>
  <c r="F93" i="1"/>
  <c r="G93" i="1"/>
  <c r="H93" i="1"/>
  <c r="I93" i="1"/>
  <c r="J93" i="1"/>
  <c r="B93" i="1"/>
  <c r="B90" i="1"/>
  <c r="C87" i="1"/>
  <c r="D87" i="1"/>
  <c r="E87" i="1"/>
  <c r="F87" i="1"/>
  <c r="G87" i="1"/>
  <c r="H87" i="1"/>
  <c r="I87" i="1"/>
  <c r="J87" i="1"/>
  <c r="B87" i="1"/>
  <c r="C84" i="1"/>
  <c r="D84" i="1"/>
  <c r="E84" i="1"/>
  <c r="F84" i="1"/>
  <c r="G84" i="1"/>
  <c r="H84" i="1"/>
  <c r="I84" i="1"/>
  <c r="J84" i="1"/>
  <c r="B84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AF5" i="9"/>
  <c r="D25" i="7"/>
  <c r="E25" i="7"/>
  <c r="F25" i="7"/>
  <c r="G25" i="7"/>
  <c r="H25" i="7"/>
  <c r="I25" i="7"/>
  <c r="J25" i="7"/>
  <c r="K25" i="7"/>
  <c r="L25" i="7"/>
  <c r="M25" i="7"/>
  <c r="N25" i="7"/>
  <c r="C25" i="7"/>
  <c r="V3" i="9"/>
  <c r="W3" i="9"/>
  <c r="X3" i="9"/>
  <c r="Y3" i="9"/>
  <c r="Z3" i="9"/>
  <c r="AA3" i="9"/>
  <c r="AB3" i="9"/>
  <c r="AC3" i="9"/>
  <c r="AD3" i="9"/>
  <c r="AE3" i="9"/>
  <c r="AF3" i="9"/>
  <c r="AG3" i="9"/>
  <c r="U3" i="9"/>
  <c r="D23" i="7"/>
  <c r="E23" i="7"/>
  <c r="F23" i="7"/>
  <c r="G23" i="7"/>
  <c r="H23" i="7"/>
  <c r="I23" i="7"/>
  <c r="J23" i="7"/>
  <c r="K23" i="7"/>
  <c r="L23" i="7"/>
  <c r="M23" i="7"/>
  <c r="N23" i="7"/>
  <c r="C23" i="7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43" i="1"/>
  <c r="B44" i="1"/>
  <c r="B45" i="1"/>
  <c r="B12" i="1"/>
  <c r="B13" i="1"/>
  <c r="B2" i="1"/>
  <c r="B46" i="1"/>
  <c r="B47" i="1"/>
  <c r="B14" i="1"/>
  <c r="B15" i="1"/>
  <c r="B16" i="1"/>
  <c r="B3" i="1"/>
  <c r="B48" i="1"/>
  <c r="B49" i="1"/>
  <c r="B17" i="1"/>
  <c r="B18" i="1"/>
  <c r="B19" i="1"/>
  <c r="B50" i="1"/>
  <c r="B20" i="1"/>
  <c r="B21" i="1"/>
  <c r="B51" i="1"/>
  <c r="B22" i="1"/>
  <c r="B52" i="1"/>
  <c r="B4" i="1"/>
  <c r="B53" i="1"/>
  <c r="B23" i="1"/>
  <c r="B24" i="1"/>
  <c r="B54" i="1"/>
  <c r="B5" i="1"/>
  <c r="B25" i="1"/>
  <c r="B6" i="1"/>
  <c r="B11" i="1"/>
  <c r="B55" i="1"/>
  <c r="B7" i="1"/>
  <c r="B56" i="1"/>
  <c r="B26" i="1"/>
  <c r="B27" i="1"/>
  <c r="B8" i="1"/>
  <c r="B28" i="1"/>
  <c r="B29" i="1"/>
  <c r="B30" i="1"/>
  <c r="B9" i="1"/>
  <c r="B57" i="1"/>
  <c r="B58" i="1"/>
  <c r="B31" i="1"/>
  <c r="B32" i="1"/>
  <c r="B33" i="1"/>
  <c r="B34" i="1"/>
  <c r="B10" i="1"/>
  <c r="B59" i="1"/>
  <c r="B35" i="1"/>
  <c r="B36" i="1"/>
  <c r="B37" i="1"/>
  <c r="B38" i="1"/>
  <c r="B39" i="1"/>
  <c r="B60" i="1"/>
  <c r="B61" i="1"/>
  <c r="B40" i="1"/>
  <c r="B62" i="1"/>
  <c r="B41" i="1"/>
  <c r="B63" i="1"/>
  <c r="B64" i="1"/>
  <c r="B42" i="1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7" i="6"/>
  <c r="B6" i="6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B11" i="7"/>
  <c r="B10" i="7"/>
  <c r="B9" i="7"/>
  <c r="B8" i="7"/>
  <c r="C13" i="7"/>
  <c r="D13" i="7"/>
  <c r="E13" i="7"/>
  <c r="F13" i="7"/>
  <c r="F16" i="7" s="1"/>
  <c r="G13" i="7"/>
  <c r="G15" i="7" s="1"/>
  <c r="G17" i="7" s="1"/>
  <c r="H13" i="7"/>
  <c r="I13" i="7"/>
  <c r="J13" i="7"/>
  <c r="K13" i="7"/>
  <c r="L13" i="7"/>
  <c r="M13" i="7"/>
  <c r="N13" i="7"/>
  <c r="O13" i="7"/>
  <c r="O15" i="7" s="1"/>
  <c r="P13" i="7"/>
  <c r="Q13" i="7"/>
  <c r="R13" i="7"/>
  <c r="S13" i="7"/>
  <c r="T13" i="7"/>
  <c r="U13" i="7"/>
  <c r="V13" i="7"/>
  <c r="V15" i="7" s="1"/>
  <c r="W13" i="7"/>
  <c r="X13" i="7"/>
  <c r="Y13" i="7"/>
  <c r="Z13" i="7"/>
  <c r="AA13" i="7"/>
  <c r="AB13" i="7"/>
  <c r="AC13" i="7"/>
  <c r="AD13" i="7"/>
  <c r="AD15" i="7" s="1"/>
  <c r="AD17" i="7" s="1"/>
  <c r="AE13" i="7"/>
  <c r="AE16" i="7" s="1"/>
  <c r="AF13" i="7"/>
  <c r="AG13" i="7"/>
  <c r="C14" i="7"/>
  <c r="D14" i="7"/>
  <c r="E14" i="7"/>
  <c r="F14" i="7"/>
  <c r="G14" i="7"/>
  <c r="G16" i="7" s="1"/>
  <c r="H14" i="7"/>
  <c r="H15" i="7" s="1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X16" i="7" s="1"/>
  <c r="Y14" i="7"/>
  <c r="Z14" i="7"/>
  <c r="AA14" i="7"/>
  <c r="AB14" i="7"/>
  <c r="AC14" i="7"/>
  <c r="AD14" i="7"/>
  <c r="AE14" i="7"/>
  <c r="AF14" i="7"/>
  <c r="AF16" i="7" s="1"/>
  <c r="AG14" i="7"/>
  <c r="B14" i="7"/>
  <c r="B13" i="7"/>
  <c r="S78" i="1"/>
  <c r="I78" i="1"/>
  <c r="AB16" i="7"/>
  <c r="L16" i="7"/>
  <c r="T16" i="7"/>
  <c r="D16" i="7"/>
  <c r="V16" i="7"/>
  <c r="N16" i="7"/>
  <c r="I16" i="7"/>
  <c r="AC16" i="7"/>
  <c r="U16" i="7"/>
  <c r="M16" i="7"/>
  <c r="E16" i="7"/>
  <c r="B15" i="7"/>
  <c r="AF15" i="7"/>
  <c r="S16" i="7"/>
  <c r="C16" i="7"/>
  <c r="Z15" i="7"/>
  <c r="R15" i="7"/>
  <c r="K16" i="7"/>
  <c r="AA16" i="7"/>
  <c r="P15" i="7"/>
  <c r="J15" i="7"/>
  <c r="Q16" i="7"/>
  <c r="Y16" i="7"/>
  <c r="AG16" i="7"/>
  <c r="W16" i="7"/>
  <c r="O16" i="7"/>
  <c r="B16" i="7"/>
  <c r="Z16" i="7"/>
  <c r="R16" i="7"/>
  <c r="J16" i="7"/>
  <c r="AG15" i="7"/>
  <c r="Y15" i="7"/>
  <c r="Q15" i="7"/>
  <c r="R17" i="7" s="1"/>
  <c r="Q17" i="7"/>
  <c r="I15" i="7"/>
  <c r="P16" i="7"/>
  <c r="W15" i="7"/>
  <c r="N15" i="7"/>
  <c r="F15" i="7"/>
  <c r="F17" i="7" s="1"/>
  <c r="AC15" i="7"/>
  <c r="AC17" i="7" s="1"/>
  <c r="U15" i="7"/>
  <c r="U17" i="7" s="1"/>
  <c r="M15" i="7"/>
  <c r="E15" i="7"/>
  <c r="E17" i="7" s="1"/>
  <c r="AB15" i="7"/>
  <c r="T15" i="7"/>
  <c r="T17" i="7" s="1"/>
  <c r="L15" i="7"/>
  <c r="M17" i="7" s="1"/>
  <c r="D15" i="7"/>
  <c r="D17" i="7" s="1"/>
  <c r="AA15" i="7"/>
  <c r="AA17" i="7"/>
  <c r="S15" i="7"/>
  <c r="S17" i="7"/>
  <c r="K15" i="7"/>
  <c r="K17" i="7" s="1"/>
  <c r="C15" i="7"/>
  <c r="C17" i="7" s="1"/>
  <c r="AG17" i="7"/>
  <c r="AB17" i="7"/>
  <c r="N17" i="7"/>
  <c r="J17" i="7"/>
  <c r="H85" i="1" l="1"/>
  <c r="I89" i="1"/>
  <c r="C100" i="1" s="1"/>
  <c r="G85" i="1"/>
  <c r="H88" i="1"/>
  <c r="J85" i="1"/>
  <c r="J91" i="1"/>
  <c r="D80" i="1"/>
  <c r="R79" i="1"/>
  <c r="B76" i="1"/>
  <c r="V77" i="1"/>
  <c r="D88" i="1"/>
  <c r="F94" i="1"/>
  <c r="G77" i="1"/>
  <c r="U77" i="1"/>
  <c r="M78" i="1"/>
  <c r="E78" i="1"/>
  <c r="T77" i="1"/>
  <c r="I85" i="1"/>
  <c r="J88" i="1"/>
  <c r="D96" i="1"/>
  <c r="D91" i="1"/>
  <c r="R76" i="1"/>
  <c r="L78" i="1"/>
  <c r="D78" i="1"/>
  <c r="G91" i="1"/>
  <c r="R78" i="1"/>
  <c r="V79" i="1"/>
  <c r="U76" i="1"/>
  <c r="M76" i="1"/>
  <c r="E77" i="1"/>
  <c r="K77" i="1"/>
  <c r="C76" i="1"/>
  <c r="G80" i="1"/>
  <c r="C94" i="1"/>
  <c r="F78" i="1"/>
  <c r="T78" i="1"/>
  <c r="J79" i="1"/>
  <c r="N77" i="1"/>
  <c r="P78" i="1"/>
  <c r="M77" i="1"/>
  <c r="E79" i="1"/>
  <c r="F85" i="1"/>
  <c r="G89" i="1"/>
  <c r="B100" i="1" s="1"/>
  <c r="I92" i="1"/>
  <c r="C101" i="1" s="1"/>
  <c r="E85" i="1"/>
  <c r="H96" i="1"/>
  <c r="H91" i="1"/>
  <c r="Q78" i="1"/>
  <c r="I76" i="1"/>
  <c r="D85" i="1"/>
  <c r="E88" i="1"/>
  <c r="G96" i="1"/>
  <c r="F91" i="1"/>
  <c r="T80" i="1"/>
  <c r="D79" i="1"/>
  <c r="M79" i="1"/>
  <c r="U78" i="1"/>
  <c r="D76" i="1"/>
  <c r="J96" i="1"/>
  <c r="E80" i="1"/>
  <c r="L79" i="1"/>
  <c r="U79" i="1"/>
  <c r="F79" i="1"/>
  <c r="L76" i="1"/>
  <c r="I96" i="1"/>
  <c r="U80" i="1"/>
  <c r="T79" i="1"/>
  <c r="E76" i="1"/>
  <c r="T76" i="1"/>
  <c r="I143" i="1"/>
  <c r="I142" i="1"/>
  <c r="M80" i="1"/>
  <c r="F80" i="1"/>
  <c r="D77" i="1"/>
  <c r="S79" i="1"/>
  <c r="K79" i="1"/>
  <c r="C79" i="1"/>
  <c r="W79" i="1"/>
  <c r="O77" i="1"/>
  <c r="G76" i="1"/>
  <c r="S77" i="1"/>
  <c r="K78" i="1"/>
  <c r="C77" i="1"/>
  <c r="G88" i="1"/>
  <c r="D94" i="1"/>
  <c r="L80" i="1"/>
  <c r="L77" i="1"/>
  <c r="P77" i="1"/>
  <c r="H78" i="1"/>
  <c r="V76" i="1"/>
  <c r="N76" i="1"/>
  <c r="F77" i="1"/>
  <c r="R80" i="1"/>
  <c r="J78" i="1"/>
  <c r="G86" i="1"/>
  <c r="B99" i="1" s="1"/>
  <c r="F96" i="1"/>
  <c r="C91" i="1"/>
  <c r="N80" i="1"/>
  <c r="C88" i="1"/>
  <c r="E94" i="1"/>
  <c r="E91" i="1"/>
  <c r="K76" i="1"/>
  <c r="O80" i="1"/>
  <c r="H76" i="1"/>
  <c r="Q80" i="1"/>
  <c r="S76" i="1"/>
  <c r="N79" i="1"/>
  <c r="G78" i="1"/>
  <c r="W77" i="1"/>
  <c r="B79" i="1"/>
  <c r="G79" i="1"/>
  <c r="H94" i="1"/>
  <c r="E96" i="1"/>
  <c r="C80" i="1"/>
  <c r="P76" i="1"/>
  <c r="B77" i="1"/>
  <c r="V80" i="1"/>
  <c r="O78" i="1"/>
  <c r="H80" i="1"/>
  <c r="H79" i="1"/>
  <c r="I88" i="1"/>
  <c r="I91" i="1"/>
  <c r="I94" i="1"/>
  <c r="G92" i="1"/>
  <c r="B101" i="1" s="1"/>
  <c r="F88" i="1"/>
  <c r="I95" i="1"/>
  <c r="C102" i="1" s="1"/>
  <c r="Q76" i="1"/>
  <c r="G94" i="1"/>
  <c r="K80" i="1"/>
  <c r="O76" i="1"/>
  <c r="I77" i="1"/>
  <c r="J77" i="1"/>
  <c r="B80" i="1"/>
  <c r="W78" i="1"/>
  <c r="P80" i="1"/>
  <c r="P79" i="1"/>
  <c r="O79" i="1"/>
  <c r="J94" i="1"/>
  <c r="G95" i="1"/>
  <c r="B102" i="1" s="1"/>
  <c r="C96" i="1"/>
  <c r="I80" i="1"/>
  <c r="S80" i="1"/>
  <c r="W76" i="1"/>
  <c r="Q77" i="1"/>
  <c r="R77" i="1"/>
  <c r="J80" i="1"/>
  <c r="F76" i="1"/>
  <c r="I79" i="1"/>
  <c r="N78" i="1"/>
  <c r="C85" i="1"/>
  <c r="I86" i="1"/>
  <c r="C99" i="1" s="1"/>
  <c r="W80" i="1"/>
  <c r="H77" i="1"/>
  <c r="C78" i="1"/>
  <c r="Q79" i="1"/>
  <c r="V78" i="1"/>
  <c r="B78" i="1"/>
  <c r="J76" i="1"/>
  <c r="V17" i="7"/>
  <c r="W17" i="7"/>
  <c r="O17" i="7"/>
  <c r="P17" i="7"/>
  <c r="I17" i="7"/>
  <c r="H17" i="7"/>
  <c r="X15" i="7"/>
  <c r="X17" i="7" s="1"/>
  <c r="AE15" i="7"/>
  <c r="H16" i="7"/>
  <c r="AD16" i="7"/>
  <c r="Z17" i="7"/>
  <c r="L17" i="7"/>
  <c r="G97" i="1" l="1"/>
  <c r="I97" i="1" s="1"/>
  <c r="Y17" i="7"/>
  <c r="AE17" i="7"/>
  <c r="AF17" i="7"/>
</calcChain>
</file>

<file path=xl/sharedStrings.xml><?xml version="1.0" encoding="utf-8"?>
<sst xmlns="http://schemas.openxmlformats.org/spreadsheetml/2006/main" count="474" uniqueCount="188">
  <si>
    <t>PUA</t>
  </si>
  <si>
    <t>S/M/L/XL</t>
  </si>
  <si>
    <t>Birmingham</t>
  </si>
  <si>
    <t>Bristol</t>
  </si>
  <si>
    <t>Glasgow</t>
  </si>
  <si>
    <t>Leeds</t>
  </si>
  <si>
    <t>Liverpool</t>
  </si>
  <si>
    <t>Manchester</t>
  </si>
  <si>
    <t>Newcastle</t>
  </si>
  <si>
    <t>Nottingham</t>
  </si>
  <si>
    <t>Sheffield</t>
  </si>
  <si>
    <t>London</t>
  </si>
  <si>
    <t>Belfast</t>
  </si>
  <si>
    <t>Birkenhead</t>
  </si>
  <si>
    <t>Bournemouth</t>
  </si>
  <si>
    <t>Bradford</t>
  </si>
  <si>
    <t>Brighton</t>
  </si>
  <si>
    <t>Cardiff</t>
  </si>
  <si>
    <t>Chatham</t>
  </si>
  <si>
    <t>Coventry</t>
  </si>
  <si>
    <t>Derby</t>
  </si>
  <si>
    <t>Doncaster</t>
  </si>
  <si>
    <t>Edinburgh</t>
  </si>
  <si>
    <t>Huddersfield</t>
  </si>
  <si>
    <t>Hull</t>
  </si>
  <si>
    <t>Leicester</t>
  </si>
  <si>
    <t>Middlesbrough</t>
  </si>
  <si>
    <t>Milton Keynes</t>
  </si>
  <si>
    <t>Newport</t>
  </si>
  <si>
    <t>Northampton</t>
  </si>
  <si>
    <t>Norwich</t>
  </si>
  <si>
    <t>Plymouth</t>
  </si>
  <si>
    <t>Portsmouth</t>
  </si>
  <si>
    <t>Preston</t>
  </si>
  <si>
    <t>Reading</t>
  </si>
  <si>
    <t>Southampton</t>
  </si>
  <si>
    <t>Southend</t>
  </si>
  <si>
    <t>Stoke</t>
  </si>
  <si>
    <t>Sunderland</t>
  </si>
  <si>
    <t>Swansea</t>
  </si>
  <si>
    <t>Wakefield</t>
  </si>
  <si>
    <t>Wigan</t>
  </si>
  <si>
    <t>Aberdeen</t>
  </si>
  <si>
    <t>Aldershot</t>
  </si>
  <si>
    <t>Barnsley</t>
  </si>
  <si>
    <t>Basildon</t>
  </si>
  <si>
    <t>Blackburn</t>
  </si>
  <si>
    <t>Blackpool</t>
  </si>
  <si>
    <t>Burnley</t>
  </si>
  <si>
    <t>Cambridge</t>
  </si>
  <si>
    <t>Crawley</t>
  </si>
  <si>
    <t>Dundee</t>
  </si>
  <si>
    <t>Exeter</t>
  </si>
  <si>
    <t>Gloucester</t>
  </si>
  <si>
    <t>Ipswich</t>
  </si>
  <si>
    <t>Luton</t>
  </si>
  <si>
    <t>Mansfield</t>
  </si>
  <si>
    <t>Oxford</t>
  </si>
  <si>
    <t>Peterborough</t>
  </si>
  <si>
    <t>Slough</t>
  </si>
  <si>
    <t>Swindon</t>
  </si>
  <si>
    <t>Telford</t>
  </si>
  <si>
    <t>Warrington</t>
  </si>
  <si>
    <t>Worthing</t>
  </si>
  <si>
    <t>York</t>
  </si>
  <si>
    <t>Small cities</t>
  </si>
  <si>
    <t>Medium cities</t>
  </si>
  <si>
    <t>Large cities</t>
  </si>
  <si>
    <t>Non-urban</t>
  </si>
  <si>
    <t>Small cities share</t>
  </si>
  <si>
    <t>Medium cities share</t>
  </si>
  <si>
    <t>Large cities share</t>
  </si>
  <si>
    <t>London share</t>
  </si>
  <si>
    <t>Non-urban share</t>
  </si>
  <si>
    <t>Year</t>
  </si>
  <si>
    <t>POPULATION1991</t>
  </si>
  <si>
    <t>POPULATION1992</t>
  </si>
  <si>
    <t>POPULATION1993</t>
  </si>
  <si>
    <t>POPULATION1994</t>
  </si>
  <si>
    <t>POPULATION1995</t>
  </si>
  <si>
    <t>POPULATION1996</t>
  </si>
  <si>
    <t>POPULATION1997</t>
  </si>
  <si>
    <t>POPULATION1998</t>
  </si>
  <si>
    <t>POPULATION1999</t>
  </si>
  <si>
    <t>POPULATION2000</t>
  </si>
  <si>
    <t>POPULATION2001</t>
  </si>
  <si>
    <t>POPULATION2002</t>
  </si>
  <si>
    <t>POPULATION2003</t>
  </si>
  <si>
    <t>POPULATION2004</t>
  </si>
  <si>
    <t>POPULATION2005</t>
  </si>
  <si>
    <t>POPULATION2006</t>
  </si>
  <si>
    <t>POPULATION2007</t>
  </si>
  <si>
    <t>POPULATION2008</t>
  </si>
  <si>
    <t>POPULATION2009</t>
  </si>
  <si>
    <t>POPULATION2010</t>
  </si>
  <si>
    <t>POPULATION2011</t>
  </si>
  <si>
    <t>POPULATION2012</t>
  </si>
  <si>
    <t>POPULATION2013</t>
  </si>
  <si>
    <t>POPULATION2014</t>
  </si>
  <si>
    <t>POPULATION2015</t>
  </si>
  <si>
    <t>POPULATION2016</t>
  </si>
  <si>
    <t>POPULATION2017</t>
  </si>
  <si>
    <t>POPULATION2018</t>
  </si>
  <si>
    <t>POPULATION2019</t>
  </si>
  <si>
    <t>POPULATION2020</t>
  </si>
  <si>
    <t>POPULATION2021</t>
  </si>
  <si>
    <t>POPULATION2022</t>
  </si>
  <si>
    <t>absolute_change12_22</t>
  </si>
  <si>
    <t>percentage_change12_22</t>
  </si>
  <si>
    <t>Combined Authorities</t>
  </si>
  <si>
    <t>Cambridgeshire and Peterborough Combined Authority</t>
  </si>
  <si>
    <t>Greater London Authority</t>
  </si>
  <si>
    <t>Greater Manchester Combined Authority</t>
  </si>
  <si>
    <t>Liverpool City Region Combined Authority</t>
  </si>
  <si>
    <t>North East Combined Authority</t>
  </si>
  <si>
    <t>North of Tyne Combined Authority</t>
  </si>
  <si>
    <t>South Yorkshire Combined Authority</t>
  </si>
  <si>
    <t>Tees Valley Combined Authority</t>
  </si>
  <si>
    <t>West Midlands Combined Authority</t>
  </si>
  <si>
    <t>West Yorkshire Combined Authority</t>
  </si>
  <si>
    <t>West of England Combined Authority</t>
  </si>
  <si>
    <t>Region</t>
  </si>
  <si>
    <t>East</t>
  </si>
  <si>
    <t>East Midlands</t>
  </si>
  <si>
    <t>North East</t>
  </si>
  <si>
    <t>North West</t>
  </si>
  <si>
    <t>Northern Ireland</t>
  </si>
  <si>
    <t>Scotland</t>
  </si>
  <si>
    <t>South East</t>
  </si>
  <si>
    <t>South West</t>
  </si>
  <si>
    <t>Wales</t>
  </si>
  <si>
    <t>West Midlands</t>
  </si>
  <si>
    <t>Yorkshire &amp; Humber</t>
  </si>
  <si>
    <t>Super Region</t>
  </si>
  <si>
    <t>:</t>
  </si>
  <si>
    <t>GSE</t>
  </si>
  <si>
    <t>RoGB</t>
  </si>
  <si>
    <t>GSE share</t>
  </si>
  <si>
    <t>RoGB share</t>
  </si>
  <si>
    <t>Urban_non_urban</t>
  </si>
  <si>
    <t>NI</t>
  </si>
  <si>
    <t>Non-Urban GSE</t>
  </si>
  <si>
    <t>Non-Urban RoGB</t>
  </si>
  <si>
    <t>Urban GSE</t>
  </si>
  <si>
    <t>Urban RoGB</t>
  </si>
  <si>
    <t>Non-Urban GSE share</t>
  </si>
  <si>
    <t>Non-Urban RoGB share</t>
  </si>
  <si>
    <t>Urban GSE share</t>
  </si>
  <si>
    <t>Urban RoGB share</t>
  </si>
  <si>
    <t>Urban</t>
  </si>
  <si>
    <t>Urban share</t>
  </si>
  <si>
    <t>Urban population</t>
  </si>
  <si>
    <t>Urban GR</t>
  </si>
  <si>
    <t xml:space="preserve">Non-urban population </t>
  </si>
  <si>
    <t>Non-urban GR</t>
  </si>
  <si>
    <t>UK GR</t>
  </si>
  <si>
    <t>Country</t>
  </si>
  <si>
    <t>England</t>
  </si>
  <si>
    <t>NA</t>
  </si>
  <si>
    <t>2015-19 and 2020-21 averages</t>
  </si>
  <si>
    <t>Yearly % increase</t>
  </si>
  <si>
    <t xml:space="preserve">Medium cities </t>
  </si>
  <si>
    <t>Non-urban yearly increase</t>
  </si>
  <si>
    <t>Urban yearly increase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</si>
  <si>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</si>
  <si>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</si>
  <si>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</si>
  <si>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</si>
  <si>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</si>
  <si>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</si>
  <si>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</si>
  <si>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</si>
  <si>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</si>
  <si>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</si>
  <si>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</si>
  <si>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</si>
  <si>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</si>
  <si>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2015-2019 average annual growth rate</t>
  </si>
  <si>
    <t>2020-21 annual growth rate</t>
  </si>
  <si>
    <t>Calculating urban and non-urban population growth, 2010-2022</t>
  </si>
  <si>
    <t>#</t>
  </si>
  <si>
    <t>Calculating urban and non-urban population growth rate 2011-2022</t>
  </si>
  <si>
    <t>Population living in different city sizes and non-urban</t>
  </si>
  <si>
    <t>Share of population living in different city sizes and non-urban</t>
  </si>
  <si>
    <t>Growth rate in different city sizes, 2015-2022</t>
  </si>
  <si>
    <t>Calculating growth rates in large cities</t>
  </si>
  <si>
    <t>London population change since 2015</t>
  </si>
  <si>
    <t>Growth through the pandemic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</si>
</sst>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000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0" xfId="2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0" fontId="0" fillId="0" borderId="0" xfId="0" applyFill="1"/>
    <xf numFmtId="0" fontId="3" fillId="0" borderId="0" xfId="0" applyFont="1" applyFill="1"/>
    <xf numFmtId="10" fontId="0" fillId="0" borderId="0" xfId="0" applyNumberFormat="1" applyFill="1"/>
  </cellXfs>
  <cellStyles count="3">
    <cellStyle name="Good" xfId="2" builtinId="2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population_by_PUA!$O$93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population_by_PUA!$P$93:$W$93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4-4FFF-8D1D-0B9A7403D55E}"/>
            </c:ext>
          </c:extLst>
        </c:ser>
        <c:ser>
          <c:idx val="1"/>
          <c:order val="1"/>
          <c:tx>
            <c:strRef>
              <c:f>population_by_PUA!$O$94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population_by_PUA!$P$94:$W$94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4-4FFF-8D1D-0B9A7403D55E}"/>
            </c:ext>
          </c:extLst>
        </c:ser>
        <c:ser>
          <c:idx val="2"/>
          <c:order val="2"/>
          <c:tx>
            <c:strRef>
              <c:f>population_by_PUA!$O$95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population_by_PUA!$P$95:$W$95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4-4FFF-8D1D-0B9A7403D55E}"/>
            </c:ext>
          </c:extLst>
        </c:ser>
        <c:ser>
          <c:idx val="3"/>
          <c:order val="3"/>
          <c:tx>
            <c:strRef>
              <c:f>population_by_PUA!$O$96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population_by_PUA!$P$96:$W$96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4-4FFF-8D1D-0B9A7403D55E}"/>
            </c:ext>
          </c:extLst>
        </c:ser>
        <c:ser>
          <c:idx val="4"/>
          <c:order val="4"/>
          <c:tx>
            <c:strRef>
              <c:f>population_by_PUA!$O$97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population_by_PUA!$P$92:$W$92</c:f>
              <c:numCache>
                <c:formatCode>General</c:formatCode>
                <c:ptCount val="8"/>
              </c:numCache>
            </c:numRef>
          </c:cat>
          <c:val>
            <c:numRef>
              <c:f>population_by_PUA!$P$97:$W$97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4-4FFF-8D1D-0B9A7403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41568"/>
        <c:axId val="2095736512"/>
      </c:lineChart>
      <c:catAx>
        <c:axId val="10464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36512"/>
        <c:crosses val="autoZero"/>
        <c:auto val="1"/>
        <c:lblAlgn val="ctr"/>
        <c:lblOffset val="100"/>
        <c:noMultiLvlLbl val="0"/>
      </c:catAx>
      <c:valAx>
        <c:axId val="2095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</a:t>
            </a:r>
            <a:r>
              <a:rPr lang="en-GB" baseline="0"/>
              <a:t> rate, pre and during pandemic, by city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population_by_PUA!$B$98</c:f>
              <c:strCache>
                <c:ptCount val="1"/>
                <c:pt idx="0">
                  <c:v>2015-2019 average annual growth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population_by_PUA!$A$99:$A$102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population_by_PUA!$B$99:$B$102</c:f>
              <c:numCache>
                <c:formatCode>0.00%</c:formatCode>
                <c:ptCount val="4"/>
                <c:pt idx="0">
                  <c:v>5.4629845268840014E-3</c:v>
                </c:pt>
                <c:pt idx="1">
                  <c:v>4.665683679077247E-3</c:v>
                </c:pt>
                <c:pt idx="2">
                  <c:v>5.8556252504992582E-3</c:v>
                </c:pt>
                <c:pt idx="3">
                  <c:v>5.2859063918330815E-3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0-4791-8E4B-5B46760AEFE5}"/>
            </c:ext>
          </c:extLst>
        </c:ser>
        <c:ser>
          <c:idx val="1"/>
          <c:order val="1"/>
          <c:tx>
            <c:strRef>
              <c:f>population_by_PUA!$C$98</c:f>
              <c:strCache>
                <c:ptCount val="1"/>
                <c:pt idx="0">
                  <c:v>2020-21 annual growth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population_by_PUA!$A$99:$A$102</c:f>
              <c:strCache>
                <c:ptCount val="4"/>
                <c:pt idx="0">
                  <c:v>Small cities</c:v>
                </c:pt>
                <c:pt idx="1">
                  <c:v>Medium cities </c:v>
                </c:pt>
                <c:pt idx="2">
                  <c:v>Large cities</c:v>
                </c:pt>
                <c:pt idx="3">
                  <c:v>London</c:v>
                </c:pt>
              </c:strCache>
            </c:strRef>
          </c:cat>
          <c:val>
            <c:numRef>
              <c:f>population_by_PUA!$C$99:$C$102</c:f>
              <c:numCache>
                <c:formatCode>0.00%</c:formatCode>
                <c:ptCount val="4"/>
                <c:pt idx="0">
                  <c:v>2.2015225834150359E-3</c:v>
                </c:pt>
                <c:pt idx="1">
                  <c:v>1.6348225554688219E-3</c:v>
                </c:pt>
                <c:pt idx="2">
                  <c:v>1.4246782537055015E-3</c:v>
                </c:pt>
                <c:pt idx="3">
                  <c:v>-3.7174128318817989E-3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0-4791-8E4B-5B46760A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503584"/>
        <c:axId val="1452073008"/>
      </c:barChart>
      <c:catAx>
        <c:axId val="15105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3008"/>
        <c:crosses val="autoZero"/>
        <c:auto val="1"/>
        <c:lblAlgn val="ctr"/>
        <c:lblOffset val="100"/>
        <c:noMultiLvlLbl val="0"/>
      </c:catAx>
      <c:valAx>
        <c:axId val="1452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population_by_PUA!$A$156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population_by_PUA!$B$155:$I$155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population_by_PUA!$B$156:$I$156</c:f>
              <c:numCache>
                <c:formatCode>General</c:formatCode>
                <c:ptCount val="8"/>
                <c:pt idx="0">
                  <c:v>9896316</c:v>
                </c:pt>
                <c:pt idx="1">
                  <c:v>9990687</c:v>
                </c:pt>
                <c:pt idx="2">
                  <c:v>10028404</c:v>
                </c:pt>
                <c:pt idx="3">
                  <c:v>10092077</c:v>
                </c:pt>
                <c:pt idx="4">
                  <c:v>10157871</c:v>
                </c:pt>
                <c:pt idx="5">
                  <c:v>10140016</c:v>
                </c:pt>
                <c:pt idx="6">
                  <c:v>10082349</c:v>
                </c:pt>
                <c:pt idx="7">
                  <c:v>10148784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8-45F7-B8DC-EA3550FB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977664"/>
        <c:axId val="1329479728"/>
      </c:lineChart>
      <c:catAx>
        <c:axId val="7979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79728"/>
        <c:crosses val="autoZero"/>
        <c:auto val="1"/>
        <c:lblAlgn val="ctr"/>
        <c:lblOffset val="100"/>
        <c:noMultiLvlLbl val="0"/>
      </c:catAx>
      <c:valAx>
        <c:axId val="1329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pop_by_CA!$A$2</c:f>
              <c:strCache>
                <c:ptCount val="1"/>
                <c:pt idx="0">
                  <c:v>Cambridgeshire and Peterborough Combined Authority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pop_by_CA!$B$2:$AG$2</c:f>
              <c:numCache>
                <c:formatCode>General</c:formatCode>
                <c:ptCount val="32"/>
                <c:pt idx="0">
                  <c:v>664767</c:v>
                </c:pt>
                <c:pt idx="1">
                  <c:v>671623</c:v>
                </c:pt>
                <c:pt idx="2">
                  <c:v>674681</c:v>
                </c:pt>
                <c:pt idx="3">
                  <c:v>676718</c:v>
                </c:pt>
                <c:pt idx="4">
                  <c:v>681426</c:v>
                </c:pt>
                <c:pt idx="5">
                  <c:v>688529</c:v>
                </c:pt>
                <c:pt idx="6">
                  <c:v>695334</c:v>
                </c:pt>
                <c:pt idx="7">
                  <c:v>700823</c:v>
                </c:pt>
                <c:pt idx="8">
                  <c:v>704102</c:v>
                </c:pt>
                <c:pt idx="9">
                  <c:v>707984</c:v>
                </c:pt>
                <c:pt idx="10">
                  <c:v>712143</c:v>
                </c:pt>
                <c:pt idx="11">
                  <c:v>717710</c:v>
                </c:pt>
                <c:pt idx="12">
                  <c:v>729521</c:v>
                </c:pt>
                <c:pt idx="13">
                  <c:v>737930</c:v>
                </c:pt>
                <c:pt idx="14">
                  <c:v>750871</c:v>
                </c:pt>
                <c:pt idx="15">
                  <c:v>758777</c:v>
                </c:pt>
                <c:pt idx="16">
                  <c:v>766781</c:v>
                </c:pt>
                <c:pt idx="17">
                  <c:v>776835</c:v>
                </c:pt>
                <c:pt idx="18">
                  <c:v>785201</c:v>
                </c:pt>
                <c:pt idx="19">
                  <c:v>796661</c:v>
                </c:pt>
                <c:pt idx="20">
                  <c:v>806769</c:v>
                </c:pt>
                <c:pt idx="21">
                  <c:v>817454</c:v>
                </c:pt>
                <c:pt idx="22">
                  <c:v>827484</c:v>
                </c:pt>
                <c:pt idx="23">
                  <c:v>838791</c:v>
                </c:pt>
                <c:pt idx="24">
                  <c:v>851257</c:v>
                </c:pt>
                <c:pt idx="25">
                  <c:v>862377</c:v>
                </c:pt>
                <c:pt idx="26">
                  <c:v>869702</c:v>
                </c:pt>
                <c:pt idx="27">
                  <c:v>876713</c:v>
                </c:pt>
                <c:pt idx="28">
                  <c:v>881675</c:v>
                </c:pt>
                <c:pt idx="29">
                  <c:v>884999</c:v>
                </c:pt>
                <c:pt idx="30">
                  <c:v>897217</c:v>
                </c:pt>
                <c:pt idx="31">
                  <c:v>906814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A85-BE82-560707B534B6}"/>
            </c:ext>
          </c:extLst>
        </c:ser>
        <c:ser>
          <c:idx val="1"/>
          <c:order val="1"/>
          <c:tx>
            <c:strRef>
              <c:f>pop_by_CA!$A$3</c:f>
              <c:strCache>
                <c:ptCount val="1"/>
                <c:pt idx="0">
                  <c:v>Greater London Authority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pop_by_CA!$B$3:$AG$3</c:f>
              <c:numCache>
                <c:formatCode>General</c:formatCode>
                <c:ptCount val="32"/>
                <c:pt idx="0">
                  <c:v>6829314</c:v>
                </c:pt>
                <c:pt idx="1">
                  <c:v>6829408</c:v>
                </c:pt>
                <c:pt idx="2">
                  <c:v>6844491</c:v>
                </c:pt>
                <c:pt idx="3">
                  <c:v>6873527</c:v>
                </c:pt>
                <c:pt idx="4">
                  <c:v>6913123</c:v>
                </c:pt>
                <c:pt idx="5">
                  <c:v>6974407</c:v>
                </c:pt>
                <c:pt idx="6">
                  <c:v>7014838</c:v>
                </c:pt>
                <c:pt idx="7">
                  <c:v>7065497</c:v>
                </c:pt>
                <c:pt idx="8">
                  <c:v>7153912</c:v>
                </c:pt>
                <c:pt idx="9">
                  <c:v>7236712</c:v>
                </c:pt>
                <c:pt idx="10">
                  <c:v>7322403</c:v>
                </c:pt>
                <c:pt idx="11">
                  <c:v>7376671</c:v>
                </c:pt>
                <c:pt idx="12">
                  <c:v>7394817</c:v>
                </c:pt>
                <c:pt idx="13">
                  <c:v>7432730</c:v>
                </c:pt>
                <c:pt idx="14">
                  <c:v>7519009</c:v>
                </c:pt>
                <c:pt idx="15">
                  <c:v>7597825</c:v>
                </c:pt>
                <c:pt idx="16">
                  <c:v>7693473</c:v>
                </c:pt>
                <c:pt idx="17">
                  <c:v>7812161</c:v>
                </c:pt>
                <c:pt idx="18">
                  <c:v>7942594</c:v>
                </c:pt>
                <c:pt idx="19">
                  <c:v>8061495</c:v>
                </c:pt>
                <c:pt idx="20">
                  <c:v>8204407</c:v>
                </c:pt>
                <c:pt idx="21">
                  <c:v>8320767</c:v>
                </c:pt>
                <c:pt idx="22">
                  <c:v>8438987</c:v>
                </c:pt>
                <c:pt idx="23">
                  <c:v>8547192</c:v>
                </c:pt>
                <c:pt idx="24">
                  <c:v>8659545</c:v>
                </c:pt>
                <c:pt idx="25">
                  <c:v>8743651</c:v>
                </c:pt>
                <c:pt idx="26">
                  <c:v>8776229</c:v>
                </c:pt>
                <c:pt idx="27">
                  <c:v>8833335</c:v>
                </c:pt>
                <c:pt idx="28">
                  <c:v>8889743</c:v>
                </c:pt>
                <c:pt idx="29">
                  <c:v>8867008</c:v>
                </c:pt>
                <c:pt idx="30">
                  <c:v>8804769</c:v>
                </c:pt>
                <c:pt idx="31">
                  <c:v>8866180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A85-BE82-560707B534B6}"/>
            </c:ext>
          </c:extLst>
        </c:ser>
        <c:ser>
          <c:idx val="2"/>
          <c:order val="2"/>
          <c:tx>
            <c:strRef>
              <c:f>pop_by_CA!$A$4</c:f>
              <c:strCache>
                <c:ptCount val="1"/>
                <c:pt idx="0">
                  <c:v>Greater Manchester Combined Authority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pop_by_CA!$B$4:$AG$4</c:f>
              <c:numCache>
                <c:formatCode>General</c:formatCode>
                <c:ptCount val="32"/>
                <c:pt idx="0">
                  <c:v>2553564</c:v>
                </c:pt>
                <c:pt idx="1">
                  <c:v>2551179</c:v>
                </c:pt>
                <c:pt idx="2">
                  <c:v>2551015</c:v>
                </c:pt>
                <c:pt idx="3">
                  <c:v>2545656</c:v>
                </c:pt>
                <c:pt idx="4">
                  <c:v>2540184</c:v>
                </c:pt>
                <c:pt idx="5">
                  <c:v>2531355</c:v>
                </c:pt>
                <c:pt idx="6">
                  <c:v>2521923</c:v>
                </c:pt>
                <c:pt idx="7">
                  <c:v>2521915</c:v>
                </c:pt>
                <c:pt idx="8">
                  <c:v>2515488</c:v>
                </c:pt>
                <c:pt idx="9">
                  <c:v>2516339</c:v>
                </c:pt>
                <c:pt idx="10">
                  <c:v>2516096</c:v>
                </c:pt>
                <c:pt idx="11">
                  <c:v>2523214</c:v>
                </c:pt>
                <c:pt idx="12">
                  <c:v>2538555</c:v>
                </c:pt>
                <c:pt idx="13">
                  <c:v>2549752</c:v>
                </c:pt>
                <c:pt idx="14">
                  <c:v>2564055</c:v>
                </c:pt>
                <c:pt idx="15">
                  <c:v>2582260</c:v>
                </c:pt>
                <c:pt idx="16">
                  <c:v>2598619</c:v>
                </c:pt>
                <c:pt idx="17">
                  <c:v>2620007</c:v>
                </c:pt>
                <c:pt idx="18">
                  <c:v>2639833</c:v>
                </c:pt>
                <c:pt idx="19">
                  <c:v>2661841</c:v>
                </c:pt>
                <c:pt idx="20">
                  <c:v>2685386</c:v>
                </c:pt>
                <c:pt idx="21">
                  <c:v>2700093</c:v>
                </c:pt>
                <c:pt idx="22">
                  <c:v>2714958</c:v>
                </c:pt>
                <c:pt idx="23">
                  <c:v>2733895</c:v>
                </c:pt>
                <c:pt idx="24">
                  <c:v>2756962</c:v>
                </c:pt>
                <c:pt idx="25">
                  <c:v>2784566</c:v>
                </c:pt>
                <c:pt idx="26">
                  <c:v>2804283</c:v>
                </c:pt>
                <c:pt idx="27">
                  <c:v>2823878</c:v>
                </c:pt>
                <c:pt idx="28">
                  <c:v>2847959</c:v>
                </c:pt>
                <c:pt idx="29">
                  <c:v>2856110</c:v>
                </c:pt>
                <c:pt idx="30">
                  <c:v>2869531</c:v>
                </c:pt>
                <c:pt idx="31">
                  <c:v>2911744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8-4A85-BE82-560707B534B6}"/>
            </c:ext>
          </c:extLst>
        </c:ser>
        <c:ser>
          <c:idx val="3"/>
          <c:order val="3"/>
          <c:tx>
            <c:strRef>
              <c:f>pop_by_CA!$A$5</c:f>
              <c:strCache>
                <c:ptCount val="1"/>
                <c:pt idx="0">
                  <c:v>Liverpool City Region Combined Authority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pop_by_CA!$B$5:$AG$5</c:f>
              <c:numCache>
                <c:formatCode>General</c:formatCode>
                <c:ptCount val="32"/>
                <c:pt idx="0">
                  <c:v>1562817</c:v>
                </c:pt>
                <c:pt idx="1">
                  <c:v>1557186</c:v>
                </c:pt>
                <c:pt idx="2">
                  <c:v>1551011</c:v>
                </c:pt>
                <c:pt idx="3">
                  <c:v>1542281</c:v>
                </c:pt>
                <c:pt idx="4">
                  <c:v>1532859</c:v>
                </c:pt>
                <c:pt idx="5">
                  <c:v>1523622</c:v>
                </c:pt>
                <c:pt idx="6">
                  <c:v>1513757</c:v>
                </c:pt>
                <c:pt idx="7">
                  <c:v>1506770</c:v>
                </c:pt>
                <c:pt idx="8">
                  <c:v>1497774</c:v>
                </c:pt>
                <c:pt idx="9">
                  <c:v>1493165</c:v>
                </c:pt>
                <c:pt idx="10">
                  <c:v>1486369</c:v>
                </c:pt>
                <c:pt idx="11">
                  <c:v>1485289</c:v>
                </c:pt>
                <c:pt idx="12">
                  <c:v>1485214</c:v>
                </c:pt>
                <c:pt idx="13">
                  <c:v>1486988</c:v>
                </c:pt>
                <c:pt idx="14">
                  <c:v>1488817</c:v>
                </c:pt>
                <c:pt idx="15">
                  <c:v>1489519</c:v>
                </c:pt>
                <c:pt idx="16">
                  <c:v>1489535</c:v>
                </c:pt>
                <c:pt idx="17">
                  <c:v>1491749</c:v>
                </c:pt>
                <c:pt idx="18">
                  <c:v>1495425</c:v>
                </c:pt>
                <c:pt idx="19">
                  <c:v>1500704</c:v>
                </c:pt>
                <c:pt idx="20">
                  <c:v>1506492</c:v>
                </c:pt>
                <c:pt idx="21">
                  <c:v>1507352</c:v>
                </c:pt>
                <c:pt idx="22">
                  <c:v>1508304</c:v>
                </c:pt>
                <c:pt idx="23">
                  <c:v>1512487</c:v>
                </c:pt>
                <c:pt idx="24">
                  <c:v>1518273</c:v>
                </c:pt>
                <c:pt idx="25">
                  <c:v>1527115</c:v>
                </c:pt>
                <c:pt idx="26">
                  <c:v>1533538</c:v>
                </c:pt>
                <c:pt idx="27">
                  <c:v>1540983</c:v>
                </c:pt>
                <c:pt idx="28">
                  <c:v>1546117</c:v>
                </c:pt>
                <c:pt idx="29">
                  <c:v>1546236</c:v>
                </c:pt>
                <c:pt idx="30">
                  <c:v>1552288</c:v>
                </c:pt>
                <c:pt idx="31">
                  <c:v>1571045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8-4A85-BE82-560707B534B6}"/>
            </c:ext>
          </c:extLst>
        </c:ser>
        <c:ser>
          <c:idx val="4"/>
          <c:order val="4"/>
          <c:tx>
            <c:strRef>
              <c:f>pop_by_CA!$A$6</c:f>
              <c:strCache>
                <c:ptCount val="1"/>
                <c:pt idx="0">
                  <c:v>North East Combined Authority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pop_by_CA!$B$6:$AG$6</c:f>
              <c:numCache>
                <c:formatCode>General</c:formatCode>
                <c:ptCount val="32"/>
                <c:pt idx="0">
                  <c:v>1155725</c:v>
                </c:pt>
                <c:pt idx="1">
                  <c:v>1155933</c:v>
                </c:pt>
                <c:pt idx="2">
                  <c:v>1155471</c:v>
                </c:pt>
                <c:pt idx="3">
                  <c:v>1151912</c:v>
                </c:pt>
                <c:pt idx="4">
                  <c:v>1148079</c:v>
                </c:pt>
                <c:pt idx="5">
                  <c:v>1143967</c:v>
                </c:pt>
                <c:pt idx="6">
                  <c:v>1140324</c:v>
                </c:pt>
                <c:pt idx="7">
                  <c:v>1135400</c:v>
                </c:pt>
                <c:pt idx="8">
                  <c:v>1130526</c:v>
                </c:pt>
                <c:pt idx="9">
                  <c:v>1125882</c:v>
                </c:pt>
                <c:pt idx="10">
                  <c:v>1122250</c:v>
                </c:pt>
                <c:pt idx="11">
                  <c:v>1120344</c:v>
                </c:pt>
                <c:pt idx="12">
                  <c:v>1118755</c:v>
                </c:pt>
                <c:pt idx="13">
                  <c:v>1117842</c:v>
                </c:pt>
                <c:pt idx="14">
                  <c:v>1118859</c:v>
                </c:pt>
                <c:pt idx="15">
                  <c:v>1120220</c:v>
                </c:pt>
                <c:pt idx="16">
                  <c:v>1124370</c:v>
                </c:pt>
                <c:pt idx="17">
                  <c:v>1127133</c:v>
                </c:pt>
                <c:pt idx="18">
                  <c:v>1129510</c:v>
                </c:pt>
                <c:pt idx="19">
                  <c:v>1133807</c:v>
                </c:pt>
                <c:pt idx="20">
                  <c:v>1136837</c:v>
                </c:pt>
                <c:pt idx="21">
                  <c:v>1136452</c:v>
                </c:pt>
                <c:pt idx="22">
                  <c:v>1136242</c:v>
                </c:pt>
                <c:pt idx="23">
                  <c:v>1137689</c:v>
                </c:pt>
                <c:pt idx="24">
                  <c:v>1137833</c:v>
                </c:pt>
                <c:pt idx="25">
                  <c:v>1138944</c:v>
                </c:pt>
                <c:pt idx="26">
                  <c:v>1139183</c:v>
                </c:pt>
                <c:pt idx="27">
                  <c:v>1138978</c:v>
                </c:pt>
                <c:pt idx="28">
                  <c:v>1139642</c:v>
                </c:pt>
                <c:pt idx="29">
                  <c:v>1138048</c:v>
                </c:pt>
                <c:pt idx="30">
                  <c:v>1139923</c:v>
                </c:pt>
                <c:pt idx="31">
                  <c:v>1151870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8-4A85-BE82-560707B534B6}"/>
            </c:ext>
          </c:extLst>
        </c:ser>
        <c:ser>
          <c:idx val="5"/>
          <c:order val="5"/>
          <c:tx>
            <c:strRef>
              <c:f>pop_by_CA!$A$7</c:f>
              <c:strCache>
                <c:ptCount val="1"/>
                <c:pt idx="0">
                  <c:v>North of Tyne Combined Authority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pop_by_CA!$B$7:$AG$7</c:f>
              <c:numCache>
                <c:formatCode>General</c:formatCode>
                <c:ptCount val="32"/>
                <c:pt idx="0">
                  <c:v>775080</c:v>
                </c:pt>
                <c:pt idx="1">
                  <c:v>778828</c:v>
                </c:pt>
                <c:pt idx="2">
                  <c:v>782269</c:v>
                </c:pt>
                <c:pt idx="3">
                  <c:v>779949</c:v>
                </c:pt>
                <c:pt idx="4">
                  <c:v>778995</c:v>
                </c:pt>
                <c:pt idx="5">
                  <c:v>777861</c:v>
                </c:pt>
                <c:pt idx="6">
                  <c:v>775468</c:v>
                </c:pt>
                <c:pt idx="7">
                  <c:v>772696</c:v>
                </c:pt>
                <c:pt idx="8">
                  <c:v>768527</c:v>
                </c:pt>
                <c:pt idx="9">
                  <c:v>765679</c:v>
                </c:pt>
                <c:pt idx="10">
                  <c:v>765607</c:v>
                </c:pt>
                <c:pt idx="11">
                  <c:v>768239</c:v>
                </c:pt>
                <c:pt idx="12">
                  <c:v>769347</c:v>
                </c:pt>
                <c:pt idx="13">
                  <c:v>770219</c:v>
                </c:pt>
                <c:pt idx="14">
                  <c:v>774480</c:v>
                </c:pt>
                <c:pt idx="15">
                  <c:v>776998</c:v>
                </c:pt>
                <c:pt idx="16">
                  <c:v>781007</c:v>
                </c:pt>
                <c:pt idx="17">
                  <c:v>783670</c:v>
                </c:pt>
                <c:pt idx="18">
                  <c:v>786928</c:v>
                </c:pt>
                <c:pt idx="19">
                  <c:v>792308</c:v>
                </c:pt>
                <c:pt idx="20">
                  <c:v>796576</c:v>
                </c:pt>
                <c:pt idx="21">
                  <c:v>798359</c:v>
                </c:pt>
                <c:pt idx="22">
                  <c:v>801652</c:v>
                </c:pt>
                <c:pt idx="23">
                  <c:v>805361</c:v>
                </c:pt>
                <c:pt idx="24">
                  <c:v>805096</c:v>
                </c:pt>
                <c:pt idx="25">
                  <c:v>808386</c:v>
                </c:pt>
                <c:pt idx="26">
                  <c:v>811914</c:v>
                </c:pt>
                <c:pt idx="27">
                  <c:v>816874</c:v>
                </c:pt>
                <c:pt idx="28">
                  <c:v>822408</c:v>
                </c:pt>
                <c:pt idx="29">
                  <c:v>824931</c:v>
                </c:pt>
                <c:pt idx="30">
                  <c:v>829205</c:v>
                </c:pt>
                <c:pt idx="31">
                  <c:v>842414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8-4A85-BE82-560707B534B6}"/>
            </c:ext>
          </c:extLst>
        </c:ser>
        <c:ser>
          <c:idx val="6"/>
          <c:order val="6"/>
          <c:tx>
            <c:strRef>
              <c:f>pop_by_CA!$A$8</c:f>
              <c:strCache>
                <c:ptCount val="1"/>
                <c:pt idx="0">
                  <c:v>South Yorkshire Combined Authority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pop_by_CA!$B$8:$AG$8</c:f>
              <c:numCache>
                <c:formatCode>General</c:formatCode>
                <c:ptCount val="32"/>
                <c:pt idx="0">
                  <c:v>1288650</c:v>
                </c:pt>
                <c:pt idx="1">
                  <c:v>1288287</c:v>
                </c:pt>
                <c:pt idx="2">
                  <c:v>1287041</c:v>
                </c:pt>
                <c:pt idx="3">
                  <c:v>1283838</c:v>
                </c:pt>
                <c:pt idx="4">
                  <c:v>1280195</c:v>
                </c:pt>
                <c:pt idx="5">
                  <c:v>1278632</c:v>
                </c:pt>
                <c:pt idx="6">
                  <c:v>1276198</c:v>
                </c:pt>
                <c:pt idx="7">
                  <c:v>1273604</c:v>
                </c:pt>
                <c:pt idx="8">
                  <c:v>1269924</c:v>
                </c:pt>
                <c:pt idx="9">
                  <c:v>1266337</c:v>
                </c:pt>
                <c:pt idx="10">
                  <c:v>1266475</c:v>
                </c:pt>
                <c:pt idx="11">
                  <c:v>1271309</c:v>
                </c:pt>
                <c:pt idx="12">
                  <c:v>1276501</c:v>
                </c:pt>
                <c:pt idx="13">
                  <c:v>1283439</c:v>
                </c:pt>
                <c:pt idx="14">
                  <c:v>1293188</c:v>
                </c:pt>
                <c:pt idx="15">
                  <c:v>1299676</c:v>
                </c:pt>
                <c:pt idx="16">
                  <c:v>1306289</c:v>
                </c:pt>
                <c:pt idx="17">
                  <c:v>1315448</c:v>
                </c:pt>
                <c:pt idx="18">
                  <c:v>1323855</c:v>
                </c:pt>
                <c:pt idx="19">
                  <c:v>1332871</c:v>
                </c:pt>
                <c:pt idx="20">
                  <c:v>1343805</c:v>
                </c:pt>
                <c:pt idx="21">
                  <c:v>1348437</c:v>
                </c:pt>
                <c:pt idx="22">
                  <c:v>1352510</c:v>
                </c:pt>
                <c:pt idx="23">
                  <c:v>1356290</c:v>
                </c:pt>
                <c:pt idx="24">
                  <c:v>1359690</c:v>
                </c:pt>
                <c:pt idx="25">
                  <c:v>1366070</c:v>
                </c:pt>
                <c:pt idx="26">
                  <c:v>1368187</c:v>
                </c:pt>
                <c:pt idx="27">
                  <c:v>1372522</c:v>
                </c:pt>
                <c:pt idx="28">
                  <c:v>1374386</c:v>
                </c:pt>
                <c:pt idx="29">
                  <c:v>1373015</c:v>
                </c:pt>
                <c:pt idx="30">
                  <c:v>1374792</c:v>
                </c:pt>
                <c:pt idx="31">
                  <c:v>1392105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8-4A85-BE82-560707B534B6}"/>
            </c:ext>
          </c:extLst>
        </c:ser>
        <c:ser>
          <c:idx val="7"/>
          <c:order val="7"/>
          <c:tx>
            <c:strRef>
              <c:f>pop_by_CA!$A$9</c:f>
              <c:strCache>
                <c:ptCount val="1"/>
                <c:pt idx="0">
                  <c:v>Tees Valley Combined Authority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pop_by_CA!$B$9:$AG$9</c:f>
              <c:numCache>
                <c:formatCode>General</c:formatCode>
                <c:ptCount val="32"/>
                <c:pt idx="0">
                  <c:v>656181</c:v>
                </c:pt>
                <c:pt idx="1">
                  <c:v>656572</c:v>
                </c:pt>
                <c:pt idx="2">
                  <c:v>656208</c:v>
                </c:pt>
                <c:pt idx="3">
                  <c:v>656800</c:v>
                </c:pt>
                <c:pt idx="4">
                  <c:v>655641</c:v>
                </c:pt>
                <c:pt idx="5">
                  <c:v>654622</c:v>
                </c:pt>
                <c:pt idx="6">
                  <c:v>652274</c:v>
                </c:pt>
                <c:pt idx="7">
                  <c:v>652787</c:v>
                </c:pt>
                <c:pt idx="8">
                  <c:v>651261</c:v>
                </c:pt>
                <c:pt idx="9">
                  <c:v>651860</c:v>
                </c:pt>
                <c:pt idx="10">
                  <c:v>652233</c:v>
                </c:pt>
                <c:pt idx="11">
                  <c:v>652017</c:v>
                </c:pt>
                <c:pt idx="12">
                  <c:v>652359</c:v>
                </c:pt>
                <c:pt idx="13">
                  <c:v>652441</c:v>
                </c:pt>
                <c:pt idx="14">
                  <c:v>653788</c:v>
                </c:pt>
                <c:pt idx="15">
                  <c:v>655350</c:v>
                </c:pt>
                <c:pt idx="16">
                  <c:v>656668</c:v>
                </c:pt>
                <c:pt idx="17">
                  <c:v>658509</c:v>
                </c:pt>
                <c:pt idx="18">
                  <c:v>659003</c:v>
                </c:pt>
                <c:pt idx="19">
                  <c:v>660753</c:v>
                </c:pt>
                <c:pt idx="20">
                  <c:v>663028</c:v>
                </c:pt>
                <c:pt idx="21">
                  <c:v>664161</c:v>
                </c:pt>
                <c:pt idx="22">
                  <c:v>665405</c:v>
                </c:pt>
                <c:pt idx="23">
                  <c:v>667432</c:v>
                </c:pt>
                <c:pt idx="24">
                  <c:v>668875</c:v>
                </c:pt>
                <c:pt idx="25">
                  <c:v>670923</c:v>
                </c:pt>
                <c:pt idx="26">
                  <c:v>672690</c:v>
                </c:pt>
                <c:pt idx="27">
                  <c:v>673541</c:v>
                </c:pt>
                <c:pt idx="28">
                  <c:v>674626</c:v>
                </c:pt>
                <c:pt idx="29">
                  <c:v>674447</c:v>
                </c:pt>
                <c:pt idx="30">
                  <c:v>678365</c:v>
                </c:pt>
                <c:pt idx="31">
                  <c:v>688756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8-4A85-BE82-560707B534B6}"/>
            </c:ext>
          </c:extLst>
        </c:ser>
        <c:ser>
          <c:idx val="8"/>
          <c:order val="8"/>
          <c:tx>
            <c:strRef>
              <c:f>pop_by_CA!$A$10</c:f>
              <c:strCache>
                <c:ptCount val="1"/>
                <c:pt idx="0">
                  <c:v>West Midlands Combined Authority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pop_by_CA!$B$10:$AG$10</c:f>
              <c:numCache>
                <c:formatCode>General</c:formatCode>
                <c:ptCount val="32"/>
                <c:pt idx="0">
                  <c:v>2618793</c:v>
                </c:pt>
                <c:pt idx="1">
                  <c:v>2615616</c:v>
                </c:pt>
                <c:pt idx="2">
                  <c:v>2615227</c:v>
                </c:pt>
                <c:pt idx="3">
                  <c:v>2605807</c:v>
                </c:pt>
                <c:pt idx="4">
                  <c:v>2603584</c:v>
                </c:pt>
                <c:pt idx="5">
                  <c:v>2605986</c:v>
                </c:pt>
                <c:pt idx="6">
                  <c:v>2591467</c:v>
                </c:pt>
                <c:pt idx="7">
                  <c:v>2586621</c:v>
                </c:pt>
                <c:pt idx="8">
                  <c:v>2582204</c:v>
                </c:pt>
                <c:pt idx="9">
                  <c:v>2571400</c:v>
                </c:pt>
                <c:pt idx="10">
                  <c:v>2568015</c:v>
                </c:pt>
                <c:pt idx="11">
                  <c:v>2576364</c:v>
                </c:pt>
                <c:pt idx="12">
                  <c:v>2585480</c:v>
                </c:pt>
                <c:pt idx="13">
                  <c:v>2593992</c:v>
                </c:pt>
                <c:pt idx="14">
                  <c:v>2611863</c:v>
                </c:pt>
                <c:pt idx="15">
                  <c:v>2626028</c:v>
                </c:pt>
                <c:pt idx="16">
                  <c:v>2641758</c:v>
                </c:pt>
                <c:pt idx="17">
                  <c:v>2666062</c:v>
                </c:pt>
                <c:pt idx="18">
                  <c:v>2687116</c:v>
                </c:pt>
                <c:pt idx="19">
                  <c:v>2711938</c:v>
                </c:pt>
                <c:pt idx="20">
                  <c:v>2739733</c:v>
                </c:pt>
                <c:pt idx="21">
                  <c:v>2758833</c:v>
                </c:pt>
                <c:pt idx="22">
                  <c:v>2781813</c:v>
                </c:pt>
                <c:pt idx="23">
                  <c:v>2805420</c:v>
                </c:pt>
                <c:pt idx="24">
                  <c:v>2831662</c:v>
                </c:pt>
                <c:pt idx="25">
                  <c:v>2865850</c:v>
                </c:pt>
                <c:pt idx="26">
                  <c:v>2889499</c:v>
                </c:pt>
                <c:pt idx="27">
                  <c:v>2907123</c:v>
                </c:pt>
                <c:pt idx="28">
                  <c:v>2921091</c:v>
                </c:pt>
                <c:pt idx="29">
                  <c:v>2921476</c:v>
                </c:pt>
                <c:pt idx="30">
                  <c:v>2918251</c:v>
                </c:pt>
                <c:pt idx="31">
                  <c:v>2953816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8-4A85-BE82-560707B534B6}"/>
            </c:ext>
          </c:extLst>
        </c:ser>
        <c:ser>
          <c:idx val="9"/>
          <c:order val="9"/>
          <c:tx>
            <c:strRef>
              <c:f>pop_by_CA!$A$11</c:f>
              <c:strCache>
                <c:ptCount val="1"/>
                <c:pt idx="0">
                  <c:v>West Yorkshire Combined Authority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pop_by_CA!$B$11:$AG$11</c:f>
              <c:numCache>
                <c:formatCode>General</c:formatCode>
                <c:ptCount val="32"/>
                <c:pt idx="0">
                  <c:v>2061698</c:v>
                </c:pt>
                <c:pt idx="1">
                  <c:v>2067537</c:v>
                </c:pt>
                <c:pt idx="2">
                  <c:v>2072473</c:v>
                </c:pt>
                <c:pt idx="3">
                  <c:v>2072812</c:v>
                </c:pt>
                <c:pt idx="4">
                  <c:v>2072716</c:v>
                </c:pt>
                <c:pt idx="5">
                  <c:v>2074217</c:v>
                </c:pt>
                <c:pt idx="6">
                  <c:v>2072744</c:v>
                </c:pt>
                <c:pt idx="7">
                  <c:v>2073051</c:v>
                </c:pt>
                <c:pt idx="8">
                  <c:v>2072278</c:v>
                </c:pt>
                <c:pt idx="9">
                  <c:v>2073655</c:v>
                </c:pt>
                <c:pt idx="10">
                  <c:v>2083101</c:v>
                </c:pt>
                <c:pt idx="11">
                  <c:v>2093189</c:v>
                </c:pt>
                <c:pt idx="12">
                  <c:v>2102681</c:v>
                </c:pt>
                <c:pt idx="13">
                  <c:v>2118239</c:v>
                </c:pt>
                <c:pt idx="14">
                  <c:v>2142174</c:v>
                </c:pt>
                <c:pt idx="15">
                  <c:v>2154207</c:v>
                </c:pt>
                <c:pt idx="16">
                  <c:v>2168816</c:v>
                </c:pt>
                <c:pt idx="17">
                  <c:v>2185043</c:v>
                </c:pt>
                <c:pt idx="18">
                  <c:v>2197607</c:v>
                </c:pt>
                <c:pt idx="19">
                  <c:v>2212556</c:v>
                </c:pt>
                <c:pt idx="20">
                  <c:v>2227371</c:v>
                </c:pt>
                <c:pt idx="21">
                  <c:v>2241490</c:v>
                </c:pt>
                <c:pt idx="22">
                  <c:v>2255832</c:v>
                </c:pt>
                <c:pt idx="23">
                  <c:v>2269503</c:v>
                </c:pt>
                <c:pt idx="24">
                  <c:v>2284951</c:v>
                </c:pt>
                <c:pt idx="25">
                  <c:v>2302614</c:v>
                </c:pt>
                <c:pt idx="26">
                  <c:v>2315182</c:v>
                </c:pt>
                <c:pt idx="27">
                  <c:v>2325461</c:v>
                </c:pt>
                <c:pt idx="28">
                  <c:v>2339795</c:v>
                </c:pt>
                <c:pt idx="29">
                  <c:v>2346416</c:v>
                </c:pt>
                <c:pt idx="30">
                  <c:v>2350407</c:v>
                </c:pt>
                <c:pt idx="31">
                  <c:v>2378148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68-4A85-BE82-560707B534B6}"/>
            </c:ext>
          </c:extLst>
        </c:ser>
        <c:ser>
          <c:idx val="10"/>
          <c:order val="10"/>
          <c:tx>
            <c:strRef>
              <c:f>pop_by_CA!$A$12</c:f>
              <c:strCache>
                <c:ptCount val="1"/>
                <c:pt idx="0">
                  <c:v>West of England Combined Authority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pop_by_CA!$B$1:$AG$1</c:f>
              <c:strCache>
                <c:ptCount val="32"/>
                <c:pt idx="0">
                  <c:v>POPULATION1991</c:v>
                </c:pt>
                <c:pt idx="1">
                  <c:v>POPULATION1992</c:v>
                </c:pt>
                <c:pt idx="2">
                  <c:v>POPULATION1993</c:v>
                </c:pt>
                <c:pt idx="3">
                  <c:v>POPULATION1994</c:v>
                </c:pt>
                <c:pt idx="4">
                  <c:v>POPULATION1995</c:v>
                </c:pt>
                <c:pt idx="5">
                  <c:v>POPULATION1996</c:v>
                </c:pt>
                <c:pt idx="6">
                  <c:v>POPULATION1997</c:v>
                </c:pt>
                <c:pt idx="7">
                  <c:v>POPULATION1998</c:v>
                </c:pt>
                <c:pt idx="8">
                  <c:v>POPULATION1999</c:v>
                </c:pt>
                <c:pt idx="9">
                  <c:v>POPULATION2000</c:v>
                </c:pt>
                <c:pt idx="10">
                  <c:v>POPULATION2001</c:v>
                </c:pt>
                <c:pt idx="11">
                  <c:v>POPULATION2002</c:v>
                </c:pt>
                <c:pt idx="12">
                  <c:v>POPULATION2003</c:v>
                </c:pt>
                <c:pt idx="13">
                  <c:v>POPULATION2004</c:v>
                </c:pt>
                <c:pt idx="14">
                  <c:v>POPULATION2005</c:v>
                </c:pt>
                <c:pt idx="15">
                  <c:v>POPULATION2006</c:v>
                </c:pt>
                <c:pt idx="16">
                  <c:v>POPULATION2007</c:v>
                </c:pt>
                <c:pt idx="17">
                  <c:v>POPULATION2008</c:v>
                </c:pt>
                <c:pt idx="18">
                  <c:v>POPULATION2009</c:v>
                </c:pt>
                <c:pt idx="19">
                  <c:v>POPULATION2010</c:v>
                </c:pt>
                <c:pt idx="20">
                  <c:v>POPULATION2011</c:v>
                </c:pt>
                <c:pt idx="21">
                  <c:v>POPULATION2012</c:v>
                </c:pt>
                <c:pt idx="22">
                  <c:v>POPULATION2013</c:v>
                </c:pt>
                <c:pt idx="23">
                  <c:v>POPULATION2014</c:v>
                </c:pt>
                <c:pt idx="24">
                  <c:v>POPULATION2015</c:v>
                </c:pt>
                <c:pt idx="25">
                  <c:v>POPULATION2016</c:v>
                </c:pt>
                <c:pt idx="26">
                  <c:v>POPULATION2017</c:v>
                </c:pt>
                <c:pt idx="27">
                  <c:v>POPULATION2018</c:v>
                </c:pt>
                <c:pt idx="28">
                  <c:v>POPULATION2019</c:v>
                </c:pt>
                <c:pt idx="29">
                  <c:v>POPULATION2020</c:v>
                </c:pt>
                <c:pt idx="30">
                  <c:v>POPULATION2021</c:v>
                </c:pt>
                <c:pt idx="31">
                  <c:v>POPULATION2022</c:v>
                </c:pt>
              </c:strCache>
            </c:strRef>
          </c:cat>
          <c:val>
            <c:numRef>
              <c:f>pop_by_CA!$B$12:$AG$12</c:f>
              <c:numCache>
                <c:formatCode>General</c:formatCode>
                <c:ptCount val="32"/>
                <c:pt idx="0">
                  <c:v>777459</c:v>
                </c:pt>
                <c:pt idx="1">
                  <c:v>779259</c:v>
                </c:pt>
                <c:pt idx="2">
                  <c:v>781452</c:v>
                </c:pt>
                <c:pt idx="3">
                  <c:v>784826</c:v>
                </c:pt>
                <c:pt idx="4">
                  <c:v>786178</c:v>
                </c:pt>
                <c:pt idx="5">
                  <c:v>785802</c:v>
                </c:pt>
                <c:pt idx="6">
                  <c:v>790207</c:v>
                </c:pt>
                <c:pt idx="7">
                  <c:v>793717</c:v>
                </c:pt>
                <c:pt idx="8">
                  <c:v>799681</c:v>
                </c:pt>
                <c:pt idx="9">
                  <c:v>803726</c:v>
                </c:pt>
                <c:pt idx="10">
                  <c:v>805192</c:v>
                </c:pt>
                <c:pt idx="11">
                  <c:v>807309</c:v>
                </c:pt>
                <c:pt idx="12">
                  <c:v>810991</c:v>
                </c:pt>
                <c:pt idx="13">
                  <c:v>817554</c:v>
                </c:pt>
                <c:pt idx="14">
                  <c:v>829859</c:v>
                </c:pt>
                <c:pt idx="15">
                  <c:v>834890</c:v>
                </c:pt>
                <c:pt idx="16">
                  <c:v>841176</c:v>
                </c:pt>
                <c:pt idx="17">
                  <c:v>846357</c:v>
                </c:pt>
                <c:pt idx="18">
                  <c:v>852080</c:v>
                </c:pt>
                <c:pt idx="19">
                  <c:v>858782</c:v>
                </c:pt>
                <c:pt idx="20">
                  <c:v>867029</c:v>
                </c:pt>
                <c:pt idx="21">
                  <c:v>875603</c:v>
                </c:pt>
                <c:pt idx="22">
                  <c:v>885894</c:v>
                </c:pt>
                <c:pt idx="23">
                  <c:v>893739</c:v>
                </c:pt>
                <c:pt idx="24">
                  <c:v>906540</c:v>
                </c:pt>
                <c:pt idx="25">
                  <c:v>920903</c:v>
                </c:pt>
                <c:pt idx="26">
                  <c:v>928386</c:v>
                </c:pt>
                <c:pt idx="27">
                  <c:v>938234</c:v>
                </c:pt>
                <c:pt idx="28">
                  <c:v>944659</c:v>
                </c:pt>
                <c:pt idx="29">
                  <c:v>951007</c:v>
                </c:pt>
                <c:pt idx="30">
                  <c:v>954590</c:v>
                </c:pt>
                <c:pt idx="31">
                  <c:v>969407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68-4A85-BE82-560707B5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427696"/>
        <c:axId val="326434784"/>
      </c:lineChart>
      <c:catAx>
        <c:axId val="4464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4784"/>
        <c:crosses val="autoZero"/>
        <c:auto val="1"/>
        <c:lblAlgn val="ctr"/>
        <c:lblOffset val="100"/>
        <c:noMultiLvlLbl val="0"/>
      </c:catAx>
      <c:valAx>
        <c:axId val="326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pop_by_superregion!$A$6</c:f>
              <c:strCache>
                <c:ptCount val="1"/>
                <c:pt idx="0">
                  <c:v>GSE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pop_by_superregion!$B$6:$AG$6</c:f>
              <c:numCache>
                <c:formatCode>General</c:formatCode>
                <c:ptCount val="32"/>
                <c:pt idx="0">
                  <c:v>0.36033140426477617</c:v>
                </c:pt>
                <c:pt idx="1">
                  <c:v>0.36043674333723047</c:v>
                </c:pt>
                <c:pt idx="2">
                  <c:v>0.36046132671467412</c:v>
                </c:pt>
                <c:pt idx="3">
                  <c:v>0.36124506138157131</c:v>
                </c:pt>
                <c:pt idx="4">
                  <c:v>0.36242033217007186</c:v>
                </c:pt>
                <c:pt idx="5">
                  <c:v>0.36389059877995472</c:v>
                </c:pt>
                <c:pt idx="6">
                  <c:v>0.36532044885006965</c:v>
                </c:pt>
                <c:pt idx="7">
                  <c:v>0.36654020206795107</c:v>
                </c:pt>
                <c:pt idx="8">
                  <c:v>0.36866166407349205</c:v>
                </c:pt>
                <c:pt idx="9">
                  <c:v>0.37017201155908364</c:v>
                </c:pt>
                <c:pt idx="10">
                  <c:v>0.37134800285432079</c:v>
                </c:pt>
                <c:pt idx="11">
                  <c:v>0.37171804489245736</c:v>
                </c:pt>
                <c:pt idx="12">
                  <c:v>0.37185606335299998</c:v>
                </c:pt>
                <c:pt idx="13">
                  <c:v>0.37200532398614911</c:v>
                </c:pt>
                <c:pt idx="14">
                  <c:v>0.37282355678641949</c:v>
                </c:pt>
                <c:pt idx="15">
                  <c:v>0.37360467873534131</c:v>
                </c:pt>
                <c:pt idx="16">
                  <c:v>0.37447693617834399</c:v>
                </c:pt>
                <c:pt idx="17">
                  <c:v>0.37565494048009163</c:v>
                </c:pt>
                <c:pt idx="18">
                  <c:v>0.37701708122506017</c:v>
                </c:pt>
                <c:pt idx="19">
                  <c:v>0.37835615699010738</c:v>
                </c:pt>
                <c:pt idx="20">
                  <c:v>0.37968388533195579</c:v>
                </c:pt>
                <c:pt idx="21">
                  <c:v>0.38118856084457625</c:v>
                </c:pt>
                <c:pt idx="22">
                  <c:v>0.38267106323930278</c:v>
                </c:pt>
                <c:pt idx="23">
                  <c:v>0.38401311169340241</c:v>
                </c:pt>
                <c:pt idx="24">
                  <c:v>0.38516582435644492</c:v>
                </c:pt>
                <c:pt idx="25">
                  <c:v>0.3857222002983447</c:v>
                </c:pt>
                <c:pt idx="26">
                  <c:v>0.38558799285984569</c:v>
                </c:pt>
                <c:pt idx="27">
                  <c:v>0.38582142783242562</c:v>
                </c:pt>
                <c:pt idx="28">
                  <c:v>0.3859789526460683</c:v>
                </c:pt>
                <c:pt idx="29">
                  <c:v>0.38579172587450494</c:v>
                </c:pt>
                <c:pt idx="30">
                  <c:v>0.38535897635051136</c:v>
                </c:pt>
                <c:pt idx="31">
                  <c:v>0.384982933255551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A-410C-831E-218D51BD7A14}"/>
            </c:ext>
          </c:extLst>
        </c:ser>
        <c:ser>
          <c:idx val="1"/>
          <c:order val="1"/>
          <c:tx>
            <c:strRef>
              <c:f>pop_by_superregion!$A$7</c:f>
              <c:strCache>
                <c:ptCount val="1"/>
                <c:pt idx="0">
                  <c:v>RoGB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pop_by_superregion!$B$7:$AG$7</c:f>
              <c:numCache>
                <c:formatCode>General</c:formatCode>
                <c:ptCount val="32"/>
                <c:pt idx="0">
                  <c:v>0.63966859573522383</c:v>
                </c:pt>
                <c:pt idx="1">
                  <c:v>0.63956325666276947</c:v>
                </c:pt>
                <c:pt idx="2">
                  <c:v>0.63953867328532588</c:v>
                </c:pt>
                <c:pt idx="3">
                  <c:v>0.63875493861842869</c:v>
                </c:pt>
                <c:pt idx="4">
                  <c:v>0.63757966782992814</c:v>
                </c:pt>
                <c:pt idx="5">
                  <c:v>0.63610940122004533</c:v>
                </c:pt>
                <c:pt idx="6">
                  <c:v>0.63467955114993035</c:v>
                </c:pt>
                <c:pt idx="7">
                  <c:v>0.63345979793204898</c:v>
                </c:pt>
                <c:pt idx="8">
                  <c:v>0.63133833592650801</c:v>
                </c:pt>
                <c:pt idx="9">
                  <c:v>0.62982798844091636</c:v>
                </c:pt>
                <c:pt idx="10">
                  <c:v>0.62865199714567921</c:v>
                </c:pt>
                <c:pt idx="11">
                  <c:v>0.62828195510754259</c:v>
                </c:pt>
                <c:pt idx="12">
                  <c:v>0.62814393664699997</c:v>
                </c:pt>
                <c:pt idx="13">
                  <c:v>0.62799467601385084</c:v>
                </c:pt>
                <c:pt idx="14">
                  <c:v>0.62717644321358057</c:v>
                </c:pt>
                <c:pt idx="15">
                  <c:v>0.62639532126465869</c:v>
                </c:pt>
                <c:pt idx="16">
                  <c:v>0.62552306382165601</c:v>
                </c:pt>
                <c:pt idx="17">
                  <c:v>0.62434505951990837</c:v>
                </c:pt>
                <c:pt idx="18">
                  <c:v>0.62298291877493983</c:v>
                </c:pt>
                <c:pt idx="19">
                  <c:v>0.62164384300989262</c:v>
                </c:pt>
                <c:pt idx="20">
                  <c:v>0.62031611466804415</c:v>
                </c:pt>
                <c:pt idx="21">
                  <c:v>0.61881143915542369</c:v>
                </c:pt>
                <c:pt idx="22">
                  <c:v>0.61732893676069722</c:v>
                </c:pt>
                <c:pt idx="23">
                  <c:v>0.61598688830659765</c:v>
                </c:pt>
                <c:pt idx="24">
                  <c:v>0.61483417564355514</c:v>
                </c:pt>
                <c:pt idx="25">
                  <c:v>0.6142777997016553</c:v>
                </c:pt>
                <c:pt idx="26">
                  <c:v>0.61441200714015431</c:v>
                </c:pt>
                <c:pt idx="27">
                  <c:v>0.61417857216757443</c:v>
                </c:pt>
                <c:pt idx="28">
                  <c:v>0.6140210473539317</c:v>
                </c:pt>
                <c:pt idx="29">
                  <c:v>0.61420827412549506</c:v>
                </c:pt>
                <c:pt idx="30">
                  <c:v>0.61464102364948869</c:v>
                </c:pt>
                <c:pt idx="31">
                  <c:v>0.615017066744449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A-410C-831E-218D51BD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96128"/>
        <c:axId val="1044071440"/>
      </c:lineChart>
      <c:catAx>
        <c:axId val="81879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1440"/>
        <c:crosses val="autoZero"/>
        <c:auto val="1"/>
        <c:lblAlgn val="ctr"/>
        <c:lblOffset val="100"/>
        <c:noMultiLvlLbl val="0"/>
      </c:catAx>
      <c:valAx>
        <c:axId val="10440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pop_by_urban_nonurban!$B$31</c:f>
              <c:strCache>
                <c:ptCount val="1"/>
                <c:pt idx="0">
                  <c:v>Urban 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pop_by_urban_nonurban!$C$30:$N$30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pop_by_urban_nonurban!$C$31:$N$31</c:f>
              <c:numCache>
                <c:formatCode>0.000%</c:formatCode>
                <c:ptCount val="12"/>
                <c:pt idx="0">
                  <c:v>1.0896177435697896E-2</c:v>
                </c:pt>
                <c:pt idx="1">
                  <c:v>8.7131732515767658E-3</c:v>
                </c:pt>
                <c:pt idx="2">
                  <c:v>8.7697295492067742E-3</c:v>
                </c:pt>
                <c:pt idx="3">
                  <c:v>8.7625302657389197E-3</c:v>
                </c:pt>
                <c:pt idx="4">
                  <c:v>9.0884926536240734E-3</c:v>
                </c:pt>
                <c:pt idx="5">
                  <c:v>9.4881324500083533E-3</c:v>
                </c:pt>
                <c:pt idx="6">
                  <c:v>5.5844160115919167E-3</c:v>
                </c:pt>
                <c:pt idx="7">
                  <c:v>5.7815195767826639E-3</c:v>
                </c:pt>
                <c:pt idx="8">
                  <c:v>5.3718237111300892E-3</c:v>
                </c:pt>
                <c:pt idx="9">
                  <c:v>5.4969296713951643E-4</c:v>
                </c:pt>
                <c:pt idx="10">
                  <c:v>-4.1995713445968697E-4</c:v>
                </c:pt>
                <c:pt idx="11">
                  <c:v>9.9236236090317637E-3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B-4109-BC58-E487AA57AE15}"/>
            </c:ext>
          </c:extLst>
        </c:ser>
        <c:ser>
          <c:idx val="1"/>
          <c:order val="1"/>
          <c:tx>
            <c:strRef>
              <c:f>pop_by_urban_nonurban!$B$32</c:f>
              <c:strCache>
                <c:ptCount val="1"/>
                <c:pt idx="0">
                  <c:v>Non-urban 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pop_by_urban_nonurban!$C$30:$N$30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pop_by_urban_nonurban!$C$32:$N$32</c:f>
              <c:numCache>
                <c:formatCode>0.000%</c:formatCode>
                <c:ptCount val="12"/>
                <c:pt idx="0">
                  <c:v>5.7521837681746403E-3</c:v>
                </c:pt>
                <c:pt idx="1">
                  <c:v>4.6640513072535982E-3</c:v>
                </c:pt>
                <c:pt idx="2">
                  <c:v>4.7979133842118854E-3</c:v>
                </c:pt>
                <c:pt idx="3">
                  <c:v>6.4362215279770534E-3</c:v>
                </c:pt>
                <c:pt idx="4">
                  <c:v>5.4370269359517477E-3</c:v>
                </c:pt>
                <c:pt idx="5">
                  <c:v>6.6584084515001161E-3</c:v>
                </c:pt>
                <c:pt idx="6">
                  <c:v>5.6802657268485175E-3</c:v>
                </c:pt>
                <c:pt idx="7">
                  <c:v>4.1582525421106666E-3</c:v>
                </c:pt>
                <c:pt idx="8">
                  <c:v>5.0583893178022402E-3</c:v>
                </c:pt>
                <c:pt idx="9">
                  <c:v>3.4470050732131117E-3</c:v>
                </c:pt>
                <c:pt idx="10">
                  <c:v>8.7560806768803706E-3</c:v>
                </c:pt>
                <c:pt idx="11">
                  <c:v>7.6631770086477034E-3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B-4109-BC58-E487AA57AE15}"/>
            </c:ext>
          </c:extLst>
        </c:ser>
        <c:ser>
          <c:idx val="2"/>
          <c:order val="2"/>
          <c:tx>
            <c:strRef>
              <c:f>pop_by_urban_nonurban!$B$33</c:f>
              <c:strCache>
                <c:ptCount val="1"/>
                <c:pt idx="0">
                  <c:v>UK GR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pop_by_urban_nonurban!$C$30:$N$30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pop_by_urban_nonurban!$C$33:$N$33</c:f>
              <c:numCache>
                <c:formatCode>0.000%</c:formatCode>
                <c:ptCount val="12"/>
                <c:pt idx="0">
                  <c:v>8.5207411531839135E-3</c:v>
                </c:pt>
                <c:pt idx="1">
                  <c:v>6.8738934864014771E-3</c:v>
                </c:pt>
                <c:pt idx="2">
                  <c:v>6.913085428015127E-3</c:v>
                </c:pt>
                <c:pt idx="3">
                  <c:v>7.6864469132167032E-3</c:v>
                </c:pt>
                <c:pt idx="4">
                  <c:v>7.4444735408952844E-3</c:v>
                </c:pt>
                <c:pt idx="5">
                  <c:v>8.1743048183183578E-3</c:v>
                </c:pt>
                <c:pt idx="6">
                  <c:v>5.5984887745888084E-3</c:v>
                </c:pt>
                <c:pt idx="7">
                  <c:v>5.0924374432132326E-3</c:v>
                </c:pt>
                <c:pt idx="8">
                  <c:v>5.2685868387572681E-3</c:v>
                </c:pt>
                <c:pt idx="9">
                  <c:v>1.7902940429003801E-3</c:v>
                </c:pt>
                <c:pt idx="10">
                  <c:v>3.6279699281467227E-3</c:v>
                </c:pt>
                <c:pt idx="11">
                  <c:v>8.6696545839239376E-3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B-4109-BC58-E487AA57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86432"/>
        <c:axId val="1637583248"/>
      </c:lineChart>
      <c:catAx>
        <c:axId val="20933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83248"/>
        <c:crosses val="autoZero"/>
        <c:auto val="1"/>
        <c:lblAlgn val="ctr"/>
        <c:lblOffset val="100"/>
        <c:noMultiLvlLbl val="0"/>
      </c:catAx>
      <c:valAx>
        <c:axId val="16375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  <a:r>
              <a:rPr lang="en-GB" baseline="0"/>
              <a:t> growth in urban and non-urban areas, UK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pop_by_urban_nonurban!$A$41:$B$41</c:f>
              <c:strCache>
                <c:ptCount val="2"/>
                <c:pt idx="0">
                  <c:v>Non-urban yearly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pop_by_urban_nonurban!$C$40:$O$40</c:f>
              <c:strCache>
                <c:ptCount val="1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</c:strCache>
            </c:strRef>
          </c:cat>
          <c:val>
            <c:numRef>
              <c:f>pop_by_urban_nonurban!$C$41:$O$41</c:f>
              <c:numCache>
                <c:formatCode>General</c:formatCode>
                <c:ptCount val="13"/>
                <c:pt idx="0">
                  <c:v>151280</c:v>
                </c:pt>
                <c:pt idx="1">
                  <c:v>150999</c:v>
                </c:pt>
                <c:pt idx="2">
                  <c:v>123139</c:v>
                </c:pt>
                <c:pt idx="3">
                  <c:v>127264</c:v>
                </c:pt>
                <c:pt idx="4">
                  <c:v>171539</c:v>
                </c:pt>
                <c:pt idx="5">
                  <c:v>145841</c:v>
                </c:pt>
                <c:pt idx="6">
                  <c:v>179574</c:v>
                </c:pt>
                <c:pt idx="7">
                  <c:v>154214</c:v>
                </c:pt>
                <c:pt idx="8">
                  <c:v>113534</c:v>
                </c:pt>
                <c:pt idx="9">
                  <c:v>138685</c:v>
                </c:pt>
                <c:pt idx="10">
                  <c:v>94984</c:v>
                </c:pt>
                <c:pt idx="11">
                  <c:v>242110</c:v>
                </c:pt>
                <c:pt idx="12">
                  <c:v>213746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F-40AA-A374-3BF0284150FF}"/>
            </c:ext>
          </c:extLst>
        </c:ser>
        <c:ser>
          <c:idx val="1"/>
          <c:order val="1"/>
          <c:tx>
            <c:strRef>
              <c:f>pop_by_urban_nonurban!$A$42:$B$42</c:f>
              <c:strCache>
                <c:ptCount val="2"/>
                <c:pt idx="0">
                  <c:v>Urban yearly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pop_by_urban_nonurban!$C$40:$O$40</c:f>
              <c:strCache>
                <c:ptCount val="13"/>
                <c:pt idx="0">
                  <c:v>2009-10</c:v>
                </c:pt>
                <c:pt idx="1">
                  <c:v>2010-11</c:v>
                </c:pt>
                <c:pt idx="2">
                  <c:v>2011-12</c:v>
                </c:pt>
                <c:pt idx="3">
                  <c:v>2012-13</c:v>
                </c:pt>
                <c:pt idx="4">
                  <c:v>2013-14</c:v>
                </c:pt>
                <c:pt idx="5">
                  <c:v>2014-15</c:v>
                </c:pt>
                <c:pt idx="6">
                  <c:v>2015-16</c:v>
                </c:pt>
                <c:pt idx="7">
                  <c:v>2016-17</c:v>
                </c:pt>
                <c:pt idx="8">
                  <c:v>2017-18</c:v>
                </c:pt>
                <c:pt idx="9">
                  <c:v>2018-19</c:v>
                </c:pt>
                <c:pt idx="10">
                  <c:v>2019-20</c:v>
                </c:pt>
                <c:pt idx="11">
                  <c:v>2020-21</c:v>
                </c:pt>
                <c:pt idx="12">
                  <c:v>2021-22</c:v>
                </c:pt>
              </c:strCache>
            </c:strRef>
          </c:cat>
          <c:val>
            <c:numRef>
              <c:f>pop_by_urban_nonurban!$C$42:$O$42</c:f>
              <c:numCache>
                <c:formatCode>General</c:formatCode>
                <c:ptCount val="13"/>
                <c:pt idx="0">
                  <c:v>332162</c:v>
                </c:pt>
                <c:pt idx="1">
                  <c:v>360403</c:v>
                </c:pt>
                <c:pt idx="2">
                  <c:v>291338</c:v>
                </c:pt>
                <c:pt idx="3">
                  <c:v>295784</c:v>
                </c:pt>
                <c:pt idx="4">
                  <c:v>298133</c:v>
                </c:pt>
                <c:pt idx="5">
                  <c:v>311933</c:v>
                </c:pt>
                <c:pt idx="6">
                  <c:v>328609</c:v>
                </c:pt>
                <c:pt idx="7">
                  <c:v>195244</c:v>
                </c:pt>
                <c:pt idx="8">
                  <c:v>203264</c:v>
                </c:pt>
                <c:pt idx="9">
                  <c:v>189952</c:v>
                </c:pt>
                <c:pt idx="10">
                  <c:v>19542</c:v>
                </c:pt>
                <c:pt idx="11">
                  <c:v>-14938</c:v>
                </c:pt>
                <c:pt idx="12">
                  <c:v>352838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F-40AA-A374-3BF02841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753120"/>
        <c:axId val="1616156272"/>
      </c:barChart>
      <c:catAx>
        <c:axId val="20147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56272"/>
        <c:crosses val="autoZero"/>
        <c:auto val="1"/>
        <c:lblAlgn val="ctr"/>
        <c:lblOffset val="100"/>
        <c:noMultiLvlLbl val="0"/>
      </c:catAx>
      <c:valAx>
        <c:axId val="16161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474344</xdr:colOff>
      <xdr:row>73</xdr:row>
      <xdr:rowOff>20170</xdr:rowOff>
    </xdr:from>
    <xdr:to>
      <xdr:col>46</xdr:col>
      <xdr:colOff>694765</xdr:colOff>
      <xdr:row>112</xdr:row>
      <xdr:rowOff>125170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C55D07-8DB8-1D01-1217-909DC858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310235</xdr:colOff>
      <xdr:row>92</xdr:row>
      <xdr:rowOff>122619</xdr:rowOff>
    </xdr:from>
    <xdr:to>
      <xdr:col>16</xdr:col>
      <xdr:colOff>152665</xdr:colOff>
      <xdr:row>108</xdr:row>
      <xdr:rowOff>38075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47D6A-AC52-A3FE-7C0D-80205C89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616527</xdr:colOff>
      <xdr:row>150</xdr:row>
      <xdr:rowOff>55418</xdr:rowOff>
    </xdr:from>
    <xdr:to>
      <xdr:col>15</xdr:col>
      <xdr:colOff>450273</xdr:colOff>
      <xdr:row>165</xdr:row>
      <xdr:rowOff>96982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0F3CA-BB3F-0216-F4A0-FDDEE765B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3503293</xdr:colOff>
      <xdr:row>12</xdr:row>
      <xdr:rowOff>149539</xdr:rowOff>
    </xdr:from>
    <xdr:to>
      <xdr:col>10</xdr:col>
      <xdr:colOff>525779</xdr:colOff>
      <xdr:row>69</xdr:row>
      <xdr:rowOff>116204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6A386-ABA0-9669-14DF-FFEF8273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773430</xdr:colOff>
      <xdr:row>8</xdr:row>
      <xdr:rowOff>952</xdr:rowOff>
    </xdr:from>
    <xdr:to>
      <xdr:col>13</xdr:col>
      <xdr:colOff>598170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95790-001C-8C89-94B5-7298A0D2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438777</xdr:colOff>
      <xdr:row>18</xdr:row>
      <xdr:rowOff>0</xdr:rowOff>
    </xdr:from>
    <xdr:to>
      <xdr:col>19</xdr:col>
      <xdr:colOff>188568</xdr:colOff>
      <xdr:row>33</xdr:row>
      <xdr:rowOff>151364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98A789-6A7F-70F0-2232-8D3AAAE6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433251</xdr:colOff>
      <xdr:row>35</xdr:row>
      <xdr:rowOff>137307</xdr:rowOff>
    </xdr:from>
    <xdr:to>
      <xdr:col>20</xdr:col>
      <xdr:colOff>666490</xdr:colOff>
      <xdr:row>54</xdr:row>
      <xdr:rowOff>171709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D271CD-BAB3-F728-D37B-9ED18001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6"/>
  <sheetViews>
    <sheetView tabSelected="1" zoomScale="55" zoomScaleNormal="55" workbookViewId="0">
      <selection activeCell="AC9" sqref="AC9"/>
    </sheetView>
  </sheetViews>
  <sheetFormatPr defaultColWidth="11.5546875" defaultRowHeight="14.4" x14ac:dyDescent="0.3"/>
  <cols>
    <col min="1" max="2" width="20.33203125" customWidth="1"/>
    <col min="19" max="19" width="12.5546875" customWidth="1"/>
  </cols>
  <sheetData>
    <row r="1" spans="1:33" s="1" customFormat="1" x14ac:dyDescent="0.3">
      <c r="A1" s="1" t="s">
        <v>0</v>
      </c>
      <c r="B1" s="1" t="s">
        <v>1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</row>
    <row r="2" spans="1:33" x14ac:dyDescent="0.3">
      <c r="A2" t="s">
        <v>2</v>
      </c>
      <c r="B2" t="str">
        <f t="shared" ref="B2:B33" si="0">IF(X2&lt;250000,"small",IF(X2&lt;600000,"medium",IF(X2&lt;3000000,"large",IF(X2&gt;3000000,"london", "NA"))))</f>
        <v>large</v>
      </c>
      <c r="C2">
        <v>2265211</v>
      </c>
      <c r="D2">
        <v>2275069</v>
      </c>
      <c r="E2">
        <v>2284815</v>
      </c>
      <c r="F2">
        <v>2295818</v>
      </c>
      <c r="G2">
        <v>2313477</v>
      </c>
      <c r="H2">
        <v>2325899</v>
      </c>
      <c r="I2">
        <v>2340329</v>
      </c>
      <c r="J2">
        <v>2360876</v>
      </c>
      <c r="K2">
        <v>2379723</v>
      </c>
      <c r="L2">
        <v>2400264</v>
      </c>
      <c r="M2">
        <v>2422818</v>
      </c>
      <c r="N2">
        <v>2440692</v>
      </c>
      <c r="O2">
        <v>2459667</v>
      </c>
      <c r="P2">
        <v>2480354</v>
      </c>
      <c r="Q2">
        <v>2500550</v>
      </c>
      <c r="R2">
        <v>2528786</v>
      </c>
      <c r="S2">
        <v>2549465</v>
      </c>
      <c r="T2">
        <v>2564312</v>
      </c>
      <c r="U2">
        <v>2577376</v>
      </c>
      <c r="V2">
        <v>2576774</v>
      </c>
      <c r="W2">
        <v>2574100</v>
      </c>
      <c r="X2">
        <v>2598216</v>
      </c>
    </row>
    <row r="3" spans="1:33" x14ac:dyDescent="0.3">
      <c r="A3" t="s">
        <v>3</v>
      </c>
      <c r="B3" t="str">
        <f t="shared" si="0"/>
        <v>large</v>
      </c>
      <c r="C3">
        <v>636034</v>
      </c>
      <c r="D3">
        <v>637490</v>
      </c>
      <c r="E3">
        <v>640630</v>
      </c>
      <c r="F3">
        <v>646969</v>
      </c>
      <c r="G3">
        <v>658585</v>
      </c>
      <c r="H3">
        <v>663686</v>
      </c>
      <c r="I3">
        <v>668541</v>
      </c>
      <c r="J3">
        <v>672792</v>
      </c>
      <c r="K3">
        <v>678720</v>
      </c>
      <c r="L3">
        <v>684515</v>
      </c>
      <c r="M3">
        <v>691491</v>
      </c>
      <c r="N3">
        <v>699005</v>
      </c>
      <c r="O3">
        <v>707151</v>
      </c>
      <c r="P3">
        <v>713674</v>
      </c>
      <c r="Q3">
        <v>723979</v>
      </c>
      <c r="R3">
        <v>735396</v>
      </c>
      <c r="S3">
        <v>741492</v>
      </c>
      <c r="T3">
        <v>748745</v>
      </c>
      <c r="U3">
        <v>754483</v>
      </c>
      <c r="V3">
        <v>759033</v>
      </c>
      <c r="W3">
        <v>762171</v>
      </c>
      <c r="X3">
        <v>773789</v>
      </c>
    </row>
    <row r="4" spans="1:33" x14ac:dyDescent="0.3">
      <c r="A4" t="s">
        <v>4</v>
      </c>
      <c r="B4" t="str">
        <f t="shared" si="0"/>
        <v>large</v>
      </c>
      <c r="C4">
        <v>949220</v>
      </c>
      <c r="D4">
        <v>946030</v>
      </c>
      <c r="E4">
        <v>940700</v>
      </c>
      <c r="F4">
        <v>937360</v>
      </c>
      <c r="G4">
        <v>936600</v>
      </c>
      <c r="H4">
        <v>935070</v>
      </c>
      <c r="I4">
        <v>938520</v>
      </c>
      <c r="J4">
        <v>943650</v>
      </c>
      <c r="K4">
        <v>949580</v>
      </c>
      <c r="L4">
        <v>955530</v>
      </c>
      <c r="M4">
        <v>963570</v>
      </c>
      <c r="N4">
        <v>966290</v>
      </c>
      <c r="O4">
        <v>967780</v>
      </c>
      <c r="P4">
        <v>972990</v>
      </c>
      <c r="Q4">
        <v>980800</v>
      </c>
      <c r="R4">
        <v>992350</v>
      </c>
      <c r="S4">
        <v>1000740</v>
      </c>
      <c r="T4">
        <v>1007700</v>
      </c>
      <c r="U4">
        <v>1016390</v>
      </c>
      <c r="V4">
        <v>1019840</v>
      </c>
      <c r="W4">
        <v>1020550</v>
      </c>
      <c r="X4">
        <v>1020550</v>
      </c>
    </row>
    <row r="5" spans="1:33" x14ac:dyDescent="0.3">
      <c r="A5" t="s">
        <v>5</v>
      </c>
      <c r="B5" t="str">
        <f t="shared" si="0"/>
        <v>large</v>
      </c>
      <c r="C5">
        <v>715609</v>
      </c>
      <c r="D5">
        <v>716380</v>
      </c>
      <c r="E5">
        <v>717592</v>
      </c>
      <c r="F5">
        <v>723042</v>
      </c>
      <c r="G5">
        <v>735054</v>
      </c>
      <c r="H5">
        <v>736204</v>
      </c>
      <c r="I5">
        <v>738560</v>
      </c>
      <c r="J5">
        <v>741665</v>
      </c>
      <c r="K5">
        <v>743885</v>
      </c>
      <c r="L5">
        <v>747571</v>
      </c>
      <c r="M5">
        <v>750683</v>
      </c>
      <c r="N5">
        <v>758029</v>
      </c>
      <c r="O5">
        <v>764369</v>
      </c>
      <c r="P5">
        <v>770434</v>
      </c>
      <c r="Q5">
        <v>777987</v>
      </c>
      <c r="R5">
        <v>786739</v>
      </c>
      <c r="S5">
        <v>793134</v>
      </c>
      <c r="T5">
        <v>797696</v>
      </c>
      <c r="U5">
        <v>804640</v>
      </c>
      <c r="V5">
        <v>808443</v>
      </c>
      <c r="W5">
        <v>809479</v>
      </c>
      <c r="X5">
        <v>822483</v>
      </c>
    </row>
    <row r="6" spans="1:33" x14ac:dyDescent="0.3">
      <c r="A6" t="s">
        <v>6</v>
      </c>
      <c r="B6" t="str">
        <f t="shared" si="0"/>
        <v>large</v>
      </c>
      <c r="C6">
        <v>593096</v>
      </c>
      <c r="D6">
        <v>594290</v>
      </c>
      <c r="E6">
        <v>594755</v>
      </c>
      <c r="F6">
        <v>597307</v>
      </c>
      <c r="G6">
        <v>601178</v>
      </c>
      <c r="H6">
        <v>601843</v>
      </c>
      <c r="I6">
        <v>601770</v>
      </c>
      <c r="J6">
        <v>602290</v>
      </c>
      <c r="K6">
        <v>604593</v>
      </c>
      <c r="L6">
        <v>607801</v>
      </c>
      <c r="M6">
        <v>611559</v>
      </c>
      <c r="N6">
        <v>611592</v>
      </c>
      <c r="O6">
        <v>612185</v>
      </c>
      <c r="P6">
        <v>612307</v>
      </c>
      <c r="Q6">
        <v>617253</v>
      </c>
      <c r="R6">
        <v>623414</v>
      </c>
      <c r="S6">
        <v>628368</v>
      </c>
      <c r="T6">
        <v>633640</v>
      </c>
      <c r="U6">
        <v>636480</v>
      </c>
      <c r="V6">
        <v>636756</v>
      </c>
      <c r="W6">
        <v>640000</v>
      </c>
      <c r="X6">
        <v>653873</v>
      </c>
    </row>
    <row r="7" spans="1:33" x14ac:dyDescent="0.3">
      <c r="A7" t="s">
        <v>7</v>
      </c>
      <c r="B7" t="str">
        <f t="shared" si="0"/>
        <v>large</v>
      </c>
      <c r="C7">
        <v>2214643</v>
      </c>
      <c r="D7">
        <v>2220909</v>
      </c>
      <c r="E7">
        <v>2234709</v>
      </c>
      <c r="F7">
        <v>2244794</v>
      </c>
      <c r="G7">
        <v>2257912</v>
      </c>
      <c r="H7">
        <v>2274237</v>
      </c>
      <c r="I7">
        <v>2289216</v>
      </c>
      <c r="J7">
        <v>2308036</v>
      </c>
      <c r="K7">
        <v>2325470</v>
      </c>
      <c r="L7">
        <v>2345545</v>
      </c>
      <c r="M7">
        <v>2367264</v>
      </c>
      <c r="N7">
        <v>2381984</v>
      </c>
      <c r="O7">
        <v>2396221</v>
      </c>
      <c r="P7">
        <v>2413820</v>
      </c>
      <c r="Q7">
        <v>2436098</v>
      </c>
      <c r="R7">
        <v>2463072</v>
      </c>
      <c r="S7">
        <v>2481798</v>
      </c>
      <c r="T7">
        <v>2499974</v>
      </c>
      <c r="U7">
        <v>2521573</v>
      </c>
      <c r="V7">
        <v>2528260</v>
      </c>
      <c r="W7">
        <v>2539735</v>
      </c>
      <c r="X7">
        <v>2577634</v>
      </c>
      <c r="Z7" s="11"/>
      <c r="AA7" s="11"/>
      <c r="AB7" s="11"/>
      <c r="AC7" s="11"/>
      <c r="AD7" s="11"/>
      <c r="AE7" s="11"/>
      <c r="AF7" s="11"/>
      <c r="AG7" s="11"/>
    </row>
    <row r="8" spans="1:33" x14ac:dyDescent="0.3">
      <c r="A8" t="s">
        <v>8</v>
      </c>
      <c r="B8" t="str">
        <f t="shared" si="0"/>
        <v>large</v>
      </c>
      <c r="C8">
        <v>802215</v>
      </c>
      <c r="D8">
        <v>803509</v>
      </c>
      <c r="E8">
        <v>803195</v>
      </c>
      <c r="F8">
        <v>802661</v>
      </c>
      <c r="G8">
        <v>806170</v>
      </c>
      <c r="H8">
        <v>808125</v>
      </c>
      <c r="I8">
        <v>811623</v>
      </c>
      <c r="J8">
        <v>814317</v>
      </c>
      <c r="K8">
        <v>818429</v>
      </c>
      <c r="L8">
        <v>824044</v>
      </c>
      <c r="M8">
        <v>828811</v>
      </c>
      <c r="N8">
        <v>830448</v>
      </c>
      <c r="O8">
        <v>834455</v>
      </c>
      <c r="P8">
        <v>838421</v>
      </c>
      <c r="Q8">
        <v>839409</v>
      </c>
      <c r="R8">
        <v>843082</v>
      </c>
      <c r="S8">
        <v>844707</v>
      </c>
      <c r="T8">
        <v>848712</v>
      </c>
      <c r="U8">
        <v>851184</v>
      </c>
      <c r="V8">
        <v>851702</v>
      </c>
      <c r="W8">
        <v>851771</v>
      </c>
      <c r="X8">
        <v>864441</v>
      </c>
      <c r="Z8" s="11"/>
      <c r="AA8" s="11"/>
      <c r="AB8" s="11"/>
      <c r="AC8" s="11"/>
      <c r="AD8" s="11"/>
      <c r="AE8" s="11"/>
      <c r="AF8" s="11"/>
      <c r="AG8" s="11"/>
    </row>
    <row r="9" spans="1:33" x14ac:dyDescent="0.3">
      <c r="A9" t="s">
        <v>9</v>
      </c>
      <c r="B9" t="str">
        <f t="shared" si="0"/>
        <v>large</v>
      </c>
      <c r="C9">
        <v>598358</v>
      </c>
      <c r="D9">
        <v>601794</v>
      </c>
      <c r="E9">
        <v>605133</v>
      </c>
      <c r="F9">
        <v>609624</v>
      </c>
      <c r="G9">
        <v>615145</v>
      </c>
      <c r="H9">
        <v>616391</v>
      </c>
      <c r="I9">
        <v>618544</v>
      </c>
      <c r="J9">
        <v>622615</v>
      </c>
      <c r="K9">
        <v>627996</v>
      </c>
      <c r="L9">
        <v>633810</v>
      </c>
      <c r="M9">
        <v>639638</v>
      </c>
      <c r="N9">
        <v>644514</v>
      </c>
      <c r="O9">
        <v>646985</v>
      </c>
      <c r="P9">
        <v>650345</v>
      </c>
      <c r="Q9">
        <v>653624</v>
      </c>
      <c r="R9">
        <v>658638</v>
      </c>
      <c r="S9">
        <v>661531</v>
      </c>
      <c r="T9">
        <v>664533</v>
      </c>
      <c r="U9">
        <v>665257</v>
      </c>
      <c r="V9">
        <v>664708</v>
      </c>
      <c r="W9">
        <v>661104</v>
      </c>
      <c r="X9">
        <v>671436</v>
      </c>
      <c r="Z9" s="11"/>
      <c r="AA9" s="11"/>
      <c r="AB9" s="11"/>
      <c r="AC9" s="11"/>
      <c r="AD9" s="11"/>
      <c r="AE9" s="11"/>
      <c r="AF9" s="11"/>
      <c r="AG9" s="11"/>
    </row>
    <row r="10" spans="1:33" x14ac:dyDescent="0.3">
      <c r="A10" t="s">
        <v>10</v>
      </c>
      <c r="B10" t="str">
        <f t="shared" si="0"/>
        <v>large</v>
      </c>
      <c r="C10">
        <v>761451</v>
      </c>
      <c r="D10">
        <v>763811</v>
      </c>
      <c r="E10">
        <v>766225</v>
      </c>
      <c r="F10">
        <v>771362</v>
      </c>
      <c r="G10">
        <v>778396</v>
      </c>
      <c r="H10">
        <v>781267</v>
      </c>
      <c r="I10">
        <v>784085</v>
      </c>
      <c r="J10">
        <v>789306</v>
      </c>
      <c r="K10">
        <v>794698</v>
      </c>
      <c r="L10">
        <v>801506</v>
      </c>
      <c r="M10">
        <v>809472</v>
      </c>
      <c r="N10">
        <v>812552</v>
      </c>
      <c r="O10">
        <v>814644</v>
      </c>
      <c r="P10">
        <v>816196</v>
      </c>
      <c r="Q10">
        <v>817137</v>
      </c>
      <c r="R10">
        <v>819872</v>
      </c>
      <c r="S10">
        <v>819842</v>
      </c>
      <c r="T10">
        <v>821925</v>
      </c>
      <c r="U10">
        <v>822390</v>
      </c>
      <c r="V10">
        <v>820629</v>
      </c>
      <c r="W10">
        <v>821208</v>
      </c>
      <c r="X10">
        <v>834596</v>
      </c>
      <c r="Z10" s="11"/>
      <c r="AA10" s="11"/>
      <c r="AB10" s="11"/>
      <c r="AC10" s="11"/>
      <c r="AD10" s="11"/>
      <c r="AE10" s="11"/>
      <c r="AF10" s="11"/>
      <c r="AG10" s="11"/>
    </row>
    <row r="11" spans="1:33" x14ac:dyDescent="0.3">
      <c r="A11" t="s">
        <v>11</v>
      </c>
      <c r="B11" t="str">
        <f t="shared" si="0"/>
        <v>london</v>
      </c>
      <c r="C11">
        <v>8418230</v>
      </c>
      <c r="D11">
        <v>8474200</v>
      </c>
      <c r="E11">
        <v>8495776</v>
      </c>
      <c r="F11">
        <v>8535998</v>
      </c>
      <c r="G11">
        <v>8632282</v>
      </c>
      <c r="H11">
        <v>8720933</v>
      </c>
      <c r="I11">
        <v>8828599</v>
      </c>
      <c r="J11">
        <v>8958947</v>
      </c>
      <c r="K11">
        <v>9099536</v>
      </c>
      <c r="L11">
        <v>9230278</v>
      </c>
      <c r="M11">
        <v>9383777</v>
      </c>
      <c r="N11">
        <v>9515978</v>
      </c>
      <c r="O11">
        <v>9649341</v>
      </c>
      <c r="P11">
        <v>9773527</v>
      </c>
      <c r="Q11">
        <v>9896316</v>
      </c>
      <c r="R11">
        <v>9990687</v>
      </c>
      <c r="S11">
        <v>10028404</v>
      </c>
      <c r="T11">
        <v>10092077</v>
      </c>
      <c r="U11">
        <v>10157871</v>
      </c>
      <c r="V11">
        <v>10140016</v>
      </c>
      <c r="W11">
        <v>10082349</v>
      </c>
      <c r="X11">
        <v>10148784</v>
      </c>
      <c r="Z11" s="11"/>
      <c r="AA11" s="11"/>
      <c r="AB11" s="11"/>
      <c r="AC11" s="11"/>
      <c r="AD11" s="11"/>
      <c r="AE11" s="11"/>
      <c r="AF11" s="11"/>
      <c r="AG11" s="11"/>
    </row>
    <row r="12" spans="1:33" x14ac:dyDescent="0.3">
      <c r="A12" t="s">
        <v>12</v>
      </c>
      <c r="B12" t="str">
        <f t="shared" si="0"/>
        <v>medium</v>
      </c>
      <c r="C12">
        <v>453280</v>
      </c>
      <c r="D12">
        <v>453228</v>
      </c>
      <c r="E12">
        <v>452177</v>
      </c>
      <c r="F12">
        <v>452032</v>
      </c>
      <c r="G12">
        <v>452526</v>
      </c>
      <c r="H12">
        <v>454170</v>
      </c>
      <c r="I12">
        <v>456562</v>
      </c>
      <c r="J12">
        <v>460636</v>
      </c>
      <c r="K12">
        <v>464149</v>
      </c>
      <c r="L12">
        <v>467398</v>
      </c>
      <c r="M12">
        <v>469175</v>
      </c>
      <c r="N12">
        <v>470273</v>
      </c>
      <c r="O12">
        <v>471941</v>
      </c>
      <c r="P12">
        <v>475457</v>
      </c>
      <c r="Q12">
        <v>479112</v>
      </c>
      <c r="R12">
        <v>480760</v>
      </c>
      <c r="S12">
        <v>482860</v>
      </c>
      <c r="T12">
        <v>486258</v>
      </c>
      <c r="U12">
        <v>489544</v>
      </c>
      <c r="V12">
        <v>489012</v>
      </c>
      <c r="W12">
        <v>494278</v>
      </c>
      <c r="X12">
        <v>494278</v>
      </c>
      <c r="Z12" s="11"/>
      <c r="AA12" s="11"/>
      <c r="AB12" s="11"/>
      <c r="AC12" s="11"/>
      <c r="AD12" s="12"/>
      <c r="AE12" s="11"/>
      <c r="AF12" s="11"/>
      <c r="AG12" s="11"/>
    </row>
    <row r="13" spans="1:33" x14ac:dyDescent="0.3">
      <c r="A13" t="s">
        <v>13</v>
      </c>
      <c r="B13" t="str">
        <f t="shared" si="0"/>
        <v>medium</v>
      </c>
      <c r="C13">
        <v>315004</v>
      </c>
      <c r="D13">
        <v>315050</v>
      </c>
      <c r="E13">
        <v>315371</v>
      </c>
      <c r="F13">
        <v>315130</v>
      </c>
      <c r="G13">
        <v>314925</v>
      </c>
      <c r="H13">
        <v>315350</v>
      </c>
      <c r="I13">
        <v>315670</v>
      </c>
      <c r="J13">
        <v>316711</v>
      </c>
      <c r="K13">
        <v>317771</v>
      </c>
      <c r="L13">
        <v>319078</v>
      </c>
      <c r="M13">
        <v>319837</v>
      </c>
      <c r="N13">
        <v>319971</v>
      </c>
      <c r="O13">
        <v>319965</v>
      </c>
      <c r="P13">
        <v>320917</v>
      </c>
      <c r="Q13">
        <v>320714</v>
      </c>
      <c r="R13">
        <v>320914</v>
      </c>
      <c r="S13">
        <v>321020</v>
      </c>
      <c r="T13">
        <v>320643</v>
      </c>
      <c r="U13">
        <v>320732</v>
      </c>
      <c r="V13">
        <v>320249</v>
      </c>
      <c r="W13">
        <v>320631</v>
      </c>
      <c r="X13">
        <v>322453</v>
      </c>
      <c r="Z13" s="11"/>
      <c r="AA13" s="11"/>
      <c r="AB13" s="11"/>
      <c r="AC13" s="11"/>
      <c r="AD13" s="11"/>
      <c r="AE13" s="13"/>
      <c r="AF13" s="11"/>
      <c r="AG13" s="11"/>
    </row>
    <row r="14" spans="1:33" x14ac:dyDescent="0.3">
      <c r="A14" t="s">
        <v>14</v>
      </c>
      <c r="B14" t="str">
        <f t="shared" si="0"/>
        <v>medium</v>
      </c>
      <c r="C14">
        <v>346829</v>
      </c>
      <c r="D14">
        <v>348717</v>
      </c>
      <c r="E14">
        <v>348483</v>
      </c>
      <c r="F14">
        <v>348506</v>
      </c>
      <c r="G14">
        <v>351616</v>
      </c>
      <c r="H14">
        <v>353901</v>
      </c>
      <c r="I14">
        <v>359462</v>
      </c>
      <c r="J14">
        <v>363158</v>
      </c>
      <c r="K14">
        <v>366948</v>
      </c>
      <c r="L14">
        <v>373760</v>
      </c>
      <c r="M14">
        <v>379441</v>
      </c>
      <c r="N14">
        <v>382465</v>
      </c>
      <c r="O14">
        <v>385483</v>
      </c>
      <c r="P14">
        <v>389727</v>
      </c>
      <c r="Q14">
        <v>392499</v>
      </c>
      <c r="R14">
        <v>397066</v>
      </c>
      <c r="S14">
        <v>399374</v>
      </c>
      <c r="T14">
        <v>400064</v>
      </c>
      <c r="U14">
        <v>400182</v>
      </c>
      <c r="V14">
        <v>399564</v>
      </c>
      <c r="W14">
        <v>400155</v>
      </c>
      <c r="X14">
        <v>401898</v>
      </c>
      <c r="Z14" s="11"/>
      <c r="AA14" s="11"/>
      <c r="AB14" s="11"/>
      <c r="AC14" s="11"/>
      <c r="AD14" s="11"/>
      <c r="AE14" s="11"/>
      <c r="AF14" s="11"/>
      <c r="AG14" s="11"/>
    </row>
    <row r="15" spans="1:33" x14ac:dyDescent="0.3">
      <c r="A15" t="s">
        <v>15</v>
      </c>
      <c r="B15" t="str">
        <f t="shared" si="0"/>
        <v>medium</v>
      </c>
      <c r="C15">
        <v>470753</v>
      </c>
      <c r="D15">
        <v>475184</v>
      </c>
      <c r="E15">
        <v>479166</v>
      </c>
      <c r="F15">
        <v>484650</v>
      </c>
      <c r="G15">
        <v>491361</v>
      </c>
      <c r="H15">
        <v>495658</v>
      </c>
      <c r="I15">
        <v>501357</v>
      </c>
      <c r="J15">
        <v>507323</v>
      </c>
      <c r="K15">
        <v>512392</v>
      </c>
      <c r="L15">
        <v>518002</v>
      </c>
      <c r="M15">
        <v>523115</v>
      </c>
      <c r="N15">
        <v>525522</v>
      </c>
      <c r="O15">
        <v>528712</v>
      </c>
      <c r="P15">
        <v>531795</v>
      </c>
      <c r="Q15">
        <v>534919</v>
      </c>
      <c r="R15">
        <v>538178</v>
      </c>
      <c r="S15">
        <v>540447</v>
      </c>
      <c r="T15">
        <v>542542</v>
      </c>
      <c r="U15">
        <v>545966</v>
      </c>
      <c r="V15">
        <v>547141</v>
      </c>
      <c r="W15">
        <v>546839</v>
      </c>
      <c r="X15">
        <v>552644</v>
      </c>
      <c r="Z15" s="11"/>
      <c r="AA15" s="11"/>
      <c r="AB15" s="11"/>
      <c r="AC15" s="11"/>
      <c r="AD15" s="11"/>
      <c r="AE15" s="11"/>
      <c r="AF15" s="11"/>
      <c r="AG15" s="11"/>
    </row>
    <row r="16" spans="1:33" x14ac:dyDescent="0.3">
      <c r="A16" t="s">
        <v>16</v>
      </c>
      <c r="B16" t="str">
        <f t="shared" si="0"/>
        <v>medium</v>
      </c>
      <c r="C16">
        <v>309663</v>
      </c>
      <c r="D16">
        <v>309793</v>
      </c>
      <c r="E16">
        <v>309839</v>
      </c>
      <c r="F16">
        <v>309808</v>
      </c>
      <c r="G16">
        <v>312684</v>
      </c>
      <c r="H16">
        <v>315901</v>
      </c>
      <c r="I16">
        <v>318725</v>
      </c>
      <c r="J16">
        <v>322740</v>
      </c>
      <c r="K16">
        <v>326607</v>
      </c>
      <c r="L16">
        <v>330711</v>
      </c>
      <c r="M16">
        <v>334286</v>
      </c>
      <c r="N16">
        <v>336209</v>
      </c>
      <c r="O16">
        <v>338344</v>
      </c>
      <c r="P16">
        <v>339524</v>
      </c>
      <c r="Q16">
        <v>341159</v>
      </c>
      <c r="R16">
        <v>343743</v>
      </c>
      <c r="S16">
        <v>343644</v>
      </c>
      <c r="T16">
        <v>345480</v>
      </c>
      <c r="U16">
        <v>344500</v>
      </c>
      <c r="V16">
        <v>343046</v>
      </c>
      <c r="W16">
        <v>341086</v>
      </c>
      <c r="X16">
        <v>342653</v>
      </c>
      <c r="Z16" s="11"/>
      <c r="AA16" s="11"/>
      <c r="AB16" s="11"/>
      <c r="AC16" s="11"/>
      <c r="AD16" s="11"/>
      <c r="AE16" s="11"/>
      <c r="AF16" s="11"/>
      <c r="AG16" s="11"/>
    </row>
    <row r="17" spans="1:24" x14ac:dyDescent="0.3">
      <c r="A17" t="s">
        <v>17</v>
      </c>
      <c r="B17" t="str">
        <f t="shared" si="0"/>
        <v>medium</v>
      </c>
      <c r="C17">
        <v>310088</v>
      </c>
      <c r="D17">
        <v>312021</v>
      </c>
      <c r="E17">
        <v>313246</v>
      </c>
      <c r="F17">
        <v>317099</v>
      </c>
      <c r="G17">
        <v>321001</v>
      </c>
      <c r="H17">
        <v>323766</v>
      </c>
      <c r="I17">
        <v>328196</v>
      </c>
      <c r="J17">
        <v>332790</v>
      </c>
      <c r="K17">
        <v>337656</v>
      </c>
      <c r="L17">
        <v>341402</v>
      </c>
      <c r="M17">
        <v>345442</v>
      </c>
      <c r="N17">
        <v>348084</v>
      </c>
      <c r="O17">
        <v>349982</v>
      </c>
      <c r="P17">
        <v>350949</v>
      </c>
      <c r="Q17">
        <v>351600</v>
      </c>
      <c r="R17">
        <v>352982</v>
      </c>
      <c r="S17">
        <v>354348</v>
      </c>
      <c r="T17">
        <v>355125</v>
      </c>
      <c r="U17">
        <v>357137</v>
      </c>
      <c r="V17">
        <v>360287</v>
      </c>
      <c r="W17">
        <v>359824</v>
      </c>
      <c r="X17">
        <v>372089</v>
      </c>
    </row>
    <row r="18" spans="1:24" x14ac:dyDescent="0.3">
      <c r="A18" t="s">
        <v>18</v>
      </c>
      <c r="B18" t="str">
        <f t="shared" si="0"/>
        <v>medium</v>
      </c>
      <c r="C18">
        <v>249704</v>
      </c>
      <c r="D18">
        <v>250262</v>
      </c>
      <c r="E18">
        <v>251159</v>
      </c>
      <c r="F18">
        <v>251459</v>
      </c>
      <c r="G18">
        <v>252098</v>
      </c>
      <c r="H18">
        <v>253478</v>
      </c>
      <c r="I18">
        <v>255824</v>
      </c>
      <c r="J18">
        <v>258224</v>
      </c>
      <c r="K18">
        <v>260230</v>
      </c>
      <c r="L18">
        <v>262738</v>
      </c>
      <c r="M18">
        <v>264885</v>
      </c>
      <c r="N18">
        <v>268144</v>
      </c>
      <c r="O18">
        <v>271084</v>
      </c>
      <c r="P18">
        <v>273977</v>
      </c>
      <c r="Q18">
        <v>276037</v>
      </c>
      <c r="R18">
        <v>277504</v>
      </c>
      <c r="S18">
        <v>278652</v>
      </c>
      <c r="T18">
        <v>278827</v>
      </c>
      <c r="U18">
        <v>279852</v>
      </c>
      <c r="V18">
        <v>280364</v>
      </c>
      <c r="W18">
        <v>279903</v>
      </c>
      <c r="X18">
        <v>282702</v>
      </c>
    </row>
    <row r="19" spans="1:24" x14ac:dyDescent="0.3">
      <c r="A19" t="s">
        <v>19</v>
      </c>
      <c r="B19" t="str">
        <f t="shared" si="0"/>
        <v>medium</v>
      </c>
      <c r="C19">
        <v>302804</v>
      </c>
      <c r="D19">
        <v>301295</v>
      </c>
      <c r="E19">
        <v>300665</v>
      </c>
      <c r="F19">
        <v>298174</v>
      </c>
      <c r="G19">
        <v>298386</v>
      </c>
      <c r="H19">
        <v>300129</v>
      </c>
      <c r="I19">
        <v>301429</v>
      </c>
      <c r="J19">
        <v>305186</v>
      </c>
      <c r="K19">
        <v>307393</v>
      </c>
      <c r="L19">
        <v>311674</v>
      </c>
      <c r="M19">
        <v>316915</v>
      </c>
      <c r="N19">
        <v>318141</v>
      </c>
      <c r="O19">
        <v>322146</v>
      </c>
      <c r="P19">
        <v>325066</v>
      </c>
      <c r="Q19">
        <v>331112</v>
      </c>
      <c r="R19">
        <v>337064</v>
      </c>
      <c r="S19">
        <v>340034</v>
      </c>
      <c r="T19">
        <v>342811</v>
      </c>
      <c r="U19">
        <v>343715</v>
      </c>
      <c r="V19">
        <v>344702</v>
      </c>
      <c r="W19">
        <v>344151</v>
      </c>
      <c r="X19">
        <v>355600</v>
      </c>
    </row>
    <row r="20" spans="1:24" x14ac:dyDescent="0.3">
      <c r="A20" t="s">
        <v>20</v>
      </c>
      <c r="B20" t="str">
        <f t="shared" si="0"/>
        <v>medium</v>
      </c>
      <c r="C20">
        <v>230726</v>
      </c>
      <c r="D20">
        <v>231979</v>
      </c>
      <c r="E20">
        <v>232827</v>
      </c>
      <c r="F20">
        <v>234501</v>
      </c>
      <c r="G20">
        <v>236470</v>
      </c>
      <c r="H20">
        <v>238110</v>
      </c>
      <c r="I20">
        <v>239917</v>
      </c>
      <c r="J20">
        <v>241865</v>
      </c>
      <c r="K20">
        <v>243980</v>
      </c>
      <c r="L20">
        <v>247035</v>
      </c>
      <c r="M20">
        <v>248943</v>
      </c>
      <c r="N20">
        <v>251804</v>
      </c>
      <c r="O20">
        <v>253812</v>
      </c>
      <c r="P20">
        <v>255320</v>
      </c>
      <c r="Q20">
        <v>257406</v>
      </c>
      <c r="R20">
        <v>259883</v>
      </c>
      <c r="S20">
        <v>261104</v>
      </c>
      <c r="T20">
        <v>262395</v>
      </c>
      <c r="U20">
        <v>263014</v>
      </c>
      <c r="V20">
        <v>261999</v>
      </c>
      <c r="W20">
        <v>261260</v>
      </c>
      <c r="X20">
        <v>263490</v>
      </c>
    </row>
    <row r="21" spans="1:24" x14ac:dyDescent="0.3">
      <c r="A21" t="s">
        <v>21</v>
      </c>
      <c r="B21" t="str">
        <f t="shared" si="0"/>
        <v>medium</v>
      </c>
      <c r="C21">
        <v>286900</v>
      </c>
      <c r="D21">
        <v>288647</v>
      </c>
      <c r="E21">
        <v>290111</v>
      </c>
      <c r="F21">
        <v>290850</v>
      </c>
      <c r="G21">
        <v>292174</v>
      </c>
      <c r="H21">
        <v>293990</v>
      </c>
      <c r="I21">
        <v>296215</v>
      </c>
      <c r="J21">
        <v>298388</v>
      </c>
      <c r="K21">
        <v>300184</v>
      </c>
      <c r="L21">
        <v>301299</v>
      </c>
      <c r="M21">
        <v>302468</v>
      </c>
      <c r="N21">
        <v>302626</v>
      </c>
      <c r="O21">
        <v>302991</v>
      </c>
      <c r="P21">
        <v>303673</v>
      </c>
      <c r="Q21">
        <v>304311</v>
      </c>
      <c r="R21">
        <v>306137</v>
      </c>
      <c r="S21">
        <v>307058</v>
      </c>
      <c r="T21">
        <v>308237</v>
      </c>
      <c r="U21">
        <v>308438</v>
      </c>
      <c r="V21">
        <v>308185</v>
      </c>
      <c r="W21">
        <v>308697</v>
      </c>
      <c r="X21">
        <v>311027</v>
      </c>
    </row>
    <row r="22" spans="1:24" x14ac:dyDescent="0.3">
      <c r="A22" t="s">
        <v>22</v>
      </c>
      <c r="B22" t="str">
        <f t="shared" si="0"/>
        <v>medium</v>
      </c>
      <c r="C22">
        <v>449020</v>
      </c>
      <c r="D22">
        <v>447500</v>
      </c>
      <c r="E22">
        <v>445300</v>
      </c>
      <c r="F22">
        <v>445870</v>
      </c>
      <c r="G22">
        <v>449470</v>
      </c>
      <c r="H22">
        <v>452040</v>
      </c>
      <c r="I22">
        <v>456040</v>
      </c>
      <c r="J22">
        <v>458520</v>
      </c>
      <c r="K22">
        <v>463230</v>
      </c>
      <c r="L22">
        <v>469930</v>
      </c>
      <c r="M22">
        <v>477940</v>
      </c>
      <c r="N22">
        <v>482630</v>
      </c>
      <c r="O22">
        <v>487460</v>
      </c>
      <c r="P22">
        <v>492610</v>
      </c>
      <c r="Q22">
        <v>498810</v>
      </c>
      <c r="R22">
        <v>507170</v>
      </c>
      <c r="S22">
        <v>513210</v>
      </c>
      <c r="T22">
        <v>518500</v>
      </c>
      <c r="U22">
        <v>524930</v>
      </c>
      <c r="V22">
        <v>527620</v>
      </c>
      <c r="W22">
        <v>526470</v>
      </c>
      <c r="X22">
        <v>526470</v>
      </c>
    </row>
    <row r="23" spans="1:24" x14ac:dyDescent="0.3">
      <c r="A23" t="s">
        <v>23</v>
      </c>
      <c r="B23" t="str">
        <f t="shared" si="0"/>
        <v>medium</v>
      </c>
      <c r="C23">
        <v>388980</v>
      </c>
      <c r="D23">
        <v>392118</v>
      </c>
      <c r="E23">
        <v>394486</v>
      </c>
      <c r="F23">
        <v>397530</v>
      </c>
      <c r="G23">
        <v>400724</v>
      </c>
      <c r="H23">
        <v>404266</v>
      </c>
      <c r="I23">
        <v>407974</v>
      </c>
      <c r="J23">
        <v>411807</v>
      </c>
      <c r="K23">
        <v>414785</v>
      </c>
      <c r="L23">
        <v>418339</v>
      </c>
      <c r="M23">
        <v>422970</v>
      </c>
      <c r="N23">
        <v>424922</v>
      </c>
      <c r="O23">
        <v>427009</v>
      </c>
      <c r="P23">
        <v>429036</v>
      </c>
      <c r="Q23">
        <v>431110</v>
      </c>
      <c r="R23">
        <v>432588</v>
      </c>
      <c r="S23">
        <v>433393</v>
      </c>
      <c r="T23">
        <v>433571</v>
      </c>
      <c r="U23">
        <v>433259</v>
      </c>
      <c r="V23">
        <v>432878</v>
      </c>
      <c r="W23">
        <v>433458</v>
      </c>
      <c r="X23">
        <v>437593</v>
      </c>
    </row>
    <row r="24" spans="1:24" x14ac:dyDescent="0.3">
      <c r="A24" t="s">
        <v>24</v>
      </c>
      <c r="B24" t="str">
        <f t="shared" si="0"/>
        <v>medium</v>
      </c>
      <c r="C24">
        <v>249913</v>
      </c>
      <c r="D24">
        <v>249463</v>
      </c>
      <c r="E24">
        <v>250604</v>
      </c>
      <c r="F24">
        <v>253049</v>
      </c>
      <c r="G24">
        <v>255159</v>
      </c>
      <c r="H24">
        <v>255497</v>
      </c>
      <c r="I24">
        <v>255761</v>
      </c>
      <c r="J24">
        <v>256746</v>
      </c>
      <c r="K24">
        <v>256079</v>
      </c>
      <c r="L24">
        <v>256174</v>
      </c>
      <c r="M24">
        <v>256123</v>
      </c>
      <c r="N24">
        <v>258085</v>
      </c>
      <c r="O24">
        <v>259094</v>
      </c>
      <c r="P24">
        <v>260896</v>
      </c>
      <c r="Q24">
        <v>262711</v>
      </c>
      <c r="R24">
        <v>265338</v>
      </c>
      <c r="S24">
        <v>267566</v>
      </c>
      <c r="T24">
        <v>268223</v>
      </c>
      <c r="U24">
        <v>268749</v>
      </c>
      <c r="V24">
        <v>267591</v>
      </c>
      <c r="W24">
        <v>266516</v>
      </c>
      <c r="X24">
        <v>268852</v>
      </c>
    </row>
    <row r="25" spans="1:24" x14ac:dyDescent="0.3">
      <c r="A25" t="s">
        <v>25</v>
      </c>
      <c r="B25" t="str">
        <f t="shared" si="0"/>
        <v>medium</v>
      </c>
      <c r="C25">
        <v>428909</v>
      </c>
      <c r="D25">
        <v>432299</v>
      </c>
      <c r="E25">
        <v>436401</v>
      </c>
      <c r="F25">
        <v>442245</v>
      </c>
      <c r="G25">
        <v>449482</v>
      </c>
      <c r="H25">
        <v>455333</v>
      </c>
      <c r="I25">
        <v>460519</v>
      </c>
      <c r="J25">
        <v>465034</v>
      </c>
      <c r="K25">
        <v>468819</v>
      </c>
      <c r="L25">
        <v>474033</v>
      </c>
      <c r="M25">
        <v>479738</v>
      </c>
      <c r="N25">
        <v>484799</v>
      </c>
      <c r="O25">
        <v>489957</v>
      </c>
      <c r="P25">
        <v>495664</v>
      </c>
      <c r="Q25">
        <v>502673</v>
      </c>
      <c r="R25">
        <v>510847</v>
      </c>
      <c r="S25">
        <v>518777</v>
      </c>
      <c r="T25">
        <v>525574</v>
      </c>
      <c r="U25">
        <v>529325</v>
      </c>
      <c r="V25">
        <v>529084</v>
      </c>
      <c r="W25">
        <v>527999</v>
      </c>
      <c r="X25">
        <v>535922</v>
      </c>
    </row>
    <row r="26" spans="1:24" x14ac:dyDescent="0.3">
      <c r="A26" t="s">
        <v>26</v>
      </c>
      <c r="B26" t="str">
        <f t="shared" si="0"/>
        <v>medium</v>
      </c>
      <c r="C26">
        <v>464187</v>
      </c>
      <c r="D26">
        <v>463550</v>
      </c>
      <c r="E26">
        <v>463314</v>
      </c>
      <c r="F26">
        <v>462781</v>
      </c>
      <c r="G26">
        <v>463044</v>
      </c>
      <c r="H26">
        <v>463060</v>
      </c>
      <c r="I26">
        <v>463067</v>
      </c>
      <c r="J26">
        <v>463436</v>
      </c>
      <c r="K26">
        <v>463118</v>
      </c>
      <c r="L26">
        <v>463952</v>
      </c>
      <c r="M26">
        <v>465356</v>
      </c>
      <c r="N26">
        <v>466260</v>
      </c>
      <c r="O26">
        <v>467349</v>
      </c>
      <c r="P26">
        <v>469249</v>
      </c>
      <c r="Q26">
        <v>470762</v>
      </c>
      <c r="R26">
        <v>472405</v>
      </c>
      <c r="S26">
        <v>473843</v>
      </c>
      <c r="T26">
        <v>474842</v>
      </c>
      <c r="U26">
        <v>475693</v>
      </c>
      <c r="V26">
        <v>475418</v>
      </c>
      <c r="W26">
        <v>477580</v>
      </c>
      <c r="X26">
        <v>485426</v>
      </c>
    </row>
    <row r="27" spans="1:24" x14ac:dyDescent="0.3">
      <c r="A27" t="s">
        <v>27</v>
      </c>
      <c r="B27" t="str">
        <f t="shared" si="0"/>
        <v>medium</v>
      </c>
      <c r="C27">
        <v>212707</v>
      </c>
      <c r="D27">
        <v>215061</v>
      </c>
      <c r="E27">
        <v>217597</v>
      </c>
      <c r="F27">
        <v>219521</v>
      </c>
      <c r="G27">
        <v>223462</v>
      </c>
      <c r="H27">
        <v>227225</v>
      </c>
      <c r="I27">
        <v>231033</v>
      </c>
      <c r="J27">
        <v>235625</v>
      </c>
      <c r="K27">
        <v>240178</v>
      </c>
      <c r="L27">
        <v>245450</v>
      </c>
      <c r="M27">
        <v>249895</v>
      </c>
      <c r="N27">
        <v>254003</v>
      </c>
      <c r="O27">
        <v>259672</v>
      </c>
      <c r="P27">
        <v>264948</v>
      </c>
      <c r="Q27">
        <v>269783</v>
      </c>
      <c r="R27">
        <v>274231</v>
      </c>
      <c r="S27">
        <v>276588</v>
      </c>
      <c r="T27">
        <v>278892</v>
      </c>
      <c r="U27">
        <v>281434</v>
      </c>
      <c r="V27">
        <v>283707</v>
      </c>
      <c r="W27">
        <v>288312</v>
      </c>
      <c r="X27">
        <v>292180</v>
      </c>
    </row>
    <row r="28" spans="1:24" x14ac:dyDescent="0.3">
      <c r="A28" t="s">
        <v>28</v>
      </c>
      <c r="B28" t="str">
        <f t="shared" si="0"/>
        <v>medium</v>
      </c>
      <c r="C28">
        <v>228554</v>
      </c>
      <c r="D28">
        <v>229427</v>
      </c>
      <c r="E28">
        <v>229840</v>
      </c>
      <c r="F28">
        <v>229832</v>
      </c>
      <c r="G28">
        <v>230261</v>
      </c>
      <c r="H28">
        <v>231377</v>
      </c>
      <c r="I28">
        <v>232350</v>
      </c>
      <c r="J28">
        <v>233838</v>
      </c>
      <c r="K28">
        <v>234952</v>
      </c>
      <c r="L28">
        <v>235863</v>
      </c>
      <c r="M28">
        <v>236975</v>
      </c>
      <c r="N28">
        <v>237959</v>
      </c>
      <c r="O28">
        <v>238428</v>
      </c>
      <c r="P28">
        <v>239016</v>
      </c>
      <c r="Q28">
        <v>239792</v>
      </c>
      <c r="R28">
        <v>241656</v>
      </c>
      <c r="S28">
        <v>243872</v>
      </c>
      <c r="T28">
        <v>246352</v>
      </c>
      <c r="U28">
        <v>248458</v>
      </c>
      <c r="V28">
        <v>250775</v>
      </c>
      <c r="W28">
        <v>252141</v>
      </c>
      <c r="X28">
        <v>254366</v>
      </c>
    </row>
    <row r="29" spans="1:24" x14ac:dyDescent="0.3">
      <c r="A29" t="s">
        <v>29</v>
      </c>
      <c r="B29" t="str">
        <f t="shared" si="0"/>
        <v>medium</v>
      </c>
      <c r="C29">
        <v>345893</v>
      </c>
      <c r="D29">
        <v>349123</v>
      </c>
      <c r="E29">
        <v>351689</v>
      </c>
      <c r="F29">
        <v>353110</v>
      </c>
      <c r="G29">
        <v>357438</v>
      </c>
      <c r="H29">
        <v>362435</v>
      </c>
      <c r="I29">
        <v>365907</v>
      </c>
      <c r="J29">
        <v>368454</v>
      </c>
      <c r="K29">
        <v>371268</v>
      </c>
      <c r="L29">
        <v>373456</v>
      </c>
      <c r="M29">
        <v>376008</v>
      </c>
      <c r="N29">
        <v>380827</v>
      </c>
      <c r="O29">
        <v>385699</v>
      </c>
      <c r="P29">
        <v>391024</v>
      </c>
      <c r="Q29">
        <v>397939</v>
      </c>
      <c r="R29">
        <v>405019</v>
      </c>
      <c r="S29">
        <v>411732</v>
      </c>
      <c r="T29">
        <v>417242</v>
      </c>
      <c r="U29">
        <v>422168</v>
      </c>
      <c r="V29">
        <v>422559</v>
      </c>
      <c r="W29">
        <v>426707</v>
      </c>
      <c r="X29">
        <v>429013</v>
      </c>
    </row>
    <row r="30" spans="1:24" x14ac:dyDescent="0.3">
      <c r="A30" t="s">
        <v>30</v>
      </c>
      <c r="B30" t="str">
        <f t="shared" si="0"/>
        <v>medium</v>
      </c>
      <c r="C30">
        <v>241180</v>
      </c>
      <c r="D30">
        <v>241767</v>
      </c>
      <c r="E30">
        <v>243296</v>
      </c>
      <c r="F30">
        <v>244896</v>
      </c>
      <c r="G30">
        <v>247267</v>
      </c>
      <c r="H30">
        <v>249217</v>
      </c>
      <c r="I30">
        <v>250191</v>
      </c>
      <c r="J30">
        <v>251421</v>
      </c>
      <c r="K30">
        <v>253038</v>
      </c>
      <c r="L30">
        <v>255406</v>
      </c>
      <c r="M30">
        <v>256898</v>
      </c>
      <c r="N30">
        <v>259330</v>
      </c>
      <c r="O30">
        <v>261595</v>
      </c>
      <c r="P30">
        <v>262936</v>
      </c>
      <c r="Q30">
        <v>264462</v>
      </c>
      <c r="R30">
        <v>267974</v>
      </c>
      <c r="S30">
        <v>269818</v>
      </c>
      <c r="T30">
        <v>272504</v>
      </c>
      <c r="U30">
        <v>273021</v>
      </c>
      <c r="V30">
        <v>274695</v>
      </c>
      <c r="W30">
        <v>275455</v>
      </c>
      <c r="X30">
        <v>278397</v>
      </c>
    </row>
    <row r="31" spans="1:24" x14ac:dyDescent="0.3">
      <c r="A31" t="s">
        <v>31</v>
      </c>
      <c r="B31" t="str">
        <f t="shared" si="0"/>
        <v>medium</v>
      </c>
      <c r="C31">
        <v>240954</v>
      </c>
      <c r="D31">
        <v>242550</v>
      </c>
      <c r="E31">
        <v>243390</v>
      </c>
      <c r="F31">
        <v>244037</v>
      </c>
      <c r="G31">
        <v>247516</v>
      </c>
      <c r="H31">
        <v>249178</v>
      </c>
      <c r="I31">
        <v>251237</v>
      </c>
      <c r="J31">
        <v>252488</v>
      </c>
      <c r="K31">
        <v>253116</v>
      </c>
      <c r="L31">
        <v>254227</v>
      </c>
      <c r="M31">
        <v>256589</v>
      </c>
      <c r="N31">
        <v>257886</v>
      </c>
      <c r="O31">
        <v>259549</v>
      </c>
      <c r="P31">
        <v>261980</v>
      </c>
      <c r="Q31">
        <v>263088</v>
      </c>
      <c r="R31">
        <v>264440</v>
      </c>
      <c r="S31">
        <v>265294</v>
      </c>
      <c r="T31">
        <v>265689</v>
      </c>
      <c r="U31">
        <v>265041</v>
      </c>
      <c r="V31">
        <v>264830</v>
      </c>
      <c r="W31">
        <v>264768</v>
      </c>
      <c r="X31">
        <v>266862</v>
      </c>
    </row>
    <row r="32" spans="1:24" x14ac:dyDescent="0.3">
      <c r="A32" t="s">
        <v>32</v>
      </c>
      <c r="B32" t="str">
        <f t="shared" si="0"/>
        <v>medium</v>
      </c>
      <c r="C32">
        <v>489757</v>
      </c>
      <c r="D32">
        <v>490931</v>
      </c>
      <c r="E32">
        <v>493759</v>
      </c>
      <c r="F32">
        <v>497417</v>
      </c>
      <c r="G32">
        <v>500583</v>
      </c>
      <c r="H32">
        <v>501764</v>
      </c>
      <c r="I32">
        <v>503215</v>
      </c>
      <c r="J32">
        <v>507010</v>
      </c>
      <c r="K32">
        <v>511170</v>
      </c>
      <c r="L32">
        <v>516494</v>
      </c>
      <c r="M32">
        <v>520816</v>
      </c>
      <c r="N32">
        <v>522789</v>
      </c>
      <c r="O32">
        <v>523435</v>
      </c>
      <c r="P32">
        <v>525439</v>
      </c>
      <c r="Q32">
        <v>528376</v>
      </c>
      <c r="R32">
        <v>532572</v>
      </c>
      <c r="S32">
        <v>534279</v>
      </c>
      <c r="T32">
        <v>534130</v>
      </c>
      <c r="U32">
        <v>532412</v>
      </c>
      <c r="V32">
        <v>530525</v>
      </c>
      <c r="W32">
        <v>528707</v>
      </c>
      <c r="X32">
        <v>530106</v>
      </c>
    </row>
    <row r="33" spans="1:24" x14ac:dyDescent="0.3">
      <c r="A33" t="s">
        <v>33</v>
      </c>
      <c r="B33" t="str">
        <f t="shared" si="0"/>
        <v>medium</v>
      </c>
      <c r="C33">
        <v>334880</v>
      </c>
      <c r="D33">
        <v>336774</v>
      </c>
      <c r="E33">
        <v>339837</v>
      </c>
      <c r="F33">
        <v>342766</v>
      </c>
      <c r="G33">
        <v>345232</v>
      </c>
      <c r="H33">
        <v>348103</v>
      </c>
      <c r="I33">
        <v>349960</v>
      </c>
      <c r="J33">
        <v>351669</v>
      </c>
      <c r="K33">
        <v>352247</v>
      </c>
      <c r="L33">
        <v>354120</v>
      </c>
      <c r="M33">
        <v>356826</v>
      </c>
      <c r="N33">
        <v>358011</v>
      </c>
      <c r="O33">
        <v>359378</v>
      </c>
      <c r="P33">
        <v>360689</v>
      </c>
      <c r="Q33">
        <v>362906</v>
      </c>
      <c r="R33">
        <v>364314</v>
      </c>
      <c r="S33">
        <v>366892</v>
      </c>
      <c r="T33">
        <v>368490</v>
      </c>
      <c r="U33">
        <v>371863</v>
      </c>
      <c r="V33">
        <v>373703</v>
      </c>
      <c r="W33">
        <v>376897</v>
      </c>
      <c r="X33">
        <v>382372</v>
      </c>
    </row>
    <row r="34" spans="1:24" x14ac:dyDescent="0.3">
      <c r="A34" t="s">
        <v>34</v>
      </c>
      <c r="B34" t="str">
        <f t="shared" ref="B34:B64" si="1">IF(X34&lt;250000,"small",IF(X34&lt;600000,"medium",IF(X34&lt;3000000,"large",IF(X34&gt;3000000,"london", "NA"))))</f>
        <v>medium</v>
      </c>
      <c r="C34">
        <v>295018</v>
      </c>
      <c r="D34">
        <v>293360</v>
      </c>
      <c r="E34">
        <v>292864</v>
      </c>
      <c r="F34">
        <v>293598</v>
      </c>
      <c r="G34">
        <v>296538</v>
      </c>
      <c r="H34">
        <v>298869</v>
      </c>
      <c r="I34">
        <v>301822</v>
      </c>
      <c r="J34">
        <v>304651</v>
      </c>
      <c r="K34">
        <v>306491</v>
      </c>
      <c r="L34">
        <v>308946</v>
      </c>
      <c r="M34">
        <v>310282</v>
      </c>
      <c r="N34">
        <v>316103</v>
      </c>
      <c r="O34">
        <v>321461</v>
      </c>
      <c r="P34">
        <v>325876</v>
      </c>
      <c r="Q34">
        <v>330993</v>
      </c>
      <c r="R34">
        <v>335547</v>
      </c>
      <c r="S34">
        <v>338711</v>
      </c>
      <c r="T34">
        <v>343218</v>
      </c>
      <c r="U34">
        <v>346077</v>
      </c>
      <c r="V34">
        <v>348587</v>
      </c>
      <c r="W34">
        <v>351602</v>
      </c>
      <c r="X34">
        <v>355787</v>
      </c>
    </row>
    <row r="35" spans="1:24" x14ac:dyDescent="0.3">
      <c r="A35" t="s">
        <v>35</v>
      </c>
      <c r="B35" t="str">
        <f t="shared" si="1"/>
        <v>medium</v>
      </c>
      <c r="C35">
        <v>335796</v>
      </c>
      <c r="D35">
        <v>336889</v>
      </c>
      <c r="E35">
        <v>338685</v>
      </c>
      <c r="F35">
        <v>340655</v>
      </c>
      <c r="G35">
        <v>344744</v>
      </c>
      <c r="H35">
        <v>346134</v>
      </c>
      <c r="I35">
        <v>347819</v>
      </c>
      <c r="J35">
        <v>349759</v>
      </c>
      <c r="K35">
        <v>352394</v>
      </c>
      <c r="L35">
        <v>357325</v>
      </c>
      <c r="M35">
        <v>361722</v>
      </c>
      <c r="N35">
        <v>364580</v>
      </c>
      <c r="O35">
        <v>366732</v>
      </c>
      <c r="P35">
        <v>369485</v>
      </c>
      <c r="Q35">
        <v>372949</v>
      </c>
      <c r="R35">
        <v>377470</v>
      </c>
      <c r="S35">
        <v>379878</v>
      </c>
      <c r="T35">
        <v>381320</v>
      </c>
      <c r="U35">
        <v>381603</v>
      </c>
      <c r="V35">
        <v>382769</v>
      </c>
      <c r="W35">
        <v>384635</v>
      </c>
      <c r="X35">
        <v>391624</v>
      </c>
    </row>
    <row r="36" spans="1:24" x14ac:dyDescent="0.3">
      <c r="A36" t="s">
        <v>36</v>
      </c>
      <c r="B36" t="str">
        <f t="shared" si="1"/>
        <v>medium</v>
      </c>
      <c r="C36">
        <v>325685</v>
      </c>
      <c r="D36">
        <v>327350</v>
      </c>
      <c r="E36">
        <v>328187</v>
      </c>
      <c r="F36">
        <v>328795</v>
      </c>
      <c r="G36">
        <v>330922</v>
      </c>
      <c r="H36">
        <v>332842</v>
      </c>
      <c r="I36">
        <v>335469</v>
      </c>
      <c r="J36">
        <v>339226</v>
      </c>
      <c r="K36">
        <v>341229</v>
      </c>
      <c r="L36">
        <v>343652</v>
      </c>
      <c r="M36">
        <v>345571</v>
      </c>
      <c r="N36">
        <v>346897</v>
      </c>
      <c r="O36">
        <v>348099</v>
      </c>
      <c r="P36">
        <v>351375</v>
      </c>
      <c r="Q36">
        <v>352348</v>
      </c>
      <c r="R36">
        <v>354423</v>
      </c>
      <c r="S36">
        <v>355352</v>
      </c>
      <c r="T36">
        <v>356347</v>
      </c>
      <c r="U36">
        <v>357024</v>
      </c>
      <c r="V36">
        <v>356271</v>
      </c>
      <c r="W36">
        <v>356548</v>
      </c>
      <c r="X36">
        <v>357862</v>
      </c>
    </row>
    <row r="37" spans="1:24" x14ac:dyDescent="0.3">
      <c r="A37" t="s">
        <v>37</v>
      </c>
      <c r="B37" t="str">
        <f t="shared" si="1"/>
        <v>medium</v>
      </c>
      <c r="C37">
        <v>362437</v>
      </c>
      <c r="D37">
        <v>362120</v>
      </c>
      <c r="E37">
        <v>362688</v>
      </c>
      <c r="F37">
        <v>364154</v>
      </c>
      <c r="G37">
        <v>364651</v>
      </c>
      <c r="H37">
        <v>366260</v>
      </c>
      <c r="I37">
        <v>367223</v>
      </c>
      <c r="J37">
        <v>368722</v>
      </c>
      <c r="K37">
        <v>368942</v>
      </c>
      <c r="L37">
        <v>370732</v>
      </c>
      <c r="M37">
        <v>372597</v>
      </c>
      <c r="N37">
        <v>373454</v>
      </c>
      <c r="O37">
        <v>375440</v>
      </c>
      <c r="P37">
        <v>377478</v>
      </c>
      <c r="Q37">
        <v>378014</v>
      </c>
      <c r="R37">
        <v>381535</v>
      </c>
      <c r="S37">
        <v>383538</v>
      </c>
      <c r="T37">
        <v>384598</v>
      </c>
      <c r="U37">
        <v>384256</v>
      </c>
      <c r="V37">
        <v>383433</v>
      </c>
      <c r="W37">
        <v>381141</v>
      </c>
      <c r="X37">
        <v>385262</v>
      </c>
    </row>
    <row r="38" spans="1:24" x14ac:dyDescent="0.3">
      <c r="A38" t="s">
        <v>38</v>
      </c>
      <c r="B38" t="str">
        <f t="shared" si="1"/>
        <v>medium</v>
      </c>
      <c r="C38">
        <v>284601</v>
      </c>
      <c r="D38">
        <v>283037</v>
      </c>
      <c r="E38">
        <v>281528</v>
      </c>
      <c r="F38">
        <v>280113</v>
      </c>
      <c r="G38">
        <v>279199</v>
      </c>
      <c r="H38">
        <v>278370</v>
      </c>
      <c r="I38">
        <v>277834</v>
      </c>
      <c r="J38">
        <v>276812</v>
      </c>
      <c r="K38">
        <v>276209</v>
      </c>
      <c r="L38">
        <v>275980</v>
      </c>
      <c r="M38">
        <v>275330</v>
      </c>
      <c r="N38">
        <v>275317</v>
      </c>
      <c r="O38">
        <v>275247</v>
      </c>
      <c r="P38">
        <v>275751</v>
      </c>
      <c r="Q38">
        <v>275408</v>
      </c>
      <c r="R38">
        <v>275490</v>
      </c>
      <c r="S38">
        <v>274816</v>
      </c>
      <c r="T38">
        <v>274339</v>
      </c>
      <c r="U38">
        <v>274277</v>
      </c>
      <c r="V38">
        <v>273583</v>
      </c>
      <c r="W38">
        <v>274378</v>
      </c>
      <c r="X38">
        <v>277354</v>
      </c>
    </row>
    <row r="39" spans="1:24" x14ac:dyDescent="0.3">
      <c r="A39" t="s">
        <v>39</v>
      </c>
      <c r="B39" t="str">
        <f t="shared" si="1"/>
        <v>medium</v>
      </c>
      <c r="C39">
        <v>357843</v>
      </c>
      <c r="D39">
        <v>359686</v>
      </c>
      <c r="E39">
        <v>362583</v>
      </c>
      <c r="F39">
        <v>365320</v>
      </c>
      <c r="G39">
        <v>367017</v>
      </c>
      <c r="H39">
        <v>369116</v>
      </c>
      <c r="I39">
        <v>371417</v>
      </c>
      <c r="J39">
        <v>373620</v>
      </c>
      <c r="K39">
        <v>375138</v>
      </c>
      <c r="L39">
        <v>376949</v>
      </c>
      <c r="M39">
        <v>378571</v>
      </c>
      <c r="N39">
        <v>378891</v>
      </c>
      <c r="O39">
        <v>378330</v>
      </c>
      <c r="P39">
        <v>378667</v>
      </c>
      <c r="Q39">
        <v>379058</v>
      </c>
      <c r="R39">
        <v>380300</v>
      </c>
      <c r="S39">
        <v>380288</v>
      </c>
      <c r="T39">
        <v>380526</v>
      </c>
      <c r="U39">
        <v>380092</v>
      </c>
      <c r="V39">
        <v>381300</v>
      </c>
      <c r="W39">
        <v>379831</v>
      </c>
      <c r="X39">
        <v>383440</v>
      </c>
    </row>
    <row r="40" spans="1:24" x14ac:dyDescent="0.3">
      <c r="A40" t="s">
        <v>40</v>
      </c>
      <c r="B40" t="str">
        <f t="shared" si="1"/>
        <v>medium</v>
      </c>
      <c r="C40">
        <v>315380</v>
      </c>
      <c r="D40">
        <v>316306</v>
      </c>
      <c r="E40">
        <v>317469</v>
      </c>
      <c r="F40">
        <v>318037</v>
      </c>
      <c r="G40">
        <v>318765</v>
      </c>
      <c r="H40">
        <v>320318</v>
      </c>
      <c r="I40">
        <v>321650</v>
      </c>
      <c r="J40">
        <v>323288</v>
      </c>
      <c r="K40">
        <v>324467</v>
      </c>
      <c r="L40">
        <v>325595</v>
      </c>
      <c r="M40">
        <v>326433</v>
      </c>
      <c r="N40">
        <v>327901</v>
      </c>
      <c r="O40">
        <v>329888</v>
      </c>
      <c r="P40">
        <v>331624</v>
      </c>
      <c r="Q40">
        <v>333908</v>
      </c>
      <c r="R40">
        <v>337365</v>
      </c>
      <c r="S40">
        <v>340749</v>
      </c>
      <c r="T40">
        <v>344437</v>
      </c>
      <c r="U40">
        <v>348201</v>
      </c>
      <c r="V40">
        <v>350978</v>
      </c>
      <c r="W40">
        <v>353803</v>
      </c>
      <c r="X40">
        <v>357729</v>
      </c>
    </row>
    <row r="41" spans="1:24" x14ac:dyDescent="0.3">
      <c r="A41" t="s">
        <v>41</v>
      </c>
      <c r="B41" t="str">
        <f t="shared" si="1"/>
        <v>medium</v>
      </c>
      <c r="C41">
        <v>301453</v>
      </c>
      <c r="D41">
        <v>302305</v>
      </c>
      <c r="E41">
        <v>303846</v>
      </c>
      <c r="F41">
        <v>304958</v>
      </c>
      <c r="G41">
        <v>306143</v>
      </c>
      <c r="H41">
        <v>308023</v>
      </c>
      <c r="I41">
        <v>309403</v>
      </c>
      <c r="J41">
        <v>311971</v>
      </c>
      <c r="K41">
        <v>314363</v>
      </c>
      <c r="L41">
        <v>316296</v>
      </c>
      <c r="M41">
        <v>318122</v>
      </c>
      <c r="N41">
        <v>318109</v>
      </c>
      <c r="O41">
        <v>318737</v>
      </c>
      <c r="P41">
        <v>320075</v>
      </c>
      <c r="Q41">
        <v>320864</v>
      </c>
      <c r="R41">
        <v>321494</v>
      </c>
      <c r="S41">
        <v>322485</v>
      </c>
      <c r="T41">
        <v>323904</v>
      </c>
      <c r="U41">
        <v>326386</v>
      </c>
      <c r="V41">
        <v>327850</v>
      </c>
      <c r="W41">
        <v>329796</v>
      </c>
      <c r="X41">
        <v>334110</v>
      </c>
    </row>
    <row r="42" spans="1:24" x14ac:dyDescent="0.3">
      <c r="A42" t="s">
        <v>42</v>
      </c>
      <c r="B42" t="str">
        <f t="shared" si="1"/>
        <v>small</v>
      </c>
      <c r="C42">
        <v>211910</v>
      </c>
      <c r="D42">
        <v>210680</v>
      </c>
      <c r="E42">
        <v>209280</v>
      </c>
      <c r="F42">
        <v>207820</v>
      </c>
      <c r="G42">
        <v>208690</v>
      </c>
      <c r="H42">
        <v>209630</v>
      </c>
      <c r="I42">
        <v>212470</v>
      </c>
      <c r="J42">
        <v>214020</v>
      </c>
      <c r="K42">
        <v>217020</v>
      </c>
      <c r="L42">
        <v>219730</v>
      </c>
      <c r="M42">
        <v>222460</v>
      </c>
      <c r="N42">
        <v>224910</v>
      </c>
      <c r="O42">
        <v>227070</v>
      </c>
      <c r="P42">
        <v>228920</v>
      </c>
      <c r="Q42">
        <v>230350</v>
      </c>
      <c r="R42">
        <v>229840</v>
      </c>
      <c r="S42">
        <v>228800</v>
      </c>
      <c r="T42">
        <v>227560</v>
      </c>
      <c r="U42">
        <v>228670</v>
      </c>
      <c r="V42">
        <v>229060</v>
      </c>
      <c r="W42">
        <v>227430</v>
      </c>
      <c r="X42">
        <v>227430</v>
      </c>
    </row>
    <row r="43" spans="1:24" x14ac:dyDescent="0.3">
      <c r="A43" t="s">
        <v>43</v>
      </c>
      <c r="B43" t="str">
        <f t="shared" si="1"/>
        <v>small</v>
      </c>
      <c r="C43">
        <v>171201</v>
      </c>
      <c r="D43">
        <v>170235</v>
      </c>
      <c r="E43">
        <v>170665</v>
      </c>
      <c r="F43">
        <v>170989</v>
      </c>
      <c r="G43">
        <v>172361</v>
      </c>
      <c r="H43">
        <v>174349</v>
      </c>
      <c r="I43">
        <v>176105</v>
      </c>
      <c r="J43">
        <v>176934</v>
      </c>
      <c r="K43">
        <v>177714</v>
      </c>
      <c r="L43">
        <v>179240</v>
      </c>
      <c r="M43">
        <v>180732</v>
      </c>
      <c r="N43">
        <v>182566</v>
      </c>
      <c r="O43">
        <v>183935</v>
      </c>
      <c r="P43">
        <v>185501</v>
      </c>
      <c r="Q43">
        <v>186627</v>
      </c>
      <c r="R43">
        <v>188782</v>
      </c>
      <c r="S43">
        <v>189127</v>
      </c>
      <c r="T43">
        <v>188922</v>
      </c>
      <c r="U43">
        <v>190300</v>
      </c>
      <c r="V43">
        <v>190597</v>
      </c>
      <c r="W43">
        <v>190749</v>
      </c>
      <c r="X43">
        <v>192297</v>
      </c>
    </row>
    <row r="44" spans="1:24" x14ac:dyDescent="0.3">
      <c r="A44" t="s">
        <v>44</v>
      </c>
      <c r="B44" t="str">
        <f t="shared" si="1"/>
        <v>small</v>
      </c>
      <c r="C44">
        <v>218124</v>
      </c>
      <c r="D44">
        <v>218851</v>
      </c>
      <c r="E44">
        <v>220165</v>
      </c>
      <c r="F44">
        <v>221227</v>
      </c>
      <c r="G44">
        <v>222618</v>
      </c>
      <c r="H44">
        <v>224419</v>
      </c>
      <c r="I44">
        <v>225989</v>
      </c>
      <c r="J44">
        <v>227754</v>
      </c>
      <c r="K44">
        <v>228973</v>
      </c>
      <c r="L44">
        <v>230066</v>
      </c>
      <c r="M44">
        <v>231865</v>
      </c>
      <c r="N44">
        <v>233259</v>
      </c>
      <c r="O44">
        <v>234875</v>
      </c>
      <c r="P44">
        <v>236421</v>
      </c>
      <c r="Q44">
        <v>238242</v>
      </c>
      <c r="R44">
        <v>240061</v>
      </c>
      <c r="S44">
        <v>241287</v>
      </c>
      <c r="T44">
        <v>242360</v>
      </c>
      <c r="U44">
        <v>243558</v>
      </c>
      <c r="V44">
        <v>244201</v>
      </c>
      <c r="W44">
        <v>244887</v>
      </c>
      <c r="X44">
        <v>246482</v>
      </c>
    </row>
    <row r="45" spans="1:24" x14ac:dyDescent="0.3">
      <c r="A45" t="s">
        <v>45</v>
      </c>
      <c r="B45" t="str">
        <f t="shared" si="1"/>
        <v>small</v>
      </c>
      <c r="C45">
        <v>165895</v>
      </c>
      <c r="D45">
        <v>166743</v>
      </c>
      <c r="E45">
        <v>167089</v>
      </c>
      <c r="F45">
        <v>167825</v>
      </c>
      <c r="G45">
        <v>168927</v>
      </c>
      <c r="H45">
        <v>169951</v>
      </c>
      <c r="I45">
        <v>170908</v>
      </c>
      <c r="J45">
        <v>172423</v>
      </c>
      <c r="K45">
        <v>173084</v>
      </c>
      <c r="L45">
        <v>173788</v>
      </c>
      <c r="M45">
        <v>174971</v>
      </c>
      <c r="N45">
        <v>176622</v>
      </c>
      <c r="O45">
        <v>178944</v>
      </c>
      <c r="P45">
        <v>181317</v>
      </c>
      <c r="Q45">
        <v>182734</v>
      </c>
      <c r="R45">
        <v>184651</v>
      </c>
      <c r="S45">
        <v>185299</v>
      </c>
      <c r="T45">
        <v>186668</v>
      </c>
      <c r="U45">
        <v>187714</v>
      </c>
      <c r="V45">
        <v>187796</v>
      </c>
      <c r="W45">
        <v>187718</v>
      </c>
      <c r="X45">
        <v>188848</v>
      </c>
    </row>
    <row r="46" spans="1:24" x14ac:dyDescent="0.3">
      <c r="A46" t="s">
        <v>46</v>
      </c>
      <c r="B46" t="str">
        <f t="shared" si="1"/>
        <v>small</v>
      </c>
      <c r="C46">
        <v>138453</v>
      </c>
      <c r="D46">
        <v>139538</v>
      </c>
      <c r="E46">
        <v>140429</v>
      </c>
      <c r="F46">
        <v>141418</v>
      </c>
      <c r="G46">
        <v>142145</v>
      </c>
      <c r="H46">
        <v>143110</v>
      </c>
      <c r="I46">
        <v>143942</v>
      </c>
      <c r="J46">
        <v>144902</v>
      </c>
      <c r="K46">
        <v>146197</v>
      </c>
      <c r="L46">
        <v>146966</v>
      </c>
      <c r="M46">
        <v>147657</v>
      </c>
      <c r="N46">
        <v>148532</v>
      </c>
      <c r="O46">
        <v>149148</v>
      </c>
      <c r="P46">
        <v>149579</v>
      </c>
      <c r="Q46">
        <v>150490</v>
      </c>
      <c r="R46">
        <v>151497</v>
      </c>
      <c r="S46">
        <v>152312</v>
      </c>
      <c r="T46">
        <v>152787</v>
      </c>
      <c r="U46">
        <v>154066</v>
      </c>
      <c r="V46">
        <v>154564</v>
      </c>
      <c r="W46">
        <v>154954</v>
      </c>
      <c r="X46">
        <v>155762</v>
      </c>
    </row>
    <row r="47" spans="1:24" x14ac:dyDescent="0.3">
      <c r="A47" t="s">
        <v>47</v>
      </c>
      <c r="B47" t="str">
        <f t="shared" si="1"/>
        <v>small</v>
      </c>
      <c r="C47">
        <v>215610</v>
      </c>
      <c r="D47">
        <v>215822</v>
      </c>
      <c r="E47">
        <v>216870</v>
      </c>
      <c r="F47">
        <v>217810</v>
      </c>
      <c r="G47">
        <v>218529</v>
      </c>
      <c r="H47">
        <v>218557</v>
      </c>
      <c r="I47">
        <v>218949</v>
      </c>
      <c r="J47">
        <v>218151</v>
      </c>
      <c r="K47">
        <v>218019</v>
      </c>
      <c r="L47">
        <v>218363</v>
      </c>
      <c r="M47">
        <v>218178</v>
      </c>
      <c r="N47">
        <v>218466</v>
      </c>
      <c r="O47">
        <v>218986</v>
      </c>
      <c r="P47">
        <v>219160</v>
      </c>
      <c r="Q47">
        <v>218923</v>
      </c>
      <c r="R47">
        <v>219882</v>
      </c>
      <c r="S47">
        <v>220544</v>
      </c>
      <c r="T47">
        <v>221071</v>
      </c>
      <c r="U47">
        <v>222259</v>
      </c>
      <c r="V47">
        <v>221736</v>
      </c>
      <c r="W47">
        <v>222726</v>
      </c>
      <c r="X47">
        <v>224582</v>
      </c>
    </row>
    <row r="48" spans="1:24" x14ac:dyDescent="0.3">
      <c r="A48" t="s">
        <v>48</v>
      </c>
      <c r="B48" t="str">
        <f t="shared" si="1"/>
        <v>small</v>
      </c>
      <c r="C48">
        <v>178798</v>
      </c>
      <c r="D48">
        <v>177672</v>
      </c>
      <c r="E48">
        <v>176841</v>
      </c>
      <c r="F48">
        <v>176253</v>
      </c>
      <c r="G48">
        <v>175936</v>
      </c>
      <c r="H48">
        <v>176434</v>
      </c>
      <c r="I48">
        <v>176075</v>
      </c>
      <c r="J48">
        <v>176333</v>
      </c>
      <c r="K48">
        <v>176314</v>
      </c>
      <c r="L48">
        <v>176136</v>
      </c>
      <c r="M48">
        <v>176608</v>
      </c>
      <c r="N48">
        <v>177436</v>
      </c>
      <c r="O48">
        <v>178515</v>
      </c>
      <c r="P48">
        <v>179589</v>
      </c>
      <c r="Q48">
        <v>180761</v>
      </c>
      <c r="R48">
        <v>182393</v>
      </c>
      <c r="S48">
        <v>183968</v>
      </c>
      <c r="T48">
        <v>185866</v>
      </c>
      <c r="U48">
        <v>187845</v>
      </c>
      <c r="V48">
        <v>189026</v>
      </c>
      <c r="W48">
        <v>190553</v>
      </c>
      <c r="X48">
        <v>191663</v>
      </c>
    </row>
    <row r="49" spans="1:24" x14ac:dyDescent="0.3">
      <c r="A49" t="s">
        <v>49</v>
      </c>
      <c r="B49" t="str">
        <f t="shared" si="1"/>
        <v>small</v>
      </c>
      <c r="C49">
        <v>109941</v>
      </c>
      <c r="D49">
        <v>109543</v>
      </c>
      <c r="E49">
        <v>111317</v>
      </c>
      <c r="F49">
        <v>112167</v>
      </c>
      <c r="G49">
        <v>117217</v>
      </c>
      <c r="H49">
        <v>116654</v>
      </c>
      <c r="I49">
        <v>115454</v>
      </c>
      <c r="J49">
        <v>116183</v>
      </c>
      <c r="K49">
        <v>116746</v>
      </c>
      <c r="L49">
        <v>120219</v>
      </c>
      <c r="M49">
        <v>122725</v>
      </c>
      <c r="N49">
        <v>124679</v>
      </c>
      <c r="O49">
        <v>127819</v>
      </c>
      <c r="P49">
        <v>130432</v>
      </c>
      <c r="Q49">
        <v>133654</v>
      </c>
      <c r="R49">
        <v>136054</v>
      </c>
      <c r="S49">
        <v>138462</v>
      </c>
      <c r="T49">
        <v>141726</v>
      </c>
      <c r="U49">
        <v>143153</v>
      </c>
      <c r="V49">
        <v>143741</v>
      </c>
      <c r="W49">
        <v>145022</v>
      </c>
      <c r="X49">
        <v>146995</v>
      </c>
    </row>
    <row r="50" spans="1:24" x14ac:dyDescent="0.3">
      <c r="A50" t="s">
        <v>50</v>
      </c>
      <c r="B50" t="str">
        <f t="shared" si="1"/>
        <v>small</v>
      </c>
      <c r="C50">
        <v>100440</v>
      </c>
      <c r="D50">
        <v>99195</v>
      </c>
      <c r="E50">
        <v>98712</v>
      </c>
      <c r="F50">
        <v>98887</v>
      </c>
      <c r="G50">
        <v>99703</v>
      </c>
      <c r="H50">
        <v>100746</v>
      </c>
      <c r="I50">
        <v>101610</v>
      </c>
      <c r="J50">
        <v>102827</v>
      </c>
      <c r="K50">
        <v>103843</v>
      </c>
      <c r="L50">
        <v>105478</v>
      </c>
      <c r="M50">
        <v>107053</v>
      </c>
      <c r="N50">
        <v>108974</v>
      </c>
      <c r="O50">
        <v>110190</v>
      </c>
      <c r="P50">
        <v>111522</v>
      </c>
      <c r="Q50">
        <v>112952</v>
      </c>
      <c r="R50">
        <v>114243</v>
      </c>
      <c r="S50">
        <v>115083</v>
      </c>
      <c r="T50">
        <v>116472</v>
      </c>
      <c r="U50">
        <v>117144</v>
      </c>
      <c r="V50">
        <v>117793</v>
      </c>
      <c r="W50">
        <v>118607</v>
      </c>
      <c r="X50">
        <v>119509</v>
      </c>
    </row>
    <row r="51" spans="1:24" x14ac:dyDescent="0.3">
      <c r="A51" t="s">
        <v>51</v>
      </c>
      <c r="B51" t="str">
        <f t="shared" si="1"/>
        <v>small</v>
      </c>
      <c r="C51">
        <v>145460</v>
      </c>
      <c r="D51">
        <v>144370</v>
      </c>
      <c r="E51">
        <v>144080</v>
      </c>
      <c r="F51">
        <v>143100</v>
      </c>
      <c r="G51">
        <v>143600</v>
      </c>
      <c r="H51">
        <v>143360</v>
      </c>
      <c r="I51">
        <v>143700</v>
      </c>
      <c r="J51">
        <v>144290</v>
      </c>
      <c r="K51">
        <v>145170</v>
      </c>
      <c r="L51">
        <v>146060</v>
      </c>
      <c r="M51">
        <v>147200</v>
      </c>
      <c r="N51">
        <v>147780</v>
      </c>
      <c r="O51">
        <v>148100</v>
      </c>
      <c r="P51">
        <v>148130</v>
      </c>
      <c r="Q51">
        <v>148210</v>
      </c>
      <c r="R51">
        <v>148270</v>
      </c>
      <c r="S51">
        <v>148710</v>
      </c>
      <c r="T51">
        <v>148750</v>
      </c>
      <c r="U51">
        <v>149320</v>
      </c>
      <c r="V51">
        <v>148820</v>
      </c>
      <c r="W51">
        <v>147720</v>
      </c>
      <c r="X51">
        <v>147720</v>
      </c>
    </row>
    <row r="52" spans="1:24" x14ac:dyDescent="0.3">
      <c r="A52" t="s">
        <v>52</v>
      </c>
      <c r="B52" t="str">
        <f t="shared" si="1"/>
        <v>small</v>
      </c>
      <c r="C52">
        <v>111180</v>
      </c>
      <c r="D52">
        <v>110636</v>
      </c>
      <c r="E52">
        <v>111064</v>
      </c>
      <c r="F52">
        <v>110697</v>
      </c>
      <c r="G52">
        <v>112970</v>
      </c>
      <c r="H52">
        <v>113128</v>
      </c>
      <c r="I52">
        <v>114109</v>
      </c>
      <c r="J52">
        <v>114167</v>
      </c>
      <c r="K52">
        <v>114419</v>
      </c>
      <c r="L52">
        <v>115712</v>
      </c>
      <c r="M52">
        <v>117063</v>
      </c>
      <c r="N52">
        <v>117980</v>
      </c>
      <c r="O52">
        <v>118994</v>
      </c>
      <c r="P52">
        <v>119789</v>
      </c>
      <c r="Q52">
        <v>121583</v>
      </c>
      <c r="R52">
        <v>123347</v>
      </c>
      <c r="S52">
        <v>124817</v>
      </c>
      <c r="T52">
        <v>125758</v>
      </c>
      <c r="U52">
        <v>126312</v>
      </c>
      <c r="V52">
        <v>127345</v>
      </c>
      <c r="W52">
        <v>129527</v>
      </c>
      <c r="X52">
        <v>134939</v>
      </c>
    </row>
    <row r="53" spans="1:24" x14ac:dyDescent="0.3">
      <c r="A53" t="s">
        <v>53</v>
      </c>
      <c r="B53" t="str">
        <f t="shared" si="1"/>
        <v>small</v>
      </c>
      <c r="C53">
        <v>109947</v>
      </c>
      <c r="D53">
        <v>110593</v>
      </c>
      <c r="E53">
        <v>111545</v>
      </c>
      <c r="F53">
        <v>112583</v>
      </c>
      <c r="G53">
        <v>113876</v>
      </c>
      <c r="H53">
        <v>115296</v>
      </c>
      <c r="I53">
        <v>117225</v>
      </c>
      <c r="J53">
        <v>118394</v>
      </c>
      <c r="K53">
        <v>119348</v>
      </c>
      <c r="L53">
        <v>120660</v>
      </c>
      <c r="M53">
        <v>121921</v>
      </c>
      <c r="N53">
        <v>123467</v>
      </c>
      <c r="O53">
        <v>124947</v>
      </c>
      <c r="P53">
        <v>126167</v>
      </c>
      <c r="Q53">
        <v>128032</v>
      </c>
      <c r="R53">
        <v>129716</v>
      </c>
      <c r="S53">
        <v>130898</v>
      </c>
      <c r="T53">
        <v>131320</v>
      </c>
      <c r="U53">
        <v>131776</v>
      </c>
      <c r="V53">
        <v>132112</v>
      </c>
      <c r="W53">
        <v>132564</v>
      </c>
      <c r="X53">
        <v>133522</v>
      </c>
    </row>
    <row r="54" spans="1:24" x14ac:dyDescent="0.3">
      <c r="A54" t="s">
        <v>54</v>
      </c>
      <c r="B54" t="str">
        <f t="shared" si="1"/>
        <v>small</v>
      </c>
      <c r="C54">
        <v>117156</v>
      </c>
      <c r="D54">
        <v>117818</v>
      </c>
      <c r="E54">
        <v>119210</v>
      </c>
      <c r="F54">
        <v>121175</v>
      </c>
      <c r="G54">
        <v>124028</v>
      </c>
      <c r="H54">
        <v>124753</v>
      </c>
      <c r="I54">
        <v>125471</v>
      </c>
      <c r="J54">
        <v>127387</v>
      </c>
      <c r="K54">
        <v>129320</v>
      </c>
      <c r="L54">
        <v>131729</v>
      </c>
      <c r="M54">
        <v>133729</v>
      </c>
      <c r="N54">
        <v>135694</v>
      </c>
      <c r="O54">
        <v>136760</v>
      </c>
      <c r="P54">
        <v>138108</v>
      </c>
      <c r="Q54">
        <v>139694</v>
      </c>
      <c r="R54">
        <v>141245</v>
      </c>
      <c r="S54">
        <v>141922</v>
      </c>
      <c r="T54">
        <v>141643</v>
      </c>
      <c r="U54">
        <v>140809</v>
      </c>
      <c r="V54">
        <v>139889</v>
      </c>
      <c r="W54">
        <v>139638</v>
      </c>
      <c r="X54">
        <v>139247</v>
      </c>
    </row>
    <row r="55" spans="1:24" x14ac:dyDescent="0.3">
      <c r="A55" t="s">
        <v>55</v>
      </c>
      <c r="B55" t="str">
        <f t="shared" si="1"/>
        <v>small</v>
      </c>
      <c r="C55">
        <v>185889</v>
      </c>
      <c r="D55">
        <v>185631</v>
      </c>
      <c r="E55">
        <v>185016</v>
      </c>
      <c r="F55">
        <v>183563</v>
      </c>
      <c r="G55">
        <v>185392</v>
      </c>
      <c r="H55">
        <v>187312</v>
      </c>
      <c r="I55">
        <v>189742</v>
      </c>
      <c r="J55">
        <v>192084</v>
      </c>
      <c r="K55">
        <v>195449</v>
      </c>
      <c r="L55">
        <v>199583</v>
      </c>
      <c r="M55">
        <v>203641</v>
      </c>
      <c r="N55">
        <v>205873</v>
      </c>
      <c r="O55">
        <v>209624</v>
      </c>
      <c r="P55">
        <v>213749</v>
      </c>
      <c r="Q55">
        <v>217612</v>
      </c>
      <c r="R55">
        <v>220952</v>
      </c>
      <c r="S55">
        <v>220752</v>
      </c>
      <c r="T55">
        <v>221532</v>
      </c>
      <c r="U55">
        <v>223106</v>
      </c>
      <c r="V55">
        <v>224132</v>
      </c>
      <c r="W55">
        <v>224958</v>
      </c>
      <c r="X55">
        <v>226973</v>
      </c>
    </row>
    <row r="56" spans="1:24" x14ac:dyDescent="0.3">
      <c r="A56" t="s">
        <v>56</v>
      </c>
      <c r="B56" t="str">
        <f t="shared" si="1"/>
        <v>small</v>
      </c>
      <c r="C56">
        <v>209542</v>
      </c>
      <c r="D56">
        <v>210855</v>
      </c>
      <c r="E56">
        <v>212298</v>
      </c>
      <c r="F56">
        <v>213811</v>
      </c>
      <c r="G56">
        <v>215433</v>
      </c>
      <c r="H56">
        <v>217051</v>
      </c>
      <c r="I56">
        <v>218440</v>
      </c>
      <c r="J56">
        <v>220240</v>
      </c>
      <c r="K56">
        <v>221586</v>
      </c>
      <c r="L56">
        <v>222686</v>
      </c>
      <c r="M56">
        <v>224073</v>
      </c>
      <c r="N56">
        <v>224985</v>
      </c>
      <c r="O56">
        <v>227123</v>
      </c>
      <c r="P56">
        <v>228713</v>
      </c>
      <c r="Q56">
        <v>230625</v>
      </c>
      <c r="R56">
        <v>232941</v>
      </c>
      <c r="S56">
        <v>234871</v>
      </c>
      <c r="T56">
        <v>236022</v>
      </c>
      <c r="U56">
        <v>236758</v>
      </c>
      <c r="V56">
        <v>236651</v>
      </c>
      <c r="W56">
        <v>236948</v>
      </c>
      <c r="X56">
        <v>238296</v>
      </c>
    </row>
    <row r="57" spans="1:24" x14ac:dyDescent="0.3">
      <c r="A57" t="s">
        <v>57</v>
      </c>
      <c r="B57" t="str">
        <f t="shared" si="1"/>
        <v>small</v>
      </c>
      <c r="C57">
        <v>135509</v>
      </c>
      <c r="D57">
        <v>136625</v>
      </c>
      <c r="E57">
        <v>139917</v>
      </c>
      <c r="F57">
        <v>141593</v>
      </c>
      <c r="G57">
        <v>145383</v>
      </c>
      <c r="H57">
        <v>144513</v>
      </c>
      <c r="I57">
        <v>144188</v>
      </c>
      <c r="J57">
        <v>144433</v>
      </c>
      <c r="K57">
        <v>145478</v>
      </c>
      <c r="L57">
        <v>147907</v>
      </c>
      <c r="M57">
        <v>150245</v>
      </c>
      <c r="N57">
        <v>152407</v>
      </c>
      <c r="O57">
        <v>154916</v>
      </c>
      <c r="P57">
        <v>157582</v>
      </c>
      <c r="Q57">
        <v>158156</v>
      </c>
      <c r="R57">
        <v>160119</v>
      </c>
      <c r="S57">
        <v>160754</v>
      </c>
      <c r="T57">
        <v>161342</v>
      </c>
      <c r="U57">
        <v>160789</v>
      </c>
      <c r="V57">
        <v>160064</v>
      </c>
      <c r="W57">
        <v>160379</v>
      </c>
      <c r="X57">
        <v>163257</v>
      </c>
    </row>
    <row r="58" spans="1:24" x14ac:dyDescent="0.3">
      <c r="A58" t="s">
        <v>58</v>
      </c>
      <c r="B58" t="str">
        <f t="shared" si="1"/>
        <v>small</v>
      </c>
      <c r="C58">
        <v>157439</v>
      </c>
      <c r="D58">
        <v>158794</v>
      </c>
      <c r="E58">
        <v>160778</v>
      </c>
      <c r="F58">
        <v>163485</v>
      </c>
      <c r="G58">
        <v>167220</v>
      </c>
      <c r="H58">
        <v>169887</v>
      </c>
      <c r="I58">
        <v>172443</v>
      </c>
      <c r="J58">
        <v>176027</v>
      </c>
      <c r="K58">
        <v>178963</v>
      </c>
      <c r="L58">
        <v>181762</v>
      </c>
      <c r="M58">
        <v>184457</v>
      </c>
      <c r="N58">
        <v>188675</v>
      </c>
      <c r="O58">
        <v>192488</v>
      </c>
      <c r="P58">
        <v>195766</v>
      </c>
      <c r="Q58">
        <v>200246</v>
      </c>
      <c r="R58">
        <v>205091</v>
      </c>
      <c r="S58">
        <v>208237</v>
      </c>
      <c r="T58">
        <v>211037</v>
      </c>
      <c r="U58">
        <v>213026</v>
      </c>
      <c r="V58">
        <v>213718</v>
      </c>
      <c r="W58">
        <v>216470</v>
      </c>
      <c r="X58">
        <v>217705</v>
      </c>
    </row>
    <row r="59" spans="1:24" x14ac:dyDescent="0.3">
      <c r="A59" t="s">
        <v>59</v>
      </c>
      <c r="B59" t="str">
        <f t="shared" si="1"/>
        <v>small</v>
      </c>
      <c r="C59">
        <v>120577</v>
      </c>
      <c r="D59">
        <v>120927</v>
      </c>
      <c r="E59">
        <v>120869</v>
      </c>
      <c r="F59">
        <v>120833</v>
      </c>
      <c r="G59">
        <v>122874</v>
      </c>
      <c r="H59">
        <v>125200</v>
      </c>
      <c r="I59">
        <v>127991</v>
      </c>
      <c r="J59">
        <v>131453</v>
      </c>
      <c r="K59">
        <v>134742</v>
      </c>
      <c r="L59">
        <v>137800</v>
      </c>
      <c r="M59">
        <v>140713</v>
      </c>
      <c r="N59">
        <v>143095</v>
      </c>
      <c r="O59">
        <v>144880</v>
      </c>
      <c r="P59">
        <v>147313</v>
      </c>
      <c r="Q59">
        <v>150104</v>
      </c>
      <c r="R59">
        <v>152565</v>
      </c>
      <c r="S59">
        <v>154573</v>
      </c>
      <c r="T59">
        <v>155915</v>
      </c>
      <c r="U59">
        <v>157632</v>
      </c>
      <c r="V59">
        <v>158281</v>
      </c>
      <c r="W59">
        <v>158448</v>
      </c>
      <c r="X59">
        <v>159182</v>
      </c>
    </row>
    <row r="60" spans="1:24" x14ac:dyDescent="0.3">
      <c r="A60" t="s">
        <v>60</v>
      </c>
      <c r="B60" t="str">
        <f t="shared" si="1"/>
        <v>small</v>
      </c>
      <c r="C60">
        <v>180129</v>
      </c>
      <c r="D60">
        <v>182110</v>
      </c>
      <c r="E60">
        <v>184368</v>
      </c>
      <c r="F60">
        <v>186390</v>
      </c>
      <c r="G60">
        <v>189684</v>
      </c>
      <c r="H60">
        <v>192345</v>
      </c>
      <c r="I60">
        <v>196942</v>
      </c>
      <c r="J60">
        <v>201521</v>
      </c>
      <c r="K60">
        <v>204371</v>
      </c>
      <c r="L60">
        <v>206939</v>
      </c>
      <c r="M60">
        <v>209709</v>
      </c>
      <c r="N60">
        <v>212801</v>
      </c>
      <c r="O60">
        <v>215994</v>
      </c>
      <c r="P60">
        <v>218998</v>
      </c>
      <c r="Q60">
        <v>221805</v>
      </c>
      <c r="R60">
        <v>224498</v>
      </c>
      <c r="S60">
        <v>227680</v>
      </c>
      <c r="T60">
        <v>230174</v>
      </c>
      <c r="U60">
        <v>231934</v>
      </c>
      <c r="V60">
        <v>232574</v>
      </c>
      <c r="W60">
        <v>233760</v>
      </c>
      <c r="X60">
        <v>235657</v>
      </c>
    </row>
    <row r="61" spans="1:24" x14ac:dyDescent="0.3">
      <c r="A61" t="s">
        <v>61</v>
      </c>
      <c r="B61" t="str">
        <f t="shared" si="1"/>
        <v>small</v>
      </c>
      <c r="C61">
        <v>158573</v>
      </c>
      <c r="D61">
        <v>159401</v>
      </c>
      <c r="E61">
        <v>159848</v>
      </c>
      <c r="F61">
        <v>160603</v>
      </c>
      <c r="G61">
        <v>161535</v>
      </c>
      <c r="H61">
        <v>162710</v>
      </c>
      <c r="I61">
        <v>163368</v>
      </c>
      <c r="J61">
        <v>164089</v>
      </c>
      <c r="K61">
        <v>164889</v>
      </c>
      <c r="L61">
        <v>165641</v>
      </c>
      <c r="M61">
        <v>166831</v>
      </c>
      <c r="N61">
        <v>167964</v>
      </c>
      <c r="O61">
        <v>169014</v>
      </c>
      <c r="P61">
        <v>170610</v>
      </c>
      <c r="Q61">
        <v>172898</v>
      </c>
      <c r="R61">
        <v>175352</v>
      </c>
      <c r="S61">
        <v>177528</v>
      </c>
      <c r="T61">
        <v>179548</v>
      </c>
      <c r="U61">
        <v>182081</v>
      </c>
      <c r="V61">
        <v>183483</v>
      </c>
      <c r="W61">
        <v>185857</v>
      </c>
      <c r="X61">
        <v>188871</v>
      </c>
    </row>
    <row r="62" spans="1:24" x14ac:dyDescent="0.3">
      <c r="A62" t="s">
        <v>62</v>
      </c>
      <c r="B62" t="str">
        <f t="shared" si="1"/>
        <v>small</v>
      </c>
      <c r="C62">
        <v>191202</v>
      </c>
      <c r="D62">
        <v>191615</v>
      </c>
      <c r="E62">
        <v>191987</v>
      </c>
      <c r="F62">
        <v>191837</v>
      </c>
      <c r="G62">
        <v>192992</v>
      </c>
      <c r="H62">
        <v>194603</v>
      </c>
      <c r="I62">
        <v>196559</v>
      </c>
      <c r="J62">
        <v>198187</v>
      </c>
      <c r="K62">
        <v>200057</v>
      </c>
      <c r="L62">
        <v>201309</v>
      </c>
      <c r="M62">
        <v>202709</v>
      </c>
      <c r="N62">
        <v>203914</v>
      </c>
      <c r="O62">
        <v>205905</v>
      </c>
      <c r="P62">
        <v>208056</v>
      </c>
      <c r="Q62">
        <v>209575</v>
      </c>
      <c r="R62">
        <v>210873</v>
      </c>
      <c r="S62">
        <v>212137</v>
      </c>
      <c r="T62">
        <v>212008</v>
      </c>
      <c r="U62">
        <v>212245</v>
      </c>
      <c r="V62">
        <v>211627</v>
      </c>
      <c r="W62">
        <v>211182</v>
      </c>
      <c r="X62">
        <v>211580</v>
      </c>
    </row>
    <row r="63" spans="1:24" x14ac:dyDescent="0.3">
      <c r="A63" t="s">
        <v>63</v>
      </c>
      <c r="B63" t="str">
        <f t="shared" si="1"/>
        <v>small</v>
      </c>
      <c r="C63">
        <v>97661</v>
      </c>
      <c r="D63">
        <v>98236</v>
      </c>
      <c r="E63">
        <v>98787</v>
      </c>
      <c r="F63">
        <v>99452</v>
      </c>
      <c r="G63">
        <v>100064</v>
      </c>
      <c r="H63">
        <v>100632</v>
      </c>
      <c r="I63">
        <v>101511</v>
      </c>
      <c r="J63">
        <v>102369</v>
      </c>
      <c r="K63">
        <v>102809</v>
      </c>
      <c r="L63">
        <v>103769</v>
      </c>
      <c r="M63">
        <v>104998</v>
      </c>
      <c r="N63">
        <v>105797</v>
      </c>
      <c r="O63">
        <v>106349</v>
      </c>
      <c r="P63">
        <v>107291</v>
      </c>
      <c r="Q63">
        <v>108337</v>
      </c>
      <c r="R63">
        <v>109346</v>
      </c>
      <c r="S63">
        <v>109989</v>
      </c>
      <c r="T63">
        <v>110280</v>
      </c>
      <c r="U63">
        <v>110932</v>
      </c>
      <c r="V63">
        <v>111064</v>
      </c>
      <c r="W63">
        <v>111654</v>
      </c>
      <c r="X63">
        <v>112044</v>
      </c>
    </row>
    <row r="64" spans="1:24" x14ac:dyDescent="0.3">
      <c r="A64" t="s">
        <v>64</v>
      </c>
      <c r="B64" t="str">
        <f t="shared" si="1"/>
        <v>small</v>
      </c>
      <c r="C64">
        <v>181291</v>
      </c>
      <c r="D64">
        <v>182088</v>
      </c>
      <c r="E64">
        <v>183960</v>
      </c>
      <c r="F64">
        <v>186643</v>
      </c>
      <c r="G64">
        <v>188214</v>
      </c>
      <c r="H64">
        <v>188977</v>
      </c>
      <c r="I64">
        <v>189770</v>
      </c>
      <c r="J64">
        <v>190768</v>
      </c>
      <c r="K64">
        <v>192398</v>
      </c>
      <c r="L64">
        <v>195070</v>
      </c>
      <c r="M64">
        <v>197783</v>
      </c>
      <c r="N64">
        <v>199157</v>
      </c>
      <c r="O64">
        <v>201168</v>
      </c>
      <c r="P64">
        <v>202206</v>
      </c>
      <c r="Q64">
        <v>203212</v>
      </c>
      <c r="R64">
        <v>202892</v>
      </c>
      <c r="S64">
        <v>203546</v>
      </c>
      <c r="T64">
        <v>203906</v>
      </c>
      <c r="U64">
        <v>203877</v>
      </c>
      <c r="V64">
        <v>202169</v>
      </c>
      <c r="W64">
        <v>201851</v>
      </c>
      <c r="X64">
        <v>204551</v>
      </c>
    </row>
    <row r="66" spans="1:23" x14ac:dyDescent="0.3">
      <c r="A66" s="1" t="s">
        <v>182</v>
      </c>
    </row>
    <row r="67" spans="1:23" x14ac:dyDescent="0.3">
      <c r="B67">
        <v>2001</v>
      </c>
      <c r="C67">
        <v>2002</v>
      </c>
      <c r="D67">
        <v>2003</v>
      </c>
      <c r="E67">
        <v>2004</v>
      </c>
      <c r="F67">
        <v>2005</v>
      </c>
      <c r="G67">
        <v>2006</v>
      </c>
      <c r="H67">
        <v>2007</v>
      </c>
      <c r="I67">
        <v>2008</v>
      </c>
      <c r="J67">
        <v>2009</v>
      </c>
      <c r="K67">
        <v>2010</v>
      </c>
      <c r="L67">
        <v>2011</v>
      </c>
      <c r="M67">
        <v>2012</v>
      </c>
      <c r="N67">
        <v>2013</v>
      </c>
      <c r="O67">
        <v>2014</v>
      </c>
      <c r="P67">
        <v>2015</v>
      </c>
      <c r="Q67">
        <v>2016</v>
      </c>
      <c r="R67">
        <v>2017</v>
      </c>
      <c r="S67">
        <v>2018</v>
      </c>
      <c r="T67">
        <v>2019</v>
      </c>
      <c r="U67">
        <v>2020</v>
      </c>
      <c r="V67">
        <v>2021</v>
      </c>
      <c r="W67">
        <v>2022</v>
      </c>
    </row>
    <row r="68" spans="1:23" x14ac:dyDescent="0.3">
      <c r="A68" t="s">
        <v>65</v>
      </c>
      <c r="B68">
        <f>SUM(C42:C64)</f>
        <v>3611927</v>
      </c>
      <c r="C68">
        <f>SUM(D42:D64)</f>
        <v>3617978</v>
      </c>
      <c r="D68">
        <f>SUM(E42:E64)</f>
        <v>3635095</v>
      </c>
      <c r="E68">
        <f>SUM(F42:F64)</f>
        <v>3650161</v>
      </c>
      <c r="F68">
        <f>SUM(G42:G64)</f>
        <v>3689391</v>
      </c>
      <c r="G68">
        <f>SUM(H42:H64)</f>
        <v>3713617</v>
      </c>
      <c r="H68">
        <f>SUM(I42:I64)</f>
        <v>3742961</v>
      </c>
      <c r="I68">
        <f>SUM(J42:J64)</f>
        <v>3774936</v>
      </c>
      <c r="J68">
        <f>SUM(K42:K64)</f>
        <v>3806909</v>
      </c>
      <c r="K68">
        <f>SUM(L42:L64)</f>
        <v>3846613</v>
      </c>
      <c r="L68">
        <f>SUM(M42:M64)</f>
        <v>3887321</v>
      </c>
      <c r="M68">
        <f>SUM(N42:N64)</f>
        <v>3925033</v>
      </c>
      <c r="N68">
        <f>SUM(O42:O64)</f>
        <v>3965744</v>
      </c>
      <c r="O68">
        <f>SUM(P42:P64)</f>
        <v>4004919</v>
      </c>
      <c r="P68">
        <f>SUM(Q42:Q64)</f>
        <v>4044822</v>
      </c>
      <c r="Q68">
        <f>SUM(R42:R64)</f>
        <v>4084610</v>
      </c>
      <c r="R68">
        <f>SUM(S42:S64)</f>
        <v>4111296</v>
      </c>
      <c r="S68">
        <f>SUM(T42:T64)</f>
        <v>4132667</v>
      </c>
      <c r="T68">
        <f>SUM(U42:U64)</f>
        <v>4155306</v>
      </c>
      <c r="U68">
        <f>SUM(V42:V64)</f>
        <v>4160443</v>
      </c>
      <c r="V68">
        <f>SUM(W42:W64)</f>
        <v>4173602</v>
      </c>
      <c r="W68">
        <f>SUM(X42:X64)</f>
        <v>4207112</v>
      </c>
    </row>
    <row r="69" spans="1:23" x14ac:dyDescent="0.3">
      <c r="A69" t="s">
        <v>66</v>
      </c>
      <c r="B69">
        <f>SUM(C12:C41)</f>
        <v>9928898</v>
      </c>
      <c r="C69">
        <f>SUM(D12:D41)</f>
        <v>9957792</v>
      </c>
      <c r="D69">
        <f>SUM(E12:E41)</f>
        <v>9990407</v>
      </c>
      <c r="E69">
        <f>SUM(F12:F41)</f>
        <v>10030893</v>
      </c>
      <c r="F69">
        <f>SUM(G12:G41)</f>
        <v>10100858</v>
      </c>
      <c r="G69">
        <f>SUM(H12:H41)</f>
        <v>10163880</v>
      </c>
      <c r="H69">
        <f>SUM(I12:I41)</f>
        <v>10233248</v>
      </c>
      <c r="I69">
        <f>SUM(J12:J41)</f>
        <v>10311118</v>
      </c>
      <c r="J69">
        <f>SUM(K12:K41)</f>
        <v>10378543</v>
      </c>
      <c r="K69">
        <f>SUM(L12:L41)</f>
        <v>10466016</v>
      </c>
      <c r="L69">
        <f>SUM(M12:M41)</f>
        <v>10549269</v>
      </c>
      <c r="M69">
        <f>SUM(N12:N41)</f>
        <v>10611992</v>
      </c>
      <c r="N69">
        <f>SUM(O12:O41)</f>
        <v>10677019</v>
      </c>
      <c r="O69">
        <f>SUM(P12:P41)</f>
        <v>10750223</v>
      </c>
      <c r="P69">
        <f>SUM(Q12:Q41)</f>
        <v>10824823</v>
      </c>
      <c r="Q69">
        <f>SUM(R12:R41)</f>
        <v>10916409</v>
      </c>
      <c r="R69">
        <f>SUM(S12:S41)</f>
        <v>10979622</v>
      </c>
      <c r="S69">
        <f>SUM(T12:T41)</f>
        <v>11035080</v>
      </c>
      <c r="T69">
        <f>SUM(U12:U41)</f>
        <v>11077349</v>
      </c>
      <c r="U69">
        <f>SUM(V12:V41)</f>
        <v>11092705</v>
      </c>
      <c r="V69">
        <f>SUM(W12:W41)</f>
        <v>11113568</v>
      </c>
      <c r="W69">
        <f>SUM(X12:X41)</f>
        <v>11229561</v>
      </c>
    </row>
    <row r="70" spans="1:23" x14ac:dyDescent="0.3">
      <c r="A70" t="s">
        <v>67</v>
      </c>
      <c r="B70">
        <f>SUM(C2:C10)</f>
        <v>9535837</v>
      </c>
      <c r="C70">
        <f>SUM(D2:D10)</f>
        <v>9559282</v>
      </c>
      <c r="D70">
        <f>SUM(E2:E10)</f>
        <v>9587754</v>
      </c>
      <c r="E70">
        <f>SUM(F2:F10)</f>
        <v>9628937</v>
      </c>
      <c r="F70">
        <f>SUM(G2:G10)</f>
        <v>9702517</v>
      </c>
      <c r="G70">
        <f>SUM(H2:H10)</f>
        <v>9742722</v>
      </c>
      <c r="H70">
        <f>SUM(I2:I10)</f>
        <v>9791188</v>
      </c>
      <c r="I70">
        <f>SUM(J2:J10)</f>
        <v>9855547</v>
      </c>
      <c r="J70">
        <f>SUM(K2:K10)</f>
        <v>9923094</v>
      </c>
      <c r="K70">
        <f>SUM(L2:L10)</f>
        <v>10000586</v>
      </c>
      <c r="L70">
        <f>SUM(M2:M10)</f>
        <v>10085306</v>
      </c>
      <c r="M70">
        <f>SUM(N2:N10)</f>
        <v>10145106</v>
      </c>
      <c r="N70">
        <f>SUM(O2:O10)</f>
        <v>10203457</v>
      </c>
      <c r="O70">
        <f>SUM(P2:P10)</f>
        <v>10268541</v>
      </c>
      <c r="P70">
        <f>SUM(Q2:Q10)</f>
        <v>10346837</v>
      </c>
      <c r="Q70">
        <f>SUM(R2:R10)</f>
        <v>10451349</v>
      </c>
      <c r="R70">
        <f>SUM(S2:S10)</f>
        <v>10521077</v>
      </c>
      <c r="S70">
        <f>SUM(T2:T10)</f>
        <v>10587237</v>
      </c>
      <c r="T70">
        <f>SUM(U2:U10)</f>
        <v>10649773</v>
      </c>
      <c r="U70">
        <f>SUM(V2:V10)</f>
        <v>10666145</v>
      </c>
      <c r="V70">
        <f>SUM(W2:W10)</f>
        <v>10680118</v>
      </c>
      <c r="W70">
        <f>SUM(X2:X10)</f>
        <v>10817018</v>
      </c>
    </row>
    <row r="71" spans="1:23" x14ac:dyDescent="0.3">
      <c r="A71" t="s">
        <v>11</v>
      </c>
      <c r="B71">
        <f>C11</f>
        <v>8418230</v>
      </c>
      <c r="C71">
        <f>D11</f>
        <v>8474200</v>
      </c>
      <c r="D71">
        <f>E11</f>
        <v>8495776</v>
      </c>
      <c r="E71">
        <f>F11</f>
        <v>8535998</v>
      </c>
      <c r="F71">
        <f>G11</f>
        <v>8632282</v>
      </c>
      <c r="G71">
        <f>H11</f>
        <v>8720933</v>
      </c>
      <c r="H71">
        <f>I11</f>
        <v>8828599</v>
      </c>
      <c r="I71">
        <f>J11</f>
        <v>8958947</v>
      </c>
      <c r="J71">
        <f>K11</f>
        <v>9099536</v>
      </c>
      <c r="K71">
        <f>L11</f>
        <v>9230278</v>
      </c>
      <c r="L71">
        <f>M11</f>
        <v>9383777</v>
      </c>
      <c r="M71">
        <f>N11</f>
        <v>9515978</v>
      </c>
      <c r="N71">
        <f>O11</f>
        <v>9649341</v>
      </c>
      <c r="O71">
        <f>P11</f>
        <v>9773527</v>
      </c>
      <c r="P71">
        <f>Q11</f>
        <v>9896316</v>
      </c>
      <c r="Q71">
        <f>R11</f>
        <v>9990687</v>
      </c>
      <c r="R71">
        <f>S11</f>
        <v>10028404</v>
      </c>
      <c r="S71">
        <f>T11</f>
        <v>10092077</v>
      </c>
      <c r="T71">
        <f>U11</f>
        <v>10157871</v>
      </c>
      <c r="U71">
        <f>V11</f>
        <v>10140016</v>
      </c>
      <c r="V71">
        <f>W11</f>
        <v>10082349</v>
      </c>
      <c r="W71">
        <f>X11</f>
        <v>10148784</v>
      </c>
    </row>
    <row r="72" spans="1:23" x14ac:dyDescent="0.3">
      <c r="A72" t="s">
        <v>68</v>
      </c>
      <c r="B72">
        <v>24825970</v>
      </c>
      <c r="C72">
        <v>24947120</v>
      </c>
      <c r="D72">
        <v>25100634</v>
      </c>
      <c r="E72">
        <v>25256829</v>
      </c>
      <c r="F72">
        <v>25417642</v>
      </c>
      <c r="G72">
        <v>25593508</v>
      </c>
      <c r="H72">
        <v>25803782</v>
      </c>
      <c r="I72">
        <v>25983145</v>
      </c>
      <c r="J72">
        <v>26099446</v>
      </c>
      <c r="K72">
        <v>26250726</v>
      </c>
      <c r="L72">
        <v>26401725</v>
      </c>
      <c r="M72">
        <v>26524864</v>
      </c>
      <c r="N72">
        <v>26652128</v>
      </c>
      <c r="O72">
        <v>26823667</v>
      </c>
      <c r="P72">
        <v>26969508</v>
      </c>
      <c r="Q72">
        <v>27149082</v>
      </c>
      <c r="R72">
        <v>27303296</v>
      </c>
      <c r="S72">
        <v>27416830</v>
      </c>
      <c r="T72">
        <v>27555515</v>
      </c>
      <c r="U72">
        <v>27650499</v>
      </c>
      <c r="V72">
        <v>27892609</v>
      </c>
      <c r="W72">
        <v>28106355</v>
      </c>
    </row>
    <row r="74" spans="1:23" x14ac:dyDescent="0.3">
      <c r="A74" s="1" t="s">
        <v>183</v>
      </c>
    </row>
    <row r="75" spans="1:23" x14ac:dyDescent="0.3">
      <c r="B75">
        <v>2001</v>
      </c>
      <c r="C75">
        <v>2002</v>
      </c>
      <c r="D75">
        <v>2003</v>
      </c>
      <c r="E75">
        <v>2004</v>
      </c>
      <c r="F75">
        <v>2005</v>
      </c>
      <c r="G75">
        <v>2006</v>
      </c>
      <c r="H75">
        <v>2007</v>
      </c>
      <c r="I75">
        <v>2008</v>
      </c>
      <c r="J75">
        <v>2009</v>
      </c>
      <c r="K75">
        <v>2010</v>
      </c>
      <c r="L75">
        <v>2011</v>
      </c>
      <c r="M75">
        <v>2012</v>
      </c>
      <c r="N75">
        <v>2013</v>
      </c>
      <c r="O75">
        <v>2014</v>
      </c>
      <c r="P75">
        <v>2015</v>
      </c>
      <c r="Q75">
        <v>2016</v>
      </c>
      <c r="R75">
        <v>2017</v>
      </c>
      <c r="S75">
        <v>2018</v>
      </c>
      <c r="T75">
        <v>2019</v>
      </c>
      <c r="U75">
        <v>2020</v>
      </c>
      <c r="V75">
        <v>2021</v>
      </c>
      <c r="W75">
        <v>2022</v>
      </c>
    </row>
    <row r="76" spans="1:23" x14ac:dyDescent="0.3">
      <c r="A76" t="s">
        <v>69</v>
      </c>
      <c r="B76">
        <f>B68/SUM(B$68:B$72)</f>
        <v>6.4131245008288401E-2</v>
      </c>
      <c r="C76">
        <f>C68/SUM(C$68:C$72)</f>
        <v>6.3971182592829676E-2</v>
      </c>
      <c r="D76">
        <f>D68/SUM(D$68:D$72)</f>
        <v>6.3987262308495177E-2</v>
      </c>
      <c r="E76">
        <f>E68/SUM(E$68:E$72)</f>
        <v>6.392260711196425E-2</v>
      </c>
      <c r="F76">
        <f>F68/SUM(F$68:F$72)</f>
        <v>6.4115719998491555E-2</v>
      </c>
      <c r="G76">
        <f>G68/SUM(G$68:G$72)</f>
        <v>6.4100091378805013E-2</v>
      </c>
      <c r="H76">
        <f>H68/SUM(H$68:H$72)</f>
        <v>6.4092041582760814E-2</v>
      </c>
      <c r="I76">
        <f>I68/SUM(I$68:I$72)</f>
        <v>6.4108343204628826E-2</v>
      </c>
      <c r="J76">
        <f>J68/SUM(J$68:J$72)</f>
        <v>6.4189304939501104E-2</v>
      </c>
      <c r="K76">
        <f>K68/SUM(K$68:K$72)</f>
        <v>6.4330851114553403E-2</v>
      </c>
      <c r="L76">
        <f>L68/SUM(L$68:L$72)</f>
        <v>6.4458443390311745E-2</v>
      </c>
      <c r="M76">
        <f>M68/SUM(M$68:M$72)</f>
        <v>6.4638353593128584E-2</v>
      </c>
      <c r="N76">
        <f>N68/SUM(N$68:N$72)</f>
        <v>6.4855173839848637E-2</v>
      </c>
      <c r="O76">
        <f>O68/SUM(O$68:O$72)</f>
        <v>6.4992891938230615E-2</v>
      </c>
      <c r="P76">
        <f>P68/SUM(P$68:P$72)</f>
        <v>6.5152573424060639E-2</v>
      </c>
      <c r="Q76">
        <f>Q68/SUM(Q$68:Q$72)</f>
        <v>6.5257557830307025E-2</v>
      </c>
      <c r="R76">
        <f>R68/SUM(R$68:R$72)</f>
        <v>6.5317042477407786E-2</v>
      </c>
      <c r="S76">
        <f>S68/SUM(S$68:S$72)</f>
        <v>6.5324262145052062E-2</v>
      </c>
      <c r="T76">
        <f>T68/SUM(T$68:T$72)</f>
        <v>6.5339300476600554E-2</v>
      </c>
      <c r="U76">
        <f>U68/SUM(U$68:U$72)</f>
        <v>6.5303022102970398E-2</v>
      </c>
      <c r="V76">
        <f>V68/SUM(V$68:V$72)</f>
        <v>6.5271432598723547E-2</v>
      </c>
      <c r="W76">
        <f>W68/SUM(W$68:W$72)</f>
        <v>6.5217614394804557E-2</v>
      </c>
    </row>
    <row r="77" spans="1:23" x14ac:dyDescent="0.3">
      <c r="A77" t="s">
        <v>70</v>
      </c>
      <c r="B77">
        <f t="shared" ref="B77:G77" si="2">B69/SUM(B$68:B$72)</f>
        <v>0.17629165547927872</v>
      </c>
      <c r="C77">
        <f t="shared" si="2"/>
        <v>0.17606843663875751</v>
      </c>
      <c r="D77">
        <f t="shared" si="2"/>
        <v>0.17585752044379208</v>
      </c>
      <c r="E77">
        <f t="shared" si="2"/>
        <v>0.17566371242834286</v>
      </c>
      <c r="F77">
        <f t="shared" si="2"/>
        <v>0.17553677104772128</v>
      </c>
      <c r="G77">
        <f t="shared" si="2"/>
        <v>0.17543694914236141</v>
      </c>
      <c r="H77">
        <f>H69/SUM(H$68:H$72)</f>
        <v>0.17522751541966478</v>
      </c>
      <c r="I77">
        <f>I69/SUM(I$68:I$72)</f>
        <v>0.17510990691429629</v>
      </c>
      <c r="J77">
        <f>J69/SUM(J$68:J$72)</f>
        <v>0.17499537326863462</v>
      </c>
      <c r="K77">
        <f>K69/SUM(K$68:K$72)</f>
        <v>0.17503391088693707</v>
      </c>
      <c r="L77">
        <f>L69/SUM(L$68:L$72)</f>
        <v>0.17492495696796603</v>
      </c>
      <c r="M77">
        <f>M69/SUM(M$68:M$72)</f>
        <v>0.17476074499843741</v>
      </c>
      <c r="N77">
        <f>N69/SUM(N$68:N$72)</f>
        <v>0.17461034381855381</v>
      </c>
      <c r="O77">
        <f>O69/SUM(O$68:O$72)</f>
        <v>0.17445748135003011</v>
      </c>
      <c r="P77">
        <f>P69/SUM(P$68:P$72)</f>
        <v>0.17436245038964887</v>
      </c>
      <c r="Q77">
        <f>Q69/SUM(Q$68:Q$72)</f>
        <v>0.17440543690016527</v>
      </c>
      <c r="R77">
        <f>R69/SUM(R$68:R$72)</f>
        <v>0.1744356126534993</v>
      </c>
      <c r="S77">
        <f>S69/SUM(S$68:S$72)</f>
        <v>0.17442935971168766</v>
      </c>
      <c r="T77">
        <f>T69/SUM(T$68:T$72)</f>
        <v>0.17418361843752797</v>
      </c>
      <c r="U77">
        <f>U69/SUM(U$68:U$72)</f>
        <v>0.17411298743829207</v>
      </c>
      <c r="V77">
        <f>V69/SUM(V$68:V$72)</f>
        <v>0.17380634393105304</v>
      </c>
      <c r="W77">
        <f>W69/SUM(W$68:W$72)</f>
        <v>0.17407788980206276</v>
      </c>
    </row>
    <row r="78" spans="1:23" x14ac:dyDescent="0.3">
      <c r="A78" t="s">
        <v>71</v>
      </c>
      <c r="B78">
        <f>B70/SUM(B$68:B$72)</f>
        <v>0.16931269624388917</v>
      </c>
      <c r="C78">
        <f>C70/SUM(C$68:C$72)</f>
        <v>0.16902219258335735</v>
      </c>
      <c r="D78">
        <f>D70/SUM(D$68:D$72)</f>
        <v>0.1687697653423979</v>
      </c>
      <c r="E78">
        <f>E70/SUM(E$68:E$72)</f>
        <v>0.16862455019295194</v>
      </c>
      <c r="F78">
        <f>F70/SUM(F$68:F$72)</f>
        <v>0.16861424100958783</v>
      </c>
      <c r="G78">
        <f>G70/SUM(G$68:G$72)</f>
        <v>0.16816741480833752</v>
      </c>
      <c r="H78">
        <f>H70/SUM(H$68:H$72)</f>
        <v>0.1676579660970629</v>
      </c>
      <c r="I78">
        <f>I70/SUM(I$68:I$72)</f>
        <v>0.1673731129601535</v>
      </c>
      <c r="J78">
        <f>J70/SUM(J$68:J$72)</f>
        <v>0.16731592657174987</v>
      </c>
      <c r="K78">
        <f>K70/SUM(K$68:K$72)</f>
        <v>0.16725004803558016</v>
      </c>
      <c r="L78">
        <f>L70/SUM(L$68:L$72)</f>
        <v>0.16723165539325707</v>
      </c>
      <c r="M78">
        <f>M70/SUM(M$68:M$72)</f>
        <v>0.16707195808742764</v>
      </c>
      <c r="N78">
        <f>N70/SUM(N$68:N$72)</f>
        <v>0.16686578294070933</v>
      </c>
      <c r="O78">
        <f>O70/SUM(O$68:O$72)</f>
        <v>0.16664061759458568</v>
      </c>
      <c r="P78">
        <f>P70/SUM(P$68:P$72)</f>
        <v>0.16666321962976052</v>
      </c>
      <c r="Q78">
        <f>Q70/SUM(Q$68:Q$72)</f>
        <v>0.16697543015666649</v>
      </c>
      <c r="R78">
        <f>R70/SUM(R$68:R$72)</f>
        <v>0.16715060976321774</v>
      </c>
      <c r="S78">
        <f>S70/SUM(S$68:S$72)</f>
        <v>0.1673503926592185</v>
      </c>
      <c r="T78">
        <f>T70/SUM(T$68:T$72)</f>
        <v>0.16746028284188641</v>
      </c>
      <c r="U78">
        <f>U70/SUM(U$68:U$72)</f>
        <v>0.16741762900933557</v>
      </c>
      <c r="V78">
        <f>V70/SUM(V$68:V$72)</f>
        <v>0.16702757047351763</v>
      </c>
      <c r="W78">
        <f>W70/SUM(W$68:W$72)</f>
        <v>0.16768274978789727</v>
      </c>
    </row>
    <row r="79" spans="1:23" x14ac:dyDescent="0.3">
      <c r="A79" t="s">
        <v>72</v>
      </c>
      <c r="B79">
        <f>B71/SUM(B$68:B$72)</f>
        <v>0.14946912566785645</v>
      </c>
      <c r="C79">
        <f>C71/SUM(C$68:C$72)</f>
        <v>0.14983634381639616</v>
      </c>
      <c r="D79">
        <f>D71/SUM(D$68:D$72)</f>
        <v>0.14954807162569836</v>
      </c>
      <c r="E79">
        <f>E71/SUM(E$68:E$72)</f>
        <v>0.14948470669170827</v>
      </c>
      <c r="F79">
        <f>F71/SUM(F$68:F$72)</f>
        <v>0.15001526692617256</v>
      </c>
      <c r="G79">
        <f>G71/SUM(G$68:G$72)</f>
        <v>0.15053049418085823</v>
      </c>
      <c r="H79">
        <f>H71/SUM(H$68:H$72)</f>
        <v>0.15117521508386556</v>
      </c>
      <c r="I79">
        <f>I71/SUM(I$68:I$72)</f>
        <v>0.15214648646442744</v>
      </c>
      <c r="J79">
        <f>J71/SUM(J$68:J$72)</f>
        <v>0.15342969614245261</v>
      </c>
      <c r="K79">
        <f>K71/SUM(K$68:K$72)</f>
        <v>0.15436739795865551</v>
      </c>
      <c r="L79">
        <f>L71/SUM(L$68:L$72)</f>
        <v>0.15559910245174233</v>
      </c>
      <c r="M79">
        <f>M71/SUM(M$68:M$72)</f>
        <v>0.15671133229922718</v>
      </c>
      <c r="N79">
        <f>N71/SUM(N$68:N$72)</f>
        <v>0.15780385420616633</v>
      </c>
      <c r="O79">
        <f>O71/SUM(O$68:O$72)</f>
        <v>0.15860739859317485</v>
      </c>
      <c r="P79">
        <f>P71/SUM(P$68:P$72)</f>
        <v>0.15940638545224142</v>
      </c>
      <c r="Q79">
        <f>Q71/SUM(Q$68:Q$72)</f>
        <v>0.15961568782992663</v>
      </c>
      <c r="R79">
        <f>R71/SUM(R$68:R$72)</f>
        <v>0.15932340800774406</v>
      </c>
      <c r="S79">
        <f>S71/SUM(S$68:S$72)</f>
        <v>0.15952349500602167</v>
      </c>
      <c r="T79">
        <f>T71/SUM(T$68:T$72)</f>
        <v>0.15972546557859923</v>
      </c>
      <c r="U79">
        <f>U71/SUM(U$68:U$72)</f>
        <v>0.15915941859375876</v>
      </c>
      <c r="V79">
        <f>V71/SUM(V$68:V$72)</f>
        <v>0.15767899363434934</v>
      </c>
      <c r="W79">
        <f>W71/SUM(W$68:W$72)</f>
        <v>0.15732395084517886</v>
      </c>
    </row>
    <row r="80" spans="1:23" x14ac:dyDescent="0.3">
      <c r="A80" t="s">
        <v>73</v>
      </c>
      <c r="B80">
        <f>B72/SUM(B$68:B$72)</f>
        <v>0.44079527760068726</v>
      </c>
      <c r="C80">
        <f>C72/SUM(C$68:C$72)</f>
        <v>0.44110184436865929</v>
      </c>
      <c r="D80">
        <f>D72/SUM(D$68:D$72)</f>
        <v>0.4418373802796165</v>
      </c>
      <c r="E80">
        <f>E72/SUM(E$68:E$72)</f>
        <v>0.44230442357503269</v>
      </c>
      <c r="F80">
        <f>F72/SUM(F$68:F$72)</f>
        <v>0.44171800101802677</v>
      </c>
      <c r="G80">
        <f>G72/SUM(G$68:G$72)</f>
        <v>0.44176505048963782</v>
      </c>
      <c r="H80">
        <f>H72/SUM(H$68:H$72)</f>
        <v>0.44184726181664596</v>
      </c>
      <c r="I80">
        <f>I72/SUM(I$68:I$72)</f>
        <v>0.44126215045649397</v>
      </c>
      <c r="J80">
        <f>J72/SUM(J$68:J$72)</f>
        <v>0.4400696990776618</v>
      </c>
      <c r="K80">
        <f>K72/SUM(K$68:K$72)</f>
        <v>0.43901779200427388</v>
      </c>
      <c r="L80">
        <f>L72/SUM(L$68:L$72)</f>
        <v>0.43778584179672286</v>
      </c>
      <c r="M80">
        <f>M72/SUM(M$68:M$72)</f>
        <v>0.43681761102177918</v>
      </c>
      <c r="N80">
        <f>N72/SUM(N$68:N$72)</f>
        <v>0.43586484519472191</v>
      </c>
      <c r="O80">
        <f>O72/SUM(O$68:O$72)</f>
        <v>0.43530161052397875</v>
      </c>
      <c r="P80">
        <f>P72/SUM(P$68:P$72)</f>
        <v>0.43441537110428857</v>
      </c>
      <c r="Q80">
        <f>Q72/SUM(Q$68:Q$72)</f>
        <v>0.43374588728293462</v>
      </c>
      <c r="R80">
        <f>R72/SUM(R$68:R$72)</f>
        <v>0.4337733270981311</v>
      </c>
      <c r="S80">
        <f>S72/SUM(S$68:S$72)</f>
        <v>0.43337249047802007</v>
      </c>
      <c r="T80">
        <f>T72/SUM(T$68:T$72)</f>
        <v>0.43329133266538583</v>
      </c>
      <c r="U80">
        <f>U72/SUM(U$68:U$72)</f>
        <v>0.43400694285564317</v>
      </c>
      <c r="V80">
        <f>V72/SUM(V$68:V$72)</f>
        <v>0.43621565936235646</v>
      </c>
      <c r="W80">
        <f>W72/SUM(W$68:W$72)</f>
        <v>0.43569779517005658</v>
      </c>
    </row>
    <row r="82" spans="1:10" x14ac:dyDescent="0.3">
      <c r="A82" s="1" t="s">
        <v>184</v>
      </c>
    </row>
    <row r="83" spans="1:10" x14ac:dyDescent="0.3">
      <c r="B83" s="1">
        <v>2014</v>
      </c>
      <c r="C83" s="1">
        <v>2015</v>
      </c>
      <c r="D83" s="1">
        <v>2016</v>
      </c>
      <c r="E83" s="1">
        <v>2017</v>
      </c>
      <c r="F83" s="1">
        <v>2018</v>
      </c>
      <c r="G83" s="1">
        <v>2019</v>
      </c>
      <c r="H83" s="1">
        <v>2020</v>
      </c>
      <c r="I83" s="1">
        <v>2021</v>
      </c>
      <c r="J83" s="1">
        <v>2022</v>
      </c>
    </row>
    <row r="84" spans="1:10" x14ac:dyDescent="0.3">
      <c r="A84" s="1" t="s">
        <v>65</v>
      </c>
      <c r="B84">
        <f>SUM(P42:P64)</f>
        <v>4004919</v>
      </c>
      <c r="C84">
        <f>SUM(Q42:Q64)</f>
        <v>4044822</v>
      </c>
      <c r="D84">
        <f>SUM(R42:R64)</f>
        <v>4084610</v>
      </c>
      <c r="E84">
        <f>SUM(S42:S64)</f>
        <v>4111296</v>
      </c>
      <c r="F84">
        <f>SUM(T42:T64)</f>
        <v>4132667</v>
      </c>
      <c r="G84">
        <f>SUM(U42:U64)</f>
        <v>4155306</v>
      </c>
      <c r="H84">
        <f>SUM(V42:V64)</f>
        <v>4160443</v>
      </c>
      <c r="I84">
        <f>SUM(W42:W64)</f>
        <v>4173602</v>
      </c>
      <c r="J84">
        <f>SUM(X42:X64)</f>
        <v>4207112</v>
      </c>
    </row>
    <row r="85" spans="1:10" x14ac:dyDescent="0.3">
      <c r="A85" s="1" t="s">
        <v>160</v>
      </c>
      <c r="B85" s="7"/>
      <c r="C85" s="7">
        <f>(C84-B84)/B84</f>
        <v>9.9634973890857723E-3</v>
      </c>
      <c r="D85" s="7">
        <f t="shared" ref="D85:J85" si="3">(D84-C84)/C84</f>
        <v>9.8367740286222725E-3</v>
      </c>
      <c r="E85" s="7">
        <f t="shared" si="3"/>
        <v>6.5333042811920846E-3</v>
      </c>
      <c r="F85" s="7">
        <f t="shared" si="3"/>
        <v>5.1981175765500711E-3</v>
      </c>
      <c r="G85" s="7">
        <f t="shared" si="3"/>
        <v>5.4780605357266868E-3</v>
      </c>
      <c r="H85" s="7">
        <f t="shared" si="3"/>
        <v>1.2362507117406035E-3</v>
      </c>
      <c r="I85" s="7">
        <f t="shared" si="3"/>
        <v>3.1628843370766044E-3</v>
      </c>
      <c r="J85" s="7">
        <f t="shared" si="3"/>
        <v>8.0290358304409472E-3</v>
      </c>
    </row>
    <row r="86" spans="1:10" x14ac:dyDescent="0.3">
      <c r="A86" s="1" t="s">
        <v>159</v>
      </c>
      <c r="B86" s="7"/>
      <c r="C86" s="7"/>
      <c r="D86" s="7"/>
      <c r="E86" s="7"/>
      <c r="F86" s="7"/>
      <c r="G86" s="7">
        <f>((G84-C84)/C84)/5</f>
        <v>5.4629845268840014E-3</v>
      </c>
      <c r="H86" s="7"/>
      <c r="I86" s="7">
        <f>((I84-G84)/G84)/2</f>
        <v>2.2015225834150359E-3</v>
      </c>
      <c r="J86" s="7"/>
    </row>
    <row r="87" spans="1:10" x14ac:dyDescent="0.3">
      <c r="A87" s="1" t="s">
        <v>66</v>
      </c>
      <c r="B87">
        <f>SUM(P12:P41)</f>
        <v>10750223</v>
      </c>
      <c r="C87">
        <f>SUM(Q12:Q41)</f>
        <v>10824823</v>
      </c>
      <c r="D87">
        <f>SUM(R12:R41)</f>
        <v>10916409</v>
      </c>
      <c r="E87">
        <f>SUM(S12:S41)</f>
        <v>10979622</v>
      </c>
      <c r="F87">
        <f>SUM(T12:T41)</f>
        <v>11035080</v>
      </c>
      <c r="G87">
        <f>SUM(U12:U41)</f>
        <v>11077349</v>
      </c>
      <c r="H87">
        <f>SUM(V12:V41)</f>
        <v>11092705</v>
      </c>
      <c r="I87">
        <f>SUM(W12:W41)</f>
        <v>11113568</v>
      </c>
      <c r="J87">
        <f>SUM(X12:X41)</f>
        <v>11229561</v>
      </c>
    </row>
    <row r="88" spans="1:10" x14ac:dyDescent="0.3">
      <c r="A88" s="1" t="s">
        <v>160</v>
      </c>
      <c r="B88" s="8"/>
      <c r="C88" s="8">
        <f>(C87-B87)/B87</f>
        <v>6.9393909317043935E-3</v>
      </c>
      <c r="D88" s="8">
        <f t="shared" ref="D88" si="4">(D87-C87)/C87</f>
        <v>8.460738803766122E-3</v>
      </c>
      <c r="E88" s="8">
        <f t="shared" ref="E88" si="5">(E87-D87)/D87</f>
        <v>5.7906404935908866E-3</v>
      </c>
      <c r="F88" s="8">
        <f t="shared" ref="F88" si="6">(F87-E87)/E87</f>
        <v>5.050993558794647E-3</v>
      </c>
      <c r="G88" s="8">
        <f t="shared" ref="G88" si="7">(G87-F87)/F87</f>
        <v>3.8304208034740119E-3</v>
      </c>
      <c r="H88" s="8">
        <f t="shared" ref="H88" si="8">(H87-G87)/G87</f>
        <v>1.386252252231107E-3</v>
      </c>
      <c r="I88" s="8">
        <f t="shared" ref="I88" si="9">(I87-H87)/H87</f>
        <v>1.8807856154112095E-3</v>
      </c>
      <c r="J88" s="8">
        <f t="shared" ref="J88" si="10">(J87-I87)/I87</f>
        <v>1.0437062156815885E-2</v>
      </c>
    </row>
    <row r="89" spans="1:10" x14ac:dyDescent="0.3">
      <c r="A89" s="1" t="s">
        <v>159</v>
      </c>
      <c r="B89" s="8"/>
      <c r="C89" s="8"/>
      <c r="D89" s="8"/>
      <c r="E89" s="8"/>
      <c r="F89" s="8"/>
      <c r="G89" s="7">
        <f>((G87-C87)/C87)/5</f>
        <v>4.665683679077247E-3</v>
      </c>
      <c r="H89" s="8"/>
      <c r="I89" s="7">
        <f>((I87-G87)/G87)/2</f>
        <v>1.6348225554688219E-3</v>
      </c>
      <c r="J89" s="8"/>
    </row>
    <row r="90" spans="1:10" x14ac:dyDescent="0.3">
      <c r="A90" s="1" t="s">
        <v>67</v>
      </c>
      <c r="B90">
        <f>SUM(P2:P10)</f>
        <v>10268541</v>
      </c>
      <c r="C90">
        <f>SUM(Q2:Q10)</f>
        <v>10346837</v>
      </c>
      <c r="D90">
        <f>SUM(R2:R10)</f>
        <v>10451349</v>
      </c>
      <c r="E90">
        <f>SUM(S2:S10)</f>
        <v>10521077</v>
      </c>
      <c r="F90">
        <f>SUM(T2:T10)</f>
        <v>10587237</v>
      </c>
      <c r="G90">
        <f>SUM(U2:U10)</f>
        <v>10649773</v>
      </c>
      <c r="H90">
        <f>SUM(V2:V10)</f>
        <v>10666145</v>
      </c>
      <c r="I90">
        <f>SUM(W2:W10)</f>
        <v>10680118</v>
      </c>
      <c r="J90">
        <f>SUM(X2:X10)</f>
        <v>10817018</v>
      </c>
    </row>
    <row r="91" spans="1:10" x14ac:dyDescent="0.3">
      <c r="A91" s="1" t="s">
        <v>160</v>
      </c>
      <c r="B91" s="8"/>
      <c r="C91" s="8">
        <f>(C90-B90)/B90</f>
        <v>7.6248417374970793E-3</v>
      </c>
      <c r="D91" s="8">
        <f t="shared" ref="D91" si="11">(D90-C90)/C90</f>
        <v>1.0100864641049241E-2</v>
      </c>
      <c r="E91" s="8">
        <f t="shared" ref="E91" si="12">(E90-D90)/D90</f>
        <v>6.6716746326239799E-3</v>
      </c>
      <c r="F91" s="8">
        <f t="shared" ref="F91" si="13">(F90-E90)/E90</f>
        <v>6.2883296073206196E-3</v>
      </c>
      <c r="G91" s="8">
        <f t="shared" ref="G91" si="14">(G90-F90)/F90</f>
        <v>5.9067346844129398E-3</v>
      </c>
      <c r="H91" s="8">
        <f t="shared" ref="H91" si="15">(H90-G90)/G90</f>
        <v>1.5373097623770948E-3</v>
      </c>
      <c r="I91" s="8">
        <f t="shared" ref="I91" si="16">(I90-H90)/H90</f>
        <v>1.310032818792544E-3</v>
      </c>
      <c r="J91" s="8">
        <f t="shared" ref="J91" si="17">(J90-I90)/I90</f>
        <v>1.2818210435502679E-2</v>
      </c>
    </row>
    <row r="92" spans="1:10" x14ac:dyDescent="0.3">
      <c r="A92" s="1" t="s">
        <v>159</v>
      </c>
      <c r="B92" s="8"/>
      <c r="C92" s="8"/>
      <c r="D92" s="8"/>
      <c r="E92" s="8"/>
      <c r="F92" s="8"/>
      <c r="G92" s="7">
        <f>((G90-C90)/C90)/5</f>
        <v>5.8556252504992582E-3</v>
      </c>
      <c r="H92" s="8"/>
      <c r="I92" s="7">
        <f>((I90-G90)/G90)/2</f>
        <v>1.4246782537055015E-3</v>
      </c>
      <c r="J92" s="8"/>
    </row>
    <row r="93" spans="1:10" x14ac:dyDescent="0.3">
      <c r="A93" s="1" t="s">
        <v>11</v>
      </c>
      <c r="B93">
        <f>P11</f>
        <v>9773527</v>
      </c>
      <c r="C93">
        <f>Q11</f>
        <v>9896316</v>
      </c>
      <c r="D93">
        <f>R11</f>
        <v>9990687</v>
      </c>
      <c r="E93">
        <f>S11</f>
        <v>10028404</v>
      </c>
      <c r="F93">
        <f>T11</f>
        <v>10092077</v>
      </c>
      <c r="G93">
        <f>U11</f>
        <v>10157871</v>
      </c>
      <c r="H93">
        <f>V11</f>
        <v>10140016</v>
      </c>
      <c r="I93">
        <f>W11</f>
        <v>10082349</v>
      </c>
      <c r="J93">
        <f>X11</f>
        <v>10148784</v>
      </c>
    </row>
    <row r="94" spans="1:10" x14ac:dyDescent="0.3">
      <c r="A94" s="1" t="s">
        <v>160</v>
      </c>
      <c r="B94" s="8"/>
      <c r="C94" s="8">
        <f>(C93-B93)/B93</f>
        <v>1.2563427716524444E-2</v>
      </c>
      <c r="D94" s="8">
        <f t="shared" ref="D94" si="18">(D93-C93)/C93</f>
        <v>9.5359727801739552E-3</v>
      </c>
      <c r="E94" s="8">
        <f t="shared" ref="E94" si="19">(E93-D93)/D93</f>
        <v>3.7752158585290479E-3</v>
      </c>
      <c r="F94" s="8">
        <f t="shared" ref="F94" si="20">(F93-E93)/E93</f>
        <v>6.3492655461427358E-3</v>
      </c>
      <c r="G94" s="8">
        <f t="shared" ref="G94" si="21">(G93-F93)/F93</f>
        <v>6.5193715822818238E-3</v>
      </c>
      <c r="H94" s="8">
        <f t="shared" ref="H94" si="22">(H93-G93)/G93</f>
        <v>-1.7577502214784968E-3</v>
      </c>
      <c r="I94" s="8">
        <f t="shared" ref="I94" si="23">(I93-H93)/H93</f>
        <v>-5.6870718941666367E-3</v>
      </c>
      <c r="J94" s="8">
        <f t="shared" ref="J94" si="24">(J93-I93)/I93</f>
        <v>6.5892382816742411E-3</v>
      </c>
    </row>
    <row r="95" spans="1:10" x14ac:dyDescent="0.3">
      <c r="A95" s="1" t="s">
        <v>159</v>
      </c>
      <c r="B95" s="8"/>
      <c r="C95" s="8"/>
      <c r="D95" s="8"/>
      <c r="E95" s="8"/>
      <c r="F95" s="8"/>
      <c r="G95" s="7">
        <f>((G93-C93)/C93)/5</f>
        <v>5.2859063918330815E-3</v>
      </c>
      <c r="H95" s="8"/>
      <c r="I95" s="7">
        <f>((I93-G93)/G93)/2</f>
        <v>-3.7174128318817989E-3</v>
      </c>
    </row>
    <row r="96" spans="1:10" x14ac:dyDescent="0.3">
      <c r="C96">
        <f t="shared" ref="C96:I96" si="25">C93-B93</f>
        <v>122789</v>
      </c>
      <c r="D96">
        <f t="shared" si="25"/>
        <v>94371</v>
      </c>
      <c r="E96">
        <f t="shared" si="25"/>
        <v>37717</v>
      </c>
      <c r="F96">
        <f t="shared" si="25"/>
        <v>63673</v>
      </c>
      <c r="G96">
        <f t="shared" si="25"/>
        <v>65794</v>
      </c>
      <c r="H96">
        <f t="shared" si="25"/>
        <v>-17855</v>
      </c>
      <c r="I96">
        <f t="shared" si="25"/>
        <v>-57667</v>
      </c>
      <c r="J96">
        <f>J93-I93</f>
        <v>66435</v>
      </c>
    </row>
    <row r="97" spans="1:10" x14ac:dyDescent="0.3">
      <c r="G97">
        <f>SUM(C96:G96)/5</f>
        <v>76868.800000000003</v>
      </c>
      <c r="I97">
        <f>(G97-J96)/G97</f>
        <v>0.13573517473929608</v>
      </c>
    </row>
    <row r="98" spans="1:10" x14ac:dyDescent="0.3">
      <c r="B98" s="1" t="s">
        <v>177</v>
      </c>
      <c r="C98" s="1" t="s">
        <v>178</v>
      </c>
    </row>
    <row r="99" spans="1:10" x14ac:dyDescent="0.3">
      <c r="A99" s="1" t="s">
        <v>65</v>
      </c>
      <c r="B99" s="9">
        <f>$G$86</f>
        <v>5.4629845268840014E-3</v>
      </c>
      <c r="C99" s="9">
        <f>$I$86</f>
        <v>2.2015225834150359E-3</v>
      </c>
    </row>
    <row r="100" spans="1:10" x14ac:dyDescent="0.3">
      <c r="A100" s="1" t="s">
        <v>161</v>
      </c>
      <c r="B100" s="9">
        <f>$G$89</f>
        <v>4.665683679077247E-3</v>
      </c>
      <c r="C100" s="9">
        <f>$I$89</f>
        <v>1.6348225554688219E-3</v>
      </c>
    </row>
    <row r="101" spans="1:10" x14ac:dyDescent="0.3">
      <c r="A101" s="1" t="s">
        <v>67</v>
      </c>
      <c r="B101" s="9">
        <f>$G$92</f>
        <v>5.8556252504992582E-3</v>
      </c>
      <c r="C101" s="9">
        <f>$I$92</f>
        <v>1.4246782537055015E-3</v>
      </c>
    </row>
    <row r="102" spans="1:10" x14ac:dyDescent="0.3">
      <c r="A102" s="1" t="s">
        <v>11</v>
      </c>
      <c r="B102" s="9">
        <f>$G$95</f>
        <v>5.2859063918330815E-3</v>
      </c>
      <c r="C102" s="9">
        <f>$I$95</f>
        <v>-3.7174128318817989E-3</v>
      </c>
    </row>
    <row r="105" spans="1:10" x14ac:dyDescent="0.3">
      <c r="A105" s="1" t="s">
        <v>185</v>
      </c>
    </row>
    <row r="106" spans="1:10" x14ac:dyDescent="0.3">
      <c r="A106" t="s">
        <v>74</v>
      </c>
      <c r="B106">
        <v>2014</v>
      </c>
      <c r="C106">
        <v>2015</v>
      </c>
      <c r="D106">
        <v>2016</v>
      </c>
      <c r="E106">
        <v>2017</v>
      </c>
      <c r="F106">
        <v>2018</v>
      </c>
      <c r="G106">
        <v>2019</v>
      </c>
      <c r="H106">
        <v>2020</v>
      </c>
      <c r="I106">
        <v>2021</v>
      </c>
      <c r="J106">
        <v>2022</v>
      </c>
    </row>
    <row r="107" spans="1:10" x14ac:dyDescent="0.3">
      <c r="A107" t="s">
        <v>2</v>
      </c>
      <c r="B107">
        <v>2480354</v>
      </c>
      <c r="C107">
        <v>2500550</v>
      </c>
      <c r="D107">
        <v>2528786</v>
      </c>
      <c r="E107">
        <v>2549465</v>
      </c>
      <c r="F107">
        <v>2564312</v>
      </c>
      <c r="G107">
        <v>2577376</v>
      </c>
      <c r="H107">
        <v>2576774</v>
      </c>
      <c r="I107">
        <v>2574100</v>
      </c>
      <c r="J107">
        <v>2598216</v>
      </c>
    </row>
    <row r="108" spans="1:10" x14ac:dyDescent="0.3">
      <c r="A108" t="s">
        <v>3</v>
      </c>
      <c r="B108">
        <v>713674</v>
      </c>
      <c r="C108">
        <v>723979</v>
      </c>
      <c r="D108">
        <v>735396</v>
      </c>
      <c r="E108">
        <v>741492</v>
      </c>
      <c r="F108">
        <v>748745</v>
      </c>
      <c r="G108">
        <v>754483</v>
      </c>
      <c r="H108">
        <v>759033</v>
      </c>
      <c r="I108">
        <v>762171</v>
      </c>
      <c r="J108">
        <v>773789</v>
      </c>
    </row>
    <row r="109" spans="1:10" x14ac:dyDescent="0.3">
      <c r="A109" t="s">
        <v>4</v>
      </c>
      <c r="B109">
        <v>972990</v>
      </c>
      <c r="C109">
        <v>980800</v>
      </c>
      <c r="D109">
        <v>992350</v>
      </c>
      <c r="E109">
        <v>1000740</v>
      </c>
      <c r="F109">
        <v>1007700</v>
      </c>
      <c r="G109">
        <v>1016390</v>
      </c>
      <c r="H109">
        <v>1019840</v>
      </c>
      <c r="I109">
        <v>1020550</v>
      </c>
      <c r="J109">
        <v>1020550</v>
      </c>
    </row>
    <row r="110" spans="1:10" x14ac:dyDescent="0.3">
      <c r="A110" t="s">
        <v>5</v>
      </c>
      <c r="B110">
        <v>770434</v>
      </c>
      <c r="C110">
        <v>777987</v>
      </c>
      <c r="D110">
        <v>786739</v>
      </c>
      <c r="E110">
        <v>793134</v>
      </c>
      <c r="F110">
        <v>797696</v>
      </c>
      <c r="G110">
        <v>804640</v>
      </c>
      <c r="H110">
        <v>808443</v>
      </c>
      <c r="I110">
        <v>809479</v>
      </c>
      <c r="J110">
        <v>822483</v>
      </c>
    </row>
    <row r="111" spans="1:10" x14ac:dyDescent="0.3">
      <c r="A111" t="s">
        <v>6</v>
      </c>
      <c r="B111">
        <v>612307</v>
      </c>
      <c r="C111">
        <v>617253</v>
      </c>
      <c r="D111">
        <v>623414</v>
      </c>
      <c r="E111">
        <v>628368</v>
      </c>
      <c r="F111">
        <v>633640</v>
      </c>
      <c r="G111">
        <v>636480</v>
      </c>
      <c r="H111">
        <v>636756</v>
      </c>
      <c r="I111">
        <v>640000</v>
      </c>
      <c r="J111">
        <v>653873</v>
      </c>
    </row>
    <row r="112" spans="1:10" x14ac:dyDescent="0.3">
      <c r="A112" t="s">
        <v>7</v>
      </c>
      <c r="B112">
        <v>2413820</v>
      </c>
      <c r="C112">
        <v>2436098</v>
      </c>
      <c r="D112">
        <v>2463072</v>
      </c>
      <c r="E112">
        <v>2481798</v>
      </c>
      <c r="F112">
        <v>2499974</v>
      </c>
      <c r="G112">
        <v>2521573</v>
      </c>
      <c r="H112">
        <v>2528260</v>
      </c>
      <c r="I112">
        <v>2539735</v>
      </c>
      <c r="J112">
        <v>2577634</v>
      </c>
    </row>
    <row r="113" spans="1:10" x14ac:dyDescent="0.3">
      <c r="A113" t="s">
        <v>8</v>
      </c>
      <c r="B113">
        <v>838421</v>
      </c>
      <c r="C113">
        <v>839409</v>
      </c>
      <c r="D113">
        <v>843082</v>
      </c>
      <c r="E113">
        <v>844707</v>
      </c>
      <c r="F113">
        <v>848712</v>
      </c>
      <c r="G113">
        <v>851184</v>
      </c>
      <c r="H113">
        <v>851702</v>
      </c>
      <c r="I113">
        <v>851771</v>
      </c>
      <c r="J113">
        <v>864441</v>
      </c>
    </row>
    <row r="114" spans="1:10" x14ac:dyDescent="0.3">
      <c r="A114" t="s">
        <v>9</v>
      </c>
      <c r="B114">
        <v>650345</v>
      </c>
      <c r="C114">
        <v>653624</v>
      </c>
      <c r="D114">
        <v>658638</v>
      </c>
      <c r="E114">
        <v>661531</v>
      </c>
      <c r="F114">
        <v>664533</v>
      </c>
      <c r="G114">
        <v>665257</v>
      </c>
      <c r="H114">
        <v>664708</v>
      </c>
      <c r="I114">
        <v>661104</v>
      </c>
      <c r="J114">
        <v>671436</v>
      </c>
    </row>
    <row r="115" spans="1:10" x14ac:dyDescent="0.3">
      <c r="A115" t="s">
        <v>10</v>
      </c>
      <c r="B115">
        <v>816196</v>
      </c>
      <c r="C115">
        <v>817137</v>
      </c>
      <c r="D115">
        <v>819872</v>
      </c>
      <c r="E115">
        <v>819842</v>
      </c>
      <c r="F115">
        <v>821925</v>
      </c>
      <c r="G115">
        <v>822390</v>
      </c>
      <c r="H115">
        <v>820629</v>
      </c>
      <c r="I115">
        <v>821208</v>
      </c>
      <c r="J115">
        <v>834596</v>
      </c>
    </row>
    <row r="116" spans="1:10" x14ac:dyDescent="0.3">
      <c r="A116" t="s">
        <v>11</v>
      </c>
      <c r="B116">
        <v>9773527</v>
      </c>
      <c r="C116">
        <v>9896316</v>
      </c>
      <c r="D116">
        <v>9990687</v>
      </c>
      <c r="E116">
        <v>10028404</v>
      </c>
      <c r="F116">
        <v>10092077</v>
      </c>
      <c r="G116">
        <v>10157871</v>
      </c>
      <c r="H116">
        <v>10140016</v>
      </c>
      <c r="I116">
        <v>10082349</v>
      </c>
      <c r="J116">
        <v>10148784</v>
      </c>
    </row>
    <row r="118" spans="1:10" x14ac:dyDescent="0.3">
      <c r="A118" t="s">
        <v>2</v>
      </c>
      <c r="C118">
        <f>C107-B107</f>
        <v>20196</v>
      </c>
      <c r="D118">
        <f t="shared" ref="D118:I127" si="26">D107-C107</f>
        <v>28236</v>
      </c>
      <c r="E118">
        <f t="shared" si="26"/>
        <v>20679</v>
      </c>
      <c r="F118">
        <f t="shared" si="26"/>
        <v>14847</v>
      </c>
      <c r="G118">
        <f t="shared" si="26"/>
        <v>13064</v>
      </c>
      <c r="H118">
        <f t="shared" si="26"/>
        <v>-602</v>
      </c>
      <c r="I118">
        <f t="shared" si="26"/>
        <v>-2674</v>
      </c>
      <c r="J118">
        <f>J107-I107</f>
        <v>24116</v>
      </c>
    </row>
    <row r="119" spans="1:10" x14ac:dyDescent="0.3">
      <c r="A119" t="s">
        <v>3</v>
      </c>
      <c r="C119">
        <f>C108-B108</f>
        <v>10305</v>
      </c>
      <c r="D119">
        <f t="shared" si="26"/>
        <v>11417</v>
      </c>
      <c r="E119">
        <f t="shared" si="26"/>
        <v>6096</v>
      </c>
      <c r="F119">
        <f t="shared" si="26"/>
        <v>7253</v>
      </c>
      <c r="G119">
        <f t="shared" si="26"/>
        <v>5738</v>
      </c>
      <c r="H119">
        <f t="shared" si="26"/>
        <v>4550</v>
      </c>
      <c r="I119">
        <f t="shared" si="26"/>
        <v>3138</v>
      </c>
      <c r="J119">
        <f t="shared" ref="J119:J127" si="27">J108-I108</f>
        <v>11618</v>
      </c>
    </row>
    <row r="120" spans="1:10" x14ac:dyDescent="0.3">
      <c r="A120" t="s">
        <v>4</v>
      </c>
      <c r="C120">
        <f>C109-B109</f>
        <v>7810</v>
      </c>
      <c r="D120">
        <f t="shared" si="26"/>
        <v>11550</v>
      </c>
      <c r="E120">
        <f t="shared" si="26"/>
        <v>8390</v>
      </c>
      <c r="F120">
        <f t="shared" si="26"/>
        <v>6960</v>
      </c>
      <c r="G120">
        <f t="shared" si="26"/>
        <v>8690</v>
      </c>
      <c r="H120">
        <f t="shared" si="26"/>
        <v>3450</v>
      </c>
      <c r="I120">
        <f t="shared" si="26"/>
        <v>710</v>
      </c>
      <c r="J120">
        <f t="shared" si="27"/>
        <v>0</v>
      </c>
    </row>
    <row r="121" spans="1:10" x14ac:dyDescent="0.3">
      <c r="A121" t="s">
        <v>5</v>
      </c>
      <c r="C121">
        <f>C110-B110</f>
        <v>7553</v>
      </c>
      <c r="D121">
        <f t="shared" si="26"/>
        <v>8752</v>
      </c>
      <c r="E121">
        <f t="shared" si="26"/>
        <v>6395</v>
      </c>
      <c r="F121">
        <f t="shared" si="26"/>
        <v>4562</v>
      </c>
      <c r="G121">
        <f t="shared" si="26"/>
        <v>6944</v>
      </c>
      <c r="H121">
        <f t="shared" si="26"/>
        <v>3803</v>
      </c>
      <c r="I121">
        <f t="shared" si="26"/>
        <v>1036</v>
      </c>
      <c r="J121">
        <f t="shared" si="27"/>
        <v>13004</v>
      </c>
    </row>
    <row r="122" spans="1:10" x14ac:dyDescent="0.3">
      <c r="A122" t="s">
        <v>6</v>
      </c>
      <c r="C122">
        <f>C111-B111</f>
        <v>4946</v>
      </c>
      <c r="D122">
        <f t="shared" si="26"/>
        <v>6161</v>
      </c>
      <c r="E122">
        <f t="shared" si="26"/>
        <v>4954</v>
      </c>
      <c r="F122">
        <f t="shared" si="26"/>
        <v>5272</v>
      </c>
      <c r="G122">
        <f t="shared" si="26"/>
        <v>2840</v>
      </c>
      <c r="H122">
        <f t="shared" si="26"/>
        <v>276</v>
      </c>
      <c r="I122">
        <f t="shared" si="26"/>
        <v>3244</v>
      </c>
      <c r="J122">
        <f t="shared" si="27"/>
        <v>13873</v>
      </c>
    </row>
    <row r="123" spans="1:10" x14ac:dyDescent="0.3">
      <c r="A123" t="s">
        <v>7</v>
      </c>
      <c r="C123">
        <f>C112-B112</f>
        <v>22278</v>
      </c>
      <c r="D123">
        <f t="shared" si="26"/>
        <v>26974</v>
      </c>
      <c r="E123">
        <f t="shared" si="26"/>
        <v>18726</v>
      </c>
      <c r="F123">
        <f t="shared" si="26"/>
        <v>18176</v>
      </c>
      <c r="G123">
        <f t="shared" si="26"/>
        <v>21599</v>
      </c>
      <c r="H123">
        <f t="shared" si="26"/>
        <v>6687</v>
      </c>
      <c r="I123">
        <f t="shared" si="26"/>
        <v>11475</v>
      </c>
      <c r="J123">
        <f t="shared" si="27"/>
        <v>37899</v>
      </c>
    </row>
    <row r="124" spans="1:10" x14ac:dyDescent="0.3">
      <c r="A124" t="s">
        <v>8</v>
      </c>
      <c r="C124">
        <f>C113-B113</f>
        <v>988</v>
      </c>
      <c r="D124">
        <f t="shared" si="26"/>
        <v>3673</v>
      </c>
      <c r="E124">
        <f t="shared" si="26"/>
        <v>1625</v>
      </c>
      <c r="F124">
        <f t="shared" si="26"/>
        <v>4005</v>
      </c>
      <c r="G124">
        <f t="shared" si="26"/>
        <v>2472</v>
      </c>
      <c r="H124">
        <f t="shared" si="26"/>
        <v>518</v>
      </c>
      <c r="I124">
        <f t="shared" si="26"/>
        <v>69</v>
      </c>
      <c r="J124">
        <f t="shared" si="27"/>
        <v>12670</v>
      </c>
    </row>
    <row r="125" spans="1:10" x14ac:dyDescent="0.3">
      <c r="A125" t="s">
        <v>9</v>
      </c>
      <c r="C125">
        <f>C114-B114</f>
        <v>3279</v>
      </c>
      <c r="D125">
        <f t="shared" si="26"/>
        <v>5014</v>
      </c>
      <c r="E125">
        <f t="shared" si="26"/>
        <v>2893</v>
      </c>
      <c r="F125">
        <f t="shared" si="26"/>
        <v>3002</v>
      </c>
      <c r="G125">
        <f t="shared" si="26"/>
        <v>724</v>
      </c>
      <c r="H125">
        <f t="shared" si="26"/>
        <v>-549</v>
      </c>
      <c r="I125">
        <f t="shared" si="26"/>
        <v>-3604</v>
      </c>
      <c r="J125">
        <f t="shared" si="27"/>
        <v>10332</v>
      </c>
    </row>
    <row r="126" spans="1:10" x14ac:dyDescent="0.3">
      <c r="A126" t="s">
        <v>10</v>
      </c>
      <c r="C126">
        <f>C115-B115</f>
        <v>941</v>
      </c>
      <c r="D126">
        <f t="shared" si="26"/>
        <v>2735</v>
      </c>
      <c r="E126">
        <f t="shared" si="26"/>
        <v>-30</v>
      </c>
      <c r="F126">
        <f t="shared" si="26"/>
        <v>2083</v>
      </c>
      <c r="G126">
        <f t="shared" si="26"/>
        <v>465</v>
      </c>
      <c r="H126">
        <f t="shared" si="26"/>
        <v>-1761</v>
      </c>
      <c r="I126">
        <f t="shared" si="26"/>
        <v>579</v>
      </c>
      <c r="J126">
        <f t="shared" si="27"/>
        <v>13388</v>
      </c>
    </row>
    <row r="127" spans="1:10" x14ac:dyDescent="0.3">
      <c r="A127" t="s">
        <v>11</v>
      </c>
      <c r="C127">
        <f>C116-B116</f>
        <v>122789</v>
      </c>
      <c r="D127">
        <f t="shared" si="26"/>
        <v>94371</v>
      </c>
      <c r="E127">
        <f t="shared" si="26"/>
        <v>37717</v>
      </c>
      <c r="F127">
        <f t="shared" si="26"/>
        <v>63673</v>
      </c>
      <c r="G127">
        <f t="shared" si="26"/>
        <v>65794</v>
      </c>
      <c r="H127">
        <f t="shared" si="26"/>
        <v>-17855</v>
      </c>
      <c r="I127">
        <f t="shared" si="26"/>
        <v>-57667</v>
      </c>
      <c r="J127">
        <f t="shared" si="27"/>
        <v>66435</v>
      </c>
    </row>
    <row r="129" spans="1:10" x14ac:dyDescent="0.3">
      <c r="A129" t="s">
        <v>2</v>
      </c>
      <c r="C129" s="6">
        <f>(C107-B107)/B107</f>
        <v>8.1423861271415297E-3</v>
      </c>
      <c r="D129" s="6">
        <f t="shared" ref="D129:I129" si="28">(D107-C107)/C107</f>
        <v>1.1291915778528724E-2</v>
      </c>
      <c r="E129" s="6">
        <f t="shared" si="28"/>
        <v>8.1774416656846399E-3</v>
      </c>
      <c r="F129" s="6">
        <f t="shared" si="28"/>
        <v>5.8235747499965681E-3</v>
      </c>
      <c r="G129" s="6">
        <f t="shared" si="28"/>
        <v>5.0945438776560728E-3</v>
      </c>
      <c r="H129" s="6">
        <f t="shared" si="28"/>
        <v>-2.335708876004122E-4</v>
      </c>
      <c r="I129" s="6">
        <f t="shared" si="28"/>
        <v>-1.03773167534289E-3</v>
      </c>
      <c r="J129" s="6">
        <f>(J107-I107)/I107</f>
        <v>9.3687113942737266E-3</v>
      </c>
    </row>
    <row r="130" spans="1:10" x14ac:dyDescent="0.3">
      <c r="A130" t="s">
        <v>3</v>
      </c>
      <c r="C130" s="6">
        <f>(C108-B108)/B108</f>
        <v>1.443936587293358E-2</v>
      </c>
      <c r="D130" s="6">
        <f t="shared" ref="D130:J130" si="29">(D108-C108)/C108</f>
        <v>1.5769794427738928E-2</v>
      </c>
      <c r="E130" s="6">
        <f t="shared" si="29"/>
        <v>8.289411419153762E-3</v>
      </c>
      <c r="F130" s="6">
        <f t="shared" si="29"/>
        <v>9.7816294713901162E-3</v>
      </c>
      <c r="G130" s="6">
        <f t="shared" si="29"/>
        <v>7.6634902403354948E-3</v>
      </c>
      <c r="H130" s="6">
        <f t="shared" si="29"/>
        <v>6.0306196428547764E-3</v>
      </c>
      <c r="I130" s="6">
        <f t="shared" si="29"/>
        <v>4.134207603621977E-3</v>
      </c>
      <c r="J130" s="6">
        <f t="shared" si="29"/>
        <v>1.5243298419908393E-2</v>
      </c>
    </row>
    <row r="131" spans="1:10" x14ac:dyDescent="0.3">
      <c r="A131" t="s">
        <v>4</v>
      </c>
      <c r="C131" s="6">
        <f>(C109-B109)/B109</f>
        <v>8.0268039753748754E-3</v>
      </c>
      <c r="D131" s="6">
        <f t="shared" ref="D131:J131" si="30">(D109-C109)/C109</f>
        <v>1.1776101141924959E-2</v>
      </c>
      <c r="E131" s="6">
        <f t="shared" si="30"/>
        <v>8.4546782889101633E-3</v>
      </c>
      <c r="F131" s="6">
        <f t="shared" si="30"/>
        <v>6.9548534084777269E-3</v>
      </c>
      <c r="G131" s="6">
        <f t="shared" si="30"/>
        <v>8.6235982931427996E-3</v>
      </c>
      <c r="H131" s="6">
        <f t="shared" si="30"/>
        <v>3.3943663357569437E-3</v>
      </c>
      <c r="I131" s="6">
        <f t="shared" si="30"/>
        <v>6.9618763727643553E-4</v>
      </c>
      <c r="J131" s="6">
        <f t="shared" si="30"/>
        <v>0</v>
      </c>
    </row>
    <row r="132" spans="1:10" x14ac:dyDescent="0.3">
      <c r="A132" t="s">
        <v>5</v>
      </c>
      <c r="C132" s="6">
        <f>(C110-B110)/B110</f>
        <v>9.8035652632152779E-3</v>
      </c>
      <c r="D132" s="6">
        <f t="shared" ref="D132:J132" si="31">(D110-C110)/C110</f>
        <v>1.124954530088549E-2</v>
      </c>
      <c r="E132" s="6">
        <f t="shared" si="31"/>
        <v>8.1284898803796433E-3</v>
      </c>
      <c r="F132" s="6">
        <f t="shared" si="31"/>
        <v>5.7518653846638781E-3</v>
      </c>
      <c r="G132" s="6">
        <f t="shared" si="31"/>
        <v>8.705070603337613E-3</v>
      </c>
      <c r="H132" s="6">
        <f t="shared" si="31"/>
        <v>4.7263372439848876E-3</v>
      </c>
      <c r="I132" s="6">
        <f t="shared" si="31"/>
        <v>1.28147562660571E-3</v>
      </c>
      <c r="J132" s="6">
        <f t="shared" si="31"/>
        <v>1.6064653931726455E-2</v>
      </c>
    </row>
    <row r="133" spans="1:10" x14ac:dyDescent="0.3">
      <c r="A133" t="s">
        <v>6</v>
      </c>
      <c r="C133" s="6">
        <f>(C111-B111)/B111</f>
        <v>8.0776473239731056E-3</v>
      </c>
      <c r="D133" s="6">
        <f t="shared" ref="D133:J133" si="32">(D111-C111)/C111</f>
        <v>9.981320463408036E-3</v>
      </c>
      <c r="E133" s="6">
        <f t="shared" si="32"/>
        <v>7.9465652038613176E-3</v>
      </c>
      <c r="F133" s="6">
        <f t="shared" si="32"/>
        <v>8.3899880324905148E-3</v>
      </c>
      <c r="G133" s="6">
        <f t="shared" si="32"/>
        <v>4.4820402752351494E-3</v>
      </c>
      <c r="H133" s="6">
        <f t="shared" si="32"/>
        <v>4.3363499245852185E-4</v>
      </c>
      <c r="I133" s="6">
        <f t="shared" si="32"/>
        <v>5.0945731174892733E-3</v>
      </c>
      <c r="J133" s="6">
        <f t="shared" si="32"/>
        <v>2.16765625E-2</v>
      </c>
    </row>
    <row r="134" spans="1:10" x14ac:dyDescent="0.3">
      <c r="A134" t="s">
        <v>7</v>
      </c>
      <c r="C134" s="6">
        <f>(C112-B112)/B112</f>
        <v>9.2293543014806412E-3</v>
      </c>
      <c r="D134" s="6">
        <f t="shared" ref="D134:J134" si="33">(D112-C112)/C112</f>
        <v>1.107262515711601E-2</v>
      </c>
      <c r="E134" s="6">
        <f t="shared" si="33"/>
        <v>7.602701017266243E-3</v>
      </c>
      <c r="F134" s="6">
        <f t="shared" si="33"/>
        <v>7.3237225592090891E-3</v>
      </c>
      <c r="G134" s="6">
        <f t="shared" si="33"/>
        <v>8.6396898527744681E-3</v>
      </c>
      <c r="H134" s="6">
        <f t="shared" si="33"/>
        <v>2.6519160857131638E-3</v>
      </c>
      <c r="I134" s="6">
        <f t="shared" si="33"/>
        <v>4.5386945962836104E-3</v>
      </c>
      <c r="J134" s="6">
        <f t="shared" si="33"/>
        <v>1.4922423008699727E-2</v>
      </c>
    </row>
    <row r="135" spans="1:10" x14ac:dyDescent="0.3">
      <c r="A135" t="s">
        <v>8</v>
      </c>
      <c r="C135" s="6">
        <f>(C113-B113)/B113</f>
        <v>1.1784055981422222E-3</v>
      </c>
      <c r="D135" s="6">
        <f t="shared" ref="D135:J135" si="34">(D113-C113)/C113</f>
        <v>4.3756976634751355E-3</v>
      </c>
      <c r="E135" s="6">
        <f t="shared" si="34"/>
        <v>1.9274518967312788E-3</v>
      </c>
      <c r="F135" s="6">
        <f t="shared" si="34"/>
        <v>4.7412889913307221E-3</v>
      </c>
      <c r="G135" s="6">
        <f t="shared" si="34"/>
        <v>2.9126488137318665E-3</v>
      </c>
      <c r="H135" s="6">
        <f t="shared" si="34"/>
        <v>6.0856407075320963E-4</v>
      </c>
      <c r="I135" s="6">
        <f t="shared" si="34"/>
        <v>8.1014251463540062E-5</v>
      </c>
      <c r="J135" s="6">
        <f t="shared" si="34"/>
        <v>1.4874890081958648E-2</v>
      </c>
    </row>
    <row r="136" spans="1:10" x14ac:dyDescent="0.3">
      <c r="A136" t="s">
        <v>9</v>
      </c>
      <c r="C136" s="6">
        <f>(C114-B114)/B114</f>
        <v>5.0419392783830124E-3</v>
      </c>
      <c r="D136" s="6">
        <f t="shared" ref="D136:J136" si="35">(D114-C114)/C114</f>
        <v>7.6710769494388207E-3</v>
      </c>
      <c r="E136" s="6">
        <f t="shared" si="35"/>
        <v>4.3923976448367692E-3</v>
      </c>
      <c r="F136" s="6">
        <f t="shared" si="35"/>
        <v>4.5379581606908824E-3</v>
      </c>
      <c r="G136" s="6">
        <f t="shared" si="35"/>
        <v>1.0894869028325155E-3</v>
      </c>
      <c r="H136" s="6">
        <f t="shared" si="35"/>
        <v>-8.2524498051129113E-4</v>
      </c>
      <c r="I136" s="6">
        <f t="shared" si="35"/>
        <v>-5.421929629250739E-3</v>
      </c>
      <c r="J136" s="6">
        <f t="shared" si="35"/>
        <v>1.5628403397952517E-2</v>
      </c>
    </row>
    <row r="137" spans="1:10" x14ac:dyDescent="0.3">
      <c r="A137" t="s">
        <v>10</v>
      </c>
      <c r="C137" s="6">
        <f>(C115-B115)/B115</f>
        <v>1.1529093502050977E-3</v>
      </c>
      <c r="D137" s="6">
        <f t="shared" ref="D137:J137" si="36">(D115-C115)/C115</f>
        <v>3.3470519631347007E-3</v>
      </c>
      <c r="E137" s="6">
        <f t="shared" si="36"/>
        <v>-3.65910776316303E-5</v>
      </c>
      <c r="F137" s="6">
        <f t="shared" si="36"/>
        <v>2.5407334583980815E-3</v>
      </c>
      <c r="G137" s="6">
        <f t="shared" si="36"/>
        <v>5.6574504973081483E-4</v>
      </c>
      <c r="H137" s="6">
        <f t="shared" si="36"/>
        <v>-2.1413198117681393E-3</v>
      </c>
      <c r="I137" s="6">
        <f t="shared" si="36"/>
        <v>7.0555634763090267E-4</v>
      </c>
      <c r="J137" s="6">
        <f t="shared" si="36"/>
        <v>1.6302812442158383E-2</v>
      </c>
    </row>
    <row r="138" spans="1:10" x14ac:dyDescent="0.3">
      <c r="A138" t="s">
        <v>11</v>
      </c>
      <c r="C138" s="6">
        <f>(C116-B116)/B116</f>
        <v>1.2563427716524444E-2</v>
      </c>
      <c r="D138" s="6">
        <f t="shared" ref="D138:J138" si="37">(D116-C116)/C116</f>
        <v>9.5359727801739552E-3</v>
      </c>
      <c r="E138" s="6">
        <f t="shared" si="37"/>
        <v>3.7752158585290479E-3</v>
      </c>
      <c r="F138" s="6">
        <f t="shared" si="37"/>
        <v>6.3492655461427358E-3</v>
      </c>
      <c r="G138" s="6">
        <f t="shared" si="37"/>
        <v>6.5193715822818238E-3</v>
      </c>
      <c r="H138" s="6">
        <f t="shared" si="37"/>
        <v>-1.7577502214784968E-3</v>
      </c>
      <c r="I138" s="6">
        <f t="shared" si="37"/>
        <v>-5.6870718941666367E-3</v>
      </c>
      <c r="J138" s="6">
        <f t="shared" si="37"/>
        <v>6.5892382816742411E-3</v>
      </c>
    </row>
    <row r="140" spans="1:10" x14ac:dyDescent="0.3">
      <c r="A140" s="1" t="s">
        <v>187</v>
      </c>
    </row>
    <row r="141" spans="1:10" x14ac:dyDescent="0.3">
      <c r="A141" t="s">
        <v>2</v>
      </c>
      <c r="C141" s="6"/>
      <c r="D141" s="6"/>
      <c r="E141" s="6"/>
      <c r="F141" s="6"/>
      <c r="G141" s="10">
        <f>(G116-B116)/5</f>
        <v>76868.800000000003</v>
      </c>
      <c r="H141" s="6"/>
      <c r="I141" s="6">
        <f>SUM(H129:I129)</f>
        <v>-1.2713025629433022E-3</v>
      </c>
      <c r="J141" s="6"/>
    </row>
    <row r="142" spans="1:10" x14ac:dyDescent="0.3">
      <c r="A142" t="s">
        <v>3</v>
      </c>
      <c r="C142" s="6"/>
      <c r="D142" s="6"/>
      <c r="E142" s="6"/>
      <c r="F142" s="6"/>
      <c r="G142" s="6">
        <f>G141/B116</f>
        <v>7.865001038008081E-3</v>
      </c>
      <c r="H142" s="6"/>
      <c r="I142" s="6">
        <f t="shared" ref="I142:I149" si="38">SUM(H130:I130)</f>
        <v>1.0164827246476753E-2</v>
      </c>
      <c r="J142" s="6"/>
    </row>
    <row r="143" spans="1:10" x14ac:dyDescent="0.3">
      <c r="A143" t="s">
        <v>4</v>
      </c>
      <c r="C143" s="6"/>
      <c r="D143" s="6"/>
      <c r="E143" s="6"/>
      <c r="F143" s="6"/>
      <c r="G143" s="6"/>
      <c r="H143" s="6"/>
      <c r="I143" s="6">
        <f t="shared" si="38"/>
        <v>4.0905539730333789E-3</v>
      </c>
      <c r="J143" s="6"/>
    </row>
    <row r="144" spans="1:10" x14ac:dyDescent="0.3">
      <c r="A144" t="s">
        <v>5</v>
      </c>
      <c r="C144" s="6"/>
      <c r="D144" s="6"/>
      <c r="E144" s="6"/>
      <c r="F144" s="6"/>
      <c r="G144" s="6"/>
      <c r="H144" s="6"/>
      <c r="I144" s="6">
        <f t="shared" si="38"/>
        <v>6.0078128705905974E-3</v>
      </c>
      <c r="J144" s="6"/>
    </row>
    <row r="145" spans="1:10" x14ac:dyDescent="0.3">
      <c r="A145" t="s">
        <v>6</v>
      </c>
      <c r="C145" s="6"/>
      <c r="D145" s="6"/>
      <c r="E145" s="6"/>
      <c r="F145" s="6"/>
      <c r="G145" s="6"/>
      <c r="H145" s="6"/>
      <c r="I145" s="6">
        <f t="shared" si="38"/>
        <v>5.5282081099477954E-3</v>
      </c>
      <c r="J145" s="6"/>
    </row>
    <row r="146" spans="1:10" x14ac:dyDescent="0.3">
      <c r="A146" t="s">
        <v>7</v>
      </c>
      <c r="C146" s="6"/>
      <c r="D146" s="6"/>
      <c r="E146" s="6"/>
      <c r="F146" s="6"/>
      <c r="G146" s="6"/>
      <c r="H146" s="6"/>
      <c r="I146" s="6">
        <f t="shared" si="38"/>
        <v>7.1906106819967742E-3</v>
      </c>
      <c r="J146" s="6"/>
    </row>
    <row r="147" spans="1:10" x14ac:dyDescent="0.3">
      <c r="A147" t="s">
        <v>8</v>
      </c>
      <c r="C147" s="6"/>
      <c r="D147" s="6"/>
      <c r="E147" s="6"/>
      <c r="F147" s="6"/>
      <c r="G147" s="6"/>
      <c r="H147" s="6"/>
      <c r="I147" s="6">
        <f t="shared" si="38"/>
        <v>6.8957832221674975E-4</v>
      </c>
      <c r="J147" s="6"/>
    </row>
    <row r="148" spans="1:10" x14ac:dyDescent="0.3">
      <c r="A148" t="s">
        <v>9</v>
      </c>
      <c r="C148" s="6"/>
      <c r="D148" s="6"/>
      <c r="E148" s="6"/>
      <c r="F148" s="6"/>
      <c r="G148" s="6"/>
      <c r="H148" s="6"/>
      <c r="I148" s="6">
        <f t="shared" si="38"/>
        <v>-6.2471746097620302E-3</v>
      </c>
      <c r="J148" s="6"/>
    </row>
    <row r="149" spans="1:10" x14ac:dyDescent="0.3">
      <c r="A149" t="s">
        <v>10</v>
      </c>
      <c r="C149" s="6"/>
      <c r="D149" s="6"/>
      <c r="E149" s="6"/>
      <c r="F149" s="6"/>
      <c r="G149" s="6"/>
      <c r="H149" s="6"/>
      <c r="I149" s="6">
        <f t="shared" si="38"/>
        <v>-1.4357634641372365E-3</v>
      </c>
      <c r="J149" s="6"/>
    </row>
    <row r="150" spans="1:10" x14ac:dyDescent="0.3">
      <c r="A150" t="s">
        <v>11</v>
      </c>
      <c r="C150" s="6"/>
      <c r="D150" s="6"/>
      <c r="E150" s="6"/>
      <c r="F150" s="6"/>
      <c r="G150" s="6"/>
      <c r="H150" s="6"/>
      <c r="I150" s="6">
        <f>SUM(H138:I138)</f>
        <v>-7.4448221156451335E-3</v>
      </c>
      <c r="J150" s="6"/>
    </row>
    <row r="154" spans="1:10" x14ac:dyDescent="0.3">
      <c r="A154" s="1" t="s">
        <v>186</v>
      </c>
    </row>
    <row r="155" spans="1:10" x14ac:dyDescent="0.3">
      <c r="A155" s="1"/>
      <c r="B155" s="1">
        <v>2015</v>
      </c>
      <c r="C155" s="1">
        <v>2016</v>
      </c>
      <c r="D155" s="1">
        <v>2017</v>
      </c>
      <c r="E155" s="1">
        <v>2018</v>
      </c>
      <c r="F155" s="1">
        <v>2019</v>
      </c>
      <c r="G155" s="1">
        <v>2020</v>
      </c>
      <c r="H155" s="1">
        <v>2021</v>
      </c>
      <c r="I155" s="1">
        <v>2022</v>
      </c>
    </row>
    <row r="156" spans="1:10" x14ac:dyDescent="0.3">
      <c r="A156" s="1" t="s">
        <v>11</v>
      </c>
      <c r="B156">
        <v>9896316</v>
      </c>
      <c r="C156">
        <v>9990687</v>
      </c>
      <c r="D156">
        <v>10028404</v>
      </c>
      <c r="E156">
        <v>10092077</v>
      </c>
      <c r="F156">
        <v>10157871</v>
      </c>
      <c r="G156">
        <v>10140016</v>
      </c>
      <c r="H156">
        <v>10082349</v>
      </c>
      <c r="I156">
        <v>10148784</v>
      </c>
    </row>
  </sheetData>
  <sortState xmlns:xlrd2="http://schemas.microsoft.com/office/spreadsheetml/2017/richdata2" ref="A2:X64">
    <sortCondition ref="B1:B64"/>
  </sortState>
  <conditionalFormatting sqref="C85:J85 C88:J88 C91:J91 C94:J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workbookViewId="0"/>
  </sheetViews>
  <sheetFormatPr defaultColWidth="11.5546875" defaultRowHeight="14.4" x14ac:dyDescent="0.3"/>
  <sheetData>
    <row r="1" spans="1:3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49</v>
      </c>
      <c r="B2">
        <v>106680</v>
      </c>
      <c r="C2">
        <v>108305</v>
      </c>
      <c r="D2">
        <v>109596</v>
      </c>
      <c r="E2">
        <v>107263</v>
      </c>
      <c r="F2">
        <v>107583</v>
      </c>
      <c r="G2">
        <v>108031</v>
      </c>
      <c r="H2">
        <v>108113</v>
      </c>
      <c r="I2">
        <v>109162</v>
      </c>
      <c r="J2">
        <v>109870</v>
      </c>
      <c r="K2">
        <v>109923</v>
      </c>
      <c r="L2">
        <v>109941</v>
      </c>
      <c r="M2">
        <v>109543</v>
      </c>
      <c r="N2">
        <v>111317</v>
      </c>
      <c r="O2">
        <v>112167</v>
      </c>
      <c r="P2">
        <v>117217</v>
      </c>
      <c r="Q2">
        <v>116654</v>
      </c>
      <c r="R2">
        <v>115454</v>
      </c>
      <c r="S2">
        <v>116183</v>
      </c>
      <c r="T2">
        <v>116746</v>
      </c>
      <c r="U2">
        <v>120219</v>
      </c>
      <c r="V2">
        <v>122725</v>
      </c>
      <c r="W2">
        <v>124679</v>
      </c>
      <c r="X2">
        <v>127819</v>
      </c>
      <c r="Y2">
        <v>130432</v>
      </c>
      <c r="Z2">
        <v>133654</v>
      </c>
      <c r="AA2">
        <v>136054</v>
      </c>
      <c r="AB2">
        <v>138462</v>
      </c>
      <c r="AC2">
        <v>141726</v>
      </c>
      <c r="AD2">
        <v>143153</v>
      </c>
      <c r="AE2">
        <v>143741</v>
      </c>
      <c r="AF2">
        <v>145022</v>
      </c>
      <c r="AG2">
        <v>146995</v>
      </c>
      <c r="AH2">
        <v>22316</v>
      </c>
      <c r="AI2">
        <v>17.898764026018799</v>
      </c>
    </row>
    <row r="3" spans="1:35" x14ac:dyDescent="0.3">
      <c r="A3" t="s">
        <v>58</v>
      </c>
      <c r="B3">
        <v>154181</v>
      </c>
      <c r="C3">
        <v>155438</v>
      </c>
      <c r="D3">
        <v>155664</v>
      </c>
      <c r="E3">
        <v>158024</v>
      </c>
      <c r="F3">
        <v>158741</v>
      </c>
      <c r="G3">
        <v>158128</v>
      </c>
      <c r="H3">
        <v>156407</v>
      </c>
      <c r="I3">
        <v>155877</v>
      </c>
      <c r="J3">
        <v>156520</v>
      </c>
      <c r="K3">
        <v>156616</v>
      </c>
      <c r="L3">
        <v>157439</v>
      </c>
      <c r="M3">
        <v>158794</v>
      </c>
      <c r="N3">
        <v>160778</v>
      </c>
      <c r="O3">
        <v>163485</v>
      </c>
      <c r="P3">
        <v>167220</v>
      </c>
      <c r="Q3">
        <v>169887</v>
      </c>
      <c r="R3">
        <v>172443</v>
      </c>
      <c r="S3">
        <v>176027</v>
      </c>
      <c r="T3">
        <v>178963</v>
      </c>
      <c r="U3">
        <v>181762</v>
      </c>
      <c r="V3">
        <v>184457</v>
      </c>
      <c r="W3">
        <v>188675</v>
      </c>
      <c r="X3">
        <v>192488</v>
      </c>
      <c r="Y3">
        <v>195766</v>
      </c>
      <c r="Z3">
        <v>200246</v>
      </c>
      <c r="AA3">
        <v>205091</v>
      </c>
      <c r="AB3">
        <v>208237</v>
      </c>
      <c r="AC3">
        <v>211037</v>
      </c>
      <c r="AD3">
        <v>213026</v>
      </c>
      <c r="AE3">
        <v>213718</v>
      </c>
      <c r="AF3">
        <v>216470</v>
      </c>
      <c r="AG3">
        <v>217705</v>
      </c>
      <c r="AH3">
        <v>29030</v>
      </c>
      <c r="AI3">
        <v>15.3862461905393</v>
      </c>
    </row>
    <row r="4" spans="1:35" x14ac:dyDescent="0.3">
      <c r="A4" t="s">
        <v>27</v>
      </c>
      <c r="B4">
        <v>178272</v>
      </c>
      <c r="C4">
        <v>180394</v>
      </c>
      <c r="D4">
        <v>183924</v>
      </c>
      <c r="E4">
        <v>187937</v>
      </c>
      <c r="F4">
        <v>192359</v>
      </c>
      <c r="G4">
        <v>196649</v>
      </c>
      <c r="H4">
        <v>199662</v>
      </c>
      <c r="I4">
        <v>202861</v>
      </c>
      <c r="J4">
        <v>206664</v>
      </c>
      <c r="K4">
        <v>209803</v>
      </c>
      <c r="L4">
        <v>212707</v>
      </c>
      <c r="M4">
        <v>215061</v>
      </c>
      <c r="N4">
        <v>217597</v>
      </c>
      <c r="O4">
        <v>219521</v>
      </c>
      <c r="P4">
        <v>223462</v>
      </c>
      <c r="Q4">
        <v>227225</v>
      </c>
      <c r="R4">
        <v>231033</v>
      </c>
      <c r="S4">
        <v>235625</v>
      </c>
      <c r="T4">
        <v>240178</v>
      </c>
      <c r="U4">
        <v>245450</v>
      </c>
      <c r="V4">
        <v>249895</v>
      </c>
      <c r="W4">
        <v>254003</v>
      </c>
      <c r="X4">
        <v>259672</v>
      </c>
      <c r="Y4">
        <v>264948</v>
      </c>
      <c r="Z4">
        <v>269783</v>
      </c>
      <c r="AA4">
        <v>274231</v>
      </c>
      <c r="AB4">
        <v>276588</v>
      </c>
      <c r="AC4">
        <v>278892</v>
      </c>
      <c r="AD4">
        <v>281434</v>
      </c>
      <c r="AE4">
        <v>283707</v>
      </c>
      <c r="AF4">
        <v>288312</v>
      </c>
      <c r="AG4">
        <v>292180</v>
      </c>
      <c r="AH4">
        <v>38177</v>
      </c>
      <c r="AI4">
        <v>15.030137439321599</v>
      </c>
    </row>
    <row r="5" spans="1:35" x14ac:dyDescent="0.3">
      <c r="A5" t="s">
        <v>52</v>
      </c>
      <c r="B5">
        <v>104756</v>
      </c>
      <c r="C5">
        <v>105658</v>
      </c>
      <c r="D5">
        <v>104148</v>
      </c>
      <c r="E5">
        <v>103492</v>
      </c>
      <c r="F5">
        <v>105502</v>
      </c>
      <c r="G5">
        <v>106620</v>
      </c>
      <c r="H5">
        <v>108047</v>
      </c>
      <c r="I5">
        <v>109627</v>
      </c>
      <c r="J5">
        <v>109684</v>
      </c>
      <c r="K5">
        <v>110522</v>
      </c>
      <c r="L5">
        <v>111180</v>
      </c>
      <c r="M5">
        <v>110636</v>
      </c>
      <c r="N5">
        <v>111064</v>
      </c>
      <c r="O5">
        <v>110697</v>
      </c>
      <c r="P5">
        <v>112970</v>
      </c>
      <c r="Q5">
        <v>113128</v>
      </c>
      <c r="R5">
        <v>114109</v>
      </c>
      <c r="S5">
        <v>114167</v>
      </c>
      <c r="T5">
        <v>114419</v>
      </c>
      <c r="U5">
        <v>115712</v>
      </c>
      <c r="V5">
        <v>117063</v>
      </c>
      <c r="W5">
        <v>117980</v>
      </c>
      <c r="X5">
        <v>118994</v>
      </c>
      <c r="Y5">
        <v>119789</v>
      </c>
      <c r="Z5">
        <v>121583</v>
      </c>
      <c r="AA5">
        <v>123347</v>
      </c>
      <c r="AB5">
        <v>124817</v>
      </c>
      <c r="AC5">
        <v>125758</v>
      </c>
      <c r="AD5">
        <v>126312</v>
      </c>
      <c r="AE5">
        <v>127345</v>
      </c>
      <c r="AF5">
        <v>129527</v>
      </c>
      <c r="AG5">
        <v>134939</v>
      </c>
      <c r="AH5">
        <v>16959</v>
      </c>
      <c r="AI5">
        <v>14.3744702491948</v>
      </c>
    </row>
    <row r="6" spans="1:35" x14ac:dyDescent="0.3">
      <c r="A6" t="s">
        <v>29</v>
      </c>
      <c r="B6">
        <v>317542</v>
      </c>
      <c r="C6">
        <v>320013</v>
      </c>
      <c r="D6">
        <v>321934</v>
      </c>
      <c r="E6">
        <v>323749</v>
      </c>
      <c r="F6">
        <v>327551</v>
      </c>
      <c r="G6">
        <v>331981</v>
      </c>
      <c r="H6">
        <v>336689</v>
      </c>
      <c r="I6">
        <v>340110</v>
      </c>
      <c r="J6">
        <v>342215</v>
      </c>
      <c r="K6">
        <v>343409</v>
      </c>
      <c r="L6">
        <v>345893</v>
      </c>
      <c r="M6">
        <v>349123</v>
      </c>
      <c r="N6">
        <v>351689</v>
      </c>
      <c r="O6">
        <v>353110</v>
      </c>
      <c r="P6">
        <v>357438</v>
      </c>
      <c r="Q6">
        <v>362435</v>
      </c>
      <c r="R6">
        <v>365907</v>
      </c>
      <c r="S6">
        <v>368454</v>
      </c>
      <c r="T6">
        <v>371268</v>
      </c>
      <c r="U6">
        <v>373456</v>
      </c>
      <c r="V6">
        <v>376008</v>
      </c>
      <c r="W6">
        <v>380827</v>
      </c>
      <c r="X6">
        <v>385699</v>
      </c>
      <c r="Y6">
        <v>391024</v>
      </c>
      <c r="Z6">
        <v>397939</v>
      </c>
      <c r="AA6">
        <v>405019</v>
      </c>
      <c r="AB6">
        <v>411732</v>
      </c>
      <c r="AC6">
        <v>417242</v>
      </c>
      <c r="AD6">
        <v>422168</v>
      </c>
      <c r="AE6">
        <v>422559</v>
      </c>
      <c r="AF6">
        <v>426707</v>
      </c>
      <c r="AG6">
        <v>429013</v>
      </c>
      <c r="AH6">
        <v>48186</v>
      </c>
      <c r="AI6">
        <v>12.652989415141301</v>
      </c>
    </row>
    <row r="7" spans="1:35" x14ac:dyDescent="0.3">
      <c r="A7" t="s">
        <v>34</v>
      </c>
      <c r="B7">
        <v>275971</v>
      </c>
      <c r="C7">
        <v>277538</v>
      </c>
      <c r="D7">
        <v>278668</v>
      </c>
      <c r="E7">
        <v>278447</v>
      </c>
      <c r="F7">
        <v>281891</v>
      </c>
      <c r="G7">
        <v>283875</v>
      </c>
      <c r="H7">
        <v>288703</v>
      </c>
      <c r="I7">
        <v>292220</v>
      </c>
      <c r="J7">
        <v>291424</v>
      </c>
      <c r="K7">
        <v>293439</v>
      </c>
      <c r="L7">
        <v>295018</v>
      </c>
      <c r="M7">
        <v>293360</v>
      </c>
      <c r="N7">
        <v>292864</v>
      </c>
      <c r="O7">
        <v>293598</v>
      </c>
      <c r="P7">
        <v>296538</v>
      </c>
      <c r="Q7">
        <v>298869</v>
      </c>
      <c r="R7">
        <v>301822</v>
      </c>
      <c r="S7">
        <v>304651</v>
      </c>
      <c r="T7">
        <v>306491</v>
      </c>
      <c r="U7">
        <v>308946</v>
      </c>
      <c r="V7">
        <v>310282</v>
      </c>
      <c r="W7">
        <v>316103</v>
      </c>
      <c r="X7">
        <v>321461</v>
      </c>
      <c r="Y7">
        <v>325876</v>
      </c>
      <c r="Z7">
        <v>330993</v>
      </c>
      <c r="AA7">
        <v>335547</v>
      </c>
      <c r="AB7">
        <v>338711</v>
      </c>
      <c r="AC7">
        <v>343218</v>
      </c>
      <c r="AD7">
        <v>346077</v>
      </c>
      <c r="AE7">
        <v>348587</v>
      </c>
      <c r="AF7">
        <v>351602</v>
      </c>
      <c r="AG7">
        <v>355787</v>
      </c>
      <c r="AH7">
        <v>39684</v>
      </c>
      <c r="AI7">
        <v>12.5541358354713</v>
      </c>
    </row>
    <row r="8" spans="1:35" x14ac:dyDescent="0.3">
      <c r="A8" t="s">
        <v>61</v>
      </c>
      <c r="B8">
        <v>141294</v>
      </c>
      <c r="C8">
        <v>142245</v>
      </c>
      <c r="D8">
        <v>143247</v>
      </c>
      <c r="E8">
        <v>144437</v>
      </c>
      <c r="F8">
        <v>146143</v>
      </c>
      <c r="G8">
        <v>146253</v>
      </c>
      <c r="H8">
        <v>149670</v>
      </c>
      <c r="I8">
        <v>152900</v>
      </c>
      <c r="J8">
        <v>153730</v>
      </c>
      <c r="K8">
        <v>155846</v>
      </c>
      <c r="L8">
        <v>158573</v>
      </c>
      <c r="M8">
        <v>159401</v>
      </c>
      <c r="N8">
        <v>159848</v>
      </c>
      <c r="O8">
        <v>160603</v>
      </c>
      <c r="P8">
        <v>161535</v>
      </c>
      <c r="Q8">
        <v>162710</v>
      </c>
      <c r="R8">
        <v>163368</v>
      </c>
      <c r="S8">
        <v>164089</v>
      </c>
      <c r="T8">
        <v>164889</v>
      </c>
      <c r="U8">
        <v>165641</v>
      </c>
      <c r="V8">
        <v>166831</v>
      </c>
      <c r="W8">
        <v>167964</v>
      </c>
      <c r="X8">
        <v>169014</v>
      </c>
      <c r="Y8">
        <v>170610</v>
      </c>
      <c r="Z8">
        <v>172898</v>
      </c>
      <c r="AA8">
        <v>175352</v>
      </c>
      <c r="AB8">
        <v>177528</v>
      </c>
      <c r="AC8">
        <v>179548</v>
      </c>
      <c r="AD8">
        <v>182081</v>
      </c>
      <c r="AE8">
        <v>183483</v>
      </c>
      <c r="AF8">
        <v>185857</v>
      </c>
      <c r="AG8">
        <v>188871</v>
      </c>
      <c r="AH8">
        <v>20907</v>
      </c>
      <c r="AI8">
        <v>12.447310137886699</v>
      </c>
    </row>
    <row r="9" spans="1:35" x14ac:dyDescent="0.3">
      <c r="A9" t="s">
        <v>19</v>
      </c>
      <c r="B9">
        <v>303871</v>
      </c>
      <c r="C9">
        <v>302938</v>
      </c>
      <c r="D9">
        <v>302585</v>
      </c>
      <c r="E9">
        <v>301695</v>
      </c>
      <c r="F9">
        <v>303096</v>
      </c>
      <c r="G9">
        <v>306426</v>
      </c>
      <c r="H9">
        <v>304736</v>
      </c>
      <c r="I9">
        <v>305005</v>
      </c>
      <c r="J9">
        <v>304840</v>
      </c>
      <c r="K9">
        <v>303066</v>
      </c>
      <c r="L9">
        <v>302804</v>
      </c>
      <c r="M9">
        <v>301295</v>
      </c>
      <c r="N9">
        <v>300665</v>
      </c>
      <c r="O9">
        <v>298174</v>
      </c>
      <c r="P9">
        <v>298386</v>
      </c>
      <c r="Q9">
        <v>300129</v>
      </c>
      <c r="R9">
        <v>301429</v>
      </c>
      <c r="S9">
        <v>305186</v>
      </c>
      <c r="T9">
        <v>307393</v>
      </c>
      <c r="U9">
        <v>311674</v>
      </c>
      <c r="V9">
        <v>316915</v>
      </c>
      <c r="W9">
        <v>318141</v>
      </c>
      <c r="X9">
        <v>322146</v>
      </c>
      <c r="Y9">
        <v>325066</v>
      </c>
      <c r="Z9">
        <v>331112</v>
      </c>
      <c r="AA9">
        <v>337064</v>
      </c>
      <c r="AB9">
        <v>340034</v>
      </c>
      <c r="AC9">
        <v>342811</v>
      </c>
      <c r="AD9">
        <v>343715</v>
      </c>
      <c r="AE9">
        <v>344702</v>
      </c>
      <c r="AF9">
        <v>344151</v>
      </c>
      <c r="AG9">
        <v>355600</v>
      </c>
      <c r="AH9">
        <v>37459</v>
      </c>
      <c r="AI9">
        <v>11.774339050924</v>
      </c>
    </row>
    <row r="10" spans="1:35" x14ac:dyDescent="0.3">
      <c r="A10" t="s">
        <v>59</v>
      </c>
      <c r="B10">
        <v>105377</v>
      </c>
      <c r="C10">
        <v>106920</v>
      </c>
      <c r="D10">
        <v>108779</v>
      </c>
      <c r="E10">
        <v>110986</v>
      </c>
      <c r="F10">
        <v>112921</v>
      </c>
      <c r="G10">
        <v>114882</v>
      </c>
      <c r="H10">
        <v>116499</v>
      </c>
      <c r="I10">
        <v>117980</v>
      </c>
      <c r="J10">
        <v>118497</v>
      </c>
      <c r="K10">
        <v>119694</v>
      </c>
      <c r="L10">
        <v>120577</v>
      </c>
      <c r="M10">
        <v>120927</v>
      </c>
      <c r="N10">
        <v>120869</v>
      </c>
      <c r="O10">
        <v>120833</v>
      </c>
      <c r="P10">
        <v>122874</v>
      </c>
      <c r="Q10">
        <v>125200</v>
      </c>
      <c r="R10">
        <v>127991</v>
      </c>
      <c r="S10">
        <v>131453</v>
      </c>
      <c r="T10">
        <v>134742</v>
      </c>
      <c r="U10">
        <v>137800</v>
      </c>
      <c r="V10">
        <v>140713</v>
      </c>
      <c r="W10">
        <v>143095</v>
      </c>
      <c r="X10">
        <v>144880</v>
      </c>
      <c r="Y10">
        <v>147313</v>
      </c>
      <c r="Z10">
        <v>150104</v>
      </c>
      <c r="AA10">
        <v>152565</v>
      </c>
      <c r="AB10">
        <v>154573</v>
      </c>
      <c r="AC10">
        <v>155915</v>
      </c>
      <c r="AD10">
        <v>157632</v>
      </c>
      <c r="AE10">
        <v>158281</v>
      </c>
      <c r="AF10">
        <v>158448</v>
      </c>
      <c r="AG10">
        <v>159182</v>
      </c>
      <c r="AH10">
        <v>16087</v>
      </c>
      <c r="AI10">
        <v>11.2421817673573</v>
      </c>
    </row>
    <row r="11" spans="1:35" x14ac:dyDescent="0.3">
      <c r="A11" t="s">
        <v>60</v>
      </c>
      <c r="B11">
        <v>171504</v>
      </c>
      <c r="C11">
        <v>172079</v>
      </c>
      <c r="D11">
        <v>172152</v>
      </c>
      <c r="E11">
        <v>171772</v>
      </c>
      <c r="F11">
        <v>171949</v>
      </c>
      <c r="G11">
        <v>172692</v>
      </c>
      <c r="H11">
        <v>175179</v>
      </c>
      <c r="I11">
        <v>177804</v>
      </c>
      <c r="J11">
        <v>179329</v>
      </c>
      <c r="K11">
        <v>179613</v>
      </c>
      <c r="L11">
        <v>180129</v>
      </c>
      <c r="M11">
        <v>182110</v>
      </c>
      <c r="N11">
        <v>184368</v>
      </c>
      <c r="O11">
        <v>186390</v>
      </c>
      <c r="P11">
        <v>189684</v>
      </c>
      <c r="Q11">
        <v>192345</v>
      </c>
      <c r="R11">
        <v>196942</v>
      </c>
      <c r="S11">
        <v>201521</v>
      </c>
      <c r="T11">
        <v>204371</v>
      </c>
      <c r="U11">
        <v>206939</v>
      </c>
      <c r="V11">
        <v>209709</v>
      </c>
      <c r="W11">
        <v>212801</v>
      </c>
      <c r="X11">
        <v>215994</v>
      </c>
      <c r="Y11">
        <v>218998</v>
      </c>
      <c r="Z11">
        <v>221805</v>
      </c>
      <c r="AA11">
        <v>224498</v>
      </c>
      <c r="AB11">
        <v>227680</v>
      </c>
      <c r="AC11">
        <v>230174</v>
      </c>
      <c r="AD11">
        <v>231934</v>
      </c>
      <c r="AE11">
        <v>232574</v>
      </c>
      <c r="AF11">
        <v>233760</v>
      </c>
      <c r="AG11">
        <v>235657</v>
      </c>
      <c r="AH11">
        <v>22856</v>
      </c>
      <c r="AI11">
        <v>10.7405510312452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"/>
  <sheetViews>
    <sheetView workbookViewId="0"/>
  </sheetViews>
  <sheetFormatPr defaultColWidth="11.5546875" defaultRowHeight="14.4" x14ac:dyDescent="0.3"/>
  <sheetData>
    <row r="1" spans="1:3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51</v>
      </c>
      <c r="B2">
        <v>155550</v>
      </c>
      <c r="C2">
        <v>154960</v>
      </c>
      <c r="D2">
        <v>154000</v>
      </c>
      <c r="E2">
        <v>152200</v>
      </c>
      <c r="F2">
        <v>152460</v>
      </c>
      <c r="G2">
        <v>152200</v>
      </c>
      <c r="H2">
        <v>151350</v>
      </c>
      <c r="I2">
        <v>149680</v>
      </c>
      <c r="J2">
        <v>147970</v>
      </c>
      <c r="K2">
        <v>146610</v>
      </c>
      <c r="L2">
        <v>145460</v>
      </c>
      <c r="M2">
        <v>144370</v>
      </c>
      <c r="N2">
        <v>144080</v>
      </c>
      <c r="O2">
        <v>143100</v>
      </c>
      <c r="P2">
        <v>143600</v>
      </c>
      <c r="Q2">
        <v>143360</v>
      </c>
      <c r="R2">
        <v>143700</v>
      </c>
      <c r="S2">
        <v>144290</v>
      </c>
      <c r="T2">
        <v>145170</v>
      </c>
      <c r="U2">
        <v>146060</v>
      </c>
      <c r="V2">
        <v>147200</v>
      </c>
      <c r="W2">
        <v>147780</v>
      </c>
      <c r="X2">
        <v>148100</v>
      </c>
      <c r="Y2">
        <v>148130</v>
      </c>
      <c r="Z2">
        <v>148210</v>
      </c>
      <c r="AA2">
        <v>148270</v>
      </c>
      <c r="AB2">
        <v>148710</v>
      </c>
      <c r="AC2">
        <v>148750</v>
      </c>
      <c r="AD2">
        <v>149320</v>
      </c>
      <c r="AE2">
        <v>148820</v>
      </c>
      <c r="AF2">
        <v>147720</v>
      </c>
      <c r="AG2">
        <v>147720</v>
      </c>
      <c r="AH2">
        <v>-60</v>
      </c>
      <c r="AI2">
        <v>-4.0600893219650797E-2</v>
      </c>
    </row>
    <row r="3" spans="1:35" x14ac:dyDescent="0.3">
      <c r="A3" t="s">
        <v>38</v>
      </c>
      <c r="B3">
        <v>295896</v>
      </c>
      <c r="C3">
        <v>296325</v>
      </c>
      <c r="D3">
        <v>296882</v>
      </c>
      <c r="E3">
        <v>295295</v>
      </c>
      <c r="F3">
        <v>293891</v>
      </c>
      <c r="G3">
        <v>292268</v>
      </c>
      <c r="H3">
        <v>290804</v>
      </c>
      <c r="I3">
        <v>289709</v>
      </c>
      <c r="J3">
        <v>287527</v>
      </c>
      <c r="K3">
        <v>285720</v>
      </c>
      <c r="L3">
        <v>284601</v>
      </c>
      <c r="M3">
        <v>283037</v>
      </c>
      <c r="N3">
        <v>281528</v>
      </c>
      <c r="O3">
        <v>280113</v>
      </c>
      <c r="P3">
        <v>279199</v>
      </c>
      <c r="Q3">
        <v>278370</v>
      </c>
      <c r="R3">
        <v>277834</v>
      </c>
      <c r="S3">
        <v>276812</v>
      </c>
      <c r="T3">
        <v>276209</v>
      </c>
      <c r="U3">
        <v>275980</v>
      </c>
      <c r="V3">
        <v>275330</v>
      </c>
      <c r="W3">
        <v>275317</v>
      </c>
      <c r="X3">
        <v>275247</v>
      </c>
      <c r="Y3">
        <v>275751</v>
      </c>
      <c r="Z3">
        <v>275408</v>
      </c>
      <c r="AA3">
        <v>275490</v>
      </c>
      <c r="AB3">
        <v>274816</v>
      </c>
      <c r="AC3">
        <v>274339</v>
      </c>
      <c r="AD3">
        <v>274277</v>
      </c>
      <c r="AE3">
        <v>273583</v>
      </c>
      <c r="AF3">
        <v>274378</v>
      </c>
      <c r="AG3">
        <v>277354</v>
      </c>
      <c r="AH3">
        <v>2037</v>
      </c>
      <c r="AI3">
        <v>0.73987439932877397</v>
      </c>
    </row>
    <row r="4" spans="1:35" x14ac:dyDescent="0.3">
      <c r="A4" t="s">
        <v>13</v>
      </c>
      <c r="B4">
        <v>334269</v>
      </c>
      <c r="C4">
        <v>332687</v>
      </c>
      <c r="D4">
        <v>330802</v>
      </c>
      <c r="E4">
        <v>328899</v>
      </c>
      <c r="F4">
        <v>326277</v>
      </c>
      <c r="G4">
        <v>322748</v>
      </c>
      <c r="H4">
        <v>320382</v>
      </c>
      <c r="I4">
        <v>318629</v>
      </c>
      <c r="J4">
        <v>317011</v>
      </c>
      <c r="K4">
        <v>316503</v>
      </c>
      <c r="L4">
        <v>315004</v>
      </c>
      <c r="M4">
        <v>315050</v>
      </c>
      <c r="N4">
        <v>315371</v>
      </c>
      <c r="O4">
        <v>315130</v>
      </c>
      <c r="P4">
        <v>314925</v>
      </c>
      <c r="Q4">
        <v>315350</v>
      </c>
      <c r="R4">
        <v>315670</v>
      </c>
      <c r="S4">
        <v>316711</v>
      </c>
      <c r="T4">
        <v>317771</v>
      </c>
      <c r="U4">
        <v>319078</v>
      </c>
      <c r="V4">
        <v>319837</v>
      </c>
      <c r="W4">
        <v>319971</v>
      </c>
      <c r="X4">
        <v>319965</v>
      </c>
      <c r="Y4">
        <v>320917</v>
      </c>
      <c r="Z4">
        <v>320714</v>
      </c>
      <c r="AA4">
        <v>320914</v>
      </c>
      <c r="AB4">
        <v>321020</v>
      </c>
      <c r="AC4">
        <v>320643</v>
      </c>
      <c r="AD4">
        <v>320732</v>
      </c>
      <c r="AE4">
        <v>320249</v>
      </c>
      <c r="AF4">
        <v>320631</v>
      </c>
      <c r="AG4">
        <v>322453</v>
      </c>
      <c r="AH4">
        <v>2482</v>
      </c>
      <c r="AI4">
        <v>0.77569529738632603</v>
      </c>
    </row>
    <row r="5" spans="1:35" x14ac:dyDescent="0.3">
      <c r="A5" t="s">
        <v>42</v>
      </c>
      <c r="B5">
        <v>214120</v>
      </c>
      <c r="C5">
        <v>216140</v>
      </c>
      <c r="D5">
        <v>218250</v>
      </c>
      <c r="E5">
        <v>219500</v>
      </c>
      <c r="F5">
        <v>219880</v>
      </c>
      <c r="G5">
        <v>218350</v>
      </c>
      <c r="H5">
        <v>217300</v>
      </c>
      <c r="I5">
        <v>215650</v>
      </c>
      <c r="J5">
        <v>214630</v>
      </c>
      <c r="K5">
        <v>213340</v>
      </c>
      <c r="L5">
        <v>211910</v>
      </c>
      <c r="M5">
        <v>210680</v>
      </c>
      <c r="N5">
        <v>209280</v>
      </c>
      <c r="O5">
        <v>207820</v>
      </c>
      <c r="P5">
        <v>208690</v>
      </c>
      <c r="Q5">
        <v>209630</v>
      </c>
      <c r="R5">
        <v>212470</v>
      </c>
      <c r="S5">
        <v>214020</v>
      </c>
      <c r="T5">
        <v>217020</v>
      </c>
      <c r="U5">
        <v>219730</v>
      </c>
      <c r="V5">
        <v>222460</v>
      </c>
      <c r="W5">
        <v>224910</v>
      </c>
      <c r="X5">
        <v>227070</v>
      </c>
      <c r="Y5">
        <v>228920</v>
      </c>
      <c r="Z5">
        <v>230350</v>
      </c>
      <c r="AA5">
        <v>229840</v>
      </c>
      <c r="AB5">
        <v>228800</v>
      </c>
      <c r="AC5">
        <v>227560</v>
      </c>
      <c r="AD5">
        <v>228670</v>
      </c>
      <c r="AE5">
        <v>229060</v>
      </c>
      <c r="AF5">
        <v>227430</v>
      </c>
      <c r="AG5">
        <v>227430</v>
      </c>
      <c r="AH5">
        <v>2520</v>
      </c>
      <c r="AI5">
        <v>1.12044817927171</v>
      </c>
    </row>
    <row r="6" spans="1:35" x14ac:dyDescent="0.3">
      <c r="A6" t="s">
        <v>39</v>
      </c>
      <c r="B6">
        <v>368587</v>
      </c>
      <c r="C6">
        <v>368106</v>
      </c>
      <c r="D6">
        <v>367568</v>
      </c>
      <c r="E6">
        <v>366836</v>
      </c>
      <c r="F6">
        <v>365516</v>
      </c>
      <c r="G6">
        <v>364526</v>
      </c>
      <c r="H6">
        <v>363443</v>
      </c>
      <c r="I6">
        <v>361787</v>
      </c>
      <c r="J6">
        <v>360436</v>
      </c>
      <c r="K6">
        <v>359309</v>
      </c>
      <c r="L6">
        <v>357843</v>
      </c>
      <c r="M6">
        <v>359686</v>
      </c>
      <c r="N6">
        <v>362583</v>
      </c>
      <c r="O6">
        <v>365320</v>
      </c>
      <c r="P6">
        <v>367017</v>
      </c>
      <c r="Q6">
        <v>369116</v>
      </c>
      <c r="R6">
        <v>371417</v>
      </c>
      <c r="S6">
        <v>373620</v>
      </c>
      <c r="T6">
        <v>375138</v>
      </c>
      <c r="U6">
        <v>376949</v>
      </c>
      <c r="V6">
        <v>378571</v>
      </c>
      <c r="W6">
        <v>378891</v>
      </c>
      <c r="X6">
        <v>378330</v>
      </c>
      <c r="Y6">
        <v>378667</v>
      </c>
      <c r="Z6">
        <v>379058</v>
      </c>
      <c r="AA6">
        <v>380300</v>
      </c>
      <c r="AB6">
        <v>380288</v>
      </c>
      <c r="AC6">
        <v>380526</v>
      </c>
      <c r="AD6">
        <v>380092</v>
      </c>
      <c r="AE6">
        <v>381300</v>
      </c>
      <c r="AF6">
        <v>379831</v>
      </c>
      <c r="AG6">
        <v>383440</v>
      </c>
      <c r="AH6">
        <v>4549</v>
      </c>
      <c r="AI6">
        <v>1.20060914616605</v>
      </c>
    </row>
    <row r="7" spans="1:35" x14ac:dyDescent="0.3">
      <c r="A7" t="s">
        <v>32</v>
      </c>
      <c r="B7">
        <v>482609</v>
      </c>
      <c r="C7">
        <v>482889</v>
      </c>
      <c r="D7">
        <v>481131</v>
      </c>
      <c r="E7">
        <v>483181</v>
      </c>
      <c r="F7">
        <v>483578</v>
      </c>
      <c r="G7">
        <v>486190</v>
      </c>
      <c r="H7">
        <v>488375</v>
      </c>
      <c r="I7">
        <v>488620</v>
      </c>
      <c r="J7">
        <v>487568</v>
      </c>
      <c r="K7">
        <v>488983</v>
      </c>
      <c r="L7">
        <v>489757</v>
      </c>
      <c r="M7">
        <v>490931</v>
      </c>
      <c r="N7">
        <v>493759</v>
      </c>
      <c r="O7">
        <v>497417</v>
      </c>
      <c r="P7">
        <v>500583</v>
      </c>
      <c r="Q7">
        <v>501764</v>
      </c>
      <c r="R7">
        <v>503215</v>
      </c>
      <c r="S7">
        <v>507010</v>
      </c>
      <c r="T7">
        <v>511170</v>
      </c>
      <c r="U7">
        <v>516494</v>
      </c>
      <c r="V7">
        <v>520816</v>
      </c>
      <c r="W7">
        <v>522789</v>
      </c>
      <c r="X7">
        <v>523435</v>
      </c>
      <c r="Y7">
        <v>525439</v>
      </c>
      <c r="Z7">
        <v>528376</v>
      </c>
      <c r="AA7">
        <v>532572</v>
      </c>
      <c r="AB7">
        <v>534279</v>
      </c>
      <c r="AC7">
        <v>534130</v>
      </c>
      <c r="AD7">
        <v>532412</v>
      </c>
      <c r="AE7">
        <v>530525</v>
      </c>
      <c r="AF7">
        <v>528707</v>
      </c>
      <c r="AG7">
        <v>530106</v>
      </c>
      <c r="AH7">
        <v>7317</v>
      </c>
      <c r="AI7">
        <v>1.3996086375191501</v>
      </c>
    </row>
    <row r="8" spans="1:35" x14ac:dyDescent="0.3">
      <c r="A8" t="s">
        <v>16</v>
      </c>
      <c r="B8">
        <v>299082</v>
      </c>
      <c r="C8">
        <v>298725</v>
      </c>
      <c r="D8">
        <v>298162</v>
      </c>
      <c r="E8">
        <v>298524</v>
      </c>
      <c r="F8">
        <v>300146</v>
      </c>
      <c r="G8">
        <v>301194</v>
      </c>
      <c r="H8">
        <v>303358</v>
      </c>
      <c r="I8">
        <v>305217</v>
      </c>
      <c r="J8">
        <v>306849</v>
      </c>
      <c r="K8">
        <v>308170</v>
      </c>
      <c r="L8">
        <v>309663</v>
      </c>
      <c r="M8">
        <v>309793</v>
      </c>
      <c r="N8">
        <v>309839</v>
      </c>
      <c r="O8">
        <v>309808</v>
      </c>
      <c r="P8">
        <v>312684</v>
      </c>
      <c r="Q8">
        <v>315901</v>
      </c>
      <c r="R8">
        <v>318725</v>
      </c>
      <c r="S8">
        <v>322740</v>
      </c>
      <c r="T8">
        <v>326607</v>
      </c>
      <c r="U8">
        <v>330711</v>
      </c>
      <c r="V8">
        <v>334286</v>
      </c>
      <c r="W8">
        <v>336209</v>
      </c>
      <c r="X8">
        <v>338344</v>
      </c>
      <c r="Y8">
        <v>339524</v>
      </c>
      <c r="Z8">
        <v>341159</v>
      </c>
      <c r="AA8">
        <v>343743</v>
      </c>
      <c r="AB8">
        <v>343644</v>
      </c>
      <c r="AC8">
        <v>345480</v>
      </c>
      <c r="AD8">
        <v>344500</v>
      </c>
      <c r="AE8">
        <v>343046</v>
      </c>
      <c r="AF8">
        <v>341086</v>
      </c>
      <c r="AG8">
        <v>342653</v>
      </c>
      <c r="AH8">
        <v>6444</v>
      </c>
      <c r="AI8">
        <v>1.9166649316347899</v>
      </c>
    </row>
    <row r="9" spans="1:35" x14ac:dyDescent="0.3">
      <c r="A9" t="s">
        <v>54</v>
      </c>
      <c r="B9">
        <v>118380</v>
      </c>
      <c r="C9">
        <v>115935</v>
      </c>
      <c r="D9">
        <v>115087</v>
      </c>
      <c r="E9">
        <v>114627</v>
      </c>
      <c r="F9">
        <v>114959</v>
      </c>
      <c r="G9">
        <v>114810</v>
      </c>
      <c r="H9">
        <v>114474</v>
      </c>
      <c r="I9">
        <v>115818</v>
      </c>
      <c r="J9">
        <v>116276</v>
      </c>
      <c r="K9">
        <v>116565</v>
      </c>
      <c r="L9">
        <v>117156</v>
      </c>
      <c r="M9">
        <v>117818</v>
      </c>
      <c r="N9">
        <v>119210</v>
      </c>
      <c r="O9">
        <v>121175</v>
      </c>
      <c r="P9">
        <v>124028</v>
      </c>
      <c r="Q9">
        <v>124753</v>
      </c>
      <c r="R9">
        <v>125471</v>
      </c>
      <c r="S9">
        <v>127387</v>
      </c>
      <c r="T9">
        <v>129320</v>
      </c>
      <c r="U9">
        <v>131729</v>
      </c>
      <c r="V9">
        <v>133729</v>
      </c>
      <c r="W9">
        <v>135694</v>
      </c>
      <c r="X9">
        <v>136760</v>
      </c>
      <c r="Y9">
        <v>138108</v>
      </c>
      <c r="Z9">
        <v>139694</v>
      </c>
      <c r="AA9">
        <v>141245</v>
      </c>
      <c r="AB9">
        <v>141922</v>
      </c>
      <c r="AC9">
        <v>141643</v>
      </c>
      <c r="AD9">
        <v>140809</v>
      </c>
      <c r="AE9">
        <v>139889</v>
      </c>
      <c r="AF9">
        <v>139638</v>
      </c>
      <c r="AG9">
        <v>139247</v>
      </c>
      <c r="AH9">
        <v>3553</v>
      </c>
      <c r="AI9">
        <v>2.6183913806063601</v>
      </c>
    </row>
    <row r="10" spans="1:35" x14ac:dyDescent="0.3">
      <c r="A10" t="s">
        <v>64</v>
      </c>
      <c r="B10">
        <v>172272</v>
      </c>
      <c r="C10">
        <v>171657</v>
      </c>
      <c r="D10">
        <v>171681</v>
      </c>
      <c r="E10">
        <v>172673</v>
      </c>
      <c r="F10">
        <v>172859</v>
      </c>
      <c r="G10">
        <v>174470</v>
      </c>
      <c r="H10">
        <v>174953</v>
      </c>
      <c r="I10">
        <v>176277</v>
      </c>
      <c r="J10">
        <v>177145</v>
      </c>
      <c r="K10">
        <v>179107</v>
      </c>
      <c r="L10">
        <v>181291</v>
      </c>
      <c r="M10">
        <v>182088</v>
      </c>
      <c r="N10">
        <v>183960</v>
      </c>
      <c r="O10">
        <v>186643</v>
      </c>
      <c r="P10">
        <v>188214</v>
      </c>
      <c r="Q10">
        <v>188977</v>
      </c>
      <c r="R10">
        <v>189770</v>
      </c>
      <c r="S10">
        <v>190768</v>
      </c>
      <c r="T10">
        <v>192398</v>
      </c>
      <c r="U10">
        <v>195070</v>
      </c>
      <c r="V10">
        <v>197783</v>
      </c>
      <c r="W10">
        <v>199157</v>
      </c>
      <c r="X10">
        <v>201168</v>
      </c>
      <c r="Y10">
        <v>202206</v>
      </c>
      <c r="Z10">
        <v>203212</v>
      </c>
      <c r="AA10">
        <v>202892</v>
      </c>
      <c r="AB10">
        <v>203546</v>
      </c>
      <c r="AC10">
        <v>203906</v>
      </c>
      <c r="AD10">
        <v>203877</v>
      </c>
      <c r="AE10">
        <v>202169</v>
      </c>
      <c r="AF10">
        <v>201851</v>
      </c>
      <c r="AG10">
        <v>204551</v>
      </c>
      <c r="AH10">
        <v>5394</v>
      </c>
      <c r="AI10">
        <v>2.7084159733275799</v>
      </c>
    </row>
    <row r="11" spans="1:35" x14ac:dyDescent="0.3">
      <c r="A11" t="s">
        <v>10</v>
      </c>
      <c r="B11">
        <v>773772</v>
      </c>
      <c r="C11">
        <v>774122</v>
      </c>
      <c r="D11">
        <v>774212</v>
      </c>
      <c r="E11">
        <v>771578</v>
      </c>
      <c r="F11">
        <v>768633</v>
      </c>
      <c r="G11">
        <v>769021</v>
      </c>
      <c r="H11">
        <v>767667</v>
      </c>
      <c r="I11">
        <v>766625</v>
      </c>
      <c r="J11">
        <v>764283</v>
      </c>
      <c r="K11">
        <v>761583</v>
      </c>
      <c r="L11">
        <v>761451</v>
      </c>
      <c r="M11">
        <v>763811</v>
      </c>
      <c r="N11">
        <v>766225</v>
      </c>
      <c r="O11">
        <v>771362</v>
      </c>
      <c r="P11">
        <v>778396</v>
      </c>
      <c r="Q11">
        <v>781267</v>
      </c>
      <c r="R11">
        <v>784085</v>
      </c>
      <c r="S11">
        <v>789306</v>
      </c>
      <c r="T11">
        <v>794698</v>
      </c>
      <c r="U11">
        <v>801506</v>
      </c>
      <c r="V11">
        <v>809472</v>
      </c>
      <c r="W11">
        <v>812552</v>
      </c>
      <c r="X11">
        <v>814644</v>
      </c>
      <c r="Y11">
        <v>816196</v>
      </c>
      <c r="Z11">
        <v>817137</v>
      </c>
      <c r="AA11">
        <v>819872</v>
      </c>
      <c r="AB11">
        <v>819842</v>
      </c>
      <c r="AC11">
        <v>821925</v>
      </c>
      <c r="AD11">
        <v>822390</v>
      </c>
      <c r="AE11">
        <v>820629</v>
      </c>
      <c r="AF11">
        <v>821208</v>
      </c>
      <c r="AG11">
        <v>834596</v>
      </c>
      <c r="AH11">
        <v>22044</v>
      </c>
      <c r="AI11">
        <v>2.7129340645275599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2"/>
  <sheetViews>
    <sheetView zoomScale="68" workbookViewId="0">
      <selection activeCell="N18" sqref="N18"/>
    </sheetView>
  </sheetViews>
  <sheetFormatPr defaultColWidth="11.5546875" defaultRowHeight="14.4" x14ac:dyDescent="0.3"/>
  <cols>
    <col min="1" max="1" width="51.33203125" customWidth="1"/>
  </cols>
  <sheetData>
    <row r="1" spans="1:35" x14ac:dyDescent="0.3">
      <c r="A1" t="s">
        <v>109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110</v>
      </c>
      <c r="B2">
        <v>664767</v>
      </c>
      <c r="C2">
        <v>671623</v>
      </c>
      <c r="D2">
        <v>674681</v>
      </c>
      <c r="E2">
        <v>676718</v>
      </c>
      <c r="F2">
        <v>681426</v>
      </c>
      <c r="G2">
        <v>688529</v>
      </c>
      <c r="H2">
        <v>695334</v>
      </c>
      <c r="I2">
        <v>700823</v>
      </c>
      <c r="J2">
        <v>704102</v>
      </c>
      <c r="K2">
        <v>707984</v>
      </c>
      <c r="L2">
        <v>712143</v>
      </c>
      <c r="M2">
        <v>717710</v>
      </c>
      <c r="N2">
        <v>729521</v>
      </c>
      <c r="O2">
        <v>737930</v>
      </c>
      <c r="P2">
        <v>750871</v>
      </c>
      <c r="Q2">
        <v>758777</v>
      </c>
      <c r="R2">
        <v>766781</v>
      </c>
      <c r="S2">
        <v>776835</v>
      </c>
      <c r="T2">
        <v>785201</v>
      </c>
      <c r="U2">
        <v>796661</v>
      </c>
      <c r="V2">
        <v>806769</v>
      </c>
      <c r="W2">
        <v>817454</v>
      </c>
      <c r="X2">
        <v>827484</v>
      </c>
      <c r="Y2">
        <v>838791</v>
      </c>
      <c r="Z2">
        <v>851257</v>
      </c>
      <c r="AA2">
        <v>862377</v>
      </c>
      <c r="AB2">
        <v>869702</v>
      </c>
      <c r="AC2">
        <v>876713</v>
      </c>
      <c r="AD2">
        <v>881675</v>
      </c>
      <c r="AE2">
        <v>884999</v>
      </c>
      <c r="AF2">
        <v>897217</v>
      </c>
      <c r="AG2">
        <v>906814</v>
      </c>
      <c r="AH2">
        <v>89360</v>
      </c>
      <c r="AI2">
        <v>10.931501956073401</v>
      </c>
    </row>
    <row r="3" spans="1:35" x14ac:dyDescent="0.3">
      <c r="A3" t="s">
        <v>111</v>
      </c>
      <c r="B3">
        <v>6829314</v>
      </c>
      <c r="C3">
        <v>6829408</v>
      </c>
      <c r="D3">
        <v>6844491</v>
      </c>
      <c r="E3">
        <v>6873527</v>
      </c>
      <c r="F3">
        <v>6913123</v>
      </c>
      <c r="G3">
        <v>6974407</v>
      </c>
      <c r="H3">
        <v>7014838</v>
      </c>
      <c r="I3">
        <v>7065497</v>
      </c>
      <c r="J3">
        <v>7153912</v>
      </c>
      <c r="K3">
        <v>7236712</v>
      </c>
      <c r="L3">
        <v>7322403</v>
      </c>
      <c r="M3">
        <v>7376671</v>
      </c>
      <c r="N3">
        <v>7394817</v>
      </c>
      <c r="O3">
        <v>7432730</v>
      </c>
      <c r="P3">
        <v>7519009</v>
      </c>
      <c r="Q3">
        <v>7597825</v>
      </c>
      <c r="R3">
        <v>7693473</v>
      </c>
      <c r="S3">
        <v>7812161</v>
      </c>
      <c r="T3">
        <v>7942594</v>
      </c>
      <c r="U3">
        <v>8061495</v>
      </c>
      <c r="V3">
        <v>8204407</v>
      </c>
      <c r="W3">
        <v>8320767</v>
      </c>
      <c r="X3">
        <v>8438987</v>
      </c>
      <c r="Y3">
        <v>8547192</v>
      </c>
      <c r="Z3">
        <v>8659545</v>
      </c>
      <c r="AA3">
        <v>8743651</v>
      </c>
      <c r="AB3">
        <v>8776229</v>
      </c>
      <c r="AC3">
        <v>8833335</v>
      </c>
      <c r="AD3">
        <v>8889743</v>
      </c>
      <c r="AE3">
        <v>8867008</v>
      </c>
      <c r="AF3">
        <v>8804769</v>
      </c>
      <c r="AG3">
        <v>8866180</v>
      </c>
      <c r="AH3">
        <v>545413</v>
      </c>
      <c r="AI3">
        <v>6.5548404371856597</v>
      </c>
    </row>
    <row r="4" spans="1:35" x14ac:dyDescent="0.3">
      <c r="A4" t="s">
        <v>112</v>
      </c>
      <c r="B4">
        <v>2553564</v>
      </c>
      <c r="C4">
        <v>2551179</v>
      </c>
      <c r="D4">
        <v>2551015</v>
      </c>
      <c r="E4">
        <v>2545656</v>
      </c>
      <c r="F4">
        <v>2540184</v>
      </c>
      <c r="G4">
        <v>2531355</v>
      </c>
      <c r="H4">
        <v>2521923</v>
      </c>
      <c r="I4">
        <v>2521915</v>
      </c>
      <c r="J4">
        <v>2515488</v>
      </c>
      <c r="K4">
        <v>2516339</v>
      </c>
      <c r="L4">
        <v>2516096</v>
      </c>
      <c r="M4">
        <v>2523214</v>
      </c>
      <c r="N4">
        <v>2538555</v>
      </c>
      <c r="O4">
        <v>2549752</v>
      </c>
      <c r="P4">
        <v>2564055</v>
      </c>
      <c r="Q4">
        <v>2582260</v>
      </c>
      <c r="R4">
        <v>2598619</v>
      </c>
      <c r="S4">
        <v>2620007</v>
      </c>
      <c r="T4">
        <v>2639833</v>
      </c>
      <c r="U4">
        <v>2661841</v>
      </c>
      <c r="V4">
        <v>2685386</v>
      </c>
      <c r="W4">
        <v>2700093</v>
      </c>
      <c r="X4">
        <v>2714958</v>
      </c>
      <c r="Y4">
        <v>2733895</v>
      </c>
      <c r="Z4">
        <v>2756962</v>
      </c>
      <c r="AA4">
        <v>2784566</v>
      </c>
      <c r="AB4">
        <v>2804283</v>
      </c>
      <c r="AC4">
        <v>2823878</v>
      </c>
      <c r="AD4">
        <v>2847959</v>
      </c>
      <c r="AE4">
        <v>2856110</v>
      </c>
      <c r="AF4">
        <v>2869531</v>
      </c>
      <c r="AG4">
        <v>2911744</v>
      </c>
      <c r="AH4">
        <v>211651</v>
      </c>
      <c r="AI4">
        <v>7.8386559277772996</v>
      </c>
    </row>
    <row r="5" spans="1:35" x14ac:dyDescent="0.3">
      <c r="A5" t="s">
        <v>113</v>
      </c>
      <c r="B5">
        <v>1562817</v>
      </c>
      <c r="C5">
        <v>1557186</v>
      </c>
      <c r="D5">
        <v>1551011</v>
      </c>
      <c r="E5">
        <v>1542281</v>
      </c>
      <c r="F5">
        <v>1532859</v>
      </c>
      <c r="G5">
        <v>1523622</v>
      </c>
      <c r="H5">
        <v>1513757</v>
      </c>
      <c r="I5">
        <v>1506770</v>
      </c>
      <c r="J5">
        <v>1497774</v>
      </c>
      <c r="K5">
        <v>1493165</v>
      </c>
      <c r="L5">
        <v>1486369</v>
      </c>
      <c r="M5">
        <v>1485289</v>
      </c>
      <c r="N5">
        <v>1485214</v>
      </c>
      <c r="O5">
        <v>1486988</v>
      </c>
      <c r="P5">
        <v>1488817</v>
      </c>
      <c r="Q5">
        <v>1489519</v>
      </c>
      <c r="R5">
        <v>1489535</v>
      </c>
      <c r="S5">
        <v>1491749</v>
      </c>
      <c r="T5">
        <v>1495425</v>
      </c>
      <c r="U5">
        <v>1500704</v>
      </c>
      <c r="V5">
        <v>1506492</v>
      </c>
      <c r="W5">
        <v>1507352</v>
      </c>
      <c r="X5">
        <v>1508304</v>
      </c>
      <c r="Y5">
        <v>1512487</v>
      </c>
      <c r="Z5">
        <v>1518273</v>
      </c>
      <c r="AA5">
        <v>1527115</v>
      </c>
      <c r="AB5">
        <v>1533538</v>
      </c>
      <c r="AC5">
        <v>1540983</v>
      </c>
      <c r="AD5">
        <v>1546117</v>
      </c>
      <c r="AE5">
        <v>1546236</v>
      </c>
      <c r="AF5">
        <v>1552288</v>
      </c>
      <c r="AG5">
        <v>1571045</v>
      </c>
      <c r="AH5">
        <v>63693</v>
      </c>
      <c r="AI5">
        <v>4.2254894676226904</v>
      </c>
    </row>
    <row r="6" spans="1:35" x14ac:dyDescent="0.3">
      <c r="A6" t="s">
        <v>114</v>
      </c>
      <c r="B6">
        <v>1155725</v>
      </c>
      <c r="C6">
        <v>1155933</v>
      </c>
      <c r="D6">
        <v>1155471</v>
      </c>
      <c r="E6">
        <v>1151912</v>
      </c>
      <c r="F6">
        <v>1148079</v>
      </c>
      <c r="G6">
        <v>1143967</v>
      </c>
      <c r="H6">
        <v>1140324</v>
      </c>
      <c r="I6">
        <v>1135400</v>
      </c>
      <c r="J6">
        <v>1130526</v>
      </c>
      <c r="K6">
        <v>1125882</v>
      </c>
      <c r="L6">
        <v>1122250</v>
      </c>
      <c r="M6">
        <v>1120344</v>
      </c>
      <c r="N6">
        <v>1118755</v>
      </c>
      <c r="O6">
        <v>1117842</v>
      </c>
      <c r="P6">
        <v>1118859</v>
      </c>
      <c r="Q6">
        <v>1120220</v>
      </c>
      <c r="R6">
        <v>1124370</v>
      </c>
      <c r="S6">
        <v>1127133</v>
      </c>
      <c r="T6">
        <v>1129510</v>
      </c>
      <c r="U6">
        <v>1133807</v>
      </c>
      <c r="V6">
        <v>1136837</v>
      </c>
      <c r="W6">
        <v>1136452</v>
      </c>
      <c r="X6">
        <v>1136242</v>
      </c>
      <c r="Y6">
        <v>1137689</v>
      </c>
      <c r="Z6">
        <v>1137833</v>
      </c>
      <c r="AA6">
        <v>1138944</v>
      </c>
      <c r="AB6">
        <v>1139183</v>
      </c>
      <c r="AC6">
        <v>1138978</v>
      </c>
      <c r="AD6">
        <v>1139642</v>
      </c>
      <c r="AE6">
        <v>1138048</v>
      </c>
      <c r="AF6">
        <v>1139923</v>
      </c>
      <c r="AG6">
        <v>1151870</v>
      </c>
      <c r="AH6">
        <v>15418</v>
      </c>
      <c r="AI6">
        <v>1.35667850467948</v>
      </c>
    </row>
    <row r="7" spans="1:35" x14ac:dyDescent="0.3">
      <c r="A7" t="s">
        <v>115</v>
      </c>
      <c r="B7">
        <v>775080</v>
      </c>
      <c r="C7">
        <v>778828</v>
      </c>
      <c r="D7">
        <v>782269</v>
      </c>
      <c r="E7">
        <v>779949</v>
      </c>
      <c r="F7">
        <v>778995</v>
      </c>
      <c r="G7">
        <v>777861</v>
      </c>
      <c r="H7">
        <v>775468</v>
      </c>
      <c r="I7">
        <v>772696</v>
      </c>
      <c r="J7">
        <v>768527</v>
      </c>
      <c r="K7">
        <v>765679</v>
      </c>
      <c r="L7">
        <v>765607</v>
      </c>
      <c r="M7">
        <v>768239</v>
      </c>
      <c r="N7">
        <v>769347</v>
      </c>
      <c r="O7">
        <v>770219</v>
      </c>
      <c r="P7">
        <v>774480</v>
      </c>
      <c r="Q7">
        <v>776998</v>
      </c>
      <c r="R7">
        <v>781007</v>
      </c>
      <c r="S7">
        <v>783670</v>
      </c>
      <c r="T7">
        <v>786928</v>
      </c>
      <c r="U7">
        <v>792308</v>
      </c>
      <c r="V7">
        <v>796576</v>
      </c>
      <c r="W7">
        <v>798359</v>
      </c>
      <c r="X7">
        <v>801652</v>
      </c>
      <c r="Y7">
        <v>805361</v>
      </c>
      <c r="Z7">
        <v>805096</v>
      </c>
      <c r="AA7">
        <v>808386</v>
      </c>
      <c r="AB7">
        <v>811914</v>
      </c>
      <c r="AC7">
        <v>816874</v>
      </c>
      <c r="AD7">
        <v>822408</v>
      </c>
      <c r="AE7">
        <v>824931</v>
      </c>
      <c r="AF7">
        <v>829205</v>
      </c>
      <c r="AG7">
        <v>842414</v>
      </c>
      <c r="AH7">
        <v>44055</v>
      </c>
      <c r="AI7">
        <v>5.51819419584423</v>
      </c>
    </row>
    <row r="8" spans="1:35" x14ac:dyDescent="0.3">
      <c r="A8" t="s">
        <v>116</v>
      </c>
      <c r="B8">
        <v>1288650</v>
      </c>
      <c r="C8">
        <v>1288287</v>
      </c>
      <c r="D8">
        <v>1287041</v>
      </c>
      <c r="E8">
        <v>1283838</v>
      </c>
      <c r="F8">
        <v>1280195</v>
      </c>
      <c r="G8">
        <v>1278632</v>
      </c>
      <c r="H8">
        <v>1276198</v>
      </c>
      <c r="I8">
        <v>1273604</v>
      </c>
      <c r="J8">
        <v>1269924</v>
      </c>
      <c r="K8">
        <v>1266337</v>
      </c>
      <c r="L8">
        <v>1266475</v>
      </c>
      <c r="M8">
        <v>1271309</v>
      </c>
      <c r="N8">
        <v>1276501</v>
      </c>
      <c r="O8">
        <v>1283439</v>
      </c>
      <c r="P8">
        <v>1293188</v>
      </c>
      <c r="Q8">
        <v>1299676</v>
      </c>
      <c r="R8">
        <v>1306289</v>
      </c>
      <c r="S8">
        <v>1315448</v>
      </c>
      <c r="T8">
        <v>1323855</v>
      </c>
      <c r="U8">
        <v>1332871</v>
      </c>
      <c r="V8">
        <v>1343805</v>
      </c>
      <c r="W8">
        <v>1348437</v>
      </c>
      <c r="X8">
        <v>1352510</v>
      </c>
      <c r="Y8">
        <v>1356290</v>
      </c>
      <c r="Z8">
        <v>1359690</v>
      </c>
      <c r="AA8">
        <v>1366070</v>
      </c>
      <c r="AB8">
        <v>1368187</v>
      </c>
      <c r="AC8">
        <v>1372522</v>
      </c>
      <c r="AD8">
        <v>1374386</v>
      </c>
      <c r="AE8">
        <v>1373015</v>
      </c>
      <c r="AF8">
        <v>1374792</v>
      </c>
      <c r="AG8">
        <v>1392105</v>
      </c>
      <c r="AH8">
        <v>43668</v>
      </c>
      <c r="AI8">
        <v>3.2384160327846199</v>
      </c>
    </row>
    <row r="9" spans="1:35" x14ac:dyDescent="0.3">
      <c r="A9" t="s">
        <v>117</v>
      </c>
      <c r="B9">
        <v>656181</v>
      </c>
      <c r="C9">
        <v>656572</v>
      </c>
      <c r="D9">
        <v>656208</v>
      </c>
      <c r="E9">
        <v>656800</v>
      </c>
      <c r="F9">
        <v>655641</v>
      </c>
      <c r="G9">
        <v>654622</v>
      </c>
      <c r="H9">
        <v>652274</v>
      </c>
      <c r="I9">
        <v>652787</v>
      </c>
      <c r="J9">
        <v>651261</v>
      </c>
      <c r="K9">
        <v>651860</v>
      </c>
      <c r="L9">
        <v>652233</v>
      </c>
      <c r="M9">
        <v>652017</v>
      </c>
      <c r="N9">
        <v>652359</v>
      </c>
      <c r="O9">
        <v>652441</v>
      </c>
      <c r="P9">
        <v>653788</v>
      </c>
      <c r="Q9">
        <v>655350</v>
      </c>
      <c r="R9">
        <v>656668</v>
      </c>
      <c r="S9">
        <v>658509</v>
      </c>
      <c r="T9">
        <v>659003</v>
      </c>
      <c r="U9">
        <v>660753</v>
      </c>
      <c r="V9">
        <v>663028</v>
      </c>
      <c r="W9">
        <v>664161</v>
      </c>
      <c r="X9">
        <v>665405</v>
      </c>
      <c r="Y9">
        <v>667432</v>
      </c>
      <c r="Z9">
        <v>668875</v>
      </c>
      <c r="AA9">
        <v>670923</v>
      </c>
      <c r="AB9">
        <v>672690</v>
      </c>
      <c r="AC9">
        <v>673541</v>
      </c>
      <c r="AD9">
        <v>674626</v>
      </c>
      <c r="AE9">
        <v>674447</v>
      </c>
      <c r="AF9">
        <v>678365</v>
      </c>
      <c r="AG9">
        <v>688756</v>
      </c>
      <c r="AH9">
        <v>24595</v>
      </c>
      <c r="AI9">
        <v>3.70316835827458</v>
      </c>
    </row>
    <row r="10" spans="1:35" x14ac:dyDescent="0.3">
      <c r="A10" t="s">
        <v>118</v>
      </c>
      <c r="B10">
        <v>2618793</v>
      </c>
      <c r="C10">
        <v>2615616</v>
      </c>
      <c r="D10">
        <v>2615227</v>
      </c>
      <c r="E10">
        <v>2605807</v>
      </c>
      <c r="F10">
        <v>2603584</v>
      </c>
      <c r="G10">
        <v>2605986</v>
      </c>
      <c r="H10">
        <v>2591467</v>
      </c>
      <c r="I10">
        <v>2586621</v>
      </c>
      <c r="J10">
        <v>2582204</v>
      </c>
      <c r="K10">
        <v>2571400</v>
      </c>
      <c r="L10">
        <v>2568015</v>
      </c>
      <c r="M10">
        <v>2576364</v>
      </c>
      <c r="N10">
        <v>2585480</v>
      </c>
      <c r="O10">
        <v>2593992</v>
      </c>
      <c r="P10">
        <v>2611863</v>
      </c>
      <c r="Q10">
        <v>2626028</v>
      </c>
      <c r="R10">
        <v>2641758</v>
      </c>
      <c r="S10">
        <v>2666062</v>
      </c>
      <c r="T10">
        <v>2687116</v>
      </c>
      <c r="U10">
        <v>2711938</v>
      </c>
      <c r="V10">
        <v>2739733</v>
      </c>
      <c r="W10">
        <v>2758833</v>
      </c>
      <c r="X10">
        <v>2781813</v>
      </c>
      <c r="Y10">
        <v>2805420</v>
      </c>
      <c r="Z10">
        <v>2831662</v>
      </c>
      <c r="AA10">
        <v>2865850</v>
      </c>
      <c r="AB10">
        <v>2889499</v>
      </c>
      <c r="AC10">
        <v>2907123</v>
      </c>
      <c r="AD10">
        <v>2921091</v>
      </c>
      <c r="AE10">
        <v>2921476</v>
      </c>
      <c r="AF10">
        <v>2918251</v>
      </c>
      <c r="AG10">
        <v>2953816</v>
      </c>
      <c r="AH10">
        <v>194983</v>
      </c>
      <c r="AI10">
        <v>7.0675898106192001</v>
      </c>
    </row>
    <row r="11" spans="1:35" x14ac:dyDescent="0.3">
      <c r="A11" t="s">
        <v>119</v>
      </c>
      <c r="B11">
        <v>2061698</v>
      </c>
      <c r="C11">
        <v>2067537</v>
      </c>
      <c r="D11">
        <v>2072473</v>
      </c>
      <c r="E11">
        <v>2072812</v>
      </c>
      <c r="F11">
        <v>2072716</v>
      </c>
      <c r="G11">
        <v>2074217</v>
      </c>
      <c r="H11">
        <v>2072744</v>
      </c>
      <c r="I11">
        <v>2073051</v>
      </c>
      <c r="J11">
        <v>2072278</v>
      </c>
      <c r="K11">
        <v>2073655</v>
      </c>
      <c r="L11">
        <v>2083101</v>
      </c>
      <c r="M11">
        <v>2093189</v>
      </c>
      <c r="N11">
        <v>2102681</v>
      </c>
      <c r="O11">
        <v>2118239</v>
      </c>
      <c r="P11">
        <v>2142174</v>
      </c>
      <c r="Q11">
        <v>2154207</v>
      </c>
      <c r="R11">
        <v>2168816</v>
      </c>
      <c r="S11">
        <v>2185043</v>
      </c>
      <c r="T11">
        <v>2197607</v>
      </c>
      <c r="U11">
        <v>2212556</v>
      </c>
      <c r="V11">
        <v>2227371</v>
      </c>
      <c r="W11">
        <v>2241490</v>
      </c>
      <c r="X11">
        <v>2255832</v>
      </c>
      <c r="Y11">
        <v>2269503</v>
      </c>
      <c r="Z11">
        <v>2284951</v>
      </c>
      <c r="AA11">
        <v>2302614</v>
      </c>
      <c r="AB11">
        <v>2315182</v>
      </c>
      <c r="AC11">
        <v>2325461</v>
      </c>
      <c r="AD11">
        <v>2339795</v>
      </c>
      <c r="AE11">
        <v>2346416</v>
      </c>
      <c r="AF11">
        <v>2350407</v>
      </c>
      <c r="AG11">
        <v>2378148</v>
      </c>
      <c r="AH11">
        <v>136658</v>
      </c>
      <c r="AI11">
        <v>6.0967481452069796</v>
      </c>
    </row>
    <row r="12" spans="1:35" x14ac:dyDescent="0.3">
      <c r="A12" t="s">
        <v>120</v>
      </c>
      <c r="B12">
        <v>777459</v>
      </c>
      <c r="C12">
        <v>779259</v>
      </c>
      <c r="D12">
        <v>781452</v>
      </c>
      <c r="E12">
        <v>784826</v>
      </c>
      <c r="F12">
        <v>786178</v>
      </c>
      <c r="G12">
        <v>785802</v>
      </c>
      <c r="H12">
        <v>790207</v>
      </c>
      <c r="I12">
        <v>793717</v>
      </c>
      <c r="J12">
        <v>799681</v>
      </c>
      <c r="K12">
        <v>803726</v>
      </c>
      <c r="L12">
        <v>805192</v>
      </c>
      <c r="M12">
        <v>807309</v>
      </c>
      <c r="N12">
        <v>810991</v>
      </c>
      <c r="O12">
        <v>817554</v>
      </c>
      <c r="P12">
        <v>829859</v>
      </c>
      <c r="Q12">
        <v>834890</v>
      </c>
      <c r="R12">
        <v>841176</v>
      </c>
      <c r="S12">
        <v>846357</v>
      </c>
      <c r="T12">
        <v>852080</v>
      </c>
      <c r="U12">
        <v>858782</v>
      </c>
      <c r="V12">
        <v>867029</v>
      </c>
      <c r="W12">
        <v>875603</v>
      </c>
      <c r="X12">
        <v>885894</v>
      </c>
      <c r="Y12">
        <v>893739</v>
      </c>
      <c r="Z12">
        <v>906540</v>
      </c>
      <c r="AA12">
        <v>920903</v>
      </c>
      <c r="AB12">
        <v>928386</v>
      </c>
      <c r="AC12">
        <v>938234</v>
      </c>
      <c r="AD12">
        <v>944659</v>
      </c>
      <c r="AE12">
        <v>951007</v>
      </c>
      <c r="AF12">
        <v>954590</v>
      </c>
      <c r="AG12">
        <v>969407</v>
      </c>
      <c r="AH12">
        <v>93804</v>
      </c>
      <c r="AI12">
        <v>10.7130743042223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3"/>
  <sheetViews>
    <sheetView zoomScale="70" zoomScaleNormal="70" workbookViewId="0">
      <selection activeCell="I25" sqref="I25"/>
    </sheetView>
  </sheetViews>
  <sheetFormatPr defaultColWidth="11.5546875" defaultRowHeight="14.4" x14ac:dyDescent="0.3"/>
  <cols>
    <col min="1" max="1" width="21" customWidth="1"/>
  </cols>
  <sheetData>
    <row r="1" spans="1:33" x14ac:dyDescent="0.3">
      <c r="A1" t="s">
        <v>121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</row>
    <row r="2" spans="1:33" x14ac:dyDescent="0.3">
      <c r="A2" t="s">
        <v>122</v>
      </c>
      <c r="B2">
        <v>5121052</v>
      </c>
      <c r="C2">
        <v>5142589</v>
      </c>
      <c r="D2">
        <v>5154369</v>
      </c>
      <c r="E2">
        <v>5177915</v>
      </c>
      <c r="F2">
        <v>5205700</v>
      </c>
      <c r="G2">
        <v>5232760</v>
      </c>
      <c r="H2">
        <v>5266915</v>
      </c>
      <c r="I2">
        <v>5302028</v>
      </c>
      <c r="J2">
        <v>5338722</v>
      </c>
      <c r="K2">
        <v>5374972</v>
      </c>
      <c r="L2">
        <v>5400463</v>
      </c>
      <c r="M2">
        <v>5432688</v>
      </c>
      <c r="N2">
        <v>5474133</v>
      </c>
      <c r="O2">
        <v>5508564</v>
      </c>
      <c r="P2">
        <v>5562653</v>
      </c>
      <c r="Q2">
        <v>5606294</v>
      </c>
      <c r="R2">
        <v>5653534</v>
      </c>
      <c r="S2">
        <v>5708350</v>
      </c>
      <c r="T2">
        <v>5751443</v>
      </c>
      <c r="U2">
        <v>5807402</v>
      </c>
      <c r="V2">
        <v>5862418</v>
      </c>
      <c r="W2">
        <v>5915033</v>
      </c>
      <c r="X2">
        <v>5970484</v>
      </c>
      <c r="Y2">
        <v>6039521</v>
      </c>
      <c r="Z2">
        <v>6098262</v>
      </c>
      <c r="AA2">
        <v>6161075</v>
      </c>
      <c r="AB2">
        <v>6202843</v>
      </c>
      <c r="AC2">
        <v>6237376</v>
      </c>
      <c r="AD2">
        <v>6274179</v>
      </c>
      <c r="AE2">
        <v>6297779</v>
      </c>
      <c r="AF2">
        <v>6349646</v>
      </c>
      <c r="AG2">
        <v>6398497</v>
      </c>
    </row>
    <row r="3" spans="1:33" x14ac:dyDescent="0.3">
      <c r="A3" t="s">
        <v>123</v>
      </c>
      <c r="B3">
        <v>4011411</v>
      </c>
      <c r="C3">
        <v>4036691</v>
      </c>
      <c r="D3">
        <v>4055893</v>
      </c>
      <c r="E3">
        <v>4071720</v>
      </c>
      <c r="F3">
        <v>4091663</v>
      </c>
      <c r="G3">
        <v>4108070</v>
      </c>
      <c r="H3">
        <v>4120320</v>
      </c>
      <c r="I3">
        <v>4132645</v>
      </c>
      <c r="J3">
        <v>4152443</v>
      </c>
      <c r="K3">
        <v>4168076</v>
      </c>
      <c r="L3">
        <v>4189622</v>
      </c>
      <c r="M3">
        <v>4221753</v>
      </c>
      <c r="N3">
        <v>4255080</v>
      </c>
      <c r="O3">
        <v>4291476</v>
      </c>
      <c r="P3">
        <v>4329112</v>
      </c>
      <c r="Q3">
        <v>4366676</v>
      </c>
      <c r="R3">
        <v>4404774</v>
      </c>
      <c r="S3">
        <v>4441125</v>
      </c>
      <c r="T3">
        <v>4471653</v>
      </c>
      <c r="U3">
        <v>4507071</v>
      </c>
      <c r="V3">
        <v>4537448</v>
      </c>
      <c r="W3">
        <v>4570702</v>
      </c>
      <c r="X3">
        <v>4604568</v>
      </c>
      <c r="Y3">
        <v>4642629</v>
      </c>
      <c r="Z3">
        <v>4681640</v>
      </c>
      <c r="AA3">
        <v>4731615</v>
      </c>
      <c r="AB3">
        <v>4778346</v>
      </c>
      <c r="AC3">
        <v>4815151</v>
      </c>
      <c r="AD3">
        <v>4844001</v>
      </c>
      <c r="AE3">
        <v>4855469</v>
      </c>
      <c r="AF3">
        <v>4881559</v>
      </c>
      <c r="AG3">
        <v>4934939</v>
      </c>
    </row>
    <row r="4" spans="1:33" x14ac:dyDescent="0.3">
      <c r="A4" t="s">
        <v>11</v>
      </c>
      <c r="B4">
        <v>6829314</v>
      </c>
      <c r="C4">
        <v>6829408</v>
      </c>
      <c r="D4">
        <v>6844491</v>
      </c>
      <c r="E4">
        <v>6873527</v>
      </c>
      <c r="F4">
        <v>6913123</v>
      </c>
      <c r="G4">
        <v>6974407</v>
      </c>
      <c r="H4">
        <v>7014838</v>
      </c>
      <c r="I4">
        <v>7065497</v>
      </c>
      <c r="J4">
        <v>7153912</v>
      </c>
      <c r="K4">
        <v>7236712</v>
      </c>
      <c r="L4">
        <v>7322403</v>
      </c>
      <c r="M4">
        <v>7376671</v>
      </c>
      <c r="N4">
        <v>7394817</v>
      </c>
      <c r="O4">
        <v>7432730</v>
      </c>
      <c r="P4">
        <v>7519009</v>
      </c>
      <c r="Q4">
        <v>7597825</v>
      </c>
      <c r="R4">
        <v>7693473</v>
      </c>
      <c r="S4">
        <v>7812161</v>
      </c>
      <c r="T4">
        <v>7942594</v>
      </c>
      <c r="U4">
        <v>8061495</v>
      </c>
      <c r="V4">
        <v>8204407</v>
      </c>
      <c r="W4">
        <v>8320767</v>
      </c>
      <c r="X4">
        <v>8438987</v>
      </c>
      <c r="Y4">
        <v>8547192</v>
      </c>
      <c r="Z4">
        <v>8659545</v>
      </c>
      <c r="AA4">
        <v>8743651</v>
      </c>
      <c r="AB4">
        <v>8776229</v>
      </c>
      <c r="AC4">
        <v>8833335</v>
      </c>
      <c r="AD4">
        <v>8889743</v>
      </c>
      <c r="AE4">
        <v>8867008</v>
      </c>
      <c r="AF4">
        <v>8804769</v>
      </c>
      <c r="AG4">
        <v>8866180</v>
      </c>
    </row>
    <row r="5" spans="1:33" x14ac:dyDescent="0.3">
      <c r="A5" t="s">
        <v>124</v>
      </c>
      <c r="B5">
        <v>2586986</v>
      </c>
      <c r="C5">
        <v>2591333</v>
      </c>
      <c r="D5">
        <v>2593948</v>
      </c>
      <c r="E5">
        <v>2588661</v>
      </c>
      <c r="F5">
        <v>2582715</v>
      </c>
      <c r="G5">
        <v>2576450</v>
      </c>
      <c r="H5">
        <v>2568066</v>
      </c>
      <c r="I5">
        <v>2560883</v>
      </c>
      <c r="J5">
        <v>2550314</v>
      </c>
      <c r="K5">
        <v>2543421</v>
      </c>
      <c r="L5">
        <v>2540090</v>
      </c>
      <c r="M5">
        <v>2540600</v>
      </c>
      <c r="N5">
        <v>2540461</v>
      </c>
      <c r="O5">
        <v>2540502</v>
      </c>
      <c r="P5">
        <v>2547127</v>
      </c>
      <c r="Q5">
        <v>2552568</v>
      </c>
      <c r="R5">
        <v>2562045</v>
      </c>
      <c r="S5">
        <v>2569312</v>
      </c>
      <c r="T5">
        <v>2575441</v>
      </c>
      <c r="U5">
        <v>2586868</v>
      </c>
      <c r="V5">
        <v>2596441</v>
      </c>
      <c r="W5">
        <v>2598972</v>
      </c>
      <c r="X5">
        <v>2603299</v>
      </c>
      <c r="Y5">
        <v>2610482</v>
      </c>
      <c r="Z5">
        <v>2611804</v>
      </c>
      <c r="AA5">
        <v>2618253</v>
      </c>
      <c r="AB5">
        <v>2623787</v>
      </c>
      <c r="AC5">
        <v>2629393</v>
      </c>
      <c r="AD5">
        <v>2636676</v>
      </c>
      <c r="AE5">
        <v>2637426</v>
      </c>
      <c r="AF5">
        <v>2647493</v>
      </c>
      <c r="AG5">
        <v>2683040</v>
      </c>
    </row>
    <row r="6" spans="1:33" x14ac:dyDescent="0.3">
      <c r="A6" t="s">
        <v>125</v>
      </c>
      <c r="B6">
        <v>6356776</v>
      </c>
      <c r="C6">
        <v>6353784</v>
      </c>
      <c r="D6">
        <v>6359575</v>
      </c>
      <c r="E6">
        <v>6351902</v>
      </c>
      <c r="F6">
        <v>6341149</v>
      </c>
      <c r="G6">
        <v>6322900</v>
      </c>
      <c r="H6">
        <v>6306208</v>
      </c>
      <c r="I6">
        <v>6303140</v>
      </c>
      <c r="J6">
        <v>6284970</v>
      </c>
      <c r="K6">
        <v>6286621</v>
      </c>
      <c r="L6">
        <v>6285190</v>
      </c>
      <c r="M6">
        <v>6296199</v>
      </c>
      <c r="N6">
        <v>6323331</v>
      </c>
      <c r="O6">
        <v>6345451</v>
      </c>
      <c r="P6">
        <v>6372981</v>
      </c>
      <c r="Q6">
        <v>6402772</v>
      </c>
      <c r="R6">
        <v>6428498</v>
      </c>
      <c r="S6">
        <v>6457631</v>
      </c>
      <c r="T6">
        <v>6485370</v>
      </c>
      <c r="U6">
        <v>6519756</v>
      </c>
      <c r="V6">
        <v>6556144</v>
      </c>
      <c r="W6">
        <v>6580509</v>
      </c>
      <c r="X6">
        <v>6607066</v>
      </c>
      <c r="Y6">
        <v>6642793</v>
      </c>
      <c r="Z6">
        <v>6683933</v>
      </c>
      <c r="AA6">
        <v>6735195</v>
      </c>
      <c r="AB6">
        <v>6777072</v>
      </c>
      <c r="AC6">
        <v>6817175</v>
      </c>
      <c r="AD6">
        <v>6864096</v>
      </c>
      <c r="AE6">
        <v>6882166</v>
      </c>
      <c r="AF6">
        <v>6923363</v>
      </c>
      <c r="AG6">
        <v>7013080</v>
      </c>
    </row>
    <row r="7" spans="1:33" x14ac:dyDescent="0.3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1688838</v>
      </c>
      <c r="M7">
        <v>1697534</v>
      </c>
      <c r="N7">
        <v>1704924</v>
      </c>
      <c r="O7">
        <v>1714042</v>
      </c>
      <c r="P7">
        <v>1727733</v>
      </c>
      <c r="Q7">
        <v>1743113</v>
      </c>
      <c r="R7">
        <v>1761683</v>
      </c>
      <c r="S7">
        <v>1779152</v>
      </c>
      <c r="T7">
        <v>1793333</v>
      </c>
      <c r="U7">
        <v>1804833</v>
      </c>
      <c r="V7">
        <v>1814318</v>
      </c>
      <c r="W7">
        <v>1823634</v>
      </c>
      <c r="X7">
        <v>1829725</v>
      </c>
      <c r="Y7">
        <v>1840498</v>
      </c>
      <c r="Z7">
        <v>1851621</v>
      </c>
      <c r="AA7">
        <v>1862137</v>
      </c>
      <c r="AB7">
        <v>1870834</v>
      </c>
      <c r="AC7">
        <v>1881641</v>
      </c>
      <c r="AD7">
        <v>1893667</v>
      </c>
      <c r="AE7">
        <v>1895510</v>
      </c>
      <c r="AF7">
        <v>1904578</v>
      </c>
      <c r="AG7">
        <v>1904578</v>
      </c>
    </row>
    <row r="8" spans="1:33" x14ac:dyDescent="0.3">
      <c r="A8" t="s">
        <v>127</v>
      </c>
      <c r="B8">
        <v>5083330</v>
      </c>
      <c r="C8">
        <v>5085620</v>
      </c>
      <c r="D8">
        <v>5092460</v>
      </c>
      <c r="E8">
        <v>5102210</v>
      </c>
      <c r="F8">
        <v>5103690</v>
      </c>
      <c r="G8">
        <v>5092190</v>
      </c>
      <c r="H8">
        <v>5083340</v>
      </c>
      <c r="I8">
        <v>5077070</v>
      </c>
      <c r="J8">
        <v>5071950</v>
      </c>
      <c r="K8">
        <v>5062940</v>
      </c>
      <c r="L8">
        <v>5064200</v>
      </c>
      <c r="M8">
        <v>5066000</v>
      </c>
      <c r="N8">
        <v>5068500</v>
      </c>
      <c r="O8">
        <v>5084300</v>
      </c>
      <c r="P8">
        <v>5110200</v>
      </c>
      <c r="Q8">
        <v>5133000</v>
      </c>
      <c r="R8">
        <v>5170000</v>
      </c>
      <c r="S8">
        <v>5202900</v>
      </c>
      <c r="T8">
        <v>5231900</v>
      </c>
      <c r="U8">
        <v>5262200</v>
      </c>
      <c r="V8">
        <v>5299900</v>
      </c>
      <c r="W8">
        <v>5313600</v>
      </c>
      <c r="X8">
        <v>5327700</v>
      </c>
      <c r="Y8">
        <v>5347600</v>
      </c>
      <c r="Z8">
        <v>5373000</v>
      </c>
      <c r="AA8">
        <v>5404700</v>
      </c>
      <c r="AB8">
        <v>5424800</v>
      </c>
      <c r="AC8">
        <v>5438100</v>
      </c>
      <c r="AD8">
        <v>5463300</v>
      </c>
      <c r="AE8">
        <v>5466000</v>
      </c>
      <c r="AF8">
        <v>5479900</v>
      </c>
      <c r="AG8">
        <v>5479900</v>
      </c>
    </row>
    <row r="9" spans="1:33" x14ac:dyDescent="0.3">
      <c r="A9" t="s">
        <v>128</v>
      </c>
      <c r="B9">
        <v>7629186</v>
      </c>
      <c r="C9">
        <v>7656594</v>
      </c>
      <c r="D9">
        <v>7673172</v>
      </c>
      <c r="E9">
        <v>7711594</v>
      </c>
      <c r="F9">
        <v>7762978</v>
      </c>
      <c r="G9">
        <v>7800406</v>
      </c>
      <c r="H9">
        <v>7853102</v>
      </c>
      <c r="I9">
        <v>7888838</v>
      </c>
      <c r="J9">
        <v>7955124</v>
      </c>
      <c r="K9">
        <v>7990598</v>
      </c>
      <c r="L9">
        <v>8023449</v>
      </c>
      <c r="M9">
        <v>8045192</v>
      </c>
      <c r="N9">
        <v>8087924</v>
      </c>
      <c r="O9">
        <v>8133100</v>
      </c>
      <c r="P9">
        <v>8202896</v>
      </c>
      <c r="Q9">
        <v>8270861</v>
      </c>
      <c r="R9">
        <v>8351391</v>
      </c>
      <c r="S9">
        <v>8426399</v>
      </c>
      <c r="T9">
        <v>8490922</v>
      </c>
      <c r="U9">
        <v>8577771</v>
      </c>
      <c r="V9">
        <v>8652784</v>
      </c>
      <c r="W9">
        <v>8731840</v>
      </c>
      <c r="X9">
        <v>8809382</v>
      </c>
      <c r="Y9">
        <v>8893930</v>
      </c>
      <c r="Z9">
        <v>8969638</v>
      </c>
      <c r="AA9">
        <v>9053011</v>
      </c>
      <c r="AB9">
        <v>9105076</v>
      </c>
      <c r="AC9">
        <v>9150245</v>
      </c>
      <c r="AD9">
        <v>9193770</v>
      </c>
      <c r="AE9">
        <v>9225273</v>
      </c>
      <c r="AF9">
        <v>9295829</v>
      </c>
      <c r="AG9">
        <v>9379833</v>
      </c>
    </row>
    <row r="10" spans="1:33" x14ac:dyDescent="0.3">
      <c r="A10" t="s">
        <v>129</v>
      </c>
      <c r="B10">
        <v>4222571</v>
      </c>
      <c r="C10">
        <v>4243799</v>
      </c>
      <c r="D10">
        <v>4261766</v>
      </c>
      <c r="E10">
        <v>4281509</v>
      </c>
      <c r="F10">
        <v>4303367</v>
      </c>
      <c r="G10">
        <v>4313301</v>
      </c>
      <c r="H10">
        <v>4343567</v>
      </c>
      <c r="I10">
        <v>4363117</v>
      </c>
      <c r="J10">
        <v>4390528</v>
      </c>
      <c r="K10">
        <v>4423134</v>
      </c>
      <c r="L10">
        <v>4444657</v>
      </c>
      <c r="M10">
        <v>4472997</v>
      </c>
      <c r="N10">
        <v>4499863</v>
      </c>
      <c r="O10">
        <v>4527625</v>
      </c>
      <c r="P10">
        <v>4571783</v>
      </c>
      <c r="Q10">
        <v>4602588</v>
      </c>
      <c r="R10">
        <v>4648387</v>
      </c>
      <c r="S10">
        <v>4679376</v>
      </c>
      <c r="T10">
        <v>4700229</v>
      </c>
      <c r="U10">
        <v>4732661</v>
      </c>
      <c r="V10">
        <v>4769250</v>
      </c>
      <c r="W10">
        <v>4800501</v>
      </c>
      <c r="X10">
        <v>4835318</v>
      </c>
      <c r="Y10">
        <v>4877847</v>
      </c>
      <c r="Z10">
        <v>4922695</v>
      </c>
      <c r="AA10">
        <v>4972176</v>
      </c>
      <c r="AB10">
        <v>5015771</v>
      </c>
      <c r="AC10">
        <v>5047542</v>
      </c>
      <c r="AD10">
        <v>5077805</v>
      </c>
      <c r="AE10">
        <v>5095680</v>
      </c>
      <c r="AF10">
        <v>5139722</v>
      </c>
      <c r="AG10">
        <v>5188029</v>
      </c>
    </row>
    <row r="11" spans="1:33" x14ac:dyDescent="0.3">
      <c r="A11" t="s">
        <v>130</v>
      </c>
      <c r="B11">
        <v>2872998</v>
      </c>
      <c r="C11">
        <v>2877674</v>
      </c>
      <c r="D11">
        <v>2883558</v>
      </c>
      <c r="E11">
        <v>2887447</v>
      </c>
      <c r="F11">
        <v>2888517</v>
      </c>
      <c r="G11">
        <v>2891304</v>
      </c>
      <c r="H11">
        <v>2894871</v>
      </c>
      <c r="I11">
        <v>2899521</v>
      </c>
      <c r="J11">
        <v>2900599</v>
      </c>
      <c r="K11">
        <v>2906870</v>
      </c>
      <c r="L11">
        <v>2910232</v>
      </c>
      <c r="M11">
        <v>2922876</v>
      </c>
      <c r="N11">
        <v>2937721</v>
      </c>
      <c r="O11">
        <v>2957422</v>
      </c>
      <c r="P11">
        <v>2969309</v>
      </c>
      <c r="Q11">
        <v>2985668</v>
      </c>
      <c r="R11">
        <v>3006299</v>
      </c>
      <c r="S11">
        <v>3025867</v>
      </c>
      <c r="T11">
        <v>3038872</v>
      </c>
      <c r="U11">
        <v>3049971</v>
      </c>
      <c r="V11">
        <v>3063758</v>
      </c>
      <c r="W11">
        <v>3070928</v>
      </c>
      <c r="X11">
        <v>3071058</v>
      </c>
      <c r="Y11">
        <v>3073788</v>
      </c>
      <c r="Z11">
        <v>3072739</v>
      </c>
      <c r="AA11">
        <v>3077165</v>
      </c>
      <c r="AB11">
        <v>3081366</v>
      </c>
      <c r="AC11">
        <v>3083840</v>
      </c>
      <c r="AD11">
        <v>3087732</v>
      </c>
      <c r="AE11">
        <v>3104483</v>
      </c>
      <c r="AF11">
        <v>3105633</v>
      </c>
      <c r="AG11">
        <v>3131640</v>
      </c>
    </row>
    <row r="12" spans="1:33" x14ac:dyDescent="0.3">
      <c r="A12" t="s">
        <v>131</v>
      </c>
      <c r="B12">
        <v>5229699</v>
      </c>
      <c r="C12">
        <v>5237375</v>
      </c>
      <c r="D12">
        <v>5245930</v>
      </c>
      <c r="E12">
        <v>5249295</v>
      </c>
      <c r="F12">
        <v>5256911</v>
      </c>
      <c r="G12">
        <v>5263046</v>
      </c>
      <c r="H12">
        <v>5262278</v>
      </c>
      <c r="I12">
        <v>5271352</v>
      </c>
      <c r="J12">
        <v>5271959</v>
      </c>
      <c r="K12">
        <v>5269626</v>
      </c>
      <c r="L12">
        <v>5280727</v>
      </c>
      <c r="M12">
        <v>5301243</v>
      </c>
      <c r="N12">
        <v>5325475</v>
      </c>
      <c r="O12">
        <v>5346376</v>
      </c>
      <c r="P12">
        <v>5380687</v>
      </c>
      <c r="Q12">
        <v>5415521</v>
      </c>
      <c r="R12">
        <v>5451924</v>
      </c>
      <c r="S12">
        <v>5496240</v>
      </c>
      <c r="T12">
        <v>5528007</v>
      </c>
      <c r="U12">
        <v>5565866</v>
      </c>
      <c r="V12">
        <v>5608667</v>
      </c>
      <c r="W12">
        <v>5640325</v>
      </c>
      <c r="X12">
        <v>5676945</v>
      </c>
      <c r="Y12">
        <v>5716882</v>
      </c>
      <c r="Z12">
        <v>5756287</v>
      </c>
      <c r="AA12">
        <v>5812248</v>
      </c>
      <c r="AB12">
        <v>5855052</v>
      </c>
      <c r="AC12">
        <v>5889328</v>
      </c>
      <c r="AD12">
        <v>5920977</v>
      </c>
      <c r="AE12">
        <v>5931924</v>
      </c>
      <c r="AF12">
        <v>5956226</v>
      </c>
      <c r="AG12">
        <v>6021653</v>
      </c>
    </row>
    <row r="13" spans="1:33" x14ac:dyDescent="0.3">
      <c r="A13" t="s">
        <v>132</v>
      </c>
      <c r="B13">
        <v>4394300</v>
      </c>
      <c r="C13">
        <v>4402930</v>
      </c>
      <c r="D13">
        <v>4409436</v>
      </c>
      <c r="E13">
        <v>4412334</v>
      </c>
      <c r="F13">
        <v>4408591</v>
      </c>
      <c r="G13">
        <v>4407551</v>
      </c>
      <c r="H13">
        <v>4402093</v>
      </c>
      <c r="I13">
        <v>4399596</v>
      </c>
      <c r="J13">
        <v>4394313</v>
      </c>
      <c r="K13">
        <v>4392999</v>
      </c>
      <c r="L13">
        <v>4406549</v>
      </c>
      <c r="M13">
        <v>4426925</v>
      </c>
      <c r="N13">
        <v>4450184</v>
      </c>
      <c r="O13">
        <v>4483240</v>
      </c>
      <c r="P13">
        <v>4524407</v>
      </c>
      <c r="Q13">
        <v>4546717</v>
      </c>
      <c r="R13">
        <v>4572891</v>
      </c>
      <c r="S13">
        <v>4603696</v>
      </c>
      <c r="T13">
        <v>4626948</v>
      </c>
      <c r="U13">
        <v>4655760</v>
      </c>
      <c r="V13">
        <v>4687006</v>
      </c>
      <c r="W13">
        <v>4709523</v>
      </c>
      <c r="X13">
        <v>4730941</v>
      </c>
      <c r="Y13">
        <v>4752756</v>
      </c>
      <c r="Z13">
        <v>4773651</v>
      </c>
      <c r="AA13">
        <v>4802288</v>
      </c>
      <c r="AB13">
        <v>4820493</v>
      </c>
      <c r="AC13">
        <v>4836148</v>
      </c>
      <c r="AD13">
        <v>4853991</v>
      </c>
      <c r="AE13">
        <v>4857588</v>
      </c>
      <c r="AF13">
        <v>4863828</v>
      </c>
      <c r="AG13">
        <v>4917761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7"/>
  <sheetViews>
    <sheetView workbookViewId="0">
      <selection activeCell="D12" sqref="D12"/>
    </sheetView>
  </sheetViews>
  <sheetFormatPr defaultColWidth="11.5546875" defaultRowHeight="14.4" x14ac:dyDescent="0.3"/>
  <sheetData>
    <row r="1" spans="1:33" x14ac:dyDescent="0.3">
      <c r="A1" t="s">
        <v>133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</row>
    <row r="2" spans="1:33" x14ac:dyDescent="0.3">
      <c r="A2" t="s">
        <v>134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1688838</v>
      </c>
      <c r="M2">
        <v>1697534</v>
      </c>
      <c r="N2">
        <v>1704924</v>
      </c>
      <c r="O2">
        <v>1714042</v>
      </c>
      <c r="P2">
        <v>1727733</v>
      </c>
      <c r="Q2">
        <v>1743113</v>
      </c>
      <c r="R2">
        <v>1761683</v>
      </c>
      <c r="S2">
        <v>1779152</v>
      </c>
      <c r="T2">
        <v>1793333</v>
      </c>
      <c r="U2">
        <v>1804833</v>
      </c>
      <c r="V2">
        <v>1814318</v>
      </c>
      <c r="W2">
        <v>1823634</v>
      </c>
      <c r="X2">
        <v>1829725</v>
      </c>
      <c r="Y2">
        <v>1840498</v>
      </c>
      <c r="Z2">
        <v>1851621</v>
      </c>
      <c r="AA2">
        <v>1862137</v>
      </c>
      <c r="AB2">
        <v>1870834</v>
      </c>
      <c r="AC2">
        <v>1881641</v>
      </c>
      <c r="AD2">
        <v>1893667</v>
      </c>
      <c r="AE2">
        <v>1895510</v>
      </c>
      <c r="AF2">
        <v>1904578</v>
      </c>
      <c r="AG2">
        <v>1904578</v>
      </c>
    </row>
    <row r="3" spans="1:33" x14ac:dyDescent="0.3">
      <c r="A3" t="s">
        <v>135</v>
      </c>
      <c r="B3">
        <v>19579552</v>
      </c>
      <c r="C3">
        <v>19628591</v>
      </c>
      <c r="D3">
        <v>19672032</v>
      </c>
      <c r="E3">
        <v>19763036</v>
      </c>
      <c r="F3">
        <v>19881801</v>
      </c>
      <c r="G3">
        <v>20007573</v>
      </c>
      <c r="H3">
        <v>20134855</v>
      </c>
      <c r="I3">
        <v>20256363</v>
      </c>
      <c r="J3">
        <v>20447758</v>
      </c>
      <c r="K3">
        <v>20602282</v>
      </c>
      <c r="L3">
        <v>20746315</v>
      </c>
      <c r="M3">
        <v>20854551</v>
      </c>
      <c r="N3">
        <v>20956874</v>
      </c>
      <c r="O3">
        <v>21074394</v>
      </c>
      <c r="P3">
        <v>21284558</v>
      </c>
      <c r="Q3">
        <v>21474980</v>
      </c>
      <c r="R3">
        <v>21698398</v>
      </c>
      <c r="S3">
        <v>21946910</v>
      </c>
      <c r="T3">
        <v>22184959</v>
      </c>
      <c r="U3">
        <v>22446668</v>
      </c>
      <c r="V3">
        <v>22719609</v>
      </c>
      <c r="W3">
        <v>22967640</v>
      </c>
      <c r="X3">
        <v>23218853</v>
      </c>
      <c r="Y3">
        <v>23480643</v>
      </c>
      <c r="Z3">
        <v>23727445</v>
      </c>
      <c r="AA3">
        <v>23957737</v>
      </c>
      <c r="AB3">
        <v>24084148</v>
      </c>
      <c r="AC3">
        <v>24220956</v>
      </c>
      <c r="AD3">
        <v>24357692</v>
      </c>
      <c r="AE3">
        <v>24390060</v>
      </c>
      <c r="AF3">
        <v>24450244</v>
      </c>
      <c r="AG3">
        <v>24644510</v>
      </c>
    </row>
    <row r="4" spans="1:33" x14ac:dyDescent="0.3">
      <c r="A4" t="s">
        <v>136</v>
      </c>
      <c r="B4">
        <v>34758071</v>
      </c>
      <c r="C4">
        <v>34829206</v>
      </c>
      <c r="D4">
        <v>34902566</v>
      </c>
      <c r="E4">
        <v>34945078</v>
      </c>
      <c r="F4">
        <v>34976603</v>
      </c>
      <c r="G4">
        <v>34974812</v>
      </c>
      <c r="H4">
        <v>34980743</v>
      </c>
      <c r="I4">
        <v>35007324</v>
      </c>
      <c r="J4">
        <v>35017076</v>
      </c>
      <c r="K4">
        <v>35053687</v>
      </c>
      <c r="L4">
        <v>35121267</v>
      </c>
      <c r="M4">
        <v>35248593</v>
      </c>
      <c r="N4">
        <v>35400615</v>
      </c>
      <c r="O4">
        <v>35576392</v>
      </c>
      <c r="P4">
        <v>35805606</v>
      </c>
      <c r="Q4">
        <v>36005510</v>
      </c>
      <c r="R4">
        <v>36244818</v>
      </c>
      <c r="S4">
        <v>36476147</v>
      </c>
      <c r="T4">
        <v>36658420</v>
      </c>
      <c r="U4">
        <v>36880153</v>
      </c>
      <c r="V4">
        <v>37118614</v>
      </c>
      <c r="W4">
        <v>37285060</v>
      </c>
      <c r="X4">
        <v>37456895</v>
      </c>
      <c r="Y4">
        <v>37664777</v>
      </c>
      <c r="Z4">
        <v>37875749</v>
      </c>
      <c r="AA4">
        <v>38153640</v>
      </c>
      <c r="AB4">
        <v>38376687</v>
      </c>
      <c r="AC4">
        <v>38556677</v>
      </c>
      <c r="AD4">
        <v>38748578</v>
      </c>
      <c r="AE4">
        <v>38830736</v>
      </c>
      <c r="AF4">
        <v>38997724</v>
      </c>
      <c r="AG4">
        <v>39370042</v>
      </c>
    </row>
    <row r="6" spans="1:33" x14ac:dyDescent="0.3">
      <c r="A6" s="1" t="s">
        <v>137</v>
      </c>
      <c r="B6">
        <f>B3/SUM(B3:B4)</f>
        <v>0.36033140426477617</v>
      </c>
      <c r="C6">
        <f t="shared" ref="C6:AG6" si="0">C3/SUM(C3:C4)</f>
        <v>0.36043674333723047</v>
      </c>
      <c r="D6">
        <f t="shared" si="0"/>
        <v>0.36046132671467412</v>
      </c>
      <c r="E6">
        <f t="shared" si="0"/>
        <v>0.36124506138157131</v>
      </c>
      <c r="F6">
        <f t="shared" si="0"/>
        <v>0.36242033217007186</v>
      </c>
      <c r="G6">
        <f t="shared" si="0"/>
        <v>0.36389059877995472</v>
      </c>
      <c r="H6">
        <f t="shared" si="0"/>
        <v>0.36532044885006965</v>
      </c>
      <c r="I6">
        <f t="shared" si="0"/>
        <v>0.36654020206795107</v>
      </c>
      <c r="J6">
        <f t="shared" si="0"/>
        <v>0.36866166407349205</v>
      </c>
      <c r="K6">
        <f t="shared" si="0"/>
        <v>0.37017201155908364</v>
      </c>
      <c r="L6">
        <f t="shared" si="0"/>
        <v>0.37134800285432079</v>
      </c>
      <c r="M6">
        <f t="shared" si="0"/>
        <v>0.37171804489245736</v>
      </c>
      <c r="N6">
        <f t="shared" si="0"/>
        <v>0.37185606335299998</v>
      </c>
      <c r="O6">
        <f t="shared" si="0"/>
        <v>0.37200532398614911</v>
      </c>
      <c r="P6">
        <f t="shared" si="0"/>
        <v>0.37282355678641949</v>
      </c>
      <c r="Q6">
        <f t="shared" si="0"/>
        <v>0.37360467873534131</v>
      </c>
      <c r="R6">
        <f t="shared" si="0"/>
        <v>0.37447693617834399</v>
      </c>
      <c r="S6">
        <f t="shared" si="0"/>
        <v>0.37565494048009163</v>
      </c>
      <c r="T6">
        <f t="shared" si="0"/>
        <v>0.37701708122506017</v>
      </c>
      <c r="U6">
        <f t="shared" si="0"/>
        <v>0.37835615699010738</v>
      </c>
      <c r="V6">
        <f t="shared" si="0"/>
        <v>0.37968388533195579</v>
      </c>
      <c r="W6">
        <f t="shared" si="0"/>
        <v>0.38118856084457625</v>
      </c>
      <c r="X6">
        <f t="shared" si="0"/>
        <v>0.38267106323930278</v>
      </c>
      <c r="Y6">
        <f t="shared" si="0"/>
        <v>0.38401311169340241</v>
      </c>
      <c r="Z6">
        <f t="shared" si="0"/>
        <v>0.38516582435644492</v>
      </c>
      <c r="AA6">
        <f t="shared" si="0"/>
        <v>0.3857222002983447</v>
      </c>
      <c r="AB6">
        <f t="shared" si="0"/>
        <v>0.38558799285984569</v>
      </c>
      <c r="AC6">
        <f t="shared" si="0"/>
        <v>0.38582142783242562</v>
      </c>
      <c r="AD6">
        <f t="shared" si="0"/>
        <v>0.3859789526460683</v>
      </c>
      <c r="AE6">
        <f t="shared" si="0"/>
        <v>0.38579172587450494</v>
      </c>
      <c r="AF6">
        <f t="shared" si="0"/>
        <v>0.38535897635051136</v>
      </c>
      <c r="AG6">
        <f t="shared" si="0"/>
        <v>0.384982933255551</v>
      </c>
    </row>
    <row r="7" spans="1:33" x14ac:dyDescent="0.3">
      <c r="A7" s="1" t="s">
        <v>138</v>
      </c>
      <c r="B7">
        <f>B4/SUM(B3:B4)</f>
        <v>0.63966859573522383</v>
      </c>
      <c r="C7">
        <f t="shared" ref="C7:AG7" si="1">C4/SUM(C3:C4)</f>
        <v>0.63956325666276947</v>
      </c>
      <c r="D7">
        <f t="shared" si="1"/>
        <v>0.63953867328532588</v>
      </c>
      <c r="E7">
        <f t="shared" si="1"/>
        <v>0.63875493861842869</v>
      </c>
      <c r="F7">
        <f t="shared" si="1"/>
        <v>0.63757966782992814</v>
      </c>
      <c r="G7">
        <f t="shared" si="1"/>
        <v>0.63610940122004533</v>
      </c>
      <c r="H7">
        <f t="shared" si="1"/>
        <v>0.63467955114993035</v>
      </c>
      <c r="I7">
        <f t="shared" si="1"/>
        <v>0.63345979793204898</v>
      </c>
      <c r="J7">
        <f t="shared" si="1"/>
        <v>0.63133833592650801</v>
      </c>
      <c r="K7">
        <f t="shared" si="1"/>
        <v>0.62982798844091636</v>
      </c>
      <c r="L7">
        <f t="shared" si="1"/>
        <v>0.62865199714567921</v>
      </c>
      <c r="M7">
        <f t="shared" si="1"/>
        <v>0.62828195510754259</v>
      </c>
      <c r="N7">
        <f t="shared" si="1"/>
        <v>0.62814393664699997</v>
      </c>
      <c r="O7">
        <f t="shared" si="1"/>
        <v>0.62799467601385084</v>
      </c>
      <c r="P7">
        <f t="shared" si="1"/>
        <v>0.62717644321358057</v>
      </c>
      <c r="Q7">
        <f t="shared" si="1"/>
        <v>0.62639532126465869</v>
      </c>
      <c r="R7">
        <f t="shared" si="1"/>
        <v>0.62552306382165601</v>
      </c>
      <c r="S7">
        <f t="shared" si="1"/>
        <v>0.62434505951990837</v>
      </c>
      <c r="T7">
        <f t="shared" si="1"/>
        <v>0.62298291877493983</v>
      </c>
      <c r="U7">
        <f t="shared" si="1"/>
        <v>0.62164384300989262</v>
      </c>
      <c r="V7">
        <f t="shared" si="1"/>
        <v>0.62031611466804415</v>
      </c>
      <c r="W7">
        <f t="shared" si="1"/>
        <v>0.61881143915542369</v>
      </c>
      <c r="X7">
        <f t="shared" si="1"/>
        <v>0.61732893676069722</v>
      </c>
      <c r="Y7">
        <f t="shared" si="1"/>
        <v>0.61598688830659765</v>
      </c>
      <c r="Z7">
        <f t="shared" si="1"/>
        <v>0.61483417564355514</v>
      </c>
      <c r="AA7">
        <f t="shared" si="1"/>
        <v>0.6142777997016553</v>
      </c>
      <c r="AB7">
        <f t="shared" si="1"/>
        <v>0.61441200714015431</v>
      </c>
      <c r="AC7">
        <f t="shared" si="1"/>
        <v>0.61417857216757443</v>
      </c>
      <c r="AD7">
        <f t="shared" si="1"/>
        <v>0.6140210473539317</v>
      </c>
      <c r="AE7">
        <f t="shared" si="1"/>
        <v>0.61420827412549506</v>
      </c>
      <c r="AF7">
        <f t="shared" si="1"/>
        <v>0.61464102364948869</v>
      </c>
      <c r="AG7">
        <f t="shared" si="1"/>
        <v>0.615017066744449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87"/>
  <sheetViews>
    <sheetView topLeftCell="A16" zoomScale="65" zoomScaleNormal="85" workbookViewId="0">
      <selection activeCell="N49" sqref="N49"/>
    </sheetView>
  </sheetViews>
  <sheetFormatPr defaultColWidth="11.5546875" defaultRowHeight="14.4" x14ac:dyDescent="0.3"/>
  <cols>
    <col min="1" max="1" width="23.44140625" customWidth="1"/>
    <col min="15" max="15" width="16.44140625" customWidth="1"/>
    <col min="17" max="17" width="18.88671875" customWidth="1"/>
  </cols>
  <sheetData>
    <row r="1" spans="1:33" x14ac:dyDescent="0.3">
      <c r="A1" t="s">
        <v>139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</row>
    <row r="2" spans="1:33" x14ac:dyDescent="0.3">
      <c r="A2" t="s">
        <v>140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1688838</v>
      </c>
      <c r="M2">
        <v>1697534</v>
      </c>
      <c r="N2">
        <v>1704924</v>
      </c>
      <c r="O2">
        <v>1714042</v>
      </c>
      <c r="P2">
        <v>1727733</v>
      </c>
      <c r="Q2">
        <v>1743113</v>
      </c>
      <c r="R2">
        <v>1761683</v>
      </c>
      <c r="S2">
        <v>1779152</v>
      </c>
      <c r="T2">
        <v>1793333</v>
      </c>
      <c r="U2">
        <v>1804833</v>
      </c>
      <c r="V2">
        <v>1814318</v>
      </c>
      <c r="W2">
        <v>1823634</v>
      </c>
      <c r="X2">
        <v>1829725</v>
      </c>
      <c r="Y2">
        <v>1840498</v>
      </c>
      <c r="Z2">
        <v>1851621</v>
      </c>
      <c r="AA2">
        <v>1862137</v>
      </c>
      <c r="AB2">
        <v>1870834</v>
      </c>
      <c r="AC2">
        <v>1881641</v>
      </c>
      <c r="AD2">
        <v>1893667</v>
      </c>
      <c r="AE2">
        <v>1895510</v>
      </c>
      <c r="AF2">
        <v>1904578</v>
      </c>
      <c r="AG2">
        <v>1904578</v>
      </c>
    </row>
    <row r="3" spans="1:33" x14ac:dyDescent="0.3">
      <c r="A3" t="s">
        <v>141</v>
      </c>
      <c r="B3">
        <v>8060053</v>
      </c>
      <c r="C3">
        <v>8090707</v>
      </c>
      <c r="D3">
        <v>8108194</v>
      </c>
      <c r="E3">
        <v>8148710</v>
      </c>
      <c r="F3">
        <v>8203703</v>
      </c>
      <c r="G3">
        <v>8249214</v>
      </c>
      <c r="H3">
        <v>8307197</v>
      </c>
      <c r="I3">
        <v>8348008</v>
      </c>
      <c r="J3">
        <v>8417136</v>
      </c>
      <c r="K3">
        <v>8468136</v>
      </c>
      <c r="L3">
        <v>8506867</v>
      </c>
      <c r="M3">
        <v>8551191</v>
      </c>
      <c r="N3">
        <v>8613352</v>
      </c>
      <c r="O3">
        <v>8672278</v>
      </c>
      <c r="P3">
        <v>8740809</v>
      </c>
      <c r="Q3">
        <v>8814620</v>
      </c>
      <c r="R3">
        <v>8900278</v>
      </c>
      <c r="S3">
        <v>8977187</v>
      </c>
      <c r="T3">
        <v>9035938</v>
      </c>
      <c r="U3">
        <v>9114393</v>
      </c>
      <c r="V3">
        <v>9188213</v>
      </c>
      <c r="W3">
        <v>9259225</v>
      </c>
      <c r="X3">
        <v>9333185</v>
      </c>
      <c r="Y3">
        <v>9424975</v>
      </c>
      <c r="Z3">
        <v>9504906</v>
      </c>
      <c r="AA3">
        <v>9590538</v>
      </c>
      <c r="AB3">
        <v>9654624</v>
      </c>
      <c r="AC3">
        <v>9702624</v>
      </c>
      <c r="AD3">
        <v>9759293</v>
      </c>
      <c r="AE3">
        <v>9803005</v>
      </c>
      <c r="AF3">
        <v>9908004</v>
      </c>
      <c r="AG3">
        <v>9998358</v>
      </c>
    </row>
    <row r="4" spans="1:33" x14ac:dyDescent="0.3">
      <c r="A4" t="s">
        <v>142</v>
      </c>
      <c r="B4">
        <v>15827528</v>
      </c>
      <c r="C4">
        <v>15885248</v>
      </c>
      <c r="D4">
        <v>15941076</v>
      </c>
      <c r="E4">
        <v>16003050</v>
      </c>
      <c r="F4">
        <v>16042044</v>
      </c>
      <c r="G4">
        <v>16057874</v>
      </c>
      <c r="H4">
        <v>16100878</v>
      </c>
      <c r="I4">
        <v>16140717</v>
      </c>
      <c r="J4">
        <v>16188670</v>
      </c>
      <c r="K4">
        <v>16251163</v>
      </c>
      <c r="L4">
        <v>16319103</v>
      </c>
      <c r="M4">
        <v>16395929</v>
      </c>
      <c r="N4">
        <v>16487282</v>
      </c>
      <c r="O4">
        <v>16584551</v>
      </c>
      <c r="P4">
        <v>16676833</v>
      </c>
      <c r="Q4">
        <v>16778888</v>
      </c>
      <c r="R4">
        <v>16903504</v>
      </c>
      <c r="S4">
        <v>17005958</v>
      </c>
      <c r="T4">
        <v>17063508</v>
      </c>
      <c r="U4">
        <v>17136333</v>
      </c>
      <c r="V4">
        <v>17213512</v>
      </c>
      <c r="W4">
        <v>17265639</v>
      </c>
      <c r="X4">
        <v>17318943</v>
      </c>
      <c r="Y4">
        <v>17398692</v>
      </c>
      <c r="Z4">
        <v>17464602</v>
      </c>
      <c r="AA4">
        <v>17558544</v>
      </c>
      <c r="AB4">
        <v>17648672</v>
      </c>
      <c r="AC4">
        <v>17714206</v>
      </c>
      <c r="AD4">
        <v>17796222</v>
      </c>
      <c r="AE4">
        <v>17847494</v>
      </c>
      <c r="AF4">
        <v>17984605</v>
      </c>
      <c r="AG4">
        <v>18107997</v>
      </c>
    </row>
    <row r="5" spans="1:33" x14ac:dyDescent="0.3">
      <c r="A5" t="s">
        <v>143</v>
      </c>
      <c r="B5">
        <v>11519499</v>
      </c>
      <c r="C5">
        <v>11537884</v>
      </c>
      <c r="D5">
        <v>11563838</v>
      </c>
      <c r="E5">
        <v>11614326</v>
      </c>
      <c r="F5">
        <v>11678098</v>
      </c>
      <c r="G5">
        <v>11758359</v>
      </c>
      <c r="H5">
        <v>11827658</v>
      </c>
      <c r="I5">
        <v>11908355</v>
      </c>
      <c r="J5">
        <v>12030622</v>
      </c>
      <c r="K5">
        <v>12134146</v>
      </c>
      <c r="L5">
        <v>12239448</v>
      </c>
      <c r="M5">
        <v>12303360</v>
      </c>
      <c r="N5">
        <v>12343522</v>
      </c>
      <c r="O5">
        <v>12402116</v>
      </c>
      <c r="P5">
        <v>12543749</v>
      </c>
      <c r="Q5">
        <v>12660360</v>
      </c>
      <c r="R5">
        <v>12798120</v>
      </c>
      <c r="S5">
        <v>12969723</v>
      </c>
      <c r="T5">
        <v>13149021</v>
      </c>
      <c r="U5">
        <v>13332275</v>
      </c>
      <c r="V5">
        <v>13531396</v>
      </c>
      <c r="W5">
        <v>13708415</v>
      </c>
      <c r="X5">
        <v>13885668</v>
      </c>
      <c r="Y5">
        <v>14055668</v>
      </c>
      <c r="Z5">
        <v>14222539</v>
      </c>
      <c r="AA5">
        <v>14367199</v>
      </c>
      <c r="AB5">
        <v>14429524</v>
      </c>
      <c r="AC5">
        <v>14518332</v>
      </c>
      <c r="AD5">
        <v>14598399</v>
      </c>
      <c r="AE5">
        <v>14587055</v>
      </c>
      <c r="AF5">
        <v>14542240</v>
      </c>
      <c r="AG5">
        <v>14646152</v>
      </c>
    </row>
    <row r="6" spans="1:33" x14ac:dyDescent="0.3">
      <c r="A6" t="s">
        <v>144</v>
      </c>
      <c r="B6">
        <v>18930543</v>
      </c>
      <c r="C6">
        <v>18943958</v>
      </c>
      <c r="D6">
        <v>18961490</v>
      </c>
      <c r="E6">
        <v>18942028</v>
      </c>
      <c r="F6">
        <v>18934559</v>
      </c>
      <c r="G6">
        <v>18916938</v>
      </c>
      <c r="H6">
        <v>18879865</v>
      </c>
      <c r="I6">
        <v>18866607</v>
      </c>
      <c r="J6">
        <v>18828406</v>
      </c>
      <c r="K6">
        <v>18802524</v>
      </c>
      <c r="L6">
        <v>18802164</v>
      </c>
      <c r="M6">
        <v>18852664</v>
      </c>
      <c r="N6">
        <v>18913333</v>
      </c>
      <c r="O6">
        <v>18991841</v>
      </c>
      <c r="P6">
        <v>19128773</v>
      </c>
      <c r="Q6">
        <v>19226622</v>
      </c>
      <c r="R6">
        <v>19341314</v>
      </c>
      <c r="S6">
        <v>19470189</v>
      </c>
      <c r="T6">
        <v>19594912</v>
      </c>
      <c r="U6">
        <v>19743820</v>
      </c>
      <c r="V6">
        <v>19905102</v>
      </c>
      <c r="W6">
        <v>20019421</v>
      </c>
      <c r="X6">
        <v>20137952</v>
      </c>
      <c r="Y6">
        <v>20266085</v>
      </c>
      <c r="Z6">
        <v>20411147</v>
      </c>
      <c r="AA6">
        <v>20595096</v>
      </c>
      <c r="AB6">
        <v>20728015</v>
      </c>
      <c r="AC6">
        <v>20842471</v>
      </c>
      <c r="AD6">
        <v>20952356</v>
      </c>
      <c r="AE6">
        <v>20983242</v>
      </c>
      <c r="AF6">
        <v>21013119</v>
      </c>
      <c r="AG6">
        <v>21262045</v>
      </c>
    </row>
    <row r="8" spans="1:33" x14ac:dyDescent="0.3">
      <c r="A8" s="1" t="s">
        <v>145</v>
      </c>
      <c r="B8">
        <f>B3/SUM(B3:B6)</f>
        <v>0.14833282272947421</v>
      </c>
      <c r="C8">
        <f t="shared" ref="C8:AG8" si="0">C3/SUM(C3:C6)</f>
        <v>0.14856838590073704</v>
      </c>
      <c r="D8">
        <f t="shared" si="0"/>
        <v>0.14857084242746049</v>
      </c>
      <c r="E8">
        <f t="shared" si="0"/>
        <v>0.14894883782687154</v>
      </c>
      <c r="F8">
        <f t="shared" si="0"/>
        <v>0.14954323133425465</v>
      </c>
      <c r="G8">
        <f t="shared" si="0"/>
        <v>0.15003376081266756</v>
      </c>
      <c r="H8">
        <f t="shared" si="0"/>
        <v>0.15072315826093369</v>
      </c>
      <c r="I8">
        <f t="shared" si="0"/>
        <v>0.15105774611093176</v>
      </c>
      <c r="J8">
        <f t="shared" si="0"/>
        <v>0.15175626415829532</v>
      </c>
      <c r="K8">
        <f t="shared" si="0"/>
        <v>0.152151443091396</v>
      </c>
      <c r="L8">
        <f t="shared" si="0"/>
        <v>0.15226839421831431</v>
      </c>
      <c r="M8">
        <f t="shared" si="0"/>
        <v>0.15241910506833628</v>
      </c>
      <c r="N8">
        <f t="shared" si="0"/>
        <v>0.15283420451894159</v>
      </c>
      <c r="O8">
        <f t="shared" si="0"/>
        <v>0.15308310108883574</v>
      </c>
      <c r="P8">
        <f t="shared" si="0"/>
        <v>0.15310534052766078</v>
      </c>
      <c r="Q8">
        <f t="shared" si="0"/>
        <v>0.15334977137460032</v>
      </c>
      <c r="R8">
        <f t="shared" si="0"/>
        <v>0.15360345204173687</v>
      </c>
      <c r="S8">
        <f t="shared" si="0"/>
        <v>0.15365828939762602</v>
      </c>
      <c r="T8">
        <f t="shared" si="0"/>
        <v>0.15355912854698572</v>
      </c>
      <c r="U8">
        <f t="shared" si="0"/>
        <v>0.15363022738063109</v>
      </c>
      <c r="V8">
        <f t="shared" si="0"/>
        <v>0.15355090006599961</v>
      </c>
      <c r="W8">
        <f t="shared" si="0"/>
        <v>0.15367319638787971</v>
      </c>
      <c r="X8">
        <f t="shared" si="0"/>
        <v>0.15382068301819699</v>
      </c>
      <c r="Y8">
        <f t="shared" si="0"/>
        <v>0.15414032645454068</v>
      </c>
      <c r="Z8">
        <f t="shared" si="0"/>
        <v>0.15429242191565587</v>
      </c>
      <c r="AA8">
        <f t="shared" si="0"/>
        <v>0.15440871645785603</v>
      </c>
      <c r="AB8">
        <f t="shared" si="0"/>
        <v>0.15457084427385576</v>
      </c>
      <c r="AC8">
        <f t="shared" si="0"/>
        <v>0.15455542900128139</v>
      </c>
      <c r="AD8">
        <f t="shared" si="0"/>
        <v>0.15464854760073762</v>
      </c>
      <c r="AE8">
        <f t="shared" si="0"/>
        <v>0.15505981607697569</v>
      </c>
      <c r="AF8">
        <f t="shared" si="0"/>
        <v>0.15615951640878398</v>
      </c>
      <c r="AG8">
        <f t="shared" si="0"/>
        <v>0.15618883031470721</v>
      </c>
    </row>
    <row r="9" spans="1:33" x14ac:dyDescent="0.3">
      <c r="A9" s="1" t="s">
        <v>146</v>
      </c>
      <c r="B9">
        <f>B4/SUM(B3:B6)</f>
        <v>0.29128119940027558</v>
      </c>
      <c r="C9">
        <f t="shared" ref="C9:AG9" si="1">C4/SUM(C3:C6)</f>
        <v>0.29169832191338918</v>
      </c>
      <c r="D9">
        <f t="shared" si="1"/>
        <v>0.2920969935500029</v>
      </c>
      <c r="E9">
        <f t="shared" si="1"/>
        <v>0.29251693816387092</v>
      </c>
      <c r="F9">
        <f t="shared" si="1"/>
        <v>0.29242637098957525</v>
      </c>
      <c r="G9">
        <f t="shared" si="1"/>
        <v>0.29205488266833096</v>
      </c>
      <c r="H9">
        <f t="shared" si="1"/>
        <v>0.29212924442913601</v>
      </c>
      <c r="I9">
        <f t="shared" si="1"/>
        <v>0.29206732080687992</v>
      </c>
      <c r="J9">
        <f t="shared" si="1"/>
        <v>0.29187268459146565</v>
      </c>
      <c r="K9">
        <f t="shared" si="1"/>
        <v>0.29199317327490965</v>
      </c>
      <c r="L9">
        <f t="shared" si="1"/>
        <v>0.29210326303364981</v>
      </c>
      <c r="M9">
        <f t="shared" si="1"/>
        <v>0.29224617073153691</v>
      </c>
      <c r="N9">
        <f t="shared" si="1"/>
        <v>0.29254820064818715</v>
      </c>
      <c r="O9">
        <f t="shared" si="1"/>
        <v>0.29275058955051392</v>
      </c>
      <c r="P9">
        <f t="shared" si="1"/>
        <v>0.292113944531671</v>
      </c>
      <c r="Q9">
        <f t="shared" si="1"/>
        <v>0.2919057927307161</v>
      </c>
      <c r="R9">
        <f t="shared" si="1"/>
        <v>0.29172533329872474</v>
      </c>
      <c r="S9">
        <f t="shared" si="1"/>
        <v>0.29108298800591692</v>
      </c>
      <c r="T9">
        <f t="shared" si="1"/>
        <v>0.28998178367697069</v>
      </c>
      <c r="U9">
        <f t="shared" si="1"/>
        <v>0.28884630443960585</v>
      </c>
      <c r="V9">
        <f t="shared" si="1"/>
        <v>0.28766749975178907</v>
      </c>
      <c r="W9">
        <f t="shared" si="1"/>
        <v>0.28655378099238704</v>
      </c>
      <c r="X9">
        <f t="shared" si="1"/>
        <v>0.28543435509027432</v>
      </c>
      <c r="Y9">
        <f t="shared" si="1"/>
        <v>0.28454611972572924</v>
      </c>
      <c r="Z9">
        <f t="shared" si="1"/>
        <v>0.2835015664934516</v>
      </c>
      <c r="AA9">
        <f t="shared" si="1"/>
        <v>0.2826944892881702</v>
      </c>
      <c r="AB9">
        <f t="shared" si="1"/>
        <v>0.28255581277451702</v>
      </c>
      <c r="AC9">
        <f t="shared" si="1"/>
        <v>0.282173843668174</v>
      </c>
      <c r="AD9">
        <f t="shared" si="1"/>
        <v>0.28200402273815262</v>
      </c>
      <c r="AE9">
        <f t="shared" si="1"/>
        <v>0.28230416459799085</v>
      </c>
      <c r="AF9">
        <f t="shared" si="1"/>
        <v>0.28345438895694813</v>
      </c>
      <c r="AG9">
        <f t="shared" si="1"/>
        <v>0.28287313484596438</v>
      </c>
    </row>
    <row r="10" spans="1:33" x14ac:dyDescent="0.3">
      <c r="A10" s="1" t="s">
        <v>147</v>
      </c>
      <c r="B10">
        <f>B5/SUM(B3:B6)</f>
        <v>0.21199858153530199</v>
      </c>
      <c r="C10">
        <f t="shared" ref="C10:AG10" si="2">C5/SUM(C3:C6)</f>
        <v>0.21186835743649343</v>
      </c>
      <c r="D10">
        <f t="shared" si="2"/>
        <v>0.21189048428721363</v>
      </c>
      <c r="E10">
        <f t="shared" si="2"/>
        <v>0.21229622355469976</v>
      </c>
      <c r="F10">
        <f t="shared" si="2"/>
        <v>0.21287710083581723</v>
      </c>
      <c r="G10">
        <f t="shared" si="2"/>
        <v>0.21385683796728716</v>
      </c>
      <c r="H10">
        <f t="shared" si="2"/>
        <v>0.21459729058913596</v>
      </c>
      <c r="I10">
        <f t="shared" si="2"/>
        <v>0.21548245595701929</v>
      </c>
      <c r="J10">
        <f t="shared" si="2"/>
        <v>0.21690539991519672</v>
      </c>
      <c r="K10">
        <f t="shared" si="2"/>
        <v>0.21802056846768764</v>
      </c>
      <c r="L10">
        <f t="shared" si="2"/>
        <v>0.21907960863600648</v>
      </c>
      <c r="M10">
        <f t="shared" si="2"/>
        <v>0.21929893982412108</v>
      </c>
      <c r="N10">
        <f t="shared" si="2"/>
        <v>0.21902185883405842</v>
      </c>
      <c r="O10">
        <f t="shared" si="2"/>
        <v>0.21892222289731336</v>
      </c>
      <c r="P10">
        <f t="shared" si="2"/>
        <v>0.2197182162587587</v>
      </c>
      <c r="Q10">
        <f t="shared" si="2"/>
        <v>0.22025490736074102</v>
      </c>
      <c r="R10">
        <f t="shared" si="2"/>
        <v>0.22087348413660712</v>
      </c>
      <c r="S10">
        <f t="shared" si="2"/>
        <v>0.22199665108246561</v>
      </c>
      <c r="T10">
        <f t="shared" si="2"/>
        <v>0.22345795267807445</v>
      </c>
      <c r="U10">
        <f t="shared" si="2"/>
        <v>0.22472592960947629</v>
      </c>
      <c r="V10">
        <f t="shared" si="2"/>
        <v>0.22613298526595618</v>
      </c>
      <c r="W10">
        <f t="shared" si="2"/>
        <v>0.22751536445669654</v>
      </c>
      <c r="X10">
        <f t="shared" si="2"/>
        <v>0.22885038022110579</v>
      </c>
      <c r="Y10">
        <f t="shared" si="2"/>
        <v>0.2298727852388617</v>
      </c>
      <c r="Z10">
        <f t="shared" si="2"/>
        <v>0.23087340244078902</v>
      </c>
      <c r="AA10">
        <f t="shared" si="2"/>
        <v>0.23131348384048867</v>
      </c>
      <c r="AB10">
        <f t="shared" si="2"/>
        <v>0.23101714858598993</v>
      </c>
      <c r="AC10">
        <f t="shared" si="2"/>
        <v>0.23126599883114421</v>
      </c>
      <c r="AD10">
        <f t="shared" si="2"/>
        <v>0.23133040504533067</v>
      </c>
      <c r="AE10">
        <f t="shared" si="2"/>
        <v>0.23073190979752928</v>
      </c>
      <c r="AF10">
        <f t="shared" si="2"/>
        <v>0.22919945994172736</v>
      </c>
      <c r="AG10">
        <f t="shared" si="2"/>
        <v>0.22879410294084382</v>
      </c>
    </row>
    <row r="11" spans="1:33" x14ac:dyDescent="0.3">
      <c r="A11" s="1" t="s">
        <v>148</v>
      </c>
      <c r="B11">
        <f>B6/SUM(B3:B6)</f>
        <v>0.34838739633494825</v>
      </c>
      <c r="C11">
        <f t="shared" ref="C11:AG11" si="3">C6/SUM(C3:C6)</f>
        <v>0.34786493474938035</v>
      </c>
      <c r="D11">
        <f t="shared" si="3"/>
        <v>0.34744167973532303</v>
      </c>
      <c r="E11">
        <f t="shared" si="3"/>
        <v>0.34623800045455783</v>
      </c>
      <c r="F11">
        <f t="shared" si="3"/>
        <v>0.34515329684035284</v>
      </c>
      <c r="G11">
        <f t="shared" si="3"/>
        <v>0.34405451855171432</v>
      </c>
      <c r="H11">
        <f t="shared" si="3"/>
        <v>0.34255030672079434</v>
      </c>
      <c r="I11">
        <f t="shared" si="3"/>
        <v>0.34139247712516901</v>
      </c>
      <c r="J11">
        <f t="shared" si="3"/>
        <v>0.33946565133504231</v>
      </c>
      <c r="K11">
        <f t="shared" si="3"/>
        <v>0.33783481516600672</v>
      </c>
      <c r="L11">
        <f t="shared" si="3"/>
        <v>0.3365487341120294</v>
      </c>
      <c r="M11">
        <f t="shared" si="3"/>
        <v>0.33603578437600573</v>
      </c>
      <c r="N11">
        <f t="shared" si="3"/>
        <v>0.33559573599881287</v>
      </c>
      <c r="O11">
        <f t="shared" si="3"/>
        <v>0.33524408646333698</v>
      </c>
      <c r="P11">
        <f t="shared" si="3"/>
        <v>0.33506249868190957</v>
      </c>
      <c r="Q11">
        <f t="shared" si="3"/>
        <v>0.33448952853394254</v>
      </c>
      <c r="R11">
        <f t="shared" si="3"/>
        <v>0.33379773052293127</v>
      </c>
      <c r="S11">
        <f t="shared" si="3"/>
        <v>0.33326207151399145</v>
      </c>
      <c r="T11">
        <f t="shared" si="3"/>
        <v>0.33300113509796914</v>
      </c>
      <c r="U11">
        <f t="shared" si="3"/>
        <v>0.33279753857028677</v>
      </c>
      <c r="V11">
        <f t="shared" si="3"/>
        <v>0.33264861491625514</v>
      </c>
      <c r="W11">
        <f t="shared" si="3"/>
        <v>0.33225765816303665</v>
      </c>
      <c r="X11">
        <f t="shared" si="3"/>
        <v>0.33189458167042291</v>
      </c>
      <c r="Y11">
        <f t="shared" si="3"/>
        <v>0.33144076858086835</v>
      </c>
      <c r="Z11">
        <f t="shared" si="3"/>
        <v>0.33133260915010349</v>
      </c>
      <c r="AA11">
        <f t="shared" si="3"/>
        <v>0.3315833104134851</v>
      </c>
      <c r="AB11">
        <f t="shared" si="3"/>
        <v>0.33185619436563729</v>
      </c>
      <c r="AC11">
        <f t="shared" si="3"/>
        <v>0.33200472849940044</v>
      </c>
      <c r="AD11">
        <f t="shared" si="3"/>
        <v>0.33201702461577909</v>
      </c>
      <c r="AE11">
        <f t="shared" si="3"/>
        <v>0.33190410952750421</v>
      </c>
      <c r="AF11">
        <f t="shared" si="3"/>
        <v>0.3311866346925405</v>
      </c>
      <c r="AG11">
        <f t="shared" si="3"/>
        <v>0.33214393189848457</v>
      </c>
    </row>
    <row r="13" spans="1:33" x14ac:dyDescent="0.3">
      <c r="A13" t="s">
        <v>68</v>
      </c>
      <c r="B13">
        <f t="shared" ref="B13:AG13" si="4">SUM(B3:B4)</f>
        <v>23887581</v>
      </c>
      <c r="C13">
        <f t="shared" si="4"/>
        <v>23975955</v>
      </c>
      <c r="D13">
        <f t="shared" si="4"/>
        <v>24049270</v>
      </c>
      <c r="E13">
        <f t="shared" si="4"/>
        <v>24151760</v>
      </c>
      <c r="F13">
        <f t="shared" si="4"/>
        <v>24245747</v>
      </c>
      <c r="G13">
        <f t="shared" si="4"/>
        <v>24307088</v>
      </c>
      <c r="H13">
        <f t="shared" si="4"/>
        <v>24408075</v>
      </c>
      <c r="I13">
        <f t="shared" si="4"/>
        <v>24488725</v>
      </c>
      <c r="J13">
        <f t="shared" si="4"/>
        <v>24605806</v>
      </c>
      <c r="K13">
        <f t="shared" si="4"/>
        <v>24719299</v>
      </c>
      <c r="L13">
        <f t="shared" si="4"/>
        <v>24825970</v>
      </c>
      <c r="M13">
        <f t="shared" si="4"/>
        <v>24947120</v>
      </c>
      <c r="N13">
        <f t="shared" si="4"/>
        <v>25100634</v>
      </c>
      <c r="O13">
        <f t="shared" si="4"/>
        <v>25256829</v>
      </c>
      <c r="P13">
        <f t="shared" si="4"/>
        <v>25417642</v>
      </c>
      <c r="Q13">
        <f t="shared" si="4"/>
        <v>25593508</v>
      </c>
      <c r="R13">
        <f t="shared" si="4"/>
        <v>25803782</v>
      </c>
      <c r="S13">
        <f t="shared" si="4"/>
        <v>25983145</v>
      </c>
      <c r="T13">
        <f t="shared" si="4"/>
        <v>26099446</v>
      </c>
      <c r="U13">
        <f t="shared" si="4"/>
        <v>26250726</v>
      </c>
      <c r="V13">
        <f t="shared" si="4"/>
        <v>26401725</v>
      </c>
      <c r="W13">
        <f t="shared" si="4"/>
        <v>26524864</v>
      </c>
      <c r="X13">
        <f t="shared" si="4"/>
        <v>26652128</v>
      </c>
      <c r="Y13">
        <f t="shared" si="4"/>
        <v>26823667</v>
      </c>
      <c r="Z13">
        <f t="shared" si="4"/>
        <v>26969508</v>
      </c>
      <c r="AA13">
        <f t="shared" si="4"/>
        <v>27149082</v>
      </c>
      <c r="AB13">
        <f t="shared" si="4"/>
        <v>27303296</v>
      </c>
      <c r="AC13">
        <f t="shared" si="4"/>
        <v>27416830</v>
      </c>
      <c r="AD13">
        <f t="shared" si="4"/>
        <v>27555515</v>
      </c>
      <c r="AE13">
        <f t="shared" si="4"/>
        <v>27650499</v>
      </c>
      <c r="AF13">
        <f t="shared" si="4"/>
        <v>27892609</v>
      </c>
      <c r="AG13">
        <f t="shared" si="4"/>
        <v>28106355</v>
      </c>
    </row>
    <row r="14" spans="1:33" x14ac:dyDescent="0.3">
      <c r="A14" t="s">
        <v>149</v>
      </c>
      <c r="B14">
        <f t="shared" ref="B14:AG14" si="5">SUM(B5:B6)</f>
        <v>30450042</v>
      </c>
      <c r="C14">
        <f t="shared" si="5"/>
        <v>30481842</v>
      </c>
      <c r="D14">
        <f t="shared" si="5"/>
        <v>30525328</v>
      </c>
      <c r="E14">
        <f t="shared" si="5"/>
        <v>30556354</v>
      </c>
      <c r="F14">
        <f t="shared" si="5"/>
        <v>30612657</v>
      </c>
      <c r="G14">
        <f t="shared" si="5"/>
        <v>30675297</v>
      </c>
      <c r="H14">
        <f t="shared" si="5"/>
        <v>30707523</v>
      </c>
      <c r="I14">
        <f t="shared" si="5"/>
        <v>30774962</v>
      </c>
      <c r="J14">
        <f t="shared" si="5"/>
        <v>30859028</v>
      </c>
      <c r="K14">
        <f t="shared" si="5"/>
        <v>30936670</v>
      </c>
      <c r="L14">
        <f t="shared" si="5"/>
        <v>31041612</v>
      </c>
      <c r="M14">
        <f t="shared" si="5"/>
        <v>31156024</v>
      </c>
      <c r="N14">
        <f t="shared" si="5"/>
        <v>31256855</v>
      </c>
      <c r="O14">
        <f t="shared" si="5"/>
        <v>31393957</v>
      </c>
      <c r="P14">
        <f t="shared" si="5"/>
        <v>31672522</v>
      </c>
      <c r="Q14">
        <f t="shared" si="5"/>
        <v>31886982</v>
      </c>
      <c r="R14">
        <f t="shared" si="5"/>
        <v>32139434</v>
      </c>
      <c r="S14">
        <f t="shared" si="5"/>
        <v>32439912</v>
      </c>
      <c r="T14">
        <f t="shared" si="5"/>
        <v>32743933</v>
      </c>
      <c r="U14">
        <f t="shared" si="5"/>
        <v>33076095</v>
      </c>
      <c r="V14">
        <f t="shared" si="5"/>
        <v>33436498</v>
      </c>
      <c r="W14">
        <f t="shared" si="5"/>
        <v>33727836</v>
      </c>
      <c r="X14">
        <f t="shared" si="5"/>
        <v>34023620</v>
      </c>
      <c r="Y14">
        <f t="shared" si="5"/>
        <v>34321753</v>
      </c>
      <c r="Z14">
        <f t="shared" si="5"/>
        <v>34633686</v>
      </c>
      <c r="AA14">
        <f t="shared" si="5"/>
        <v>34962295</v>
      </c>
      <c r="AB14">
        <f t="shared" si="5"/>
        <v>35157539</v>
      </c>
      <c r="AC14">
        <f t="shared" si="5"/>
        <v>35360803</v>
      </c>
      <c r="AD14">
        <f t="shared" si="5"/>
        <v>35550755</v>
      </c>
      <c r="AE14">
        <f t="shared" si="5"/>
        <v>35570297</v>
      </c>
      <c r="AF14">
        <f t="shared" si="5"/>
        <v>35555359</v>
      </c>
      <c r="AG14">
        <f t="shared" si="5"/>
        <v>35908197</v>
      </c>
    </row>
    <row r="15" spans="1:33" x14ac:dyDescent="0.3">
      <c r="A15" s="1" t="s">
        <v>73</v>
      </c>
      <c r="B15">
        <f>B13/SUM(B13:B14)</f>
        <v>0.43961402212974976</v>
      </c>
      <c r="C15">
        <f t="shared" ref="C15:AG15" si="6">C13/SUM(C13:C14)</f>
        <v>0.44026670781412625</v>
      </c>
      <c r="D15">
        <f t="shared" si="6"/>
        <v>0.44066783597746334</v>
      </c>
      <c r="E15">
        <f t="shared" si="6"/>
        <v>0.44146577599074244</v>
      </c>
      <c r="F15">
        <f t="shared" si="6"/>
        <v>0.44196960232382992</v>
      </c>
      <c r="G15">
        <f t="shared" si="6"/>
        <v>0.44208864348099852</v>
      </c>
      <c r="H15">
        <f t="shared" si="6"/>
        <v>0.4428524026900697</v>
      </c>
      <c r="I15">
        <f t="shared" si="6"/>
        <v>0.44312506691781167</v>
      </c>
      <c r="J15">
        <f t="shared" si="6"/>
        <v>0.443628948749761</v>
      </c>
      <c r="K15">
        <f t="shared" si="6"/>
        <v>0.44414461636630564</v>
      </c>
      <c r="L15">
        <f t="shared" si="6"/>
        <v>0.44437165725196409</v>
      </c>
      <c r="M15">
        <f t="shared" si="6"/>
        <v>0.44466527579987319</v>
      </c>
      <c r="N15">
        <f t="shared" si="6"/>
        <v>0.44538240516712874</v>
      </c>
      <c r="O15">
        <f t="shared" si="6"/>
        <v>0.44583369063934963</v>
      </c>
      <c r="P15">
        <f t="shared" si="6"/>
        <v>0.44521928505933178</v>
      </c>
      <c r="Q15">
        <f t="shared" si="6"/>
        <v>0.44525556410531641</v>
      </c>
      <c r="R15">
        <f t="shared" si="6"/>
        <v>0.44532878534046161</v>
      </c>
      <c r="S15">
        <f t="shared" si="6"/>
        <v>0.44474127740354291</v>
      </c>
      <c r="T15">
        <f t="shared" si="6"/>
        <v>0.44354091222395642</v>
      </c>
      <c r="U15">
        <f t="shared" si="6"/>
        <v>0.44247653182023694</v>
      </c>
      <c r="V15">
        <f t="shared" si="6"/>
        <v>0.44121839981778871</v>
      </c>
      <c r="W15">
        <f t="shared" si="6"/>
        <v>0.44022697738026678</v>
      </c>
      <c r="X15">
        <f t="shared" si="6"/>
        <v>0.43925503810847127</v>
      </c>
      <c r="Y15">
        <f t="shared" si="6"/>
        <v>0.43868644618026992</v>
      </c>
      <c r="Z15">
        <f t="shared" si="6"/>
        <v>0.43779398840910749</v>
      </c>
      <c r="AA15">
        <f t="shared" si="6"/>
        <v>0.43710320574602618</v>
      </c>
      <c r="AB15">
        <f t="shared" si="6"/>
        <v>0.43712665704837278</v>
      </c>
      <c r="AC15">
        <f t="shared" si="6"/>
        <v>0.43672927266945538</v>
      </c>
      <c r="AD15">
        <f t="shared" si="6"/>
        <v>0.43665257033889027</v>
      </c>
      <c r="AE15">
        <f t="shared" si="6"/>
        <v>0.43736398067496651</v>
      </c>
      <c r="AF15">
        <f t="shared" si="6"/>
        <v>0.43961390536573214</v>
      </c>
      <c r="AG15">
        <f t="shared" si="6"/>
        <v>0.43906196516067159</v>
      </c>
    </row>
    <row r="16" spans="1:33" x14ac:dyDescent="0.3">
      <c r="A16" s="1" t="s">
        <v>150</v>
      </c>
      <c r="B16">
        <f>B14/SUM(B13:B14)</f>
        <v>0.56038597787025024</v>
      </c>
      <c r="C16">
        <f t="shared" ref="C16:AG16" si="7">C14/SUM(C13:C14)</f>
        <v>0.55973329218587375</v>
      </c>
      <c r="D16">
        <f t="shared" si="7"/>
        <v>0.5593321640225366</v>
      </c>
      <c r="E16">
        <f t="shared" si="7"/>
        <v>0.55853422400925756</v>
      </c>
      <c r="F16">
        <f t="shared" si="7"/>
        <v>0.55803039767617013</v>
      </c>
      <c r="G16">
        <f t="shared" si="7"/>
        <v>0.55791135651900148</v>
      </c>
      <c r="H16">
        <f t="shared" si="7"/>
        <v>0.55714759730993035</v>
      </c>
      <c r="I16">
        <f t="shared" si="7"/>
        <v>0.55687493308218827</v>
      </c>
      <c r="J16">
        <f t="shared" si="7"/>
        <v>0.556371051250239</v>
      </c>
      <c r="K16">
        <f t="shared" si="7"/>
        <v>0.55585538363369436</v>
      </c>
      <c r="L16">
        <f t="shared" si="7"/>
        <v>0.55562834274803585</v>
      </c>
      <c r="M16">
        <f t="shared" si="7"/>
        <v>0.55533472420012686</v>
      </c>
      <c r="N16">
        <f t="shared" si="7"/>
        <v>0.55461759483287132</v>
      </c>
      <c r="O16">
        <f t="shared" si="7"/>
        <v>0.55416630936065037</v>
      </c>
      <c r="P16">
        <f t="shared" si="7"/>
        <v>0.55478071494066827</v>
      </c>
      <c r="Q16">
        <f t="shared" si="7"/>
        <v>0.55474443589468359</v>
      </c>
      <c r="R16">
        <f t="shared" si="7"/>
        <v>0.55467121465953839</v>
      </c>
      <c r="S16">
        <f t="shared" si="7"/>
        <v>0.55525872259645703</v>
      </c>
      <c r="T16">
        <f t="shared" si="7"/>
        <v>0.55645908777604358</v>
      </c>
      <c r="U16">
        <f t="shared" si="7"/>
        <v>0.55752346817976306</v>
      </c>
      <c r="V16">
        <f t="shared" si="7"/>
        <v>0.55878160018221135</v>
      </c>
      <c r="W16">
        <f t="shared" si="7"/>
        <v>0.55977302261973327</v>
      </c>
      <c r="X16">
        <f t="shared" si="7"/>
        <v>0.56074496189152867</v>
      </c>
      <c r="Y16">
        <f t="shared" si="7"/>
        <v>0.56131355381973003</v>
      </c>
      <c r="Z16">
        <f t="shared" si="7"/>
        <v>0.56220601159089256</v>
      </c>
      <c r="AA16">
        <f t="shared" si="7"/>
        <v>0.56289679425397376</v>
      </c>
      <c r="AB16">
        <f t="shared" si="7"/>
        <v>0.56287334295162716</v>
      </c>
      <c r="AC16">
        <f t="shared" si="7"/>
        <v>0.56327072733054462</v>
      </c>
      <c r="AD16">
        <f t="shared" si="7"/>
        <v>0.56334742966110973</v>
      </c>
      <c r="AE16">
        <f t="shared" si="7"/>
        <v>0.56263601932503349</v>
      </c>
      <c r="AF16">
        <f t="shared" si="7"/>
        <v>0.56038609463426792</v>
      </c>
      <c r="AG16">
        <f t="shared" si="7"/>
        <v>0.56093803483932836</v>
      </c>
    </row>
    <row r="17" spans="1:33" x14ac:dyDescent="0.3">
      <c r="C17" t="str">
        <f t="shared" ref="C17:AG17" si="8">IF(C15&lt;B15,"Urban growth","")</f>
        <v/>
      </c>
      <c r="D17" t="str">
        <f t="shared" si="8"/>
        <v/>
      </c>
      <c r="E17" t="str">
        <f t="shared" si="8"/>
        <v/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8"/>
        <v/>
      </c>
      <c r="L17" t="str">
        <f t="shared" si="8"/>
        <v/>
      </c>
      <c r="M17" t="str">
        <f t="shared" si="8"/>
        <v/>
      </c>
      <c r="N17" t="str">
        <f t="shared" si="8"/>
        <v/>
      </c>
      <c r="O17" t="str">
        <f t="shared" si="8"/>
        <v/>
      </c>
      <c r="P17" s="2" t="str">
        <f t="shared" si="8"/>
        <v>Urban growth</v>
      </c>
      <c r="Q17" t="str">
        <f t="shared" si="8"/>
        <v/>
      </c>
      <c r="R17" t="str">
        <f t="shared" si="8"/>
        <v/>
      </c>
      <c r="S17" s="2" t="str">
        <f t="shared" si="8"/>
        <v>Urban growth</v>
      </c>
      <c r="T17" s="2" t="str">
        <f t="shared" si="8"/>
        <v>Urban growth</v>
      </c>
      <c r="U17" s="2" t="str">
        <f t="shared" si="8"/>
        <v>Urban growth</v>
      </c>
      <c r="V17" s="2" t="str">
        <f t="shared" si="8"/>
        <v>Urban growth</v>
      </c>
      <c r="W17" s="2" t="str">
        <f t="shared" si="8"/>
        <v>Urban growth</v>
      </c>
      <c r="X17" s="2" t="str">
        <f t="shared" si="8"/>
        <v>Urban growth</v>
      </c>
      <c r="Y17" s="2" t="str">
        <f t="shared" si="8"/>
        <v>Urban growth</v>
      </c>
      <c r="Z17" s="2" t="str">
        <f t="shared" si="8"/>
        <v>Urban growth</v>
      </c>
      <c r="AA17" s="2" t="str">
        <f t="shared" si="8"/>
        <v>Urban growth</v>
      </c>
      <c r="AB17" t="str">
        <f t="shared" si="8"/>
        <v/>
      </c>
      <c r="AC17" s="2" t="str">
        <f t="shared" si="8"/>
        <v>Urban growth</v>
      </c>
      <c r="AD17" s="2" t="str">
        <f t="shared" si="8"/>
        <v>Urban growth</v>
      </c>
      <c r="AE17" t="str">
        <f t="shared" si="8"/>
        <v/>
      </c>
      <c r="AF17" t="str">
        <f t="shared" si="8"/>
        <v/>
      </c>
      <c r="AG17" s="2" t="str">
        <f t="shared" si="8"/>
        <v>Urban growth</v>
      </c>
    </row>
    <row r="19" spans="1:33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33" x14ac:dyDescent="0.3">
      <c r="A20" s="1" t="s">
        <v>181</v>
      </c>
    </row>
    <row r="21" spans="1:33" x14ac:dyDescent="0.3">
      <c r="B21">
        <v>2010</v>
      </c>
      <c r="C21">
        <v>2011</v>
      </c>
      <c r="D21">
        <v>2012</v>
      </c>
      <c r="E21">
        <v>2013</v>
      </c>
      <c r="F21">
        <v>2014</v>
      </c>
      <c r="G21">
        <v>2015</v>
      </c>
      <c r="H21">
        <v>2016</v>
      </c>
      <c r="I21">
        <v>2017</v>
      </c>
      <c r="J21">
        <v>2018</v>
      </c>
      <c r="K21">
        <v>2019</v>
      </c>
      <c r="L21">
        <v>2020</v>
      </c>
      <c r="M21">
        <v>2021</v>
      </c>
      <c r="N21">
        <v>2022</v>
      </c>
    </row>
    <row r="22" spans="1:33" x14ac:dyDescent="0.3">
      <c r="A22" t="s">
        <v>151</v>
      </c>
      <c r="B22">
        <v>33076095</v>
      </c>
      <c r="C22">
        <v>33436498</v>
      </c>
      <c r="D22">
        <v>33727836</v>
      </c>
      <c r="E22">
        <v>34023620</v>
      </c>
      <c r="F22">
        <v>34321753</v>
      </c>
      <c r="G22">
        <v>34633686</v>
      </c>
      <c r="H22">
        <v>34962295</v>
      </c>
      <c r="I22">
        <v>35157539</v>
      </c>
      <c r="J22">
        <v>35360803</v>
      </c>
      <c r="K22">
        <v>35550755</v>
      </c>
      <c r="L22">
        <v>35570297</v>
      </c>
      <c r="M22">
        <v>35555359</v>
      </c>
      <c r="N22">
        <v>35908197</v>
      </c>
    </row>
    <row r="23" spans="1:33" x14ac:dyDescent="0.3">
      <c r="A23" t="s">
        <v>152</v>
      </c>
      <c r="C23" s="3">
        <f t="shared" ref="C23:N23" si="9">(C22-B22)/B22</f>
        <v>1.0896177435697896E-2</v>
      </c>
      <c r="D23" s="3">
        <f t="shared" si="9"/>
        <v>8.7131732515767658E-3</v>
      </c>
      <c r="E23" s="3">
        <f t="shared" si="9"/>
        <v>8.7697295492067742E-3</v>
      </c>
      <c r="F23" s="3">
        <f t="shared" si="9"/>
        <v>8.7625302657389197E-3</v>
      </c>
      <c r="G23" s="3">
        <f t="shared" si="9"/>
        <v>9.0884926536240734E-3</v>
      </c>
      <c r="H23" s="3">
        <f t="shared" si="9"/>
        <v>9.4881324500083533E-3</v>
      </c>
      <c r="I23" s="3">
        <f t="shared" si="9"/>
        <v>5.5844160115919167E-3</v>
      </c>
      <c r="J23" s="3">
        <f t="shared" si="9"/>
        <v>5.7815195767826639E-3</v>
      </c>
      <c r="K23" s="3">
        <f t="shared" si="9"/>
        <v>5.3718237111300892E-3</v>
      </c>
      <c r="L23" s="3">
        <f t="shared" si="9"/>
        <v>5.4969296713951643E-4</v>
      </c>
      <c r="M23" s="3">
        <f t="shared" si="9"/>
        <v>-4.1995713445968697E-4</v>
      </c>
      <c r="N23" s="3">
        <f t="shared" si="9"/>
        <v>9.9236236090317637E-3</v>
      </c>
    </row>
    <row r="24" spans="1:33" x14ac:dyDescent="0.3">
      <c r="A24" t="s">
        <v>153</v>
      </c>
      <c r="B24">
        <v>26250726</v>
      </c>
      <c r="C24">
        <v>26401725</v>
      </c>
      <c r="D24">
        <v>26524864</v>
      </c>
      <c r="E24">
        <v>26652128</v>
      </c>
      <c r="F24">
        <v>26823667</v>
      </c>
      <c r="G24">
        <v>26969508</v>
      </c>
      <c r="H24">
        <v>27149082</v>
      </c>
      <c r="I24">
        <v>27303296</v>
      </c>
      <c r="J24">
        <v>27416830</v>
      </c>
      <c r="K24">
        <v>27555515</v>
      </c>
      <c r="L24">
        <v>27650499</v>
      </c>
      <c r="M24">
        <v>27892609</v>
      </c>
      <c r="N24">
        <v>28106355</v>
      </c>
    </row>
    <row r="25" spans="1:33" x14ac:dyDescent="0.3">
      <c r="A25" t="s">
        <v>154</v>
      </c>
      <c r="B25" s="3"/>
      <c r="C25" s="3">
        <f>(C24-B24)/B24</f>
        <v>5.7521837681746403E-3</v>
      </c>
      <c r="D25" s="3">
        <f t="shared" ref="D25:N25" si="10">(D24-C24)/C24</f>
        <v>4.6640513072535982E-3</v>
      </c>
      <c r="E25" s="3">
        <f t="shared" si="10"/>
        <v>4.7979133842118854E-3</v>
      </c>
      <c r="F25" s="3">
        <f t="shared" si="10"/>
        <v>6.4362215279770534E-3</v>
      </c>
      <c r="G25" s="3">
        <f t="shared" si="10"/>
        <v>5.4370269359517477E-3</v>
      </c>
      <c r="H25" s="3">
        <f t="shared" si="10"/>
        <v>6.6584084515001161E-3</v>
      </c>
      <c r="I25" s="3">
        <f t="shared" si="10"/>
        <v>5.6802657268485175E-3</v>
      </c>
      <c r="J25" s="3">
        <f t="shared" si="10"/>
        <v>4.1582525421106666E-3</v>
      </c>
      <c r="K25" s="3">
        <f t="shared" si="10"/>
        <v>5.0583893178022402E-3</v>
      </c>
      <c r="L25" s="3">
        <f t="shared" si="10"/>
        <v>3.4470050732131117E-3</v>
      </c>
      <c r="M25" s="3">
        <f t="shared" si="10"/>
        <v>8.7560806768803706E-3</v>
      </c>
      <c r="N25" s="3">
        <f t="shared" si="10"/>
        <v>7.6631770086477034E-3</v>
      </c>
    </row>
    <row r="27" spans="1:33" x14ac:dyDescent="0.3">
      <c r="A27" t="s">
        <v>155</v>
      </c>
      <c r="B27" s="3"/>
      <c r="C27" s="3">
        <v>8.5207411531839135E-3</v>
      </c>
      <c r="D27" s="3">
        <v>6.8738934864014771E-3</v>
      </c>
      <c r="E27" s="3">
        <v>6.913085428015127E-3</v>
      </c>
      <c r="F27" s="3">
        <v>7.6864469132167032E-3</v>
      </c>
      <c r="G27" s="3">
        <v>7.4444735408952844E-3</v>
      </c>
      <c r="H27" s="3">
        <v>8.1743048183183578E-3</v>
      </c>
      <c r="I27" s="3">
        <v>5.5984887745888084E-3</v>
      </c>
      <c r="J27" s="3">
        <v>5.0924374432132326E-3</v>
      </c>
      <c r="K27" s="3">
        <v>5.2685868387572681E-3</v>
      </c>
      <c r="L27" s="3">
        <v>1.7902940429003801E-3</v>
      </c>
      <c r="M27" s="3">
        <v>3.6279699281467227E-3</v>
      </c>
      <c r="N27" s="3">
        <v>8.6696545839239376E-3</v>
      </c>
    </row>
    <row r="29" spans="1:33" x14ac:dyDescent="0.3">
      <c r="F29" s="4"/>
    </row>
    <row r="30" spans="1:33" x14ac:dyDescent="0.3"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</row>
    <row r="31" spans="1:33" x14ac:dyDescent="0.3">
      <c r="B31" t="s">
        <v>152</v>
      </c>
      <c r="C31" s="3">
        <v>1.0896177435697896E-2</v>
      </c>
      <c r="D31" s="3">
        <v>8.7131732515767658E-3</v>
      </c>
      <c r="E31" s="3">
        <v>8.7697295492067742E-3</v>
      </c>
      <c r="F31" s="3">
        <v>8.7625302657389197E-3</v>
      </c>
      <c r="G31" s="3">
        <v>9.0884926536240734E-3</v>
      </c>
      <c r="H31" s="3">
        <v>9.4881324500083533E-3</v>
      </c>
      <c r="I31" s="3">
        <v>5.5844160115919167E-3</v>
      </c>
      <c r="J31" s="3">
        <v>5.7815195767826639E-3</v>
      </c>
      <c r="K31" s="3">
        <v>5.3718237111300892E-3</v>
      </c>
      <c r="L31" s="3">
        <v>5.4969296713951643E-4</v>
      </c>
      <c r="M31" s="3">
        <v>-4.1995713445968697E-4</v>
      </c>
      <c r="N31" s="3">
        <v>9.9236236090317637E-3</v>
      </c>
    </row>
    <row r="32" spans="1:33" x14ac:dyDescent="0.3">
      <c r="B32" t="s">
        <v>154</v>
      </c>
      <c r="C32" s="3">
        <v>5.7521837681746403E-3</v>
      </c>
      <c r="D32" s="3">
        <v>4.6640513072535982E-3</v>
      </c>
      <c r="E32" s="3">
        <v>4.7979133842118854E-3</v>
      </c>
      <c r="F32" s="3">
        <v>6.4362215279770534E-3</v>
      </c>
      <c r="G32" s="3">
        <v>5.4370269359517477E-3</v>
      </c>
      <c r="H32" s="3">
        <v>6.6584084515001161E-3</v>
      </c>
      <c r="I32" s="3">
        <v>5.6802657268485175E-3</v>
      </c>
      <c r="J32" s="3">
        <v>4.1582525421106666E-3</v>
      </c>
      <c r="K32" s="3">
        <v>5.0583893178022402E-3</v>
      </c>
      <c r="L32" s="3">
        <v>3.4470050732131117E-3</v>
      </c>
      <c r="M32" s="3">
        <v>8.7560806768803706E-3</v>
      </c>
      <c r="N32" s="3">
        <v>7.6631770086477034E-3</v>
      </c>
    </row>
    <row r="33" spans="1:16" x14ac:dyDescent="0.3">
      <c r="B33" t="s">
        <v>155</v>
      </c>
      <c r="C33" s="3">
        <v>8.5207411531839135E-3</v>
      </c>
      <c r="D33" s="3">
        <v>6.8738934864014771E-3</v>
      </c>
      <c r="E33" s="3">
        <v>6.913085428015127E-3</v>
      </c>
      <c r="F33" s="3">
        <v>7.6864469132167032E-3</v>
      </c>
      <c r="G33" s="3">
        <v>7.4444735408952844E-3</v>
      </c>
      <c r="H33" s="3">
        <v>8.1743048183183578E-3</v>
      </c>
      <c r="I33" s="3">
        <v>5.5984887745888084E-3</v>
      </c>
      <c r="J33" s="3">
        <v>5.0924374432132326E-3</v>
      </c>
      <c r="K33" s="3">
        <v>5.2685868387572681E-3</v>
      </c>
      <c r="L33" s="3">
        <v>1.7902940429003801E-3</v>
      </c>
      <c r="M33" s="3">
        <v>3.6279699281467227E-3</v>
      </c>
      <c r="N33" s="3">
        <v>8.6696545839239376E-3</v>
      </c>
    </row>
    <row r="36" spans="1:16" x14ac:dyDescent="0.3">
      <c r="A36" s="1" t="s">
        <v>179</v>
      </c>
    </row>
    <row r="37" spans="1:16" x14ac:dyDescent="0.3">
      <c r="A37" t="s">
        <v>180</v>
      </c>
      <c r="B37">
        <v>2009</v>
      </c>
      <c r="C37">
        <v>2010</v>
      </c>
      <c r="D37">
        <v>2011</v>
      </c>
      <c r="E37">
        <v>2012</v>
      </c>
      <c r="F37">
        <v>2013</v>
      </c>
      <c r="G37">
        <v>2014</v>
      </c>
      <c r="H37">
        <v>2015</v>
      </c>
      <c r="I37">
        <v>2016</v>
      </c>
      <c r="J37">
        <v>2017</v>
      </c>
      <c r="K37">
        <v>2018</v>
      </c>
      <c r="L37">
        <v>2019</v>
      </c>
      <c r="M37">
        <v>2020</v>
      </c>
      <c r="N37">
        <v>2021</v>
      </c>
      <c r="O37">
        <v>2022</v>
      </c>
    </row>
    <row r="38" spans="1:16" x14ac:dyDescent="0.3">
      <c r="A38" t="s">
        <v>68</v>
      </c>
      <c r="B38">
        <v>26099446</v>
      </c>
      <c r="C38">
        <v>26250726</v>
      </c>
      <c r="D38">
        <v>26401725</v>
      </c>
      <c r="E38">
        <v>26524864</v>
      </c>
      <c r="F38">
        <v>26652128</v>
      </c>
      <c r="G38">
        <v>26823667</v>
      </c>
      <c r="H38">
        <v>26969508</v>
      </c>
      <c r="I38">
        <v>27149082</v>
      </c>
      <c r="J38">
        <v>27303296</v>
      </c>
      <c r="K38">
        <v>27416830</v>
      </c>
      <c r="L38">
        <v>27555515</v>
      </c>
      <c r="M38">
        <v>27650499</v>
      </c>
      <c r="N38">
        <v>27892609</v>
      </c>
      <c r="O38">
        <v>28106355</v>
      </c>
    </row>
    <row r="39" spans="1:16" x14ac:dyDescent="0.3">
      <c r="A39" t="s">
        <v>149</v>
      </c>
      <c r="B39">
        <v>32743933</v>
      </c>
      <c r="C39">
        <v>33076095</v>
      </c>
      <c r="D39">
        <v>33436498</v>
      </c>
      <c r="E39">
        <v>33727836</v>
      </c>
      <c r="F39">
        <v>34023620</v>
      </c>
      <c r="G39">
        <v>34321753</v>
      </c>
      <c r="H39">
        <v>34633686</v>
      </c>
      <c r="I39">
        <v>34962295</v>
      </c>
      <c r="J39">
        <v>35157539</v>
      </c>
      <c r="K39">
        <v>35360803</v>
      </c>
      <c r="L39">
        <v>35550755</v>
      </c>
      <c r="M39">
        <v>35570297</v>
      </c>
      <c r="N39">
        <v>35555359</v>
      </c>
      <c r="O39">
        <v>35908197</v>
      </c>
    </row>
    <row r="40" spans="1:16" x14ac:dyDescent="0.3">
      <c r="C40" t="s">
        <v>164</v>
      </c>
      <c r="D40" t="s">
        <v>165</v>
      </c>
      <c r="E40" t="s">
        <v>166</v>
      </c>
      <c r="F40" t="s">
        <v>167</v>
      </c>
      <c r="G40" t="s">
        <v>168</v>
      </c>
      <c r="H40" t="s">
        <v>169</v>
      </c>
      <c r="I40" t="s">
        <v>170</v>
      </c>
      <c r="J40" t="s">
        <v>171</v>
      </c>
      <c r="K40" t="s">
        <v>172</v>
      </c>
      <c r="L40" t="s">
        <v>173</v>
      </c>
      <c r="M40" t="s">
        <v>174</v>
      </c>
      <c r="N40" t="s">
        <v>175</v>
      </c>
      <c r="O40" t="s">
        <v>176</v>
      </c>
    </row>
    <row r="41" spans="1:16" x14ac:dyDescent="0.3">
      <c r="A41" t="s">
        <v>162</v>
      </c>
      <c r="C41">
        <f t="shared" ref="C41:O41" si="11">C38-B38</f>
        <v>151280</v>
      </c>
      <c r="D41">
        <f t="shared" si="11"/>
        <v>150999</v>
      </c>
      <c r="E41">
        <f t="shared" si="11"/>
        <v>123139</v>
      </c>
      <c r="F41">
        <f t="shared" si="11"/>
        <v>127264</v>
      </c>
      <c r="G41">
        <f t="shared" si="11"/>
        <v>171539</v>
      </c>
      <c r="H41">
        <f t="shared" si="11"/>
        <v>145841</v>
      </c>
      <c r="I41">
        <f t="shared" si="11"/>
        <v>179574</v>
      </c>
      <c r="J41">
        <f t="shared" si="11"/>
        <v>154214</v>
      </c>
      <c r="K41">
        <f t="shared" si="11"/>
        <v>113534</v>
      </c>
      <c r="L41">
        <f t="shared" si="11"/>
        <v>138685</v>
      </c>
      <c r="M41">
        <f t="shared" si="11"/>
        <v>94984</v>
      </c>
      <c r="N41">
        <f t="shared" si="11"/>
        <v>242110</v>
      </c>
      <c r="O41">
        <f t="shared" si="11"/>
        <v>213746</v>
      </c>
    </row>
    <row r="42" spans="1:16" x14ac:dyDescent="0.3">
      <c r="A42" t="s">
        <v>163</v>
      </c>
      <c r="C42">
        <f t="shared" ref="C42:O42" si="12">C39-B39</f>
        <v>332162</v>
      </c>
      <c r="D42">
        <f t="shared" si="12"/>
        <v>360403</v>
      </c>
      <c r="E42">
        <f t="shared" si="12"/>
        <v>291338</v>
      </c>
      <c r="F42">
        <f t="shared" si="12"/>
        <v>295784</v>
      </c>
      <c r="G42">
        <f t="shared" si="12"/>
        <v>298133</v>
      </c>
      <c r="H42">
        <f t="shared" si="12"/>
        <v>311933</v>
      </c>
      <c r="I42">
        <f t="shared" si="12"/>
        <v>328609</v>
      </c>
      <c r="J42">
        <f t="shared" si="12"/>
        <v>195244</v>
      </c>
      <c r="K42">
        <f t="shared" si="12"/>
        <v>203264</v>
      </c>
      <c r="L42">
        <f t="shared" si="12"/>
        <v>189952</v>
      </c>
      <c r="M42">
        <f t="shared" si="12"/>
        <v>19542</v>
      </c>
      <c r="N42">
        <f t="shared" si="12"/>
        <v>-14938</v>
      </c>
      <c r="O42">
        <f t="shared" si="12"/>
        <v>352838</v>
      </c>
      <c r="P42" s="4"/>
    </row>
    <row r="59" spans="18:18" x14ac:dyDescent="0.3">
      <c r="R59" s="4"/>
    </row>
    <row r="60" spans="18:18" x14ac:dyDescent="0.3">
      <c r="R60" s="4"/>
    </row>
    <row r="62" spans="18:18" x14ac:dyDescent="0.3">
      <c r="R62" s="4"/>
    </row>
    <row r="63" spans="18:18" x14ac:dyDescent="0.3">
      <c r="R63" s="4"/>
    </row>
    <row r="68" spans="8:20" x14ac:dyDescent="0.3"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76" spans="8:20" x14ac:dyDescent="0.3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81" spans="7:19" x14ac:dyDescent="0.3"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7" spans="7:19" x14ac:dyDescent="0.3">
      <c r="Q87" s="5"/>
    </row>
  </sheetData>
  <conditionalFormatting sqref="C15 C18:AG18">
    <cfRule type="cellIs" dxfId="0" priority="1" operator="greaterThan">
      <formula>"B15"</formula>
    </cfRule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"/>
  <sheetViews>
    <sheetView workbookViewId="0"/>
  </sheetViews>
  <sheetFormatPr defaultColWidth="11.5546875" defaultRowHeight="14.4" x14ac:dyDescent="0.3"/>
  <sheetData>
    <row r="1" spans="1:35" x14ac:dyDescent="0.3">
      <c r="A1" t="s">
        <v>156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</row>
    <row r="2" spans="1:35" x14ac:dyDescent="0.3">
      <c r="A2" t="s">
        <v>157</v>
      </c>
      <c r="B2">
        <v>46381295</v>
      </c>
      <c r="C2">
        <v>46494503</v>
      </c>
      <c r="D2">
        <v>46598580</v>
      </c>
      <c r="E2">
        <v>46718457</v>
      </c>
      <c r="F2">
        <v>46866197</v>
      </c>
      <c r="G2">
        <v>46998891</v>
      </c>
      <c r="H2">
        <v>47137387</v>
      </c>
      <c r="I2">
        <v>47287096</v>
      </c>
      <c r="J2">
        <v>47492285</v>
      </c>
      <c r="K2">
        <v>47686159</v>
      </c>
      <c r="L2">
        <v>47893150</v>
      </c>
      <c r="M2">
        <v>48114268</v>
      </c>
      <c r="N2">
        <v>48351268</v>
      </c>
      <c r="O2">
        <v>48609064</v>
      </c>
      <c r="P2">
        <v>49010655</v>
      </c>
      <c r="Q2">
        <v>49361822</v>
      </c>
      <c r="R2">
        <v>49766917</v>
      </c>
      <c r="S2">
        <v>50194290</v>
      </c>
      <c r="T2">
        <v>50572607</v>
      </c>
      <c r="U2">
        <v>51014650</v>
      </c>
      <c r="V2">
        <v>51474565</v>
      </c>
      <c r="W2">
        <v>51868172</v>
      </c>
      <c r="X2">
        <v>52276990</v>
      </c>
      <c r="Y2">
        <v>52724032</v>
      </c>
      <c r="Z2">
        <v>53157455</v>
      </c>
      <c r="AA2">
        <v>53629512</v>
      </c>
      <c r="AB2">
        <v>53954669</v>
      </c>
      <c r="AC2">
        <v>54255693</v>
      </c>
      <c r="AD2">
        <v>54555238</v>
      </c>
      <c r="AE2">
        <v>54650313</v>
      </c>
      <c r="AF2">
        <v>54862435</v>
      </c>
      <c r="AG2">
        <v>55403012</v>
      </c>
      <c r="AH2">
        <v>3534840</v>
      </c>
      <c r="AI2">
        <v>6.8150464219174696</v>
      </c>
    </row>
    <row r="3" spans="1:35" x14ac:dyDescent="0.3">
      <c r="A3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1688838</v>
      </c>
      <c r="M3">
        <v>1697534</v>
      </c>
      <c r="N3">
        <v>1704924</v>
      </c>
      <c r="O3">
        <v>1714042</v>
      </c>
      <c r="P3">
        <v>1727733</v>
      </c>
      <c r="Q3">
        <v>1743113</v>
      </c>
      <c r="R3">
        <v>1761683</v>
      </c>
      <c r="S3">
        <v>1779152</v>
      </c>
      <c r="T3">
        <v>1793333</v>
      </c>
      <c r="U3">
        <v>1804833</v>
      </c>
      <c r="V3">
        <v>1814318</v>
      </c>
      <c r="W3">
        <v>1823634</v>
      </c>
      <c r="X3">
        <v>1829725</v>
      </c>
      <c r="Y3">
        <v>1840498</v>
      </c>
      <c r="Z3">
        <v>1851621</v>
      </c>
      <c r="AA3">
        <v>1862137</v>
      </c>
      <c r="AB3">
        <v>1870834</v>
      </c>
      <c r="AC3">
        <v>1881641</v>
      </c>
      <c r="AD3">
        <v>1893667</v>
      </c>
      <c r="AE3">
        <v>1895510</v>
      </c>
      <c r="AF3">
        <v>1904578</v>
      </c>
      <c r="AG3">
        <v>1904578</v>
      </c>
      <c r="AH3">
        <v>80944</v>
      </c>
      <c r="AI3">
        <v>4.4386099403718102</v>
      </c>
    </row>
    <row r="4" spans="1:35" x14ac:dyDescent="0.3">
      <c r="A4" t="s">
        <v>127</v>
      </c>
      <c r="B4">
        <v>5083330</v>
      </c>
      <c r="C4">
        <v>5085620</v>
      </c>
      <c r="D4">
        <v>5092460</v>
      </c>
      <c r="E4">
        <v>5102210</v>
      </c>
      <c r="F4">
        <v>5103690</v>
      </c>
      <c r="G4">
        <v>5092190</v>
      </c>
      <c r="H4">
        <v>5083340</v>
      </c>
      <c r="I4">
        <v>5077070</v>
      </c>
      <c r="J4">
        <v>5071950</v>
      </c>
      <c r="K4">
        <v>5062940</v>
      </c>
      <c r="L4">
        <v>5064200</v>
      </c>
      <c r="M4">
        <v>5066000</v>
      </c>
      <c r="N4">
        <v>5068500</v>
      </c>
      <c r="O4">
        <v>5084300</v>
      </c>
      <c r="P4">
        <v>5110200</v>
      </c>
      <c r="Q4">
        <v>5133000</v>
      </c>
      <c r="R4">
        <v>5170000</v>
      </c>
      <c r="S4">
        <v>5202900</v>
      </c>
      <c r="T4">
        <v>5231900</v>
      </c>
      <c r="U4">
        <v>5262200</v>
      </c>
      <c r="V4">
        <v>5299900</v>
      </c>
      <c r="W4">
        <v>5313600</v>
      </c>
      <c r="X4">
        <v>5327700</v>
      </c>
      <c r="Y4">
        <v>5347600</v>
      </c>
      <c r="Z4">
        <v>5373000</v>
      </c>
      <c r="AA4">
        <v>5404700</v>
      </c>
      <c r="AB4">
        <v>5424800</v>
      </c>
      <c r="AC4">
        <v>5438100</v>
      </c>
      <c r="AD4">
        <v>5463300</v>
      </c>
      <c r="AE4">
        <v>5466000</v>
      </c>
      <c r="AF4">
        <v>5479900</v>
      </c>
      <c r="AG4">
        <v>5479900</v>
      </c>
      <c r="AH4">
        <v>166300</v>
      </c>
      <c r="AI4">
        <v>3.12970490816019</v>
      </c>
    </row>
    <row r="5" spans="1:35" x14ac:dyDescent="0.3">
      <c r="A5" t="s">
        <v>130</v>
      </c>
      <c r="B5">
        <v>2872998</v>
      </c>
      <c r="C5">
        <v>2877674</v>
      </c>
      <c r="D5">
        <v>2883558</v>
      </c>
      <c r="E5">
        <v>2887447</v>
      </c>
      <c r="F5">
        <v>2888517</v>
      </c>
      <c r="G5">
        <v>2891304</v>
      </c>
      <c r="H5">
        <v>2894871</v>
      </c>
      <c r="I5">
        <v>2899521</v>
      </c>
      <c r="J5">
        <v>2900599</v>
      </c>
      <c r="K5">
        <v>2906870</v>
      </c>
      <c r="L5">
        <v>2910232</v>
      </c>
      <c r="M5">
        <v>2922876</v>
      </c>
      <c r="N5">
        <v>2937721</v>
      </c>
      <c r="O5">
        <v>2957422</v>
      </c>
      <c r="P5">
        <v>2969309</v>
      </c>
      <c r="Q5">
        <v>2985668</v>
      </c>
      <c r="R5">
        <v>3006299</v>
      </c>
      <c r="S5">
        <v>3025867</v>
      </c>
      <c r="T5">
        <v>3038872</v>
      </c>
      <c r="U5">
        <v>3049971</v>
      </c>
      <c r="V5">
        <v>3063758</v>
      </c>
      <c r="W5">
        <v>3070928</v>
      </c>
      <c r="X5">
        <v>3071058</v>
      </c>
      <c r="Y5">
        <v>3073788</v>
      </c>
      <c r="Z5">
        <v>3072739</v>
      </c>
      <c r="AA5">
        <v>3077165</v>
      </c>
      <c r="AB5">
        <v>3081366</v>
      </c>
      <c r="AC5">
        <v>3083840</v>
      </c>
      <c r="AD5">
        <v>3087732</v>
      </c>
      <c r="AE5">
        <v>3104483</v>
      </c>
      <c r="AF5">
        <v>3105633</v>
      </c>
      <c r="AG5">
        <v>3131640</v>
      </c>
      <c r="AH5">
        <v>60712</v>
      </c>
      <c r="AI5">
        <v>1.9769919711566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"/>
  <sheetViews>
    <sheetView workbookViewId="0">
      <selection activeCell="Y3" sqref="Y3"/>
    </sheetView>
  </sheetViews>
  <sheetFormatPr defaultColWidth="11.5546875" defaultRowHeight="14.4" x14ac:dyDescent="0.3"/>
  <sheetData>
    <row r="1" spans="1:33" x14ac:dyDescent="0.3">
      <c r="A1" t="s">
        <v>158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</row>
    <row r="2" spans="1:33" x14ac:dyDescent="0.3">
      <c r="B2">
        <v>54337623</v>
      </c>
      <c r="C2">
        <v>54457797</v>
      </c>
      <c r="D2">
        <v>54574598</v>
      </c>
      <c r="E2">
        <v>54708114</v>
      </c>
      <c r="F2">
        <v>54858404</v>
      </c>
      <c r="G2">
        <v>54982385</v>
      </c>
      <c r="H2">
        <v>55115598</v>
      </c>
      <c r="I2">
        <v>55263687</v>
      </c>
      <c r="J2">
        <v>55464834</v>
      </c>
      <c r="K2">
        <v>55655969</v>
      </c>
      <c r="L2">
        <v>57556420</v>
      </c>
      <c r="M2">
        <v>57800678</v>
      </c>
      <c r="N2">
        <v>58062413</v>
      </c>
      <c r="O2">
        <v>58364828</v>
      </c>
      <c r="P2">
        <v>58817897</v>
      </c>
      <c r="Q2">
        <v>59223603</v>
      </c>
      <c r="R2">
        <v>59704899</v>
      </c>
      <c r="S2">
        <v>60202209</v>
      </c>
      <c r="T2">
        <v>60636712</v>
      </c>
      <c r="U2">
        <v>61131654</v>
      </c>
      <c r="V2">
        <v>61652541</v>
      </c>
      <c r="W2">
        <v>62076334</v>
      </c>
      <c r="X2">
        <v>62505473</v>
      </c>
      <c r="Y2">
        <v>62985918</v>
      </c>
      <c r="Z2">
        <v>63454815</v>
      </c>
      <c r="AA2">
        <v>63973514</v>
      </c>
      <c r="AB2">
        <v>64331669</v>
      </c>
      <c r="AC2">
        <v>64659274</v>
      </c>
      <c r="AD2">
        <v>64999937</v>
      </c>
      <c r="AE2">
        <v>65116306</v>
      </c>
      <c r="AF2">
        <v>65352546</v>
      </c>
      <c r="AG2">
        <v>65919130</v>
      </c>
    </row>
    <row r="3" spans="1:33" x14ac:dyDescent="0.3">
      <c r="U3" s="3">
        <f>(U2-T2)/T2</f>
        <v>8.1624148750017982E-3</v>
      </c>
      <c r="V3" s="3">
        <f t="shared" ref="V3:AG3" si="0">(V2-U2)/U2</f>
        <v>8.5207411531839135E-3</v>
      </c>
      <c r="W3" s="3">
        <f t="shared" si="0"/>
        <v>6.8738934864014771E-3</v>
      </c>
      <c r="X3" s="3">
        <f t="shared" si="0"/>
        <v>6.913085428015127E-3</v>
      </c>
      <c r="Y3" s="3">
        <f t="shared" si="0"/>
        <v>7.6864469132167032E-3</v>
      </c>
      <c r="Z3" s="3">
        <f t="shared" si="0"/>
        <v>7.4444735408952844E-3</v>
      </c>
      <c r="AA3" s="3">
        <f t="shared" si="0"/>
        <v>8.1743048183183578E-3</v>
      </c>
      <c r="AB3" s="3">
        <f t="shared" si="0"/>
        <v>5.5984887745888084E-3</v>
      </c>
      <c r="AC3" s="3">
        <f t="shared" si="0"/>
        <v>5.0924374432132326E-3</v>
      </c>
      <c r="AD3" s="3">
        <f t="shared" si="0"/>
        <v>5.2685868387572681E-3</v>
      </c>
      <c r="AE3" s="3">
        <f t="shared" si="0"/>
        <v>1.7902940429003801E-3</v>
      </c>
      <c r="AF3" s="3">
        <f t="shared" si="0"/>
        <v>3.6279699281467227E-3</v>
      </c>
      <c r="AG3" s="3">
        <f t="shared" si="0"/>
        <v>8.6696545839239376E-3</v>
      </c>
    </row>
    <row r="5" spans="1:33" x14ac:dyDescent="0.3">
      <c r="AF5">
        <f>AF2-AE2</f>
        <v>236240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F65CF4-F719-4E35-93F3-72E71906F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A18D9D-54C0-417F-A09E-A815E3D09F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population_by_PUA</vt:lpstr>
      <vt:lpstr>highest_growth</vt:lpstr>
      <vt:lpstr>lowest_growth</vt:lpstr>
      <vt:lpstr>pop_by_CA</vt:lpstr>
      <vt:lpstr>pop_regions</vt:lpstr>
      <vt:lpstr>pop_by_superregion</vt:lpstr>
      <vt:lpstr>pop_by_urban_nonurban</vt:lpstr>
      <vt:lpstr>pop_by_country</vt:lpstr>
      <vt:lpstr>pop_all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Maurice Lange</cp:lastModifiedBy>
  <cp:revision/>
  <dcterms:created xsi:type="dcterms:W3CDTF">2024-01-25T10:56:50Z</dcterms:created>
  <dcterms:modified xsi:type="dcterms:W3CDTF">2024-02-29T11:45:27Z</dcterms:modified>
  <cp:category/>
  <cp:contentStatus/>
</cp:coreProperties>
</file>