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279" documentId="8_{E35A28E5-4BB9-4E02-9631-54C318BAD09B}" xr6:coauthVersionLast="47" xr6:coauthVersionMax="47" xr10:uidLastSave="{F95DAB49-76E9-486C-BF16-E234098C6A15}"/>
  <bookViews>
    <workbookView xWindow="-108" yWindow="-108" windowWidth="23256" windowHeight="12576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35" i="1"/>
  <c r="E3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D44" i="1"/>
  <c r="D43" i="1"/>
  <c r="D42" i="1"/>
  <c r="C44" i="1"/>
  <c r="C43" i="1"/>
  <c r="C42" i="1"/>
  <c r="D35" i="1"/>
  <c r="D34" i="1"/>
  <c r="C35" i="1"/>
  <c r="C3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B44" i="1"/>
  <c r="B42" i="1"/>
  <c r="B43" i="1"/>
  <c r="B35" i="1"/>
  <c r="B34" i="1"/>
</calcChain>
</file>

<file path=xl/sharedStrings.xml><?xml version="1.0" encoding="utf-8"?>
<sst xmlns="http://schemas.openxmlformats.org/spreadsheetml/2006/main" count="90" uniqueCount="56">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</sst>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5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6" fontId="0" fillId="3" borderId="16" xfId="2" applyNumberFormat="1" applyFont="1" applyFill="1" applyBorder="1"/>
    <xf numFmtId="167" fontId="0" fillId="0" borderId="16" xfId="1" applyNumberFormat="1" applyFont="1" applyBorder="1"/>
    <xf numFmtId="166" fontId="0" fillId="3" borderId="17" xfId="0" applyNumberFormat="1" applyFill="1" applyBorder="1"/>
    <xf numFmtId="2" fontId="6" fillId="6" borderId="8" xfId="0" applyNumberFormat="1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2" fillId="0" borderId="13" xfId="0" applyFont="1" applyBorder="1"/>
    <xf numFmtId="166" fontId="0" fillId="0" borderId="26" xfId="0" applyNumberFormat="1" applyBorder="1"/>
    <xf numFmtId="166" fontId="6" fillId="4" borderId="8" xfId="0" applyNumberFormat="1" applyFont="1" applyFill="1" applyBorder="1"/>
    <xf numFmtId="166" fontId="6" fillId="4" borderId="16" xfId="0" applyNumberFormat="1" applyFont="1" applyFill="1" applyBorder="1"/>
    <xf numFmtId="166" fontId="6" fillId="6" borderId="23" xfId="0" applyNumberFormat="1" applyFont="1" applyFill="1" applyBorder="1"/>
    <xf numFmtId="166" fontId="1" fillId="2" borderId="11" xfId="0" applyNumberFormat="1" applyFont="1" applyFill="1" applyBorder="1" applyAlignment="1">
      <alignment horizontal="center" wrapText="1"/>
    </xf>
    <xf numFmtId="166" fontId="0" fillId="3" borderId="8" xfId="1" applyNumberFormat="1" applyFont="1" applyFill="1" applyBorder="1"/>
    <xf numFmtId="166" fontId="0" fillId="3" borderId="16" xfId="1" applyNumberFormat="1" applyFont="1" applyFill="1" applyBorder="1"/>
    <xf numFmtId="166" fontId="6" fillId="6" borderId="8" xfId="0" applyNumberFormat="1" applyFont="1" applyFill="1" applyBorder="1"/>
    <xf numFmtId="166" fontId="6" fillId="4" borderId="14" xfId="0" applyNumberFormat="1" applyFont="1" applyFill="1" applyBorder="1"/>
    <xf numFmtId="166" fontId="6" fillId="4" borderId="17" xfId="0" applyNumberFormat="1" applyFont="1" applyFill="1" applyBorder="1"/>
    <xf numFmtId="166" fontId="6" fillId="6" borderId="14" xfId="0" applyNumberFormat="1" applyFont="1" applyFill="1" applyBorder="1"/>
    <xf numFmtId="166" fontId="6" fillId="6" borderId="24" xfId="0" applyNumberFormat="1" applyFont="1" applyFill="1" applyBorder="1"/>
    <xf numFmtId="0" fontId="6" fillId="7" borderId="19" xfId="0" quotePrefix="1" applyFon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1115485564306"/>
          <c:y val="0.21379629629629629"/>
          <c:w val="0.82198840769903758"/>
          <c:h val="0.6417672790901137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84824"/>
        <c:axId val="465683512"/>
      </c:barChart>
      <c:catAx>
        <c:axId val="465684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65683512"/>
        <c:crosses val="autoZero"/>
        <c:auto val="1"/>
        <c:lblAlgn val="ctr"/>
        <c:lblOffset val="100"/>
        <c:noMultiLvlLbl val="0"/>
      </c:catAx>
      <c:valAx>
        <c:axId val="465683512"/>
        <c:scaling>
          <c:orientation val="minMax"/>
        </c:scaling>
        <c:delete val="0"/>
        <c:axPos val="l"/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65684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412750</xdr:colOff>
      <xdr:row>9</xdr:row>
      <xdr:rowOff>38100</xdr:rowOff>
    </xdr:from>
    <xdr:to>
      <xdr:col>12</xdr:col>
      <xdr:colOff>458469</xdr:colOff>
      <xdr:row>10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AEA9A76-F219-16D5-2B6C-07C68ED35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6"/>
  <sheetViews>
    <sheetView tabSelected="1" zoomScale="103" zoomScaleNormal="103" workbookViewId="0">
      <selection activeCell="I5" sqref="I5"/>
    </sheetView>
  </sheetViews>
  <sheetFormatPr defaultRowHeight="13.2" x14ac:dyDescent="0.25"/>
  <cols>
    <col min="1" max="1" width="25.77734375" customWidth="1"/>
    <col min="2" max="2" width="20.5546875" customWidth="1"/>
    <col min="3" max="3" width="16.21875" customWidth="1"/>
    <col min="4" max="4" width="17.44140625" customWidth="1"/>
    <col min="5" max="5" width="15.21875" customWidth="1"/>
    <col min="6" max="6" width="19" customWidth="1"/>
    <col min="7" max="8" width="13" customWidth="1"/>
    <col min="9" max="10" width="19.5546875" customWidth="1"/>
    <col min="11" max="11" width="16.77734375" customWidth="1"/>
    <col min="12" max="12" width="19.77734375" customWidth="1"/>
    <col min="13" max="13" width="13" customWidth="1"/>
  </cols>
  <sheetData>
    <row r="1" spans="1:16" ht="17.399999999999999" x14ac:dyDescent="0.3">
      <c r="A1" s="10" t="s">
        <v>55</v>
      </c>
    </row>
    <row r="3" spans="1:16" ht="13.8" thickBot="1" x14ac:dyDescent="0.3">
      <c r="A3" s="36"/>
      <c r="B3" s="36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6.4" x14ac:dyDescent="0.25">
      <c r="A4" s="38" t="s">
        <v>0</v>
      </c>
      <c r="B4" s="39" t="s">
        <v>1</v>
      </c>
      <c r="C4" s="39" t="s">
        <v>41</v>
      </c>
      <c r="D4" s="39" t="s">
        <v>2</v>
      </c>
      <c r="E4" s="40" t="s">
        <v>3</v>
      </c>
      <c r="F4" s="40" t="s">
        <v>36</v>
      </c>
      <c r="G4" s="40" t="s">
        <v>52</v>
      </c>
      <c r="H4" s="59" t="s">
        <v>37</v>
      </c>
      <c r="I4" s="59" t="s">
        <v>47</v>
      </c>
      <c r="J4" s="59" t="s">
        <v>48</v>
      </c>
      <c r="K4" s="41" t="s">
        <v>53</v>
      </c>
    </row>
    <row r="5" spans="1:16" x14ac:dyDescent="0.25">
      <c r="A5" s="42" t="s">
        <v>4</v>
      </c>
      <c r="B5" s="28" t="s">
        <v>5</v>
      </c>
      <c r="C5" s="28">
        <v>2225</v>
      </c>
      <c r="D5" s="28" t="s">
        <v>35</v>
      </c>
      <c r="E5" s="32">
        <v>12.614094484613327</v>
      </c>
      <c r="F5" s="33">
        <v>160</v>
      </c>
      <c r="G5" s="34">
        <v>2017.6</v>
      </c>
      <c r="H5" s="35">
        <v>0.27</v>
      </c>
      <c r="I5" s="60">
        <f>G5*I3</f>
        <v>82.721599999999995</v>
      </c>
      <c r="J5" s="60">
        <f>G5*J3</f>
        <v>6.8598399999999993</v>
      </c>
      <c r="K5" s="43">
        <f t="shared" ref="K5:K22" si="0">G5-I5-J5-G5*H5</f>
        <v>1383.2665599999996</v>
      </c>
      <c r="N5" s="3"/>
    </row>
    <row r="6" spans="1:16" x14ac:dyDescent="0.25">
      <c r="A6" s="42" t="s">
        <v>6</v>
      </c>
      <c r="B6" s="28" t="s">
        <v>33</v>
      </c>
      <c r="C6" s="28">
        <v>4332</v>
      </c>
      <c r="D6" s="28" t="s">
        <v>34</v>
      </c>
      <c r="E6" s="32">
        <v>11.773154852305773</v>
      </c>
      <c r="F6" s="33">
        <v>155</v>
      </c>
      <c r="G6" s="34">
        <v>1824.35</v>
      </c>
      <c r="H6" s="35">
        <v>0.32600000000000001</v>
      </c>
      <c r="I6" s="60">
        <f>G6*I3</f>
        <v>74.798349999999999</v>
      </c>
      <c r="J6" s="60">
        <f>G6*J3</f>
        <v>6.2027899999999994</v>
      </c>
      <c r="K6" s="43">
        <f t="shared" si="0"/>
        <v>1148.6107599999998</v>
      </c>
      <c r="N6" s="3"/>
      <c r="O6" s="2"/>
      <c r="P6" s="2"/>
    </row>
    <row r="7" spans="1:16" x14ac:dyDescent="0.25">
      <c r="A7" s="42" t="s">
        <v>7</v>
      </c>
      <c r="B7" s="28" t="s">
        <v>8</v>
      </c>
      <c r="C7" s="28">
        <v>3312</v>
      </c>
      <c r="D7" s="28" t="s">
        <v>35</v>
      </c>
      <c r="E7" s="32">
        <v>8.0730204701525299</v>
      </c>
      <c r="F7" s="33">
        <v>120</v>
      </c>
      <c r="G7" s="34">
        <v>968.40499999999997</v>
      </c>
      <c r="H7" s="35">
        <v>0.26500000000000001</v>
      </c>
      <c r="I7" s="60">
        <f>G7*I3</f>
        <v>39.704605000000001</v>
      </c>
      <c r="J7" s="60">
        <f>G7*J3</f>
        <v>3.2925769999999996</v>
      </c>
      <c r="K7" s="43">
        <f t="shared" si="0"/>
        <v>668.78049299999998</v>
      </c>
      <c r="N7" s="3"/>
      <c r="O7" s="2"/>
      <c r="P7" s="2"/>
    </row>
    <row r="8" spans="1:16" x14ac:dyDescent="0.25">
      <c r="A8" s="42" t="s">
        <v>9</v>
      </c>
      <c r="B8" s="28" t="s">
        <v>5</v>
      </c>
      <c r="C8" s="28">
        <v>4432</v>
      </c>
      <c r="D8" s="28" t="s">
        <v>35</v>
      </c>
      <c r="E8" s="32">
        <v>10.091275587690662</v>
      </c>
      <c r="F8" s="33">
        <v>160</v>
      </c>
      <c r="G8" s="34">
        <v>1614.4</v>
      </c>
      <c r="H8" s="35">
        <v>0.22900000000000001</v>
      </c>
      <c r="I8" s="60">
        <f>G8*I3</f>
        <v>66.190400000000011</v>
      </c>
      <c r="J8" s="60">
        <f>G8*J3</f>
        <v>5.4889599999999996</v>
      </c>
      <c r="K8" s="43">
        <f t="shared" si="0"/>
        <v>1173.0230400000003</v>
      </c>
      <c r="N8" s="3"/>
      <c r="O8" s="2"/>
      <c r="P8" s="2"/>
    </row>
    <row r="9" spans="1:16" x14ac:dyDescent="0.25">
      <c r="A9" s="42" t="s">
        <v>11</v>
      </c>
      <c r="B9" s="28" t="s">
        <v>12</v>
      </c>
      <c r="C9" s="28">
        <v>4223</v>
      </c>
      <c r="D9" s="28" t="s">
        <v>34</v>
      </c>
      <c r="E9" s="32">
        <v>14.295973749228438</v>
      </c>
      <c r="F9" s="33">
        <v>155</v>
      </c>
      <c r="G9" s="34">
        <v>2216.5</v>
      </c>
      <c r="H9" s="35">
        <v>0.28999999999999998</v>
      </c>
      <c r="I9" s="60">
        <f>G9*I3</f>
        <v>90.876500000000007</v>
      </c>
      <c r="J9" s="60">
        <f>G9*J3</f>
        <v>7.5360999999999994</v>
      </c>
      <c r="K9" s="43">
        <f t="shared" si="0"/>
        <v>1475.3024000000005</v>
      </c>
      <c r="N9" s="3"/>
      <c r="O9" s="2"/>
      <c r="P9" s="2"/>
    </row>
    <row r="10" spans="1:16" x14ac:dyDescent="0.25">
      <c r="A10" s="42" t="s">
        <v>13</v>
      </c>
      <c r="B10" s="28" t="s">
        <v>14</v>
      </c>
      <c r="C10" s="28">
        <v>2345</v>
      </c>
      <c r="D10" s="28" t="s">
        <v>35</v>
      </c>
      <c r="E10" s="32">
        <v>8.7457721759985727</v>
      </c>
      <c r="F10" s="33">
        <v>168</v>
      </c>
      <c r="G10" s="34">
        <v>1470</v>
      </c>
      <c r="H10" s="35">
        <v>0.27</v>
      </c>
      <c r="I10" s="60">
        <f>G10*I3</f>
        <v>60.27</v>
      </c>
      <c r="J10" s="60">
        <f>G10*J3</f>
        <v>4.9979999999999993</v>
      </c>
      <c r="K10" s="43">
        <f t="shared" si="0"/>
        <v>1007.8319999999999</v>
      </c>
      <c r="N10" s="3"/>
      <c r="O10" s="2"/>
      <c r="P10" s="2"/>
    </row>
    <row r="11" spans="1:16" x14ac:dyDescent="0.25">
      <c r="A11" s="42" t="s">
        <v>15</v>
      </c>
      <c r="B11" s="28" t="s">
        <v>16</v>
      </c>
      <c r="C11" s="28">
        <v>4773</v>
      </c>
      <c r="D11" s="28" t="s">
        <v>35</v>
      </c>
      <c r="E11" s="32">
        <v>15.136913381535992</v>
      </c>
      <c r="F11" s="33">
        <v>153</v>
      </c>
      <c r="G11" s="34">
        <v>2316.42</v>
      </c>
      <c r="H11" s="35">
        <v>0.33</v>
      </c>
      <c r="I11" s="60">
        <f>G11*I3</f>
        <v>94.973220000000012</v>
      </c>
      <c r="J11" s="60">
        <f>G11*J3</f>
        <v>7.8758279999999994</v>
      </c>
      <c r="K11" s="43">
        <f t="shared" si="0"/>
        <v>1449.1523520000001</v>
      </c>
      <c r="N11" s="3"/>
      <c r="O11" s="2"/>
      <c r="P11" s="2"/>
    </row>
    <row r="12" spans="1:16" x14ac:dyDescent="0.25">
      <c r="A12" s="42" t="s">
        <v>17</v>
      </c>
      <c r="B12" s="28" t="s">
        <v>18</v>
      </c>
      <c r="C12" s="28">
        <v>5634</v>
      </c>
      <c r="D12" s="28" t="s">
        <v>34</v>
      </c>
      <c r="E12" s="32">
        <v>15.977853013843548</v>
      </c>
      <c r="F12" s="33">
        <v>155</v>
      </c>
      <c r="G12" s="34">
        <v>2476.9</v>
      </c>
      <c r="H12" s="35">
        <v>0.36</v>
      </c>
      <c r="I12" s="60">
        <f>G12*I3</f>
        <v>101.55290000000001</v>
      </c>
      <c r="J12" s="60">
        <f>G12*J3</f>
        <v>8.4214599999999997</v>
      </c>
      <c r="K12" s="43">
        <f t="shared" si="0"/>
        <v>1475.24164</v>
      </c>
      <c r="N12" s="3"/>
      <c r="O12" s="2"/>
      <c r="P12" s="2"/>
    </row>
    <row r="13" spans="1:16" x14ac:dyDescent="0.25">
      <c r="A13" s="42" t="s">
        <v>19</v>
      </c>
      <c r="B13" s="28" t="s">
        <v>20</v>
      </c>
      <c r="C13" s="28">
        <v>8867</v>
      </c>
      <c r="D13" s="28" t="s">
        <v>35</v>
      </c>
      <c r="E13" s="32">
        <v>8.5775842495370629</v>
      </c>
      <c r="F13" s="33">
        <v>132</v>
      </c>
      <c r="G13" s="34">
        <v>1132.56</v>
      </c>
      <c r="H13" s="35">
        <v>0.24</v>
      </c>
      <c r="I13" s="60">
        <f>G13*I3</f>
        <v>46.434959999999997</v>
      </c>
      <c r="J13" s="60">
        <f>G13*J3</f>
        <v>3.8507039999999995</v>
      </c>
      <c r="K13" s="43">
        <f t="shared" si="0"/>
        <v>810.45993599999997</v>
      </c>
      <c r="N13" s="3"/>
      <c r="O13" s="2"/>
      <c r="P13" s="2"/>
    </row>
    <row r="14" spans="1:16" x14ac:dyDescent="0.25">
      <c r="A14" s="42" t="s">
        <v>21</v>
      </c>
      <c r="B14" s="28" t="s">
        <v>22</v>
      </c>
      <c r="C14" s="28">
        <v>3376</v>
      </c>
      <c r="D14" s="28" t="s">
        <v>34</v>
      </c>
      <c r="E14" s="32">
        <v>15.809665087382037</v>
      </c>
      <c r="F14" s="33">
        <v>144</v>
      </c>
      <c r="G14" s="34">
        <v>2276.64</v>
      </c>
      <c r="H14" s="35">
        <v>0.36499999999999999</v>
      </c>
      <c r="I14" s="60">
        <f>G14*I3</f>
        <v>93.342240000000004</v>
      </c>
      <c r="J14" s="60">
        <f>G14*J3</f>
        <v>7.740575999999999</v>
      </c>
      <c r="K14" s="43">
        <f t="shared" si="0"/>
        <v>1344.583584</v>
      </c>
      <c r="N14" s="3"/>
      <c r="O14" s="2"/>
      <c r="P14" s="2"/>
    </row>
    <row r="15" spans="1:16" x14ac:dyDescent="0.25">
      <c r="A15" s="42" t="s">
        <v>23</v>
      </c>
      <c r="B15" s="28" t="s">
        <v>24</v>
      </c>
      <c r="C15" s="28">
        <v>6654</v>
      </c>
      <c r="D15" s="28" t="s">
        <v>35</v>
      </c>
      <c r="E15" s="32">
        <v>16.14604094030506</v>
      </c>
      <c r="F15" s="33">
        <v>168</v>
      </c>
      <c r="G15" s="34">
        <v>2713.2</v>
      </c>
      <c r="H15" s="35">
        <v>0.35199999999999998</v>
      </c>
      <c r="I15" s="60">
        <f>G15*I3</f>
        <v>111.24119999999999</v>
      </c>
      <c r="J15" s="60">
        <f>G15*J3</f>
        <v>9.2248799999999989</v>
      </c>
      <c r="K15" s="43">
        <f t="shared" si="0"/>
        <v>1637.6875199999999</v>
      </c>
      <c r="N15" s="3"/>
      <c r="O15" s="2"/>
      <c r="P15" s="2"/>
    </row>
    <row r="16" spans="1:16" x14ac:dyDescent="0.25">
      <c r="A16" s="42" t="s">
        <v>25</v>
      </c>
      <c r="B16" s="28" t="s">
        <v>33</v>
      </c>
      <c r="C16" s="28">
        <v>4435</v>
      </c>
      <c r="D16" s="28" t="s">
        <v>34</v>
      </c>
      <c r="E16" s="32">
        <v>18.500671910766211</v>
      </c>
      <c r="F16" s="33">
        <v>120</v>
      </c>
      <c r="G16" s="34">
        <v>2220</v>
      </c>
      <c r="H16" s="35">
        <v>0.41</v>
      </c>
      <c r="I16" s="60">
        <f>G16*I3</f>
        <v>91.02000000000001</v>
      </c>
      <c r="J16" s="60">
        <f>G16*J3</f>
        <v>7.5479999999999992</v>
      </c>
      <c r="K16" s="43">
        <f t="shared" si="0"/>
        <v>1211.2320000000004</v>
      </c>
      <c r="N16" s="3"/>
      <c r="O16" s="2"/>
      <c r="P16" s="2"/>
    </row>
    <row r="17" spans="1:16" x14ac:dyDescent="0.25">
      <c r="A17" s="42" t="s">
        <v>26</v>
      </c>
      <c r="B17" s="28" t="s">
        <v>33</v>
      </c>
      <c r="C17" s="28">
        <v>3645</v>
      </c>
      <c r="D17" s="28" t="s">
        <v>34</v>
      </c>
      <c r="E17" s="32">
        <v>12.277718631690306</v>
      </c>
      <c r="F17" s="33">
        <v>170</v>
      </c>
      <c r="G17" s="34">
        <v>2087.6</v>
      </c>
      <c r="H17" s="35">
        <v>0.32800000000000001</v>
      </c>
      <c r="I17" s="60">
        <f>G17*I3</f>
        <v>85.5916</v>
      </c>
      <c r="J17" s="60">
        <f>G17*J3</f>
        <v>7.0978399999999997</v>
      </c>
      <c r="K17" s="43">
        <f t="shared" si="0"/>
        <v>1310.17776</v>
      </c>
      <c r="N17" s="3"/>
      <c r="O17" s="2"/>
      <c r="P17" s="2"/>
    </row>
    <row r="18" spans="1:16" x14ac:dyDescent="0.25">
      <c r="A18" s="42" t="s">
        <v>27</v>
      </c>
      <c r="B18" s="28" t="s">
        <v>33</v>
      </c>
      <c r="C18" s="28">
        <v>6654</v>
      </c>
      <c r="D18" s="28" t="s">
        <v>34</v>
      </c>
      <c r="E18" s="32">
        <v>10.427651440613683</v>
      </c>
      <c r="F18" s="33">
        <v>147</v>
      </c>
      <c r="G18" s="34">
        <v>1533.21</v>
      </c>
      <c r="H18" s="35">
        <v>0.318</v>
      </c>
      <c r="I18" s="60">
        <f>G18*I3</f>
        <v>62.861610000000006</v>
      </c>
      <c r="J18" s="60">
        <f>G18*J3</f>
        <v>5.2129139999999996</v>
      </c>
      <c r="K18" s="43">
        <f t="shared" si="0"/>
        <v>977.57469600000013</v>
      </c>
      <c r="N18" s="3"/>
      <c r="O18" s="2"/>
      <c r="P18" s="2"/>
    </row>
    <row r="19" spans="1:16" x14ac:dyDescent="0.25">
      <c r="A19" s="42" t="s">
        <v>28</v>
      </c>
      <c r="B19" s="28" t="s">
        <v>33</v>
      </c>
      <c r="C19" s="28">
        <v>1196</v>
      </c>
      <c r="D19" s="28" t="s">
        <v>34</v>
      </c>
      <c r="E19" s="32">
        <v>9.2503359553831057</v>
      </c>
      <c r="F19" s="33">
        <v>137</v>
      </c>
      <c r="G19" s="34">
        <v>1267.25</v>
      </c>
      <c r="H19" s="35">
        <v>0.307</v>
      </c>
      <c r="I19" s="60">
        <f>G19*I3</f>
        <v>51.957250000000002</v>
      </c>
      <c r="J19" s="60">
        <f>G19*J3</f>
        <v>4.3086500000000001</v>
      </c>
      <c r="K19" s="43">
        <f t="shared" si="0"/>
        <v>821.93835000000013</v>
      </c>
      <c r="N19" s="3"/>
      <c r="O19" s="2"/>
      <c r="P19" s="2"/>
    </row>
    <row r="20" spans="1:16" x14ac:dyDescent="0.25">
      <c r="A20" s="42" t="s">
        <v>29</v>
      </c>
      <c r="B20" s="28" t="s">
        <v>10</v>
      </c>
      <c r="C20" s="28">
        <v>5647</v>
      </c>
      <c r="D20" s="28" t="s">
        <v>35</v>
      </c>
      <c r="E20" s="32">
        <v>10.259463514152174</v>
      </c>
      <c r="F20" s="33">
        <v>154</v>
      </c>
      <c r="G20" s="34">
        <v>1580.04</v>
      </c>
      <c r="H20" s="35">
        <v>0.24299999999999999</v>
      </c>
      <c r="I20" s="60">
        <f>G20*I3</f>
        <v>64.781639999999996</v>
      </c>
      <c r="J20" s="60">
        <f>G20*J3</f>
        <v>5.3721359999999994</v>
      </c>
      <c r="K20" s="43">
        <f t="shared" si="0"/>
        <v>1125.9365040000002</v>
      </c>
      <c r="N20" s="3"/>
      <c r="O20" s="2"/>
      <c r="P20" s="2"/>
    </row>
    <row r="21" spans="1:16" x14ac:dyDescent="0.25">
      <c r="A21" s="54" t="s">
        <v>30</v>
      </c>
      <c r="B21" s="28" t="s">
        <v>31</v>
      </c>
      <c r="C21" s="28">
        <v>4432</v>
      </c>
      <c r="D21" s="28" t="s">
        <v>35</v>
      </c>
      <c r="E21" s="32">
        <v>50.456377938453308</v>
      </c>
      <c r="F21" s="33">
        <v>144</v>
      </c>
      <c r="G21" s="34">
        <v>7266.24</v>
      </c>
      <c r="H21" s="35">
        <v>0.54</v>
      </c>
      <c r="I21" s="60">
        <f>G21*I3</f>
        <v>297.91584</v>
      </c>
      <c r="J21" s="60">
        <f>G21*J3</f>
        <v>24.705215999999997</v>
      </c>
      <c r="K21" s="43">
        <f t="shared" si="0"/>
        <v>3019.8493439999997</v>
      </c>
      <c r="N21" s="3"/>
      <c r="O21" s="2"/>
      <c r="P21" s="2"/>
    </row>
    <row r="22" spans="1:16" ht="13.8" thickBot="1" x14ac:dyDescent="0.3">
      <c r="A22" s="44" t="s">
        <v>32</v>
      </c>
      <c r="B22" s="45" t="s">
        <v>18</v>
      </c>
      <c r="C22" s="45">
        <v>1123</v>
      </c>
      <c r="D22" s="45" t="s">
        <v>34</v>
      </c>
      <c r="E22" s="46">
        <v>17.659732278458659</v>
      </c>
      <c r="F22" s="47">
        <v>150</v>
      </c>
      <c r="G22" s="48">
        <v>2649</v>
      </c>
      <c r="H22" s="49">
        <v>0.34</v>
      </c>
      <c r="I22" s="61">
        <f>G22*I3</f>
        <v>108.60900000000001</v>
      </c>
      <c r="J22" s="61">
        <f>G22*J3</f>
        <v>9.0065999999999988</v>
      </c>
      <c r="K22" s="50">
        <f t="shared" si="0"/>
        <v>1630.7243999999998</v>
      </c>
      <c r="N22" s="3"/>
      <c r="O22" s="2"/>
      <c r="P22" s="2"/>
    </row>
    <row r="23" spans="1:16" x14ac:dyDescent="0.25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5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5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5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5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5">
      <c r="A28" s="1"/>
      <c r="O28" s="2"/>
      <c r="P28" s="2"/>
    </row>
    <row r="29" spans="1:16" ht="13.8" thickBot="1" x14ac:dyDescent="0.3"/>
    <row r="30" spans="1:16" ht="16.2" thickBot="1" x14ac:dyDescent="0.35">
      <c r="A30" s="68" t="s">
        <v>54</v>
      </c>
      <c r="B30" s="69"/>
      <c r="C30" s="69"/>
      <c r="D30" s="69"/>
      <c r="E30" s="70"/>
      <c r="I30" s="71" t="s">
        <v>42</v>
      </c>
      <c r="J30" s="72"/>
    </row>
    <row r="31" spans="1:16" ht="15.6" thickBot="1" x14ac:dyDescent="0.3">
      <c r="A31" s="15"/>
      <c r="B31" s="16"/>
      <c r="C31" s="16"/>
      <c r="D31" s="16"/>
      <c r="E31" s="16"/>
      <c r="I31" s="6"/>
      <c r="J31" s="5"/>
    </row>
    <row r="32" spans="1:16" ht="16.2" thickBot="1" x14ac:dyDescent="0.35">
      <c r="A32" s="17" t="s">
        <v>40</v>
      </c>
      <c r="B32" s="18"/>
      <c r="C32" s="18"/>
      <c r="D32" s="18"/>
      <c r="E32" s="18"/>
      <c r="I32" s="24" t="s">
        <v>43</v>
      </c>
      <c r="J32" s="53" t="s">
        <v>30</v>
      </c>
    </row>
    <row r="33" spans="1:10" ht="16.2" thickBot="1" x14ac:dyDescent="0.35">
      <c r="A33" s="11" t="s">
        <v>2</v>
      </c>
      <c r="B33" s="19" t="s">
        <v>39</v>
      </c>
      <c r="C33" s="20" t="s">
        <v>49</v>
      </c>
      <c r="D33" s="20" t="s">
        <v>50</v>
      </c>
      <c r="E33" s="21" t="s">
        <v>51</v>
      </c>
      <c r="I33" s="26" t="s">
        <v>44</v>
      </c>
      <c r="J33" s="67">
        <v>4432</v>
      </c>
    </row>
    <row r="34" spans="1:10" ht="16.2" thickBot="1" x14ac:dyDescent="0.35">
      <c r="A34" s="22" t="s">
        <v>34</v>
      </c>
      <c r="B34" s="56">
        <f>G6+G9+G12+G14+G16+G17+G18+G19+G22</f>
        <v>18551.45</v>
      </c>
      <c r="C34" s="56">
        <f>I6+I9+I12+I14+I16+I17+I18+I19+I22</f>
        <v>760.60945000000015</v>
      </c>
      <c r="D34" s="56">
        <f>J6+J9+J12+J14+J16+J17+J18+J19+J22</f>
        <v>63.074929999999995</v>
      </c>
      <c r="E34" s="63">
        <f>K6+K9+K12+K14+K16+K17+K18+K19+K22</f>
        <v>11395.38559</v>
      </c>
      <c r="I34" s="25" t="s">
        <v>45</v>
      </c>
      <c r="J34" s="52" t="s">
        <v>35</v>
      </c>
    </row>
    <row r="35" spans="1:10" ht="16.2" thickBot="1" x14ac:dyDescent="0.35">
      <c r="A35" s="23" t="s">
        <v>35</v>
      </c>
      <c r="B35" s="57">
        <f>SUM(G5,G7,G8,G10,G11,G13,G15,G20,G21)</f>
        <v>21078.864999999998</v>
      </c>
      <c r="C35" s="57">
        <f>I5+I7+I8+I10+I11+I13+I15+I20+I21</f>
        <v>864.23346500000002</v>
      </c>
      <c r="D35" s="57">
        <f>J5+J7+J8+J10+J11+J13+J15+J20+J21</f>
        <v>71.668140999999991</v>
      </c>
      <c r="E35" s="64">
        <f>K5+K7+K8+K10+K11+K13+K15+K20+K21</f>
        <v>12275.987748999998</v>
      </c>
    </row>
    <row r="38" spans="1:10" ht="16.2" thickBot="1" x14ac:dyDescent="0.35">
      <c r="A38" s="30"/>
      <c r="B38" s="14"/>
      <c r="C38" s="14"/>
      <c r="D38" s="14"/>
      <c r="E38" s="14"/>
    </row>
    <row r="39" spans="1:10" ht="15.6" thickBot="1" x14ac:dyDescent="0.3">
      <c r="A39" s="31"/>
      <c r="B39" s="18"/>
      <c r="C39" s="18"/>
      <c r="D39" s="18"/>
      <c r="E39" s="18"/>
    </row>
    <row r="40" spans="1:10" ht="16.2" thickBot="1" x14ac:dyDescent="0.3">
      <c r="A40" s="17" t="s">
        <v>38</v>
      </c>
      <c r="B40" s="18"/>
      <c r="C40" s="18"/>
      <c r="D40" s="18"/>
      <c r="E40" s="18"/>
    </row>
    <row r="41" spans="1:10" ht="15.6" x14ac:dyDescent="0.3">
      <c r="A41" s="11" t="s">
        <v>2</v>
      </c>
      <c r="B41" s="19" t="s">
        <v>39</v>
      </c>
      <c r="C41" s="20" t="s">
        <v>49</v>
      </c>
      <c r="D41" s="20" t="s">
        <v>50</v>
      </c>
      <c r="E41" s="21" t="s">
        <v>51</v>
      </c>
    </row>
    <row r="42" spans="1:10" ht="15.6" x14ac:dyDescent="0.3">
      <c r="A42" s="22" t="s">
        <v>34</v>
      </c>
      <c r="B42" s="51">
        <f t="shared" ref="B42:E43" si="1">B34*12</f>
        <v>222617.40000000002</v>
      </c>
      <c r="C42" s="62">
        <f t="shared" si="1"/>
        <v>9127.3134000000027</v>
      </c>
      <c r="D42" s="62">
        <f t="shared" si="1"/>
        <v>756.89915999999994</v>
      </c>
      <c r="E42" s="65">
        <f t="shared" si="1"/>
        <v>136744.62708000001</v>
      </c>
    </row>
    <row r="43" spans="1:10" ht="16.2" thickBot="1" x14ac:dyDescent="0.35">
      <c r="A43" s="27" t="s">
        <v>35</v>
      </c>
      <c r="B43" s="58">
        <f t="shared" si="1"/>
        <v>252946.37999999998</v>
      </c>
      <c r="C43" s="58">
        <f t="shared" si="1"/>
        <v>10370.801579999999</v>
      </c>
      <c r="D43" s="58">
        <f t="shared" si="1"/>
        <v>860.0176919999999</v>
      </c>
      <c r="E43" s="66">
        <f t="shared" si="1"/>
        <v>147311.85298799997</v>
      </c>
    </row>
    <row r="44" spans="1:10" ht="16.2" thickBot="1" x14ac:dyDescent="0.35">
      <c r="A44" s="29" t="s">
        <v>46</v>
      </c>
      <c r="B44" s="55">
        <f>B42+B43</f>
        <v>475563.78</v>
      </c>
      <c r="C44" s="55">
        <f>C42+C43</f>
        <v>19498.114980000002</v>
      </c>
      <c r="D44" s="55">
        <f>D42+D43</f>
        <v>1616.9168519999998</v>
      </c>
      <c r="E44" s="55">
        <f>E42+E43</f>
        <v>284056.48006799998</v>
      </c>
    </row>
    <row r="46" spans="1:10" x14ac:dyDescent="0.25">
      <c r="B46" s="9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D4A457BFE82F42A44DD57AEE2F5279" ma:contentTypeVersion="8" ma:contentTypeDescription="Luo uusi asiakirja." ma:contentTypeScope="" ma:versionID="234f535d6c34b7aab06edd1ee0b63f52">
  <xsd:schema xmlns:xsd="http://www.w3.org/2001/XMLSchema" xmlns:xs="http://www.w3.org/2001/XMLSchema" xmlns:p="http://schemas.microsoft.com/office/2006/metadata/properties" xmlns:ns3="7514a680-3015-46a5-9670-283e228075bd" targetNamespace="http://schemas.microsoft.com/office/2006/metadata/properties" ma:root="true" ma:fieldsID="3515d3070fd92ac6b657f3b921df7878" ns3:_="">
    <xsd:import namespace="7514a680-3015-46a5-9670-283e228075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a680-3015-46a5-9670-283e228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2235CC-110F-4D5E-9916-02D91A3BCD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14a680-3015-46a5-9670-283e228075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62EF33-3F22-477C-BB0B-18E647291BA9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514a680-3015-46a5-9670-283e228075bd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73882B5-AF9E-489B-864B-5CAA72BED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2022-10-16T16:01:47Z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0x0101001BD4A457BFE82F42A44DD57AEE2F5279</vt:lpwstr>
  </property>
</Properties>
</file>