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d51d6c01e94977/Escritorio/Curaduria PPII/CalculadoraCO2/Datasets/"/>
    </mc:Choice>
  </mc:AlternateContent>
  <xr:revisionPtr revIDLastSave="27" documentId="13_ncr:1_{2248ACB4-0086-4DA4-8BA0-34ED430659C3}" xr6:coauthVersionLast="47" xr6:coauthVersionMax="47" xr10:uidLastSave="{F4A34392-130E-4DF3-B407-7B3F3C949F87}"/>
  <bookViews>
    <workbookView xWindow="2688" yWindow="2688" windowWidth="17280" windowHeight="8880" xr2:uid="{00000000-000D-0000-FFFF-FFFF00000000}"/>
  </bookViews>
  <sheets>
    <sheet name="Estructura" sheetId="3" r:id="rId1"/>
  </sheets>
  <definedNames>
    <definedName name="_xlnm._FilterDatabase" localSheetId="0" hidden="1">Estructura!$A$1:$N$366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3" l="1"/>
  <c r="H366" i="3" l="1"/>
  <c r="L366" i="3" s="1"/>
  <c r="N366" i="3" s="1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L7" i="3"/>
  <c r="H6" i="3"/>
  <c r="H5" i="3"/>
  <c r="H4" i="3"/>
  <c r="H3" i="3"/>
  <c r="H2" i="3"/>
  <c r="L2" i="3" s="1"/>
  <c r="M7" i="3" l="1"/>
  <c r="N7" i="3" s="1"/>
  <c r="L23" i="3"/>
  <c r="N23" i="3" s="1"/>
  <c r="L47" i="3"/>
  <c r="N47" i="3" s="1"/>
  <c r="L79" i="3"/>
  <c r="N79" i="3" s="1"/>
  <c r="L95" i="3"/>
  <c r="N95" i="3" s="1"/>
  <c r="L119" i="3"/>
  <c r="N119" i="3" s="1"/>
  <c r="L151" i="3"/>
  <c r="N151" i="3" s="1"/>
  <c r="L175" i="3"/>
  <c r="N175" i="3" s="1"/>
  <c r="L191" i="3"/>
  <c r="N191" i="3" s="1"/>
  <c r="L223" i="3"/>
  <c r="N223" i="3" s="1"/>
  <c r="L247" i="3"/>
  <c r="N247" i="3" s="1"/>
  <c r="L271" i="3"/>
  <c r="N271" i="3" s="1"/>
  <c r="L287" i="3"/>
  <c r="N287" i="3" s="1"/>
  <c r="L303" i="3"/>
  <c r="N303" i="3" s="1"/>
  <c r="L319" i="3"/>
  <c r="N319" i="3" s="1"/>
  <c r="L343" i="3"/>
  <c r="N343" i="3" s="1"/>
  <c r="L56" i="3"/>
  <c r="N56" i="3" s="1"/>
  <c r="L88" i="3"/>
  <c r="N88" i="3" s="1"/>
  <c r="L104" i="3"/>
  <c r="N104" i="3" s="1"/>
  <c r="L120" i="3"/>
  <c r="N120" i="3" s="1"/>
  <c r="L128" i="3"/>
  <c r="N128" i="3" s="1"/>
  <c r="L144" i="3"/>
  <c r="N144" i="3" s="1"/>
  <c r="L152" i="3"/>
  <c r="N152" i="3" s="1"/>
  <c r="L160" i="3"/>
  <c r="N160" i="3" s="1"/>
  <c r="L176" i="3"/>
  <c r="N176" i="3" s="1"/>
  <c r="L184" i="3"/>
  <c r="N184" i="3" s="1"/>
  <c r="L192" i="3"/>
  <c r="N192" i="3" s="1"/>
  <c r="L208" i="3"/>
  <c r="N208" i="3" s="1"/>
  <c r="L216" i="3"/>
  <c r="N216" i="3" s="1"/>
  <c r="L224" i="3"/>
  <c r="N224" i="3" s="1"/>
  <c r="L232" i="3"/>
  <c r="N232" i="3" s="1"/>
  <c r="L240" i="3"/>
  <c r="L248" i="3"/>
  <c r="N248" i="3" s="1"/>
  <c r="L256" i="3"/>
  <c r="N256" i="3" s="1"/>
  <c r="L264" i="3"/>
  <c r="L272" i="3"/>
  <c r="N272" i="3" s="1"/>
  <c r="L280" i="3"/>
  <c r="N280" i="3" s="1"/>
  <c r="L288" i="3"/>
  <c r="N288" i="3" s="1"/>
  <c r="L304" i="3"/>
  <c r="N304" i="3" s="1"/>
  <c r="L312" i="3"/>
  <c r="N312" i="3" s="1"/>
  <c r="L320" i="3"/>
  <c r="N320" i="3" s="1"/>
  <c r="L328" i="3"/>
  <c r="N328" i="3" s="1"/>
  <c r="L336" i="3"/>
  <c r="N336" i="3" s="1"/>
  <c r="L344" i="3"/>
  <c r="N344" i="3" s="1"/>
  <c r="L352" i="3"/>
  <c r="N352" i="3" s="1"/>
  <c r="L360" i="3"/>
  <c r="L9" i="3"/>
  <c r="N9" i="3" s="1"/>
  <c r="L17" i="3"/>
  <c r="N17" i="3" s="1"/>
  <c r="L25" i="3"/>
  <c r="N25" i="3" s="1"/>
  <c r="L33" i="3"/>
  <c r="N33" i="3" s="1"/>
  <c r="L49" i="3"/>
  <c r="L57" i="3"/>
  <c r="N57" i="3" s="1"/>
  <c r="L65" i="3"/>
  <c r="N65" i="3" s="1"/>
  <c r="L73" i="3"/>
  <c r="L81" i="3"/>
  <c r="N81" i="3" s="1"/>
  <c r="L89" i="3"/>
  <c r="N89" i="3" s="1"/>
  <c r="L97" i="3"/>
  <c r="N97" i="3" s="1"/>
  <c r="L105" i="3"/>
  <c r="N105" i="3" s="1"/>
  <c r="L113" i="3"/>
  <c r="N113" i="3" s="1"/>
  <c r="L121" i="3"/>
  <c r="N121" i="3" s="1"/>
  <c r="L129" i="3"/>
  <c r="L137" i="3"/>
  <c r="N137" i="3" s="1"/>
  <c r="L145" i="3"/>
  <c r="N145" i="3" s="1"/>
  <c r="L153" i="3"/>
  <c r="N153" i="3" s="1"/>
  <c r="L161" i="3"/>
  <c r="N161" i="3" s="1"/>
  <c r="L169" i="3"/>
  <c r="N169" i="3" s="1"/>
  <c r="L177" i="3"/>
  <c r="N177" i="3" s="1"/>
  <c r="L185" i="3"/>
  <c r="N185" i="3" s="1"/>
  <c r="L193" i="3"/>
  <c r="N193" i="3" s="1"/>
  <c r="L201" i="3"/>
  <c r="N201" i="3" s="1"/>
  <c r="L209" i="3"/>
  <c r="N209" i="3" s="1"/>
  <c r="L217" i="3"/>
  <c r="N217" i="3" s="1"/>
  <c r="L225" i="3"/>
  <c r="N225" i="3" s="1"/>
  <c r="L233" i="3"/>
  <c r="L241" i="3"/>
  <c r="N241" i="3" s="1"/>
  <c r="L249" i="3"/>
  <c r="N249" i="3" s="1"/>
  <c r="L257" i="3"/>
  <c r="N257" i="3" s="1"/>
  <c r="L265" i="3"/>
  <c r="N265" i="3" s="1"/>
  <c r="L273" i="3"/>
  <c r="N273" i="3" s="1"/>
  <c r="L281" i="3"/>
  <c r="N281" i="3" s="1"/>
  <c r="L289" i="3"/>
  <c r="L297" i="3"/>
  <c r="N297" i="3" s="1"/>
  <c r="L305" i="3"/>
  <c r="N305" i="3" s="1"/>
  <c r="L313" i="3"/>
  <c r="N313" i="3" s="1"/>
  <c r="L321" i="3"/>
  <c r="N321" i="3" s="1"/>
  <c r="L329" i="3"/>
  <c r="N329" i="3" s="1"/>
  <c r="L337" i="3"/>
  <c r="N337" i="3" s="1"/>
  <c r="L345" i="3"/>
  <c r="L353" i="3"/>
  <c r="N353" i="3" s="1"/>
  <c r="L361" i="3"/>
  <c r="L103" i="3"/>
  <c r="N103" i="3" s="1"/>
  <c r="L167" i="3"/>
  <c r="N167" i="3" s="1"/>
  <c r="L215" i="3"/>
  <c r="N215" i="3" s="1"/>
  <c r="L263" i="3"/>
  <c r="N263" i="3" s="1"/>
  <c r="L327" i="3"/>
  <c r="N327" i="3" s="1"/>
  <c r="L32" i="3"/>
  <c r="N32" i="3" s="1"/>
  <c r="L72" i="3"/>
  <c r="N72" i="3" s="1"/>
  <c r="L112" i="3"/>
  <c r="N112" i="3" s="1"/>
  <c r="L136" i="3"/>
  <c r="N136" i="3" s="1"/>
  <c r="L168" i="3"/>
  <c r="N168" i="3" s="1"/>
  <c r="L200" i="3"/>
  <c r="N200" i="3" s="1"/>
  <c r="L296" i="3"/>
  <c r="N296" i="3" s="1"/>
  <c r="L10" i="3"/>
  <c r="N10" i="3" s="1"/>
  <c r="L18" i="3"/>
  <c r="N18" i="3" s="1"/>
  <c r="L26" i="3"/>
  <c r="N26" i="3" s="1"/>
  <c r="L34" i="3"/>
  <c r="N34" i="3" s="1"/>
  <c r="L50" i="3"/>
  <c r="N50" i="3" s="1"/>
  <c r="L58" i="3"/>
  <c r="N58" i="3" s="1"/>
  <c r="L66" i="3"/>
  <c r="N66" i="3" s="1"/>
  <c r="L74" i="3"/>
  <c r="N74" i="3" s="1"/>
  <c r="L82" i="3"/>
  <c r="N82" i="3" s="1"/>
  <c r="L90" i="3"/>
  <c r="N90" i="3" s="1"/>
  <c r="L98" i="3"/>
  <c r="N98" i="3" s="1"/>
  <c r="L106" i="3"/>
  <c r="N106" i="3" s="1"/>
  <c r="L114" i="3"/>
  <c r="N114" i="3" s="1"/>
  <c r="L122" i="3"/>
  <c r="N122" i="3" s="1"/>
  <c r="L130" i="3"/>
  <c r="N130" i="3" s="1"/>
  <c r="L138" i="3"/>
  <c r="N138" i="3" s="1"/>
  <c r="L146" i="3"/>
  <c r="N146" i="3" s="1"/>
  <c r="L154" i="3"/>
  <c r="L162" i="3"/>
  <c r="N162" i="3" s="1"/>
  <c r="L170" i="3"/>
  <c r="N170" i="3" s="1"/>
  <c r="L178" i="3"/>
  <c r="N178" i="3" s="1"/>
  <c r="L186" i="3"/>
  <c r="N186" i="3" s="1"/>
  <c r="L194" i="3"/>
  <c r="N194" i="3" s="1"/>
  <c r="L202" i="3"/>
  <c r="L210" i="3"/>
  <c r="N210" i="3" s="1"/>
  <c r="L218" i="3"/>
  <c r="N218" i="3" s="1"/>
  <c r="L226" i="3"/>
  <c r="L234" i="3"/>
  <c r="L242" i="3"/>
  <c r="N242" i="3" s="1"/>
  <c r="L250" i="3"/>
  <c r="L258" i="3"/>
  <c r="N258" i="3" s="1"/>
  <c r="L266" i="3"/>
  <c r="N266" i="3" s="1"/>
  <c r="L274" i="3"/>
  <c r="N274" i="3" s="1"/>
  <c r="L282" i="3"/>
  <c r="N282" i="3" s="1"/>
  <c r="L290" i="3"/>
  <c r="N290" i="3" s="1"/>
  <c r="L298" i="3"/>
  <c r="N298" i="3" s="1"/>
  <c r="L306" i="3"/>
  <c r="N306" i="3" s="1"/>
  <c r="L314" i="3"/>
  <c r="L322" i="3"/>
  <c r="N322" i="3" s="1"/>
  <c r="L330" i="3"/>
  <c r="N330" i="3" s="1"/>
  <c r="L338" i="3"/>
  <c r="N338" i="3" s="1"/>
  <c r="L346" i="3"/>
  <c r="N346" i="3" s="1"/>
  <c r="L354" i="3"/>
  <c r="L362" i="3"/>
  <c r="N362" i="3" s="1"/>
  <c r="L63" i="3"/>
  <c r="N63" i="3" s="1"/>
  <c r="L143" i="3"/>
  <c r="L231" i="3"/>
  <c r="L351" i="3"/>
  <c r="N351" i="3" s="1"/>
  <c r="L24" i="3"/>
  <c r="L96" i="3"/>
  <c r="L11" i="3"/>
  <c r="L27" i="3"/>
  <c r="N27" i="3" s="1"/>
  <c r="L51" i="3"/>
  <c r="N51" i="3" s="1"/>
  <c r="L75" i="3"/>
  <c r="N75" i="3" s="1"/>
  <c r="L107" i="3"/>
  <c r="N107" i="3" s="1"/>
  <c r="L139" i="3"/>
  <c r="N139" i="3" s="1"/>
  <c r="L163" i="3"/>
  <c r="N163" i="3" s="1"/>
  <c r="L195" i="3"/>
  <c r="N195" i="3" s="1"/>
  <c r="L219" i="3"/>
  <c r="N219" i="3" s="1"/>
  <c r="L251" i="3"/>
  <c r="N251" i="3" s="1"/>
  <c r="L283" i="3"/>
  <c r="N283" i="3" s="1"/>
  <c r="L315" i="3"/>
  <c r="L347" i="3"/>
  <c r="N347" i="3" s="1"/>
  <c r="L52" i="3"/>
  <c r="N52" i="3" s="1"/>
  <c r="L60" i="3"/>
  <c r="N60" i="3" s="1"/>
  <c r="L68" i="3"/>
  <c r="N68" i="3" s="1"/>
  <c r="L76" i="3"/>
  <c r="N76" i="3" s="1"/>
  <c r="L84" i="3"/>
  <c r="N84" i="3" s="1"/>
  <c r="L92" i="3"/>
  <c r="L100" i="3"/>
  <c r="N100" i="3" s="1"/>
  <c r="L108" i="3"/>
  <c r="N108" i="3" s="1"/>
  <c r="L116" i="3"/>
  <c r="N116" i="3" s="1"/>
  <c r="L124" i="3"/>
  <c r="N124" i="3" s="1"/>
  <c r="L132" i="3"/>
  <c r="L140" i="3"/>
  <c r="N140" i="3" s="1"/>
  <c r="L148" i="3"/>
  <c r="N148" i="3" s="1"/>
  <c r="L156" i="3"/>
  <c r="N156" i="3" s="1"/>
  <c r="L164" i="3"/>
  <c r="N164" i="3" s="1"/>
  <c r="L172" i="3"/>
  <c r="L180" i="3"/>
  <c r="L188" i="3"/>
  <c r="N188" i="3" s="1"/>
  <c r="L196" i="3"/>
  <c r="N196" i="3" s="1"/>
  <c r="L204" i="3"/>
  <c r="N204" i="3" s="1"/>
  <c r="L212" i="3"/>
  <c r="N212" i="3" s="1"/>
  <c r="L220" i="3"/>
  <c r="N220" i="3" s="1"/>
  <c r="L228" i="3"/>
  <c r="L236" i="3"/>
  <c r="L244" i="3"/>
  <c r="N244" i="3" s="1"/>
  <c r="L252" i="3"/>
  <c r="N252" i="3" s="1"/>
  <c r="L260" i="3"/>
  <c r="N260" i="3" s="1"/>
  <c r="L268" i="3"/>
  <c r="N268" i="3" s="1"/>
  <c r="L276" i="3"/>
  <c r="L284" i="3"/>
  <c r="N284" i="3" s="1"/>
  <c r="L292" i="3"/>
  <c r="N292" i="3" s="1"/>
  <c r="L300" i="3"/>
  <c r="N300" i="3" s="1"/>
  <c r="L308" i="3"/>
  <c r="N308" i="3" s="1"/>
  <c r="L316" i="3"/>
  <c r="N316" i="3" s="1"/>
  <c r="L324" i="3"/>
  <c r="N324" i="3" s="1"/>
  <c r="L332" i="3"/>
  <c r="N332" i="3" s="1"/>
  <c r="L340" i="3"/>
  <c r="N340" i="3" s="1"/>
  <c r="L348" i="3"/>
  <c r="N348" i="3" s="1"/>
  <c r="L356" i="3"/>
  <c r="N356" i="3" s="1"/>
  <c r="L364" i="3"/>
  <c r="L55" i="3"/>
  <c r="N55" i="3" s="1"/>
  <c r="L127" i="3"/>
  <c r="N127" i="3" s="1"/>
  <c r="L207" i="3"/>
  <c r="N207" i="3" s="1"/>
  <c r="L335" i="3"/>
  <c r="N335" i="3" s="1"/>
  <c r="L8" i="3"/>
  <c r="N8" i="3" s="1"/>
  <c r="L80" i="3"/>
  <c r="N80" i="3" s="1"/>
  <c r="L19" i="3"/>
  <c r="N19" i="3" s="1"/>
  <c r="L35" i="3"/>
  <c r="N35" i="3" s="1"/>
  <c r="L67" i="3"/>
  <c r="N67" i="3" s="1"/>
  <c r="L91" i="3"/>
  <c r="N91" i="3" s="1"/>
  <c r="L123" i="3"/>
  <c r="N123" i="3" s="1"/>
  <c r="L147" i="3"/>
  <c r="L179" i="3"/>
  <c r="N179" i="3" s="1"/>
  <c r="L211" i="3"/>
  <c r="N211" i="3" s="1"/>
  <c r="L235" i="3"/>
  <c r="L267" i="3"/>
  <c r="N267" i="3" s="1"/>
  <c r="L291" i="3"/>
  <c r="N291" i="3" s="1"/>
  <c r="L307" i="3"/>
  <c r="N307" i="3" s="1"/>
  <c r="L331" i="3"/>
  <c r="L355" i="3"/>
  <c r="N355" i="3" s="1"/>
  <c r="L4" i="3"/>
  <c r="N4" i="3" s="1"/>
  <c r="L28" i="3"/>
  <c r="N28" i="3" s="1"/>
  <c r="L37" i="3"/>
  <c r="L69" i="3"/>
  <c r="N69" i="3" s="1"/>
  <c r="L93" i="3"/>
  <c r="N93" i="3" s="1"/>
  <c r="L109" i="3"/>
  <c r="N109" i="3" s="1"/>
  <c r="L125" i="3"/>
  <c r="N125" i="3" s="1"/>
  <c r="L133" i="3"/>
  <c r="L149" i="3"/>
  <c r="N149" i="3" s="1"/>
  <c r="L157" i="3"/>
  <c r="N157" i="3" s="1"/>
  <c r="L165" i="3"/>
  <c r="N165" i="3" s="1"/>
  <c r="L173" i="3"/>
  <c r="N173" i="3" s="1"/>
  <c r="L181" i="3"/>
  <c r="N181" i="3" s="1"/>
  <c r="L189" i="3"/>
  <c r="N189" i="3" s="1"/>
  <c r="L197" i="3"/>
  <c r="N197" i="3" s="1"/>
  <c r="L205" i="3"/>
  <c r="N205" i="3" s="1"/>
  <c r="L213" i="3"/>
  <c r="N213" i="3" s="1"/>
  <c r="L221" i="3"/>
  <c r="N221" i="3" s="1"/>
  <c r="L229" i="3"/>
  <c r="N229" i="3" s="1"/>
  <c r="L237" i="3"/>
  <c r="N237" i="3" s="1"/>
  <c r="L245" i="3"/>
  <c r="L253" i="3"/>
  <c r="N253" i="3" s="1"/>
  <c r="L261" i="3"/>
  <c r="L269" i="3"/>
  <c r="N269" i="3" s="1"/>
  <c r="L277" i="3"/>
  <c r="L285" i="3"/>
  <c r="N285" i="3" s="1"/>
  <c r="L293" i="3"/>
  <c r="N293" i="3" s="1"/>
  <c r="L301" i="3"/>
  <c r="N301" i="3" s="1"/>
  <c r="L309" i="3"/>
  <c r="N309" i="3" s="1"/>
  <c r="L317" i="3"/>
  <c r="N317" i="3" s="1"/>
  <c r="L325" i="3"/>
  <c r="N325" i="3" s="1"/>
  <c r="L333" i="3"/>
  <c r="N333" i="3" s="1"/>
  <c r="L341" i="3"/>
  <c r="N341" i="3" s="1"/>
  <c r="L349" i="3"/>
  <c r="N349" i="3" s="1"/>
  <c r="L357" i="3"/>
  <c r="N357" i="3" s="1"/>
  <c r="L365" i="3"/>
  <c r="N365" i="3" s="1"/>
  <c r="L15" i="3"/>
  <c r="N15" i="3" s="1"/>
  <c r="L31" i="3"/>
  <c r="N31" i="3" s="1"/>
  <c r="L71" i="3"/>
  <c r="N71" i="3" s="1"/>
  <c r="L87" i="3"/>
  <c r="L111" i="3"/>
  <c r="N111" i="3" s="1"/>
  <c r="L135" i="3"/>
  <c r="L159" i="3"/>
  <c r="N159" i="3" s="1"/>
  <c r="L183" i="3"/>
  <c r="N183" i="3" s="1"/>
  <c r="L199" i="3"/>
  <c r="L239" i="3"/>
  <c r="L255" i="3"/>
  <c r="N255" i="3" s="1"/>
  <c r="L279" i="3"/>
  <c r="N279" i="3" s="1"/>
  <c r="L295" i="3"/>
  <c r="N295" i="3" s="1"/>
  <c r="L311" i="3"/>
  <c r="N311" i="3" s="1"/>
  <c r="L359" i="3"/>
  <c r="N359" i="3" s="1"/>
  <c r="L16" i="3"/>
  <c r="N16" i="3" s="1"/>
  <c r="L48" i="3"/>
  <c r="L64" i="3"/>
  <c r="L3" i="3"/>
  <c r="N3" i="3" s="1"/>
  <c r="L59" i="3"/>
  <c r="N59" i="3" s="1"/>
  <c r="L83" i="3"/>
  <c r="N83" i="3" s="1"/>
  <c r="L99" i="3"/>
  <c r="N99" i="3" s="1"/>
  <c r="L115" i="3"/>
  <c r="N115" i="3" s="1"/>
  <c r="L131" i="3"/>
  <c r="N131" i="3" s="1"/>
  <c r="L155" i="3"/>
  <c r="N155" i="3" s="1"/>
  <c r="L171" i="3"/>
  <c r="L187" i="3"/>
  <c r="N187" i="3" s="1"/>
  <c r="L203" i="3"/>
  <c r="N203" i="3" s="1"/>
  <c r="L227" i="3"/>
  <c r="N227" i="3" s="1"/>
  <c r="L243" i="3"/>
  <c r="N243" i="3" s="1"/>
  <c r="L259" i="3"/>
  <c r="N259" i="3" s="1"/>
  <c r="L275" i="3"/>
  <c r="L299" i="3"/>
  <c r="N299" i="3" s="1"/>
  <c r="L323" i="3"/>
  <c r="L339" i="3"/>
  <c r="N339" i="3" s="1"/>
  <c r="L363" i="3"/>
  <c r="N363" i="3" s="1"/>
  <c r="L12" i="3"/>
  <c r="L20" i="3"/>
  <c r="N20" i="3" s="1"/>
  <c r="L5" i="3"/>
  <c r="N5" i="3" s="1"/>
  <c r="L13" i="3"/>
  <c r="N13" i="3" s="1"/>
  <c r="L21" i="3"/>
  <c r="L29" i="3"/>
  <c r="N29" i="3" s="1"/>
  <c r="L45" i="3"/>
  <c r="N45" i="3" s="1"/>
  <c r="L53" i="3"/>
  <c r="N53" i="3" s="1"/>
  <c r="L61" i="3"/>
  <c r="L77" i="3"/>
  <c r="N77" i="3" s="1"/>
  <c r="L85" i="3"/>
  <c r="N85" i="3" s="1"/>
  <c r="L101" i="3"/>
  <c r="L117" i="3"/>
  <c r="N117" i="3" s="1"/>
  <c r="L141" i="3"/>
  <c r="N141" i="3" s="1"/>
  <c r="L6" i="3"/>
  <c r="N6" i="3" s="1"/>
  <c r="L14" i="3"/>
  <c r="L22" i="3"/>
  <c r="N22" i="3" s="1"/>
  <c r="L30" i="3"/>
  <c r="N30" i="3" s="1"/>
  <c r="L38" i="3"/>
  <c r="N38" i="3" s="1"/>
  <c r="L46" i="3"/>
  <c r="N46" i="3" s="1"/>
  <c r="L54" i="3"/>
  <c r="N54" i="3" s="1"/>
  <c r="L62" i="3"/>
  <c r="N62" i="3" s="1"/>
  <c r="L70" i="3"/>
  <c r="N70" i="3" s="1"/>
  <c r="L78" i="3"/>
  <c r="N78" i="3" s="1"/>
  <c r="L86" i="3"/>
  <c r="N86" i="3" s="1"/>
  <c r="L94" i="3"/>
  <c r="N94" i="3" s="1"/>
  <c r="L102" i="3"/>
  <c r="N102" i="3" s="1"/>
  <c r="L110" i="3"/>
  <c r="L118" i="3"/>
  <c r="N118" i="3" s="1"/>
  <c r="L126" i="3"/>
  <c r="N126" i="3" s="1"/>
  <c r="L134" i="3"/>
  <c r="N134" i="3" s="1"/>
  <c r="L142" i="3"/>
  <c r="N142" i="3" s="1"/>
  <c r="L150" i="3"/>
  <c r="N150" i="3" s="1"/>
  <c r="L158" i="3"/>
  <c r="N158" i="3" s="1"/>
  <c r="L166" i="3"/>
  <c r="L174" i="3"/>
  <c r="L182" i="3"/>
  <c r="N182" i="3" s="1"/>
  <c r="L190" i="3"/>
  <c r="N190" i="3" s="1"/>
  <c r="L198" i="3"/>
  <c r="N198" i="3" s="1"/>
  <c r="L206" i="3"/>
  <c r="L214" i="3"/>
  <c r="L222" i="3"/>
  <c r="N222" i="3" s="1"/>
  <c r="L230" i="3"/>
  <c r="L238" i="3"/>
  <c r="L246" i="3"/>
  <c r="N246" i="3" s="1"/>
  <c r="L254" i="3"/>
  <c r="N254" i="3" s="1"/>
  <c r="L262" i="3"/>
  <c r="N262" i="3" s="1"/>
  <c r="L270" i="3"/>
  <c r="N270" i="3" s="1"/>
  <c r="L278" i="3"/>
  <c r="L286" i="3"/>
  <c r="N286" i="3" s="1"/>
  <c r="L294" i="3"/>
  <c r="N294" i="3" s="1"/>
  <c r="L302" i="3"/>
  <c r="N302" i="3" s="1"/>
  <c r="L310" i="3"/>
  <c r="N310" i="3" s="1"/>
  <c r="L318" i="3"/>
  <c r="N318" i="3" s="1"/>
  <c r="L326" i="3"/>
  <c r="N326" i="3" s="1"/>
  <c r="L334" i="3"/>
  <c r="N334" i="3" s="1"/>
  <c r="L342" i="3"/>
  <c r="N342" i="3" s="1"/>
  <c r="L350" i="3"/>
  <c r="N350" i="3" s="1"/>
  <c r="L358" i="3"/>
  <c r="N358" i="3" s="1"/>
  <c r="L36" i="3"/>
  <c r="M2" i="3"/>
  <c r="N2" i="3" s="1"/>
  <c r="L43" i="3"/>
  <c r="N43" i="3" s="1"/>
  <c r="L40" i="3"/>
  <c r="N40" i="3" s="1"/>
  <c r="L44" i="3"/>
  <c r="N44" i="3" s="1"/>
  <c r="L41" i="3"/>
  <c r="N41" i="3" s="1"/>
  <c r="L39" i="3"/>
  <c r="N39" i="3" s="1"/>
  <c r="L42" i="3"/>
  <c r="N42" i="3" s="1"/>
  <c r="M364" i="3" l="1"/>
  <c r="N364" i="3" s="1"/>
  <c r="M314" i="3"/>
  <c r="N314" i="3" s="1"/>
  <c r="M87" i="3"/>
  <c r="N87" i="3" s="1"/>
  <c r="M261" i="3"/>
  <c r="N261" i="3" s="1"/>
  <c r="M96" i="3"/>
  <c r="N96" i="3" s="1"/>
  <c r="M154" i="3"/>
  <c r="N154" i="3" s="1"/>
  <c r="M345" i="3"/>
  <c r="N345" i="3" s="1"/>
  <c r="M199" i="3"/>
  <c r="N199" i="3"/>
  <c r="M135" i="3"/>
  <c r="N135" i="3" s="1"/>
  <c r="M233" i="3"/>
  <c r="N233" i="3" s="1"/>
  <c r="M64" i="3"/>
  <c r="N64" i="3" s="1"/>
  <c r="M24" i="3"/>
  <c r="N24" i="3" s="1"/>
  <c r="M202" i="3"/>
  <c r="N202" i="3" s="1"/>
  <c r="M129" i="3"/>
  <c r="N129" i="3" s="1"/>
  <c r="M278" i="3"/>
  <c r="N278" i="3" s="1"/>
  <c r="M14" i="3"/>
  <c r="N14" i="3" s="1"/>
  <c r="M147" i="3"/>
  <c r="N147" i="3" s="1"/>
  <c r="M48" i="3"/>
  <c r="N48" i="3" s="1"/>
  <c r="M245" i="3"/>
  <c r="N245" i="3" s="1"/>
  <c r="M180" i="3"/>
  <c r="N180" i="3" s="1"/>
  <c r="M73" i="3"/>
  <c r="N73" i="3" s="1"/>
  <c r="M21" i="3"/>
  <c r="N21" i="3" s="1"/>
  <c r="M11" i="3"/>
  <c r="N11" i="3" s="1"/>
  <c r="M238" i="3"/>
  <c r="N238" i="3" s="1"/>
  <c r="M172" i="3"/>
  <c r="N172" i="3" s="1"/>
  <c r="M231" i="3"/>
  <c r="N231" i="3" s="1"/>
  <c r="M37" i="3"/>
  <c r="N37" i="3" s="1"/>
  <c r="M315" i="3"/>
  <c r="N315" i="3" s="1"/>
  <c r="M143" i="3"/>
  <c r="N143" i="3" s="1"/>
  <c r="M250" i="3"/>
  <c r="N250" i="3" s="1"/>
  <c r="M228" i="3"/>
  <c r="N228" i="3" s="1"/>
  <c r="M361" i="3"/>
  <c r="N361" i="3" s="1"/>
  <c r="M275" i="3"/>
  <c r="N275" i="3" s="1"/>
  <c r="M49" i="3"/>
  <c r="N49" i="3" s="1"/>
  <c r="M264" i="3"/>
  <c r="N264" i="3" s="1"/>
  <c r="M92" i="3"/>
  <c r="N92" i="3"/>
  <c r="M36" i="3"/>
  <c r="N36" i="3" s="1"/>
  <c r="M110" i="3"/>
  <c r="N110" i="3" s="1"/>
  <c r="M276" i="3"/>
  <c r="N276" i="3" s="1"/>
  <c r="M234" i="3"/>
  <c r="N234" i="3" s="1"/>
  <c r="M12" i="3"/>
  <c r="N12" i="3" s="1"/>
  <c r="M101" i="3"/>
  <c r="N101" i="3" s="1"/>
  <c r="M214" i="3"/>
  <c r="N214" i="3" s="1"/>
  <c r="M206" i="3"/>
  <c r="N206" i="3" s="1"/>
  <c r="M354" i="3"/>
  <c r="N354" i="3" s="1"/>
  <c r="M226" i="3"/>
  <c r="N226" i="3" s="1"/>
  <c r="M289" i="3"/>
  <c r="N289" i="3" s="1"/>
  <c r="M166" i="3"/>
  <c r="N166" i="3" s="1"/>
  <c r="M235" i="3"/>
  <c r="N235" i="3" s="1"/>
  <c r="M133" i="3"/>
  <c r="N133" i="3" s="1"/>
  <c r="M323" i="3"/>
  <c r="N323" i="3" s="1"/>
  <c r="M61" i="3"/>
  <c r="N61" i="3" s="1"/>
  <c r="M331" i="3"/>
  <c r="N331" i="3" s="1"/>
  <c r="M132" i="3"/>
  <c r="N132" i="3" s="1"/>
  <c r="M240" i="3"/>
  <c r="N240" i="3" s="1"/>
  <c r="M360" i="3"/>
  <c r="N360" i="3" s="1"/>
  <c r="M174" i="3"/>
  <c r="N174" i="3" s="1"/>
  <c r="M236" i="3"/>
  <c r="N236" i="3" s="1"/>
  <c r="M277" i="3"/>
  <c r="N277" i="3" s="1"/>
  <c r="M230" i="3"/>
  <c r="N230" i="3" s="1"/>
  <c r="M171" i="3"/>
  <c r="N171" i="3" s="1"/>
  <c r="M239" i="3"/>
  <c r="N239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tc={98825E9C-6290-45EA-B1DC-F1179B3D04CF}</author>
    <author>tc={4CA137FC-7B18-4BBA-A9F4-5F3FF081FBC2}</author>
    <author>tc={F9021CA0-7FB0-4E3E-8F57-129D8A8A5D9D}</author>
    <author>tc={DF009573-F568-4461-B9F6-9421A64272BE}</author>
    <author>tc={8586C9F7-5D0A-419F-962D-342B57F0B9FE}</author>
    <author>tc={F8FD2DE8-48C1-4F00-B723-E92BEE0B3EA7}</author>
  </authors>
  <commentList>
    <comment ref="B1" authorId="0" shapeId="0" xr:uid="{00000000-0006-0000-02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Bahía Buenaventura
San Andrés
Ciénaga Grande</t>
      </text>
    </comment>
    <comment ref="C1" authorId="1" shapeId="0" xr:uid="{00000000-0006-0000-02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Punta Soldado
San Pedro
Old Point
Rincón Jaguey</t>
      </text>
    </comment>
    <comment ref="E1" authorId="2" shapeId="0" xr:uid="{00000000-0006-0000-02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P1, P2, P3 : las más cercanas a la orilla del mar.
P4, P5, P6 : parte media (en San Andrés) o parte más alejada de la orilla del mar.
P7, P8, P9: parte más interior (San Andrés)</t>
      </text>
    </comment>
    <comment ref="F1" authorId="3" shapeId="0" xr:uid="{00000000-0006-0000-02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Rm = Rhizophora mangle
Rh = Rhizophora harrisonii
Rr = Rhizophora racemosa
Pr = Pelliciera rhizohorae
Ag = Avicennia germinans
Ce = Conocarpus erectus
Lr = Laguncularia racemosa
Mo = Mora oleifera</t>
      </text>
    </comment>
    <comment ref="J1" authorId="4" shapeId="0" xr:uid="{00000000-0006-0000-02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V = vivo
M = muerto</t>
      </text>
    </comment>
    <comment ref="K1" authorId="5" shapeId="0" xr:uid="{00000000-0006-0000-02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Según Kauffman et al., 2013:
1, 2 ó 3</t>
      </text>
    </comment>
  </commentList>
</comments>
</file>

<file path=xl/sharedStrings.xml><?xml version="1.0" encoding="utf-8"?>
<sst xmlns="http://schemas.openxmlformats.org/spreadsheetml/2006/main" count="1839" uniqueCount="30">
  <si>
    <t>Fecha</t>
  </si>
  <si>
    <t>Localidad</t>
  </si>
  <si>
    <t>Estación</t>
  </si>
  <si>
    <t>Parcela</t>
  </si>
  <si>
    <t>Especie</t>
  </si>
  <si>
    <t>CAP (cm)</t>
  </si>
  <si>
    <t>Altura (m)</t>
  </si>
  <si>
    <t>Estado de decaimiento</t>
  </si>
  <si>
    <t>DAP (cm)</t>
  </si>
  <si>
    <t>Estado</t>
  </si>
  <si>
    <t>Old Point</t>
  </si>
  <si>
    <t>San Andrés</t>
  </si>
  <si>
    <t>Rm</t>
  </si>
  <si>
    <t>Lr</t>
  </si>
  <si>
    <t>Ag</t>
  </si>
  <si>
    <t>M</t>
  </si>
  <si>
    <t>V</t>
  </si>
  <si>
    <t>P1</t>
  </si>
  <si>
    <t>P2</t>
  </si>
  <si>
    <t>P4</t>
  </si>
  <si>
    <t>P7</t>
  </si>
  <si>
    <t>P5</t>
  </si>
  <si>
    <t>P8</t>
  </si>
  <si>
    <t>P3</t>
  </si>
  <si>
    <t>P6</t>
  </si>
  <si>
    <t>P9</t>
  </si>
  <si>
    <t>Transecto</t>
  </si>
  <si>
    <t>Biomasa total (kg)</t>
  </si>
  <si>
    <t>Biomasa de árboles muertos (kg)</t>
  </si>
  <si>
    <t>Biomasa vivos (kg) Medina,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</si>
</sst>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14" fontId="0" fillId="0" borderId="1" xfId="0" applyNumberFormat="1" applyBorder="1" applyAlignment="1">
      <alignment wrapText="1"/>
    </xf>
    <xf numFmtId="0" fontId="0" fillId="0" borderId="1" xfId="0" applyBorder="1"/>
    <xf numFmtId="164" fontId="0" fillId="0" borderId="1" xfId="1" applyNumberFormat="1" applyFont="1" applyBorder="1"/>
    <xf numFmtId="14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0" fontId="0" fillId="0" borderId="3" xfId="0" applyBorder="1"/>
    <xf numFmtId="0" fontId="0" fillId="0" borderId="4" xfId="0" applyBorder="1" applyAlignment="1">
      <alignment wrapText="1"/>
    </xf>
    <xf numFmtId="0" fontId="0" fillId="0" borderId="4" xfId="0" applyBorder="1"/>
    <xf numFmtId="0" fontId="2" fillId="0" borderId="4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2" fillId="0" borderId="2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8" xfId="0" applyBorder="1"/>
    <xf numFmtId="0" fontId="2" fillId="0" borderId="8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2" xfId="0" applyBorder="1"/>
    <xf numFmtId="0" fontId="2" fillId="0" borderId="12" xfId="0" applyFont="1" applyBorder="1" applyAlignment="1">
      <alignment wrapText="1"/>
    </xf>
    <xf numFmtId="14" fontId="0" fillId="0" borderId="4" xfId="0" applyNumberFormat="1" applyBorder="1" applyAlignment="1">
      <alignment wrapText="1"/>
    </xf>
    <xf numFmtId="14" fontId="0" fillId="0" borderId="2" xfId="0" applyNumberFormat="1" applyBorder="1" applyAlignment="1">
      <alignment wrapText="1"/>
    </xf>
    <xf numFmtId="14" fontId="0" fillId="0" borderId="7" xfId="0" applyNumberFormat="1" applyBorder="1" applyAlignment="1">
      <alignment wrapText="1"/>
    </xf>
    <xf numFmtId="0" fontId="0" fillId="0" borderId="13" xfId="0" applyBorder="1"/>
    <xf numFmtId="14" fontId="0" fillId="0" borderId="10" xfId="0" applyNumberFormat="1" applyBorder="1" applyAlignment="1">
      <alignment wrapText="1"/>
    </xf>
    <xf numFmtId="14" fontId="0" fillId="0" borderId="11" xfId="0" applyNumberFormat="1" applyBorder="1" applyAlignment="1">
      <alignment wrapText="1"/>
    </xf>
    <xf numFmtId="164" fontId="0" fillId="0" borderId="12" xfId="1" applyNumberFormat="1" applyFont="1" applyBorder="1"/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0" borderId="5" xfId="0" applyBorder="1"/>
    <xf numFmtId="0" fontId="0" fillId="0" borderId="16" xfId="0" applyBorder="1" applyAlignment="1">
      <alignment wrapText="1"/>
    </xf>
    <xf numFmtId="164" fontId="0" fillId="0" borderId="8" xfId="1" applyNumberFormat="1" applyFont="1" applyBorder="1"/>
    <xf numFmtId="164" fontId="0" fillId="0" borderId="9" xfId="1" applyNumberFormat="1" applyFont="1" applyBorder="1"/>
    <xf numFmtId="0" fontId="1" fillId="0" borderId="0" xfId="0" applyFont="1" applyAlignment="1">
      <alignment horizontal="center"/>
    </xf>
    <xf numFmtId="0" fontId="0" fillId="0" borderId="17" xfId="0" applyBorder="1"/>
    <xf numFmtId="0" fontId="0" fillId="0" borderId="18" xfId="0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aura victoria perdomo trujillo" id="{620E2AEA-5615-42D7-A0F8-4A3F01C3482E}" userId="laura victoria perdomo trujillo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3-31T17:09:58.19" personId="{620E2AEA-5615-42D7-A0F8-4A3F01C3482E}" id="{98825E9C-6290-45EA-B1DC-F1179B3D04CF}">
    <text>Bahía Buenaventura
San Andrés
Ciénaga Grande</text>
  </threadedComment>
  <threadedComment ref="C1" dT="2022-03-31T17:10:58.58" personId="{620E2AEA-5615-42D7-A0F8-4A3F01C3482E}" id="{4CA137FC-7B18-4BBA-A9F4-5F3FF081FBC2}">
    <text>Punta Soldado
San Pedro
Old Point
Rincón Jaguey</text>
  </threadedComment>
  <threadedComment ref="E1" dT="2022-03-31T20:34:33.22" personId="{620E2AEA-5615-42D7-A0F8-4A3F01C3482E}" id="{F9021CA0-7FB0-4E3E-8F57-129D8A8A5D9D}">
    <text>P1, P2, P3 : las más cercanas a la orilla del mar.
P4, P5, P6 : parte media (en San Andrés) o parte más alejada de la orilla del mar.
P7, P8, P9: parte más interior (San Andrés)</text>
  </threadedComment>
  <threadedComment ref="F1" dT="2022-03-31T18:46:21.98" personId="{620E2AEA-5615-42D7-A0F8-4A3F01C3482E}" id="{DF009573-F568-4461-B9F6-9421A64272BE}">
    <text>Rm = Rhizophora mangle
Rh = Rhizophora harrisonii
Rr = Rhizophora racemosa
Pr = Pelliciera rhizohorae
Ag = Avicennia germinans
Ce = Conocarpus erectus
Lr = Laguncularia racemosa
Mo = Mora oleifera</text>
  </threadedComment>
  <threadedComment ref="J1" dT="2022-04-04T19:02:07.03" personId="{620E2AEA-5615-42D7-A0F8-4A3F01C3482E}" id="{8586C9F7-5D0A-419F-962D-342B57F0B9FE}">
    <text>V = vivo
M = muerto</text>
  </threadedComment>
  <threadedComment ref="K1" dT="2022-03-31T17:05:04.03" personId="{620E2AEA-5615-42D7-A0F8-4A3F01C3482E}" id="{F8FD2DE8-48C1-4F00-B723-E92BEE0B3EA7}">
    <text>Según Kauffman et al., 2013:
1, 2 ó 3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67"/>
  <sheetViews>
    <sheetView tabSelected="1" zoomScale="80" zoomScaleNormal="80" workbookViewId="0">
      <selection activeCell="E1" sqref="E1"/>
    </sheetView>
  </sheetViews>
  <sheetFormatPr defaultColWidth="9.109375" defaultRowHeight="14.4" x14ac:dyDescent="0.3"/>
  <cols>
    <col min="1" max="1" width="12.33203125" customWidth="1"/>
    <col min="2" max="2" width="10.5546875" customWidth="1"/>
    <col min="3" max="4" width="10" customWidth="1"/>
    <col min="5" max="5" width="9.6640625" customWidth="1"/>
    <col min="6" max="6" width="10.6640625" customWidth="1"/>
    <col min="9" max="9" width="9.109375" customWidth="1"/>
    <col min="10" max="10" width="10.33203125" customWidth="1"/>
    <col min="11" max="11" width="13.44140625" customWidth="1"/>
    <col min="12" max="12" width="12.6640625" customWidth="1"/>
    <col min="13" max="13" width="15.109375" customWidth="1"/>
    <col min="14" max="14" width="12.6640625" customWidth="1"/>
  </cols>
  <sheetData>
    <row r="1" spans="1:14" ht="30.6" customHeight="1" thickBot="1" x14ac:dyDescent="0.35">
      <c r="A1" s="45" t="s">
        <v>0</v>
      </c>
      <c r="B1" s="45" t="s">
        <v>1</v>
      </c>
      <c r="C1" s="46" t="s">
        <v>2</v>
      </c>
      <c r="D1" s="47" t="s">
        <v>26</v>
      </c>
      <c r="E1" s="48" t="s">
        <v>3</v>
      </c>
      <c r="F1" s="48" t="s">
        <v>4</v>
      </c>
      <c r="G1" s="48" t="s">
        <v>5</v>
      </c>
      <c r="H1" s="48" t="s">
        <v>8</v>
      </c>
      <c r="I1" s="48" t="s">
        <v>6</v>
      </c>
      <c r="J1" s="48" t="s">
        <v>9</v>
      </c>
      <c r="K1" s="43" t="s">
        <v>7</v>
      </c>
      <c r="L1" s="42" t="s">
        <v>29</v>
      </c>
      <c r="M1" s="43" t="s">
        <v>28</v>
      </c>
      <c r="N1" s="44" t="s">
        <v>27</v>
      </c>
    </row>
    <row r="2" spans="1:14" ht="15" thickBot="1" x14ac:dyDescent="0.35">
      <c r="A2" s="4">
        <v>44629</v>
      </c>
      <c r="B2" s="5" t="s">
        <v>11</v>
      </c>
      <c r="C2" s="9" t="s">
        <v>10</v>
      </c>
      <c r="D2" s="16">
        <v>1</v>
      </c>
      <c r="E2" s="17" t="s">
        <v>17</v>
      </c>
      <c r="F2" s="19" t="s">
        <v>12</v>
      </c>
      <c r="G2" s="17">
        <v>23</v>
      </c>
      <c r="H2" s="18">
        <f>G2/3.1416</f>
        <v>7.3211102622867328</v>
      </c>
      <c r="I2" s="18"/>
      <c r="J2" s="17" t="s">
        <v>15</v>
      </c>
      <c r="K2" s="17">
        <v>3</v>
      </c>
      <c r="L2" s="18">
        <f>0.3338*H2^2.3153</f>
        <v>33.515163275326138</v>
      </c>
      <c r="M2" s="37">
        <f>L2-(L2*0.3)</f>
        <v>23.460614292728295</v>
      </c>
      <c r="N2" s="38">
        <f>L2+M2</f>
        <v>56.975777568054433</v>
      </c>
    </row>
    <row r="3" spans="1:14" ht="15" thickBot="1" x14ac:dyDescent="0.35">
      <c r="A3" s="4">
        <v>44629</v>
      </c>
      <c r="B3" s="5" t="s">
        <v>11</v>
      </c>
      <c r="C3" s="9" t="s">
        <v>10</v>
      </c>
      <c r="D3" s="20">
        <v>1</v>
      </c>
      <c r="E3" s="1" t="s">
        <v>17</v>
      </c>
      <c r="F3" s="2" t="s">
        <v>12</v>
      </c>
      <c r="G3" s="1">
        <v>19</v>
      </c>
      <c r="H3" s="5">
        <f t="shared" ref="H3:H66" si="0">G3/3.1416</f>
        <v>6.0478736949325187</v>
      </c>
      <c r="I3" s="5"/>
      <c r="J3" s="1" t="s">
        <v>16</v>
      </c>
      <c r="K3" s="1"/>
      <c r="L3" s="5">
        <f>0.3338*H3^2.3153</f>
        <v>21.534316561532801</v>
      </c>
      <c r="M3" s="5"/>
      <c r="N3" s="38">
        <f t="shared" ref="N3:N66" si="1">L3+M3</f>
        <v>21.534316561532801</v>
      </c>
    </row>
    <row r="4" spans="1:14" ht="15" thickBot="1" x14ac:dyDescent="0.35">
      <c r="A4" s="4">
        <v>44629</v>
      </c>
      <c r="B4" s="5" t="s">
        <v>11</v>
      </c>
      <c r="C4" s="9" t="s">
        <v>10</v>
      </c>
      <c r="D4" s="20">
        <v>1</v>
      </c>
      <c r="E4" s="1" t="s">
        <v>17</v>
      </c>
      <c r="F4" s="2" t="s">
        <v>12</v>
      </c>
      <c r="G4" s="1">
        <v>44</v>
      </c>
      <c r="H4" s="5">
        <f t="shared" si="0"/>
        <v>14.005602240896359</v>
      </c>
      <c r="I4" s="5"/>
      <c r="J4" s="1" t="s">
        <v>16</v>
      </c>
      <c r="K4" s="1"/>
      <c r="L4" s="5">
        <f>0.3338*H4^2.3153</f>
        <v>150.49388810664382</v>
      </c>
      <c r="M4" s="5"/>
      <c r="N4" s="38">
        <f t="shared" si="1"/>
        <v>150.49388810664382</v>
      </c>
    </row>
    <row r="5" spans="1:14" ht="15" thickBot="1" x14ac:dyDescent="0.35">
      <c r="A5" s="4">
        <v>44629</v>
      </c>
      <c r="B5" s="5" t="s">
        <v>11</v>
      </c>
      <c r="C5" s="9" t="s">
        <v>10</v>
      </c>
      <c r="D5" s="20">
        <v>1</v>
      </c>
      <c r="E5" s="1" t="s">
        <v>17</v>
      </c>
      <c r="F5" s="2" t="s">
        <v>12</v>
      </c>
      <c r="G5" s="1">
        <v>38</v>
      </c>
      <c r="H5" s="5">
        <f t="shared" si="0"/>
        <v>12.095747389865037</v>
      </c>
      <c r="I5" s="5"/>
      <c r="J5" s="1" t="s">
        <v>16</v>
      </c>
      <c r="K5" s="1"/>
      <c r="L5" s="5">
        <f>0.3338*H5^2.3153</f>
        <v>107.17804772486947</v>
      </c>
      <c r="M5" s="5"/>
      <c r="N5" s="38">
        <f t="shared" si="1"/>
        <v>107.17804772486947</v>
      </c>
    </row>
    <row r="6" spans="1:14" ht="15" thickBot="1" x14ac:dyDescent="0.35">
      <c r="A6" s="4">
        <v>44629</v>
      </c>
      <c r="B6" s="5" t="s">
        <v>11</v>
      </c>
      <c r="C6" s="9" t="s">
        <v>10</v>
      </c>
      <c r="D6" s="20">
        <v>1</v>
      </c>
      <c r="E6" s="1" t="s">
        <v>17</v>
      </c>
      <c r="F6" s="2" t="s">
        <v>13</v>
      </c>
      <c r="G6" s="1">
        <v>21</v>
      </c>
      <c r="H6" s="5">
        <f t="shared" si="0"/>
        <v>6.6844919786096257</v>
      </c>
      <c r="I6" s="5"/>
      <c r="J6" s="1" t="s">
        <v>16</v>
      </c>
      <c r="K6" s="1"/>
      <c r="L6" s="5">
        <f>0.2334*H6^2.2264</f>
        <v>16.033677791289701</v>
      </c>
      <c r="M6" s="5"/>
      <c r="N6" s="38">
        <f t="shared" si="1"/>
        <v>16.033677791289701</v>
      </c>
    </row>
    <row r="7" spans="1:14" ht="15" thickBot="1" x14ac:dyDescent="0.35">
      <c r="A7" s="4">
        <v>44629</v>
      </c>
      <c r="B7" s="5" t="s">
        <v>11</v>
      </c>
      <c r="C7" s="9" t="s">
        <v>10</v>
      </c>
      <c r="D7" s="20">
        <v>1</v>
      </c>
      <c r="E7" s="1" t="s">
        <v>17</v>
      </c>
      <c r="F7" s="2" t="s">
        <v>13</v>
      </c>
      <c r="G7" s="1">
        <v>26</v>
      </c>
      <c r="H7" s="5">
        <f t="shared" si="0"/>
        <v>8.2760376878023934</v>
      </c>
      <c r="I7" s="5"/>
      <c r="J7" s="1" t="s">
        <v>15</v>
      </c>
      <c r="K7" s="1">
        <v>3</v>
      </c>
      <c r="L7" s="5">
        <f>0.2334*H7^2.2264</f>
        <v>25.795311458037091</v>
      </c>
      <c r="M7" s="6">
        <f>L7-(L7*0.3)</f>
        <v>18.056718020625965</v>
      </c>
      <c r="N7" s="38">
        <f t="shared" si="1"/>
        <v>43.852029478663056</v>
      </c>
    </row>
    <row r="8" spans="1:14" ht="15" thickBot="1" x14ac:dyDescent="0.35">
      <c r="A8" s="4">
        <v>44629</v>
      </c>
      <c r="B8" s="5" t="s">
        <v>11</v>
      </c>
      <c r="C8" s="9" t="s">
        <v>10</v>
      </c>
      <c r="D8" s="20">
        <v>1</v>
      </c>
      <c r="E8" s="1" t="s">
        <v>17</v>
      </c>
      <c r="F8" s="2" t="s">
        <v>12</v>
      </c>
      <c r="G8" s="1">
        <v>18</v>
      </c>
      <c r="H8" s="5">
        <f t="shared" si="0"/>
        <v>5.7295645530939652</v>
      </c>
      <c r="I8" s="5"/>
      <c r="J8" s="1" t="s">
        <v>16</v>
      </c>
      <c r="K8" s="1"/>
      <c r="L8" s="5">
        <f t="shared" ref="L8:L30" si="2">0.3338*H8^2.3153</f>
        <v>19.000512346787204</v>
      </c>
      <c r="M8" s="5"/>
      <c r="N8" s="38">
        <f t="shared" si="1"/>
        <v>19.000512346787204</v>
      </c>
    </row>
    <row r="9" spans="1:14" ht="15" thickBot="1" x14ac:dyDescent="0.35">
      <c r="A9" s="4">
        <v>44629</v>
      </c>
      <c r="B9" s="5" t="s">
        <v>11</v>
      </c>
      <c r="C9" s="9" t="s">
        <v>10</v>
      </c>
      <c r="D9" s="20">
        <v>1</v>
      </c>
      <c r="E9" s="1" t="s">
        <v>17</v>
      </c>
      <c r="F9" s="2" t="s">
        <v>12</v>
      </c>
      <c r="G9" s="1">
        <v>30</v>
      </c>
      <c r="H9" s="5">
        <f t="shared" si="0"/>
        <v>9.5492742551566074</v>
      </c>
      <c r="I9" s="5"/>
      <c r="J9" s="1" t="s">
        <v>16</v>
      </c>
      <c r="K9" s="1"/>
      <c r="L9" s="5">
        <f t="shared" si="2"/>
        <v>62.00285988313788</v>
      </c>
      <c r="M9" s="5"/>
      <c r="N9" s="38">
        <f t="shared" si="1"/>
        <v>62.00285988313788</v>
      </c>
    </row>
    <row r="10" spans="1:14" ht="15" thickBot="1" x14ac:dyDescent="0.35">
      <c r="A10" s="4">
        <v>44629</v>
      </c>
      <c r="B10" s="5" t="s">
        <v>11</v>
      </c>
      <c r="C10" s="9" t="s">
        <v>10</v>
      </c>
      <c r="D10" s="20">
        <v>1</v>
      </c>
      <c r="E10" s="1" t="s">
        <v>17</v>
      </c>
      <c r="F10" s="2" t="s">
        <v>12</v>
      </c>
      <c r="G10" s="1">
        <v>44</v>
      </c>
      <c r="H10" s="5">
        <f t="shared" si="0"/>
        <v>14.005602240896359</v>
      </c>
      <c r="I10" s="5"/>
      <c r="J10" s="1" t="s">
        <v>16</v>
      </c>
      <c r="K10" s="1"/>
      <c r="L10" s="5">
        <f t="shared" si="2"/>
        <v>150.49388810664382</v>
      </c>
      <c r="M10" s="5"/>
      <c r="N10" s="38">
        <f t="shared" si="1"/>
        <v>150.49388810664382</v>
      </c>
    </row>
    <row r="11" spans="1:14" ht="15" thickBot="1" x14ac:dyDescent="0.35">
      <c r="A11" s="4">
        <v>44629</v>
      </c>
      <c r="B11" s="5" t="s">
        <v>11</v>
      </c>
      <c r="C11" s="9" t="s">
        <v>10</v>
      </c>
      <c r="D11" s="20">
        <v>1</v>
      </c>
      <c r="E11" s="1" t="s">
        <v>17</v>
      </c>
      <c r="F11" s="2" t="s">
        <v>12</v>
      </c>
      <c r="G11" s="1">
        <v>20</v>
      </c>
      <c r="H11" s="5">
        <f t="shared" si="0"/>
        <v>6.3661828367710722</v>
      </c>
      <c r="I11" s="5"/>
      <c r="J11" s="1" t="s">
        <v>15</v>
      </c>
      <c r="K11" s="1"/>
      <c r="L11" s="5">
        <f t="shared" si="2"/>
        <v>24.249770327939046</v>
      </c>
      <c r="M11" s="6">
        <f>L11-(L11*0.3)</f>
        <v>16.974839229557332</v>
      </c>
      <c r="N11" s="38">
        <f t="shared" si="1"/>
        <v>41.224609557496379</v>
      </c>
    </row>
    <row r="12" spans="1:14" ht="15" thickBot="1" x14ac:dyDescent="0.35">
      <c r="A12" s="4">
        <v>44629</v>
      </c>
      <c r="B12" s="5" t="s">
        <v>11</v>
      </c>
      <c r="C12" s="9" t="s">
        <v>10</v>
      </c>
      <c r="D12" s="20">
        <v>1</v>
      </c>
      <c r="E12" s="1" t="s">
        <v>17</v>
      </c>
      <c r="F12" s="2" t="s">
        <v>12</v>
      </c>
      <c r="G12" s="1">
        <v>14</v>
      </c>
      <c r="H12" s="5">
        <f t="shared" si="0"/>
        <v>4.4563279857397502</v>
      </c>
      <c r="I12" s="5"/>
      <c r="J12" s="1" t="s">
        <v>15</v>
      </c>
      <c r="K12" s="1">
        <v>3</v>
      </c>
      <c r="L12" s="5">
        <f t="shared" si="2"/>
        <v>10.618498786563077</v>
      </c>
      <c r="M12" s="6">
        <f>L12-(L12*0.3)</f>
        <v>7.4329491505941538</v>
      </c>
      <c r="N12" s="38">
        <f t="shared" si="1"/>
        <v>18.051447937157231</v>
      </c>
    </row>
    <row r="13" spans="1:14" ht="15" thickBot="1" x14ac:dyDescent="0.35">
      <c r="A13" s="4">
        <v>44629</v>
      </c>
      <c r="B13" s="5" t="s">
        <v>11</v>
      </c>
      <c r="C13" s="9" t="s">
        <v>10</v>
      </c>
      <c r="D13" s="20">
        <v>1</v>
      </c>
      <c r="E13" s="1" t="s">
        <v>17</v>
      </c>
      <c r="F13" s="2" t="s">
        <v>12</v>
      </c>
      <c r="G13" s="1">
        <v>31</v>
      </c>
      <c r="H13" s="5">
        <f t="shared" si="0"/>
        <v>9.8675833969951618</v>
      </c>
      <c r="I13" s="5"/>
      <c r="J13" s="1" t="s">
        <v>16</v>
      </c>
      <c r="K13" s="1"/>
      <c r="L13" s="5">
        <f t="shared" si="2"/>
        <v>66.893298345639437</v>
      </c>
      <c r="M13" s="5"/>
      <c r="N13" s="38">
        <f t="shared" si="1"/>
        <v>66.893298345639437</v>
      </c>
    </row>
    <row r="14" spans="1:14" ht="15" thickBot="1" x14ac:dyDescent="0.35">
      <c r="A14" s="4">
        <v>44629</v>
      </c>
      <c r="B14" s="5" t="s">
        <v>11</v>
      </c>
      <c r="C14" s="9" t="s">
        <v>10</v>
      </c>
      <c r="D14" s="20">
        <v>1</v>
      </c>
      <c r="E14" s="1" t="s">
        <v>17</v>
      </c>
      <c r="F14" s="2" t="s">
        <v>12</v>
      </c>
      <c r="G14" s="1">
        <v>23</v>
      </c>
      <c r="H14" s="5">
        <f t="shared" si="0"/>
        <v>7.3211102622867328</v>
      </c>
      <c r="I14" s="5"/>
      <c r="J14" s="1" t="s">
        <v>15</v>
      </c>
      <c r="K14" s="1">
        <v>3</v>
      </c>
      <c r="L14" s="5">
        <f t="shared" si="2"/>
        <v>33.515163275326138</v>
      </c>
      <c r="M14" s="6">
        <f>L14-(L14*0.3)</f>
        <v>23.460614292728295</v>
      </c>
      <c r="N14" s="38">
        <f t="shared" si="1"/>
        <v>56.975777568054433</v>
      </c>
    </row>
    <row r="15" spans="1:14" ht="15" thickBot="1" x14ac:dyDescent="0.35">
      <c r="A15" s="4">
        <v>44629</v>
      </c>
      <c r="B15" s="5" t="s">
        <v>11</v>
      </c>
      <c r="C15" s="9" t="s">
        <v>10</v>
      </c>
      <c r="D15" s="20">
        <v>1</v>
      </c>
      <c r="E15" s="1" t="s">
        <v>17</v>
      </c>
      <c r="F15" s="2" t="s">
        <v>12</v>
      </c>
      <c r="G15" s="1">
        <v>15</v>
      </c>
      <c r="H15" s="5">
        <f t="shared" si="0"/>
        <v>4.7746371275783037</v>
      </c>
      <c r="I15" s="5"/>
      <c r="J15" s="1" t="s">
        <v>16</v>
      </c>
      <c r="K15" s="1"/>
      <c r="L15" s="5">
        <f t="shared" si="2"/>
        <v>12.457674316585235</v>
      </c>
      <c r="M15" s="5"/>
      <c r="N15" s="38">
        <f t="shared" si="1"/>
        <v>12.457674316585235</v>
      </c>
    </row>
    <row r="16" spans="1:14" ht="15" thickBot="1" x14ac:dyDescent="0.35">
      <c r="A16" s="4">
        <v>44629</v>
      </c>
      <c r="B16" s="5" t="s">
        <v>11</v>
      </c>
      <c r="C16" s="9" t="s">
        <v>10</v>
      </c>
      <c r="D16" s="20">
        <v>1</v>
      </c>
      <c r="E16" s="1" t="s">
        <v>17</v>
      </c>
      <c r="F16" s="2" t="s">
        <v>12</v>
      </c>
      <c r="G16" s="1">
        <v>30</v>
      </c>
      <c r="H16" s="5">
        <f t="shared" si="0"/>
        <v>9.5492742551566074</v>
      </c>
      <c r="I16" s="5"/>
      <c r="J16" s="1" t="s">
        <v>16</v>
      </c>
      <c r="K16" s="1"/>
      <c r="L16" s="5">
        <f t="shared" si="2"/>
        <v>62.00285988313788</v>
      </c>
      <c r="M16" s="5"/>
      <c r="N16" s="38">
        <f t="shared" si="1"/>
        <v>62.00285988313788</v>
      </c>
    </row>
    <row r="17" spans="1:14" ht="15" thickBot="1" x14ac:dyDescent="0.35">
      <c r="A17" s="4">
        <v>44629</v>
      </c>
      <c r="B17" s="5" t="s">
        <v>11</v>
      </c>
      <c r="C17" s="9" t="s">
        <v>10</v>
      </c>
      <c r="D17" s="20">
        <v>1</v>
      </c>
      <c r="E17" s="1" t="s">
        <v>17</v>
      </c>
      <c r="F17" s="2" t="s">
        <v>12</v>
      </c>
      <c r="G17" s="1">
        <v>31</v>
      </c>
      <c r="H17" s="5">
        <f t="shared" si="0"/>
        <v>9.8675833969951618</v>
      </c>
      <c r="I17" s="5"/>
      <c r="J17" s="1" t="s">
        <v>16</v>
      </c>
      <c r="K17" s="1"/>
      <c r="L17" s="5">
        <f t="shared" si="2"/>
        <v>66.893298345639437</v>
      </c>
      <c r="M17" s="5"/>
      <c r="N17" s="38">
        <f t="shared" si="1"/>
        <v>66.893298345639437</v>
      </c>
    </row>
    <row r="18" spans="1:14" ht="15" thickBot="1" x14ac:dyDescent="0.35">
      <c r="A18" s="4">
        <v>44629</v>
      </c>
      <c r="B18" s="5" t="s">
        <v>11</v>
      </c>
      <c r="C18" s="9" t="s">
        <v>10</v>
      </c>
      <c r="D18" s="20">
        <v>1</v>
      </c>
      <c r="E18" s="1" t="s">
        <v>17</v>
      </c>
      <c r="F18" s="2" t="s">
        <v>12</v>
      </c>
      <c r="G18" s="1">
        <v>24</v>
      </c>
      <c r="H18" s="5">
        <f t="shared" si="0"/>
        <v>7.6394194041252863</v>
      </c>
      <c r="I18" s="5"/>
      <c r="J18" s="1" t="s">
        <v>16</v>
      </c>
      <c r="K18" s="1"/>
      <c r="L18" s="5">
        <f t="shared" si="2"/>
        <v>36.985881057216311</v>
      </c>
      <c r="M18" s="5"/>
      <c r="N18" s="38">
        <f t="shared" si="1"/>
        <v>36.985881057216311</v>
      </c>
    </row>
    <row r="19" spans="1:14" ht="15" thickBot="1" x14ac:dyDescent="0.35">
      <c r="A19" s="4">
        <v>44629</v>
      </c>
      <c r="B19" s="5" t="s">
        <v>11</v>
      </c>
      <c r="C19" s="9" t="s">
        <v>10</v>
      </c>
      <c r="D19" s="20">
        <v>1</v>
      </c>
      <c r="E19" s="1" t="s">
        <v>17</v>
      </c>
      <c r="F19" s="2" t="s">
        <v>12</v>
      </c>
      <c r="G19" s="1">
        <v>24</v>
      </c>
      <c r="H19" s="5">
        <f t="shared" si="0"/>
        <v>7.6394194041252863</v>
      </c>
      <c r="I19" s="5"/>
      <c r="J19" s="1" t="s">
        <v>16</v>
      </c>
      <c r="K19" s="1"/>
      <c r="L19" s="5">
        <f t="shared" si="2"/>
        <v>36.985881057216311</v>
      </c>
      <c r="M19" s="5"/>
      <c r="N19" s="38">
        <f t="shared" si="1"/>
        <v>36.985881057216311</v>
      </c>
    </row>
    <row r="20" spans="1:14" ht="15" thickBot="1" x14ac:dyDescent="0.35">
      <c r="A20" s="4">
        <v>44629</v>
      </c>
      <c r="B20" s="5" t="s">
        <v>11</v>
      </c>
      <c r="C20" s="9" t="s">
        <v>10</v>
      </c>
      <c r="D20" s="20">
        <v>1</v>
      </c>
      <c r="E20" s="1" t="s">
        <v>17</v>
      </c>
      <c r="F20" s="2" t="s">
        <v>12</v>
      </c>
      <c r="G20" s="1">
        <v>17.5</v>
      </c>
      <c r="H20" s="5">
        <f t="shared" si="0"/>
        <v>5.570409982174688</v>
      </c>
      <c r="I20" s="5"/>
      <c r="J20" s="1" t="s">
        <v>16</v>
      </c>
      <c r="K20" s="1"/>
      <c r="L20" s="5">
        <f t="shared" si="2"/>
        <v>17.800773527986134</v>
      </c>
      <c r="M20" s="5"/>
      <c r="N20" s="38">
        <f t="shared" si="1"/>
        <v>17.800773527986134</v>
      </c>
    </row>
    <row r="21" spans="1:14" ht="15" thickBot="1" x14ac:dyDescent="0.35">
      <c r="A21" s="4">
        <v>44629</v>
      </c>
      <c r="B21" s="5" t="s">
        <v>11</v>
      </c>
      <c r="C21" s="9" t="s">
        <v>10</v>
      </c>
      <c r="D21" s="20">
        <v>1</v>
      </c>
      <c r="E21" s="1" t="s">
        <v>17</v>
      </c>
      <c r="F21" s="2" t="s">
        <v>12</v>
      </c>
      <c r="G21" s="1">
        <v>17</v>
      </c>
      <c r="H21" s="5">
        <f t="shared" si="0"/>
        <v>5.4112554112554117</v>
      </c>
      <c r="I21" s="5"/>
      <c r="J21" s="1" t="s">
        <v>15</v>
      </c>
      <c r="K21" s="1">
        <v>3</v>
      </c>
      <c r="L21" s="5">
        <f t="shared" si="2"/>
        <v>16.645286260385696</v>
      </c>
      <c r="M21" s="6">
        <f>L21-(L21*0.3)</f>
        <v>11.651700382269986</v>
      </c>
      <c r="N21" s="38">
        <f t="shared" si="1"/>
        <v>28.296986642655682</v>
      </c>
    </row>
    <row r="22" spans="1:14" ht="15" thickBot="1" x14ac:dyDescent="0.35">
      <c r="A22" s="4">
        <v>44629</v>
      </c>
      <c r="B22" s="5" t="s">
        <v>11</v>
      </c>
      <c r="C22" s="9" t="s">
        <v>10</v>
      </c>
      <c r="D22" s="20">
        <v>1</v>
      </c>
      <c r="E22" s="1" t="s">
        <v>17</v>
      </c>
      <c r="F22" s="2" t="s">
        <v>12</v>
      </c>
      <c r="G22" s="1">
        <v>17</v>
      </c>
      <c r="H22" s="5">
        <f t="shared" si="0"/>
        <v>5.4112554112554117</v>
      </c>
      <c r="I22" s="5"/>
      <c r="J22" s="1" t="s">
        <v>16</v>
      </c>
      <c r="K22" s="1"/>
      <c r="L22" s="5">
        <f t="shared" si="2"/>
        <v>16.645286260385696</v>
      </c>
      <c r="M22" s="5"/>
      <c r="N22" s="38">
        <f t="shared" si="1"/>
        <v>16.645286260385696</v>
      </c>
    </row>
    <row r="23" spans="1:14" ht="15" thickBot="1" x14ac:dyDescent="0.35">
      <c r="A23" s="4">
        <v>44629</v>
      </c>
      <c r="B23" s="5" t="s">
        <v>11</v>
      </c>
      <c r="C23" s="9" t="s">
        <v>10</v>
      </c>
      <c r="D23" s="20">
        <v>1</v>
      </c>
      <c r="E23" s="1" t="s">
        <v>17</v>
      </c>
      <c r="F23" s="2" t="s">
        <v>12</v>
      </c>
      <c r="G23" s="1">
        <v>41</v>
      </c>
      <c r="H23" s="5">
        <f t="shared" si="0"/>
        <v>13.050674815380697</v>
      </c>
      <c r="I23" s="5"/>
      <c r="J23" s="1" t="s">
        <v>16</v>
      </c>
      <c r="K23" s="1"/>
      <c r="L23" s="5">
        <f t="shared" si="2"/>
        <v>127.79425902876196</v>
      </c>
      <c r="M23" s="5"/>
      <c r="N23" s="38">
        <f t="shared" si="1"/>
        <v>127.79425902876196</v>
      </c>
    </row>
    <row r="24" spans="1:14" ht="15" thickBot="1" x14ac:dyDescent="0.35">
      <c r="A24" s="4">
        <v>44629</v>
      </c>
      <c r="B24" s="5" t="s">
        <v>11</v>
      </c>
      <c r="C24" s="9" t="s">
        <v>10</v>
      </c>
      <c r="D24" s="20">
        <v>1</v>
      </c>
      <c r="E24" s="1" t="s">
        <v>17</v>
      </c>
      <c r="F24" s="2" t="s">
        <v>12</v>
      </c>
      <c r="G24" s="1">
        <v>25</v>
      </c>
      <c r="H24" s="5">
        <f t="shared" si="0"/>
        <v>7.9577285459638398</v>
      </c>
      <c r="I24" s="5"/>
      <c r="J24" s="1" t="s">
        <v>15</v>
      </c>
      <c r="K24" s="1">
        <v>3</v>
      </c>
      <c r="L24" s="5">
        <f t="shared" si="2"/>
        <v>40.65213721732119</v>
      </c>
      <c r="M24" s="6">
        <f>L24-(L24*0.3)</f>
        <v>28.456496052124834</v>
      </c>
      <c r="N24" s="38">
        <f t="shared" si="1"/>
        <v>69.108633269446017</v>
      </c>
    </row>
    <row r="25" spans="1:14" ht="15" thickBot="1" x14ac:dyDescent="0.35">
      <c r="A25" s="4">
        <v>44629</v>
      </c>
      <c r="B25" s="5" t="s">
        <v>11</v>
      </c>
      <c r="C25" s="9" t="s">
        <v>10</v>
      </c>
      <c r="D25" s="20">
        <v>1</v>
      </c>
      <c r="E25" s="1" t="s">
        <v>17</v>
      </c>
      <c r="F25" s="2" t="s">
        <v>12</v>
      </c>
      <c r="G25" s="1">
        <v>23</v>
      </c>
      <c r="H25" s="5">
        <f t="shared" si="0"/>
        <v>7.3211102622867328</v>
      </c>
      <c r="I25" s="5"/>
      <c r="J25" s="1" t="s">
        <v>16</v>
      </c>
      <c r="K25" s="1"/>
      <c r="L25" s="5">
        <f t="shared" si="2"/>
        <v>33.515163275326138</v>
      </c>
      <c r="M25" s="5"/>
      <c r="N25" s="38">
        <f t="shared" si="1"/>
        <v>33.515163275326138</v>
      </c>
    </row>
    <row r="26" spans="1:14" ht="15" thickBot="1" x14ac:dyDescent="0.35">
      <c r="A26" s="4">
        <v>44629</v>
      </c>
      <c r="B26" s="5" t="s">
        <v>11</v>
      </c>
      <c r="C26" s="9" t="s">
        <v>10</v>
      </c>
      <c r="D26" s="20">
        <v>1</v>
      </c>
      <c r="E26" s="1" t="s">
        <v>17</v>
      </c>
      <c r="F26" s="2" t="s">
        <v>12</v>
      </c>
      <c r="G26" s="1">
        <v>23</v>
      </c>
      <c r="H26" s="5">
        <f t="shared" si="0"/>
        <v>7.3211102622867328</v>
      </c>
      <c r="I26" s="5"/>
      <c r="J26" s="1" t="s">
        <v>16</v>
      </c>
      <c r="K26" s="1"/>
      <c r="L26" s="5">
        <f t="shared" si="2"/>
        <v>33.515163275326138</v>
      </c>
      <c r="M26" s="5"/>
      <c r="N26" s="38">
        <f t="shared" si="1"/>
        <v>33.515163275326138</v>
      </c>
    </row>
    <row r="27" spans="1:14" ht="15" thickBot="1" x14ac:dyDescent="0.35">
      <c r="A27" s="4">
        <v>44629</v>
      </c>
      <c r="B27" s="5" t="s">
        <v>11</v>
      </c>
      <c r="C27" s="9" t="s">
        <v>10</v>
      </c>
      <c r="D27" s="20">
        <v>1</v>
      </c>
      <c r="E27" s="1" t="s">
        <v>17</v>
      </c>
      <c r="F27" s="2" t="s">
        <v>12</v>
      </c>
      <c r="G27" s="1">
        <v>27.5</v>
      </c>
      <c r="H27" s="5">
        <f t="shared" si="0"/>
        <v>8.753501400560225</v>
      </c>
      <c r="I27" s="5"/>
      <c r="J27" s="1" t="s">
        <v>16</v>
      </c>
      <c r="K27" s="1"/>
      <c r="L27" s="5">
        <f t="shared" si="2"/>
        <v>50.689717023880313</v>
      </c>
      <c r="M27" s="5"/>
      <c r="N27" s="38">
        <f t="shared" si="1"/>
        <v>50.689717023880313</v>
      </c>
    </row>
    <row r="28" spans="1:14" ht="15" thickBot="1" x14ac:dyDescent="0.35">
      <c r="A28" s="4">
        <v>44629</v>
      </c>
      <c r="B28" s="5" t="s">
        <v>11</v>
      </c>
      <c r="C28" s="9" t="s">
        <v>10</v>
      </c>
      <c r="D28" s="21">
        <v>1</v>
      </c>
      <c r="E28" s="22" t="s">
        <v>17</v>
      </c>
      <c r="F28" s="24" t="s">
        <v>12</v>
      </c>
      <c r="G28" s="22">
        <v>18</v>
      </c>
      <c r="H28" s="23">
        <f t="shared" si="0"/>
        <v>5.7295645530939652</v>
      </c>
      <c r="I28" s="23"/>
      <c r="J28" s="22" t="s">
        <v>16</v>
      </c>
      <c r="K28" s="22"/>
      <c r="L28" s="23">
        <f t="shared" si="2"/>
        <v>19.000512346787204</v>
      </c>
      <c r="M28" s="23"/>
      <c r="N28" s="38">
        <f t="shared" si="1"/>
        <v>19.000512346787204</v>
      </c>
    </row>
    <row r="29" spans="1:14" ht="15" thickBot="1" x14ac:dyDescent="0.35">
      <c r="A29" s="4">
        <v>44629</v>
      </c>
      <c r="B29" s="5" t="s">
        <v>11</v>
      </c>
      <c r="C29" s="9" t="s">
        <v>10</v>
      </c>
      <c r="D29" s="16">
        <v>1</v>
      </c>
      <c r="E29" s="17" t="s">
        <v>19</v>
      </c>
      <c r="F29" s="19" t="s">
        <v>12</v>
      </c>
      <c r="G29" s="17">
        <v>38</v>
      </c>
      <c r="H29" s="18">
        <f t="shared" si="0"/>
        <v>12.095747389865037</v>
      </c>
      <c r="I29" s="18"/>
      <c r="J29" s="17" t="s">
        <v>16</v>
      </c>
      <c r="K29" s="17"/>
      <c r="L29" s="18">
        <f t="shared" si="2"/>
        <v>107.17804772486947</v>
      </c>
      <c r="M29" s="18"/>
      <c r="N29" s="38">
        <f t="shared" si="1"/>
        <v>107.17804772486947</v>
      </c>
    </row>
    <row r="30" spans="1:14" ht="15" thickBot="1" x14ac:dyDescent="0.35">
      <c r="A30" s="4">
        <v>44629</v>
      </c>
      <c r="B30" s="5" t="s">
        <v>11</v>
      </c>
      <c r="C30" s="9" t="s">
        <v>10</v>
      </c>
      <c r="D30" s="20">
        <v>1</v>
      </c>
      <c r="E30" s="1" t="s">
        <v>19</v>
      </c>
      <c r="F30" s="2" t="s">
        <v>12</v>
      </c>
      <c r="G30" s="1">
        <v>16.5</v>
      </c>
      <c r="H30" s="5">
        <f t="shared" si="0"/>
        <v>5.2521008403361344</v>
      </c>
      <c r="I30" s="5"/>
      <c r="J30" s="1" t="s">
        <v>16</v>
      </c>
      <c r="K30" s="1"/>
      <c r="L30" s="5">
        <f t="shared" si="2"/>
        <v>15.533647899188566</v>
      </c>
      <c r="M30" s="5"/>
      <c r="N30" s="38">
        <f t="shared" si="1"/>
        <v>15.533647899188566</v>
      </c>
    </row>
    <row r="31" spans="1:14" ht="15" thickBot="1" x14ac:dyDescent="0.35">
      <c r="A31" s="4">
        <v>44629</v>
      </c>
      <c r="B31" s="5" t="s">
        <v>11</v>
      </c>
      <c r="C31" s="9" t="s">
        <v>10</v>
      </c>
      <c r="D31" s="20">
        <v>1</v>
      </c>
      <c r="E31" s="1" t="s">
        <v>19</v>
      </c>
      <c r="F31" s="2" t="s">
        <v>14</v>
      </c>
      <c r="G31" s="1">
        <v>32.5</v>
      </c>
      <c r="H31" s="5">
        <f t="shared" si="0"/>
        <v>10.345047109752992</v>
      </c>
      <c r="I31" s="5"/>
      <c r="J31" s="1" t="s">
        <v>16</v>
      </c>
      <c r="K31" s="1"/>
      <c r="L31" s="5">
        <f>0.201*H31^2.4517</f>
        <v>61.803868638316693</v>
      </c>
      <c r="M31" s="5"/>
      <c r="N31" s="38">
        <f t="shared" si="1"/>
        <v>61.803868638316693</v>
      </c>
    </row>
    <row r="32" spans="1:14" ht="15" thickBot="1" x14ac:dyDescent="0.35">
      <c r="A32" s="4">
        <v>44629</v>
      </c>
      <c r="B32" s="5" t="s">
        <v>11</v>
      </c>
      <c r="C32" s="9" t="s">
        <v>10</v>
      </c>
      <c r="D32" s="20">
        <v>1</v>
      </c>
      <c r="E32" s="1" t="s">
        <v>19</v>
      </c>
      <c r="F32" s="2" t="s">
        <v>12</v>
      </c>
      <c r="G32" s="1">
        <v>8.5</v>
      </c>
      <c r="H32" s="5">
        <f t="shared" si="0"/>
        <v>2.7056277056277058</v>
      </c>
      <c r="I32" s="5"/>
      <c r="J32" s="1" t="s">
        <v>16</v>
      </c>
      <c r="K32" s="1"/>
      <c r="L32" s="5">
        <f>0.3338*H32^2.3153</f>
        <v>3.3443869448771912</v>
      </c>
      <c r="M32" s="5"/>
      <c r="N32" s="38">
        <f t="shared" si="1"/>
        <v>3.3443869448771912</v>
      </c>
    </row>
    <row r="33" spans="1:14" ht="15" thickBot="1" x14ac:dyDescent="0.35">
      <c r="A33" s="4">
        <v>44629</v>
      </c>
      <c r="B33" s="5" t="s">
        <v>11</v>
      </c>
      <c r="C33" s="9" t="s">
        <v>10</v>
      </c>
      <c r="D33" s="20">
        <v>1</v>
      </c>
      <c r="E33" s="1" t="s">
        <v>19</v>
      </c>
      <c r="F33" s="2" t="s">
        <v>12</v>
      </c>
      <c r="G33" s="1">
        <v>19.5</v>
      </c>
      <c r="H33" s="5">
        <f t="shared" si="0"/>
        <v>6.207028265851795</v>
      </c>
      <c r="I33" s="5"/>
      <c r="J33" s="1" t="s">
        <v>16</v>
      </c>
      <c r="K33" s="1"/>
      <c r="L33" s="5">
        <f>0.3338*H33^2.3153</f>
        <v>22.869149651236068</v>
      </c>
      <c r="M33" s="5"/>
      <c r="N33" s="38">
        <f t="shared" si="1"/>
        <v>22.869149651236068</v>
      </c>
    </row>
    <row r="34" spans="1:14" ht="15" thickBot="1" x14ac:dyDescent="0.35">
      <c r="A34" s="4">
        <v>44629</v>
      </c>
      <c r="B34" s="5" t="s">
        <v>11</v>
      </c>
      <c r="C34" s="9" t="s">
        <v>10</v>
      </c>
      <c r="D34" s="20">
        <v>1</v>
      </c>
      <c r="E34" s="1" t="s">
        <v>19</v>
      </c>
      <c r="F34" s="2" t="s">
        <v>14</v>
      </c>
      <c r="G34" s="1">
        <v>33.6</v>
      </c>
      <c r="H34" s="5">
        <f t="shared" si="0"/>
        <v>10.695187165775401</v>
      </c>
      <c r="I34" s="5"/>
      <c r="J34" s="1" t="s">
        <v>16</v>
      </c>
      <c r="K34" s="1"/>
      <c r="L34" s="5">
        <f t="shared" ref="L34:L39" si="3">0.201*H34^2.4517</f>
        <v>67.059024428663534</v>
      </c>
      <c r="M34" s="5"/>
      <c r="N34" s="38">
        <f t="shared" si="1"/>
        <v>67.059024428663534</v>
      </c>
    </row>
    <row r="35" spans="1:14" ht="15" thickBot="1" x14ac:dyDescent="0.35">
      <c r="A35" s="4">
        <v>44629</v>
      </c>
      <c r="B35" s="5" t="s">
        <v>11</v>
      </c>
      <c r="C35" s="9" t="s">
        <v>10</v>
      </c>
      <c r="D35" s="20">
        <v>1</v>
      </c>
      <c r="E35" s="1" t="s">
        <v>19</v>
      </c>
      <c r="F35" s="2" t="s">
        <v>14</v>
      </c>
      <c r="G35" s="1">
        <v>23</v>
      </c>
      <c r="H35" s="5">
        <f t="shared" si="0"/>
        <v>7.3211102622867328</v>
      </c>
      <c r="I35" s="5"/>
      <c r="J35" s="1" t="s">
        <v>16</v>
      </c>
      <c r="K35" s="1"/>
      <c r="L35" s="5">
        <f t="shared" si="3"/>
        <v>26.477645315892804</v>
      </c>
      <c r="M35" s="5"/>
      <c r="N35" s="38">
        <f t="shared" si="1"/>
        <v>26.477645315892804</v>
      </c>
    </row>
    <row r="36" spans="1:14" ht="15" thickBot="1" x14ac:dyDescent="0.35">
      <c r="A36" s="4">
        <v>44629</v>
      </c>
      <c r="B36" s="5" t="s">
        <v>11</v>
      </c>
      <c r="C36" s="9" t="s">
        <v>10</v>
      </c>
      <c r="D36" s="20">
        <v>1</v>
      </c>
      <c r="E36" s="1" t="s">
        <v>19</v>
      </c>
      <c r="F36" s="2" t="s">
        <v>14</v>
      </c>
      <c r="G36" s="1">
        <v>13.1</v>
      </c>
      <c r="H36" s="5">
        <f t="shared" si="0"/>
        <v>4.1698497580850518</v>
      </c>
      <c r="I36" s="5"/>
      <c r="J36" s="1" t="s">
        <v>15</v>
      </c>
      <c r="K36" s="1">
        <v>3</v>
      </c>
      <c r="L36" s="5">
        <f t="shared" si="3"/>
        <v>6.6610893657298549</v>
      </c>
      <c r="M36" s="6">
        <f t="shared" ref="M36:M37" si="4">L36-(L36*0.3)</f>
        <v>4.6627625560108985</v>
      </c>
      <c r="N36" s="38">
        <f t="shared" si="1"/>
        <v>11.323851921740754</v>
      </c>
    </row>
    <row r="37" spans="1:14" ht="15" thickBot="1" x14ac:dyDescent="0.35">
      <c r="A37" s="4">
        <v>44629</v>
      </c>
      <c r="B37" s="5" t="s">
        <v>11</v>
      </c>
      <c r="C37" s="9" t="s">
        <v>10</v>
      </c>
      <c r="D37" s="20">
        <v>1</v>
      </c>
      <c r="E37" s="1" t="s">
        <v>19</v>
      </c>
      <c r="F37" s="2" t="s">
        <v>14</v>
      </c>
      <c r="G37" s="1">
        <v>54.1</v>
      </c>
      <c r="H37" s="5">
        <f t="shared" si="0"/>
        <v>17.220524573465752</v>
      </c>
      <c r="I37" s="5"/>
      <c r="J37" s="1" t="s">
        <v>15</v>
      </c>
      <c r="K37" s="1">
        <v>3</v>
      </c>
      <c r="L37" s="5">
        <f t="shared" si="3"/>
        <v>215.58123698143677</v>
      </c>
      <c r="M37" s="6">
        <f t="shared" si="4"/>
        <v>150.90686588700575</v>
      </c>
      <c r="N37" s="38">
        <f t="shared" si="1"/>
        <v>366.48810286844252</v>
      </c>
    </row>
    <row r="38" spans="1:14" ht="15" thickBot="1" x14ac:dyDescent="0.35">
      <c r="A38" s="4">
        <v>44629</v>
      </c>
      <c r="B38" s="5" t="s">
        <v>11</v>
      </c>
      <c r="C38" s="9" t="s">
        <v>10</v>
      </c>
      <c r="D38" s="20">
        <v>1</v>
      </c>
      <c r="E38" s="1" t="s">
        <v>19</v>
      </c>
      <c r="F38" s="2" t="s">
        <v>14</v>
      </c>
      <c r="G38" s="1">
        <v>35.6</v>
      </c>
      <c r="H38" s="5">
        <f t="shared" si="0"/>
        <v>11.331805449452508</v>
      </c>
      <c r="I38" s="5"/>
      <c r="J38" s="1" t="s">
        <v>16</v>
      </c>
      <c r="K38" s="1"/>
      <c r="L38" s="5">
        <f t="shared" si="3"/>
        <v>77.27182770411018</v>
      </c>
      <c r="M38" s="5"/>
      <c r="N38" s="38">
        <f t="shared" si="1"/>
        <v>77.27182770411018</v>
      </c>
    </row>
    <row r="39" spans="1:14" ht="15" thickBot="1" x14ac:dyDescent="0.35">
      <c r="A39" s="4">
        <v>44629</v>
      </c>
      <c r="B39" s="5" t="s">
        <v>11</v>
      </c>
      <c r="C39" s="9" t="s">
        <v>10</v>
      </c>
      <c r="D39" s="20">
        <v>1</v>
      </c>
      <c r="E39" s="1" t="s">
        <v>19</v>
      </c>
      <c r="F39" s="2" t="s">
        <v>14</v>
      </c>
      <c r="G39" s="1">
        <v>35.1</v>
      </c>
      <c r="H39" s="5">
        <f t="shared" si="0"/>
        <v>11.172650878533233</v>
      </c>
      <c r="I39" s="5"/>
      <c r="J39" s="1" t="s">
        <v>16</v>
      </c>
      <c r="K39" s="1"/>
      <c r="L39" s="5">
        <f t="shared" si="3"/>
        <v>74.638118337694166</v>
      </c>
      <c r="M39" s="5"/>
      <c r="N39" s="38">
        <f t="shared" si="1"/>
        <v>74.638118337694166</v>
      </c>
    </row>
    <row r="40" spans="1:14" ht="15" thickBot="1" x14ac:dyDescent="0.35">
      <c r="A40" s="4">
        <v>44629</v>
      </c>
      <c r="B40" s="5" t="s">
        <v>11</v>
      </c>
      <c r="C40" s="9" t="s">
        <v>10</v>
      </c>
      <c r="D40" s="20">
        <v>1</v>
      </c>
      <c r="E40" s="1" t="s">
        <v>19</v>
      </c>
      <c r="F40" s="2" t="s">
        <v>13</v>
      </c>
      <c r="G40" s="1">
        <v>23</v>
      </c>
      <c r="H40" s="5">
        <f t="shared" si="0"/>
        <v>7.3211102622867328</v>
      </c>
      <c r="I40" s="5"/>
      <c r="J40" s="1" t="s">
        <v>16</v>
      </c>
      <c r="K40" s="1"/>
      <c r="L40" s="5">
        <f>0.2334*H40^2.2264</f>
        <v>19.633375291477417</v>
      </c>
      <c r="M40" s="5"/>
      <c r="N40" s="38">
        <f t="shared" si="1"/>
        <v>19.633375291477417</v>
      </c>
    </row>
    <row r="41" spans="1:14" ht="15" thickBot="1" x14ac:dyDescent="0.35">
      <c r="A41" s="4">
        <v>44629</v>
      </c>
      <c r="B41" s="5" t="s">
        <v>11</v>
      </c>
      <c r="C41" s="9" t="s">
        <v>10</v>
      </c>
      <c r="D41" s="20">
        <v>1</v>
      </c>
      <c r="E41" s="1" t="s">
        <v>19</v>
      </c>
      <c r="F41" s="2" t="s">
        <v>12</v>
      </c>
      <c r="G41" s="1">
        <v>6.9</v>
      </c>
      <c r="H41" s="5">
        <f t="shared" si="0"/>
        <v>2.19633307868602</v>
      </c>
      <c r="I41" s="5"/>
      <c r="J41" s="1" t="s">
        <v>16</v>
      </c>
      <c r="K41" s="1"/>
      <c r="L41" s="5">
        <f>0.3338*H41^2.3153</f>
        <v>2.0635746328634856</v>
      </c>
      <c r="M41" s="5"/>
      <c r="N41" s="38">
        <f t="shared" si="1"/>
        <v>2.0635746328634856</v>
      </c>
    </row>
    <row r="42" spans="1:14" ht="15" thickBot="1" x14ac:dyDescent="0.35">
      <c r="A42" s="4">
        <v>44629</v>
      </c>
      <c r="B42" s="5" t="s">
        <v>11</v>
      </c>
      <c r="C42" s="9" t="s">
        <v>10</v>
      </c>
      <c r="D42" s="20">
        <v>1</v>
      </c>
      <c r="E42" s="1" t="s">
        <v>19</v>
      </c>
      <c r="F42" s="2" t="s">
        <v>14</v>
      </c>
      <c r="G42" s="1">
        <v>24.5</v>
      </c>
      <c r="H42" s="5">
        <f t="shared" si="0"/>
        <v>7.7985739750445635</v>
      </c>
      <c r="I42" s="5"/>
      <c r="J42" s="1" t="s">
        <v>16</v>
      </c>
      <c r="K42" s="1"/>
      <c r="L42" s="5">
        <f>0.201*H39^2.4517</f>
        <v>74.638118337694166</v>
      </c>
      <c r="M42" s="5"/>
      <c r="N42" s="38">
        <f t="shared" si="1"/>
        <v>74.638118337694166</v>
      </c>
    </row>
    <row r="43" spans="1:14" ht="15" thickBot="1" x14ac:dyDescent="0.35">
      <c r="A43" s="4">
        <v>44629</v>
      </c>
      <c r="B43" s="5" t="s">
        <v>11</v>
      </c>
      <c r="C43" s="9" t="s">
        <v>10</v>
      </c>
      <c r="D43" s="20">
        <v>1</v>
      </c>
      <c r="E43" s="1" t="s">
        <v>19</v>
      </c>
      <c r="F43" s="2" t="s">
        <v>14</v>
      </c>
      <c r="G43" s="1">
        <v>33</v>
      </c>
      <c r="H43" s="5">
        <f t="shared" si="0"/>
        <v>10.504201680672269</v>
      </c>
      <c r="I43" s="5"/>
      <c r="J43" s="1" t="s">
        <v>16</v>
      </c>
      <c r="K43" s="1"/>
      <c r="L43" s="5">
        <f>0.201*H40^2.4517</f>
        <v>26.477645315892804</v>
      </c>
      <c r="M43" s="5"/>
      <c r="N43" s="38">
        <f t="shared" si="1"/>
        <v>26.477645315892804</v>
      </c>
    </row>
    <row r="44" spans="1:14" ht="15" thickBot="1" x14ac:dyDescent="0.35">
      <c r="A44" s="4">
        <v>44629</v>
      </c>
      <c r="B44" s="5" t="s">
        <v>11</v>
      </c>
      <c r="C44" s="9" t="s">
        <v>10</v>
      </c>
      <c r="D44" s="20">
        <v>1</v>
      </c>
      <c r="E44" s="1" t="s">
        <v>19</v>
      </c>
      <c r="F44" s="2" t="s">
        <v>14</v>
      </c>
      <c r="G44" s="1">
        <v>12.6</v>
      </c>
      <c r="H44" s="5">
        <f t="shared" si="0"/>
        <v>4.0106951871657754</v>
      </c>
      <c r="I44" s="5"/>
      <c r="J44" s="1" t="s">
        <v>16</v>
      </c>
      <c r="K44" s="1"/>
      <c r="L44" s="5">
        <f>0.201*H41^2.4517</f>
        <v>1.3833674108675844</v>
      </c>
      <c r="M44" s="5"/>
      <c r="N44" s="38">
        <f t="shared" si="1"/>
        <v>1.3833674108675844</v>
      </c>
    </row>
    <row r="45" spans="1:14" ht="15" thickBot="1" x14ac:dyDescent="0.35">
      <c r="A45" s="4">
        <v>44629</v>
      </c>
      <c r="B45" s="5" t="s">
        <v>11</v>
      </c>
      <c r="C45" s="9" t="s">
        <v>10</v>
      </c>
      <c r="D45" s="20">
        <v>1</v>
      </c>
      <c r="E45" s="1" t="s">
        <v>19</v>
      </c>
      <c r="F45" s="2" t="s">
        <v>12</v>
      </c>
      <c r="G45" s="1">
        <v>7.3</v>
      </c>
      <c r="H45" s="5">
        <f t="shared" si="0"/>
        <v>2.3236567354214412</v>
      </c>
      <c r="I45" s="5"/>
      <c r="J45" s="1" t="s">
        <v>16</v>
      </c>
      <c r="K45" s="1"/>
      <c r="L45" s="5">
        <f>0.3338*H45^2.3153</f>
        <v>2.3511714460848228</v>
      </c>
      <c r="M45" s="5"/>
      <c r="N45" s="38">
        <f t="shared" si="1"/>
        <v>2.3511714460848228</v>
      </c>
    </row>
    <row r="46" spans="1:14" ht="15" thickBot="1" x14ac:dyDescent="0.35">
      <c r="A46" s="4">
        <v>44629</v>
      </c>
      <c r="B46" s="5" t="s">
        <v>11</v>
      </c>
      <c r="C46" s="9" t="s">
        <v>10</v>
      </c>
      <c r="D46" s="20">
        <v>1</v>
      </c>
      <c r="E46" s="1" t="s">
        <v>19</v>
      </c>
      <c r="F46" s="2" t="s">
        <v>12</v>
      </c>
      <c r="G46" s="1">
        <v>12.7</v>
      </c>
      <c r="H46" s="5">
        <f t="shared" si="0"/>
        <v>4.0425261013496305</v>
      </c>
      <c r="I46" s="5"/>
      <c r="J46" s="1" t="s">
        <v>16</v>
      </c>
      <c r="K46" s="1"/>
      <c r="L46" s="5">
        <f>0.3338*H46^2.3153</f>
        <v>8.4736327162453744</v>
      </c>
      <c r="M46" s="5"/>
      <c r="N46" s="38">
        <f t="shared" si="1"/>
        <v>8.4736327162453744</v>
      </c>
    </row>
    <row r="47" spans="1:14" ht="15" thickBot="1" x14ac:dyDescent="0.35">
      <c r="A47" s="4">
        <v>44629</v>
      </c>
      <c r="B47" s="5" t="s">
        <v>11</v>
      </c>
      <c r="C47" s="9" t="s">
        <v>10</v>
      </c>
      <c r="D47" s="20">
        <v>1</v>
      </c>
      <c r="E47" s="1" t="s">
        <v>19</v>
      </c>
      <c r="F47" s="2" t="s">
        <v>14</v>
      </c>
      <c r="G47" s="1">
        <v>27.5</v>
      </c>
      <c r="H47" s="5">
        <f t="shared" si="0"/>
        <v>8.753501400560225</v>
      </c>
      <c r="I47" s="5"/>
      <c r="J47" s="1" t="s">
        <v>16</v>
      </c>
      <c r="K47" s="1"/>
      <c r="L47" s="5">
        <f>0.201*H47^2.4517</f>
        <v>41.033937263871302</v>
      </c>
      <c r="M47" s="5"/>
      <c r="N47" s="38">
        <f t="shared" si="1"/>
        <v>41.033937263871302</v>
      </c>
    </row>
    <row r="48" spans="1:14" ht="15" thickBot="1" x14ac:dyDescent="0.35">
      <c r="A48" s="4">
        <v>44629</v>
      </c>
      <c r="B48" s="5" t="s">
        <v>11</v>
      </c>
      <c r="C48" s="9" t="s">
        <v>10</v>
      </c>
      <c r="D48" s="20">
        <v>1</v>
      </c>
      <c r="E48" s="1" t="s">
        <v>19</v>
      </c>
      <c r="F48" s="2" t="s">
        <v>12</v>
      </c>
      <c r="G48" s="1">
        <v>9.5</v>
      </c>
      <c r="H48" s="5">
        <f t="shared" si="0"/>
        <v>3.0239368474662593</v>
      </c>
      <c r="I48" s="5"/>
      <c r="J48" s="1" t="s">
        <v>15</v>
      </c>
      <c r="K48" s="1">
        <v>3</v>
      </c>
      <c r="L48" s="5">
        <f>0.3338*H48^2.3153</f>
        <v>4.3266956211286107</v>
      </c>
      <c r="M48" s="6">
        <f t="shared" ref="M48:M49" si="5">L48-(L48*0.3)</f>
        <v>3.0286869347900276</v>
      </c>
      <c r="N48" s="38">
        <f t="shared" si="1"/>
        <v>7.3553825559186379</v>
      </c>
    </row>
    <row r="49" spans="1:14" ht="15" thickBot="1" x14ac:dyDescent="0.35">
      <c r="A49" s="4">
        <v>44629</v>
      </c>
      <c r="B49" s="5" t="s">
        <v>11</v>
      </c>
      <c r="C49" s="9" t="s">
        <v>10</v>
      </c>
      <c r="D49" s="20">
        <v>1</v>
      </c>
      <c r="E49" s="1" t="s">
        <v>19</v>
      </c>
      <c r="F49" s="2" t="s">
        <v>14</v>
      </c>
      <c r="G49" s="1">
        <v>9</v>
      </c>
      <c r="H49" s="5">
        <f t="shared" si="0"/>
        <v>2.8647822765469826</v>
      </c>
      <c r="I49" s="5"/>
      <c r="J49" s="1" t="s">
        <v>15</v>
      </c>
      <c r="K49" s="1">
        <v>3</v>
      </c>
      <c r="L49" s="5">
        <f>0.201*H49^2.4517</f>
        <v>2.653674095941879</v>
      </c>
      <c r="M49" s="6">
        <f t="shared" si="5"/>
        <v>1.8575718671593153</v>
      </c>
      <c r="N49" s="38">
        <f t="shared" si="1"/>
        <v>4.5112459631011941</v>
      </c>
    </row>
    <row r="50" spans="1:14" ht="15" thickBot="1" x14ac:dyDescent="0.35">
      <c r="A50" s="4">
        <v>44629</v>
      </c>
      <c r="B50" s="5" t="s">
        <v>11</v>
      </c>
      <c r="C50" s="9" t="s">
        <v>10</v>
      </c>
      <c r="D50" s="20">
        <v>1</v>
      </c>
      <c r="E50" s="1" t="s">
        <v>19</v>
      </c>
      <c r="F50" s="2" t="s">
        <v>14</v>
      </c>
      <c r="G50" s="1">
        <v>9.6</v>
      </c>
      <c r="H50" s="5">
        <f t="shared" si="0"/>
        <v>3.0557677616501144</v>
      </c>
      <c r="I50" s="5"/>
      <c r="J50" s="1" t="s">
        <v>16</v>
      </c>
      <c r="K50" s="1"/>
      <c r="L50" s="5">
        <f>0.201*H50^2.4517</f>
        <v>3.1086054688625739</v>
      </c>
      <c r="M50" s="5"/>
      <c r="N50" s="38">
        <f t="shared" si="1"/>
        <v>3.1086054688625739</v>
      </c>
    </row>
    <row r="51" spans="1:14" ht="15" thickBot="1" x14ac:dyDescent="0.35">
      <c r="A51" s="4">
        <v>44629</v>
      </c>
      <c r="B51" s="5" t="s">
        <v>11</v>
      </c>
      <c r="C51" s="9" t="s">
        <v>10</v>
      </c>
      <c r="D51" s="20">
        <v>1</v>
      </c>
      <c r="E51" s="1" t="s">
        <v>19</v>
      </c>
      <c r="F51" s="2" t="s">
        <v>14</v>
      </c>
      <c r="G51" s="1">
        <v>8.1999999999999993</v>
      </c>
      <c r="H51" s="5">
        <f t="shared" si="0"/>
        <v>2.6101349630761392</v>
      </c>
      <c r="I51" s="5"/>
      <c r="J51" s="1" t="s">
        <v>16</v>
      </c>
      <c r="K51" s="1"/>
      <c r="L51" s="5">
        <f>0.201*H51^2.4517</f>
        <v>2.1121689139244451</v>
      </c>
      <c r="M51" s="5"/>
      <c r="N51" s="38">
        <f t="shared" si="1"/>
        <v>2.1121689139244451</v>
      </c>
    </row>
    <row r="52" spans="1:14" ht="15" thickBot="1" x14ac:dyDescent="0.35">
      <c r="A52" s="4">
        <v>44629</v>
      </c>
      <c r="B52" s="5" t="s">
        <v>11</v>
      </c>
      <c r="C52" s="9" t="s">
        <v>10</v>
      </c>
      <c r="D52" s="20">
        <v>1</v>
      </c>
      <c r="E52" s="1" t="s">
        <v>19</v>
      </c>
      <c r="F52" s="2" t="s">
        <v>12</v>
      </c>
      <c r="G52" s="1">
        <v>10.5</v>
      </c>
      <c r="H52" s="5">
        <f t="shared" si="0"/>
        <v>3.3422459893048129</v>
      </c>
      <c r="I52" s="5"/>
      <c r="J52" s="1" t="s">
        <v>16</v>
      </c>
      <c r="K52" s="1"/>
      <c r="L52" s="5">
        <f>0.3338*H52^2.3153</f>
        <v>5.4549712358162692</v>
      </c>
      <c r="M52" s="5"/>
      <c r="N52" s="38">
        <f t="shared" si="1"/>
        <v>5.4549712358162692</v>
      </c>
    </row>
    <row r="53" spans="1:14" ht="15" thickBot="1" x14ac:dyDescent="0.35">
      <c r="A53" s="4">
        <v>44629</v>
      </c>
      <c r="B53" s="5" t="s">
        <v>11</v>
      </c>
      <c r="C53" s="9" t="s">
        <v>10</v>
      </c>
      <c r="D53" s="20">
        <v>1</v>
      </c>
      <c r="E53" s="1" t="s">
        <v>19</v>
      </c>
      <c r="F53" s="2" t="s">
        <v>14</v>
      </c>
      <c r="G53" s="1">
        <v>25.7</v>
      </c>
      <c r="H53" s="5">
        <f t="shared" si="0"/>
        <v>8.1805449452508281</v>
      </c>
      <c r="I53" s="5"/>
      <c r="J53" s="1" t="s">
        <v>16</v>
      </c>
      <c r="K53" s="1"/>
      <c r="L53" s="5">
        <f t="shared" ref="L53:L60" si="6">0.201*H53^2.4517</f>
        <v>34.758759064168324</v>
      </c>
      <c r="M53" s="5"/>
      <c r="N53" s="38">
        <f t="shared" si="1"/>
        <v>34.758759064168324</v>
      </c>
    </row>
    <row r="54" spans="1:14" ht="15" thickBot="1" x14ac:dyDescent="0.35">
      <c r="A54" s="4">
        <v>44629</v>
      </c>
      <c r="B54" s="5" t="s">
        <v>11</v>
      </c>
      <c r="C54" s="9" t="s">
        <v>10</v>
      </c>
      <c r="D54" s="20">
        <v>1</v>
      </c>
      <c r="E54" s="1" t="s">
        <v>19</v>
      </c>
      <c r="F54" s="2" t="s">
        <v>14</v>
      </c>
      <c r="G54" s="1">
        <v>29</v>
      </c>
      <c r="H54" s="5">
        <f t="shared" si="0"/>
        <v>9.2309651133180548</v>
      </c>
      <c r="I54" s="5"/>
      <c r="J54" s="1" t="s">
        <v>16</v>
      </c>
      <c r="K54" s="1"/>
      <c r="L54" s="5">
        <f t="shared" si="6"/>
        <v>46.740396921163956</v>
      </c>
      <c r="M54" s="5"/>
      <c r="N54" s="38">
        <f t="shared" si="1"/>
        <v>46.740396921163956</v>
      </c>
    </row>
    <row r="55" spans="1:14" ht="15" thickBot="1" x14ac:dyDescent="0.35">
      <c r="A55" s="4">
        <v>44629</v>
      </c>
      <c r="B55" s="5" t="s">
        <v>11</v>
      </c>
      <c r="C55" s="9" t="s">
        <v>10</v>
      </c>
      <c r="D55" s="20">
        <v>1</v>
      </c>
      <c r="E55" s="1" t="s">
        <v>19</v>
      </c>
      <c r="F55" s="2" t="s">
        <v>14</v>
      </c>
      <c r="G55" s="1">
        <v>16.899999999999999</v>
      </c>
      <c r="H55" s="5">
        <f t="shared" si="0"/>
        <v>5.3794244970715557</v>
      </c>
      <c r="I55" s="5"/>
      <c r="J55" s="1" t="s">
        <v>16</v>
      </c>
      <c r="K55" s="1"/>
      <c r="L55" s="5">
        <f t="shared" si="6"/>
        <v>12.437728095944685</v>
      </c>
      <c r="M55" s="5"/>
      <c r="N55" s="38">
        <f t="shared" si="1"/>
        <v>12.437728095944685</v>
      </c>
    </row>
    <row r="56" spans="1:14" ht="15" thickBot="1" x14ac:dyDescent="0.35">
      <c r="A56" s="4">
        <v>44629</v>
      </c>
      <c r="B56" s="5" t="s">
        <v>11</v>
      </c>
      <c r="C56" s="9" t="s">
        <v>10</v>
      </c>
      <c r="D56" s="20">
        <v>1</v>
      </c>
      <c r="E56" s="1" t="s">
        <v>19</v>
      </c>
      <c r="F56" s="2" t="s">
        <v>14</v>
      </c>
      <c r="G56" s="1">
        <v>14.5</v>
      </c>
      <c r="H56" s="5">
        <f t="shared" si="0"/>
        <v>4.6154825566590274</v>
      </c>
      <c r="I56" s="5"/>
      <c r="J56" s="1" t="s">
        <v>16</v>
      </c>
      <c r="K56" s="1"/>
      <c r="L56" s="5">
        <f t="shared" si="6"/>
        <v>8.543919655906306</v>
      </c>
      <c r="M56" s="5"/>
      <c r="N56" s="38">
        <f t="shared" si="1"/>
        <v>8.543919655906306</v>
      </c>
    </row>
    <row r="57" spans="1:14" ht="15" thickBot="1" x14ac:dyDescent="0.35">
      <c r="A57" s="4">
        <v>44629</v>
      </c>
      <c r="B57" s="5" t="s">
        <v>11</v>
      </c>
      <c r="C57" s="9" t="s">
        <v>10</v>
      </c>
      <c r="D57" s="20">
        <v>1</v>
      </c>
      <c r="E57" s="1" t="s">
        <v>19</v>
      </c>
      <c r="F57" s="2" t="s">
        <v>14</v>
      </c>
      <c r="G57" s="1">
        <v>12.8</v>
      </c>
      <c r="H57" s="5">
        <f t="shared" si="0"/>
        <v>4.0743570155334865</v>
      </c>
      <c r="I57" s="5"/>
      <c r="J57" s="1" t="s">
        <v>16</v>
      </c>
      <c r="K57" s="1"/>
      <c r="L57" s="5">
        <f t="shared" si="6"/>
        <v>6.2932923532597567</v>
      </c>
      <c r="M57" s="5"/>
      <c r="N57" s="38">
        <f t="shared" si="1"/>
        <v>6.2932923532597567</v>
      </c>
    </row>
    <row r="58" spans="1:14" ht="15" thickBot="1" x14ac:dyDescent="0.35">
      <c r="A58" s="4">
        <v>44629</v>
      </c>
      <c r="B58" s="5" t="s">
        <v>11</v>
      </c>
      <c r="C58" s="9" t="s">
        <v>10</v>
      </c>
      <c r="D58" s="20">
        <v>1</v>
      </c>
      <c r="E58" s="1" t="s">
        <v>19</v>
      </c>
      <c r="F58" s="2" t="s">
        <v>14</v>
      </c>
      <c r="G58" s="1">
        <v>8.5</v>
      </c>
      <c r="H58" s="5">
        <f t="shared" si="0"/>
        <v>2.7056277056277058</v>
      </c>
      <c r="I58" s="5"/>
      <c r="J58" s="1" t="s">
        <v>16</v>
      </c>
      <c r="K58" s="1"/>
      <c r="L58" s="5">
        <f t="shared" si="6"/>
        <v>2.3066813530015664</v>
      </c>
      <c r="M58" s="5"/>
      <c r="N58" s="38">
        <f t="shared" si="1"/>
        <v>2.3066813530015664</v>
      </c>
    </row>
    <row r="59" spans="1:14" ht="15" thickBot="1" x14ac:dyDescent="0.35">
      <c r="A59" s="4">
        <v>44629</v>
      </c>
      <c r="B59" s="5" t="s">
        <v>11</v>
      </c>
      <c r="C59" s="9" t="s">
        <v>10</v>
      </c>
      <c r="D59" s="20">
        <v>1</v>
      </c>
      <c r="E59" s="1" t="s">
        <v>19</v>
      </c>
      <c r="F59" s="2" t="s">
        <v>14</v>
      </c>
      <c r="G59" s="1">
        <v>9</v>
      </c>
      <c r="H59" s="5">
        <f t="shared" si="0"/>
        <v>2.8647822765469826</v>
      </c>
      <c r="I59" s="5"/>
      <c r="J59" s="1" t="s">
        <v>16</v>
      </c>
      <c r="K59" s="1"/>
      <c r="L59" s="5">
        <f t="shared" si="6"/>
        <v>2.653674095941879</v>
      </c>
      <c r="M59" s="5"/>
      <c r="N59" s="38">
        <f t="shared" si="1"/>
        <v>2.653674095941879</v>
      </c>
    </row>
    <row r="60" spans="1:14" ht="15" thickBot="1" x14ac:dyDescent="0.35">
      <c r="A60" s="4">
        <v>44629</v>
      </c>
      <c r="B60" s="5" t="s">
        <v>11</v>
      </c>
      <c r="C60" s="9" t="s">
        <v>10</v>
      </c>
      <c r="D60" s="20">
        <v>1</v>
      </c>
      <c r="E60" s="1" t="s">
        <v>19</v>
      </c>
      <c r="F60" s="2" t="s">
        <v>14</v>
      </c>
      <c r="G60" s="1">
        <v>7.2</v>
      </c>
      <c r="H60" s="5">
        <f t="shared" si="0"/>
        <v>2.2918258212375862</v>
      </c>
      <c r="I60" s="5"/>
      <c r="J60" s="1" t="s">
        <v>16</v>
      </c>
      <c r="K60" s="1"/>
      <c r="L60" s="5">
        <f t="shared" si="6"/>
        <v>1.5355123230588377</v>
      </c>
      <c r="M60" s="5"/>
      <c r="N60" s="38">
        <f t="shared" si="1"/>
        <v>1.5355123230588377</v>
      </c>
    </row>
    <row r="61" spans="1:14" ht="15" thickBot="1" x14ac:dyDescent="0.35">
      <c r="A61" s="4">
        <v>44629</v>
      </c>
      <c r="B61" s="5" t="s">
        <v>11</v>
      </c>
      <c r="C61" s="9" t="s">
        <v>10</v>
      </c>
      <c r="D61" s="20">
        <v>1</v>
      </c>
      <c r="E61" s="1" t="s">
        <v>19</v>
      </c>
      <c r="F61" s="2" t="s">
        <v>12</v>
      </c>
      <c r="G61" s="1">
        <v>8</v>
      </c>
      <c r="H61" s="5">
        <f t="shared" si="0"/>
        <v>2.5464731347084291</v>
      </c>
      <c r="I61" s="5"/>
      <c r="J61" s="1" t="s">
        <v>15</v>
      </c>
      <c r="K61" s="1">
        <v>3</v>
      </c>
      <c r="L61" s="5">
        <f>0.3338*H61^2.3153</f>
        <v>2.9064116630948411</v>
      </c>
      <c r="M61" s="6">
        <f>L61-(L61*0.3)</f>
        <v>2.0344881641663886</v>
      </c>
      <c r="N61" s="38">
        <f t="shared" si="1"/>
        <v>4.9408998272612301</v>
      </c>
    </row>
    <row r="62" spans="1:14" ht="15" thickBot="1" x14ac:dyDescent="0.35">
      <c r="A62" s="4">
        <v>44629</v>
      </c>
      <c r="B62" s="5" t="s">
        <v>11</v>
      </c>
      <c r="C62" s="9" t="s">
        <v>10</v>
      </c>
      <c r="D62" s="20">
        <v>1</v>
      </c>
      <c r="E62" s="1" t="s">
        <v>19</v>
      </c>
      <c r="F62" s="2" t="s">
        <v>12</v>
      </c>
      <c r="G62" s="1">
        <v>14.5</v>
      </c>
      <c r="H62" s="5">
        <f t="shared" si="0"/>
        <v>4.6154825566590274</v>
      </c>
      <c r="I62" s="5"/>
      <c r="J62" s="1" t="s">
        <v>16</v>
      </c>
      <c r="K62" s="1"/>
      <c r="L62" s="5">
        <f>0.3338*H62^2.3153</f>
        <v>11.517234680807306</v>
      </c>
      <c r="M62" s="5"/>
      <c r="N62" s="38">
        <f t="shared" si="1"/>
        <v>11.517234680807306</v>
      </c>
    </row>
    <row r="63" spans="1:14" ht="15" thickBot="1" x14ac:dyDescent="0.35">
      <c r="A63" s="4">
        <v>44629</v>
      </c>
      <c r="B63" s="5" t="s">
        <v>11</v>
      </c>
      <c r="C63" s="9" t="s">
        <v>10</v>
      </c>
      <c r="D63" s="20">
        <v>1</v>
      </c>
      <c r="E63" s="1" t="s">
        <v>19</v>
      </c>
      <c r="F63" s="2" t="s">
        <v>14</v>
      </c>
      <c r="G63" s="1">
        <v>27.2</v>
      </c>
      <c r="H63" s="5">
        <f t="shared" si="0"/>
        <v>8.6580086580086579</v>
      </c>
      <c r="I63" s="5"/>
      <c r="J63" s="1" t="s">
        <v>16</v>
      </c>
      <c r="K63" s="1"/>
      <c r="L63" s="5">
        <f>0.201*H63^2.4517</f>
        <v>39.945127037923704</v>
      </c>
      <c r="M63" s="5"/>
      <c r="N63" s="38">
        <f t="shared" si="1"/>
        <v>39.945127037923704</v>
      </c>
    </row>
    <row r="64" spans="1:14" ht="15" thickBot="1" x14ac:dyDescent="0.35">
      <c r="A64" s="4">
        <v>44629</v>
      </c>
      <c r="B64" s="5" t="s">
        <v>11</v>
      </c>
      <c r="C64" s="9" t="s">
        <v>10</v>
      </c>
      <c r="D64" s="20">
        <v>1</v>
      </c>
      <c r="E64" s="1" t="s">
        <v>19</v>
      </c>
      <c r="F64" s="2" t="s">
        <v>14</v>
      </c>
      <c r="G64" s="1">
        <v>22.5</v>
      </c>
      <c r="H64" s="5">
        <f t="shared" si="0"/>
        <v>7.1619556913674565</v>
      </c>
      <c r="I64" s="5"/>
      <c r="J64" s="1" t="s">
        <v>15</v>
      </c>
      <c r="K64" s="1">
        <v>3</v>
      </c>
      <c r="L64" s="5">
        <f>0.201*H64^2.4517</f>
        <v>25.088639105589063</v>
      </c>
      <c r="M64" s="6">
        <f>L64-(L64*0.3)</f>
        <v>17.562047373912343</v>
      </c>
      <c r="N64" s="38">
        <f t="shared" si="1"/>
        <v>42.650686479501402</v>
      </c>
    </row>
    <row r="65" spans="1:14" ht="15" thickBot="1" x14ac:dyDescent="0.35">
      <c r="A65" s="4">
        <v>44629</v>
      </c>
      <c r="B65" s="5" t="s">
        <v>11</v>
      </c>
      <c r="C65" s="9" t="s">
        <v>10</v>
      </c>
      <c r="D65" s="20">
        <v>1</v>
      </c>
      <c r="E65" s="1" t="s">
        <v>19</v>
      </c>
      <c r="F65" s="2" t="s">
        <v>14</v>
      </c>
      <c r="G65" s="1">
        <v>12.8</v>
      </c>
      <c r="H65" s="5">
        <f t="shared" si="0"/>
        <v>4.0743570155334865</v>
      </c>
      <c r="I65" s="5"/>
      <c r="J65" s="1" t="s">
        <v>16</v>
      </c>
      <c r="K65" s="1"/>
      <c r="L65" s="5">
        <f>0.201*H65^2.4517</f>
        <v>6.2932923532597567</v>
      </c>
      <c r="M65" s="5"/>
      <c r="N65" s="38">
        <f t="shared" si="1"/>
        <v>6.2932923532597567</v>
      </c>
    </row>
    <row r="66" spans="1:14" ht="15" thickBot="1" x14ac:dyDescent="0.35">
      <c r="A66" s="4">
        <v>44629</v>
      </c>
      <c r="B66" s="5" t="s">
        <v>11</v>
      </c>
      <c r="C66" s="9" t="s">
        <v>10</v>
      </c>
      <c r="D66" s="20">
        <v>1</v>
      </c>
      <c r="E66" s="1" t="s">
        <v>19</v>
      </c>
      <c r="F66" s="2" t="s">
        <v>14</v>
      </c>
      <c r="G66" s="1">
        <v>11.4</v>
      </c>
      <c r="H66" s="5">
        <f t="shared" si="0"/>
        <v>3.6287242169595113</v>
      </c>
      <c r="I66" s="5"/>
      <c r="J66" s="1" t="s">
        <v>16</v>
      </c>
      <c r="K66" s="1"/>
      <c r="L66" s="5">
        <f>0.201*H66^2.4517</f>
        <v>4.7374522833459443</v>
      </c>
      <c r="M66" s="5"/>
      <c r="N66" s="38">
        <f t="shared" si="1"/>
        <v>4.7374522833459443</v>
      </c>
    </row>
    <row r="67" spans="1:14" ht="15" thickBot="1" x14ac:dyDescent="0.35">
      <c r="A67" s="4">
        <v>44629</v>
      </c>
      <c r="B67" s="5" t="s">
        <v>11</v>
      </c>
      <c r="C67" s="9" t="s">
        <v>10</v>
      </c>
      <c r="D67" s="20">
        <v>1</v>
      </c>
      <c r="E67" s="1" t="s">
        <v>19</v>
      </c>
      <c r="F67" s="2" t="s">
        <v>12</v>
      </c>
      <c r="G67" s="1">
        <v>9</v>
      </c>
      <c r="H67" s="5">
        <f t="shared" ref="H67:H130" si="7">G67/3.1416</f>
        <v>2.8647822765469826</v>
      </c>
      <c r="I67" s="5"/>
      <c r="J67" s="1" t="s">
        <v>16</v>
      </c>
      <c r="K67" s="1"/>
      <c r="L67" s="5">
        <f>0.3338*H67^2.3153</f>
        <v>3.8176012382439257</v>
      </c>
      <c r="M67" s="5"/>
      <c r="N67" s="38">
        <f t="shared" ref="N67:N130" si="8">L67+M67</f>
        <v>3.8176012382439257</v>
      </c>
    </row>
    <row r="68" spans="1:14" ht="15" thickBot="1" x14ac:dyDescent="0.35">
      <c r="A68" s="4">
        <v>44629</v>
      </c>
      <c r="B68" s="5" t="s">
        <v>11</v>
      </c>
      <c r="C68" s="9" t="s">
        <v>10</v>
      </c>
      <c r="D68" s="20">
        <v>1</v>
      </c>
      <c r="E68" s="1" t="s">
        <v>19</v>
      </c>
      <c r="F68" s="2" t="s">
        <v>12</v>
      </c>
      <c r="G68" s="1">
        <v>12.9</v>
      </c>
      <c r="H68" s="5">
        <f t="shared" si="7"/>
        <v>4.1061879297173416</v>
      </c>
      <c r="I68" s="5"/>
      <c r="J68" s="1" t="s">
        <v>16</v>
      </c>
      <c r="K68" s="1"/>
      <c r="L68" s="5">
        <f>0.3338*H68^2.3153</f>
        <v>8.7857984674807401</v>
      </c>
      <c r="M68" s="5"/>
      <c r="N68" s="38">
        <f t="shared" si="8"/>
        <v>8.7857984674807401</v>
      </c>
    </row>
    <row r="69" spans="1:14" ht="15" thickBot="1" x14ac:dyDescent="0.35">
      <c r="A69" s="4">
        <v>44629</v>
      </c>
      <c r="B69" s="5" t="s">
        <v>11</v>
      </c>
      <c r="C69" s="9" t="s">
        <v>10</v>
      </c>
      <c r="D69" s="20">
        <v>1</v>
      </c>
      <c r="E69" s="1" t="s">
        <v>19</v>
      </c>
      <c r="F69" s="2" t="s">
        <v>14</v>
      </c>
      <c r="G69" s="1">
        <v>7.5</v>
      </c>
      <c r="H69" s="5">
        <f t="shared" si="7"/>
        <v>2.3873185637891519</v>
      </c>
      <c r="I69" s="5"/>
      <c r="J69" s="1" t="s">
        <v>16</v>
      </c>
      <c r="K69" s="1"/>
      <c r="L69" s="5">
        <f>0.201*H69^2.4517</f>
        <v>1.6971449028629</v>
      </c>
      <c r="M69" s="5"/>
      <c r="N69" s="38">
        <f t="shared" si="8"/>
        <v>1.6971449028629</v>
      </c>
    </row>
    <row r="70" spans="1:14" ht="15" thickBot="1" x14ac:dyDescent="0.35">
      <c r="A70" s="4">
        <v>44629</v>
      </c>
      <c r="B70" s="5" t="s">
        <v>11</v>
      </c>
      <c r="C70" s="9" t="s">
        <v>10</v>
      </c>
      <c r="D70" s="20">
        <v>1</v>
      </c>
      <c r="E70" s="1" t="s">
        <v>19</v>
      </c>
      <c r="F70" s="2" t="s">
        <v>12</v>
      </c>
      <c r="G70" s="1">
        <v>21.5</v>
      </c>
      <c r="H70" s="5">
        <f t="shared" si="7"/>
        <v>6.8436465495289029</v>
      </c>
      <c r="I70" s="5"/>
      <c r="J70" s="1" t="s">
        <v>16</v>
      </c>
      <c r="K70" s="1"/>
      <c r="L70" s="5">
        <f>0.3338*H70^2.3153</f>
        <v>28.669996966308464</v>
      </c>
      <c r="M70" s="5"/>
      <c r="N70" s="38">
        <f t="shared" si="8"/>
        <v>28.669996966308464</v>
      </c>
    </row>
    <row r="71" spans="1:14" ht="15" thickBot="1" x14ac:dyDescent="0.35">
      <c r="A71" s="4">
        <v>44629</v>
      </c>
      <c r="B71" s="5" t="s">
        <v>11</v>
      </c>
      <c r="C71" s="9" t="s">
        <v>10</v>
      </c>
      <c r="D71" s="20">
        <v>1</v>
      </c>
      <c r="E71" s="1" t="s">
        <v>19</v>
      </c>
      <c r="F71" s="2" t="s">
        <v>14</v>
      </c>
      <c r="G71" s="1">
        <v>15</v>
      </c>
      <c r="H71" s="5">
        <f t="shared" si="7"/>
        <v>4.7746371275783037</v>
      </c>
      <c r="I71" s="5"/>
      <c r="J71" s="1" t="s">
        <v>16</v>
      </c>
      <c r="K71" s="1"/>
      <c r="L71" s="5">
        <f>0.201*H71^2.4517</f>
        <v>9.2844068749763586</v>
      </c>
      <c r="M71" s="5"/>
      <c r="N71" s="38">
        <f t="shared" si="8"/>
        <v>9.2844068749763586</v>
      </c>
    </row>
    <row r="72" spans="1:14" ht="15" thickBot="1" x14ac:dyDescent="0.35">
      <c r="A72" s="4">
        <v>44629</v>
      </c>
      <c r="B72" s="5" t="s">
        <v>11</v>
      </c>
      <c r="C72" s="9" t="s">
        <v>10</v>
      </c>
      <c r="D72" s="20">
        <v>1</v>
      </c>
      <c r="E72" s="1" t="s">
        <v>19</v>
      </c>
      <c r="F72" s="2" t="s">
        <v>12</v>
      </c>
      <c r="G72" s="1">
        <v>9.5</v>
      </c>
      <c r="H72" s="5">
        <f t="shared" si="7"/>
        <v>3.0239368474662593</v>
      </c>
      <c r="I72" s="5"/>
      <c r="J72" s="1" t="s">
        <v>16</v>
      </c>
      <c r="K72" s="1"/>
      <c r="L72" s="5">
        <f>0.3338*H72^2.3153</f>
        <v>4.3266956211286107</v>
      </c>
      <c r="M72" s="5"/>
      <c r="N72" s="38">
        <f t="shared" si="8"/>
        <v>4.3266956211286107</v>
      </c>
    </row>
    <row r="73" spans="1:14" ht="15" thickBot="1" x14ac:dyDescent="0.35">
      <c r="A73" s="4">
        <v>44629</v>
      </c>
      <c r="B73" s="5" t="s">
        <v>11</v>
      </c>
      <c r="C73" s="9" t="s">
        <v>10</v>
      </c>
      <c r="D73" s="20">
        <v>1</v>
      </c>
      <c r="E73" s="1" t="s">
        <v>19</v>
      </c>
      <c r="F73" s="2" t="s">
        <v>14</v>
      </c>
      <c r="G73" s="1">
        <v>8.5</v>
      </c>
      <c r="H73" s="5">
        <f t="shared" si="7"/>
        <v>2.7056277056277058</v>
      </c>
      <c r="I73" s="5"/>
      <c r="J73" s="1" t="s">
        <v>15</v>
      </c>
      <c r="K73" s="1">
        <v>3</v>
      </c>
      <c r="L73" s="5">
        <f>0.201*H73^2.4517</f>
        <v>2.3066813530015664</v>
      </c>
      <c r="M73" s="6">
        <f>L73-(L73*0.3)</f>
        <v>1.6146769471010964</v>
      </c>
      <c r="N73" s="38">
        <f t="shared" si="8"/>
        <v>3.9213583001026628</v>
      </c>
    </row>
    <row r="74" spans="1:14" ht="15" thickBot="1" x14ac:dyDescent="0.35">
      <c r="A74" s="4">
        <v>44629</v>
      </c>
      <c r="B74" s="5" t="s">
        <v>11</v>
      </c>
      <c r="C74" s="9" t="s">
        <v>10</v>
      </c>
      <c r="D74" s="20">
        <v>1</v>
      </c>
      <c r="E74" s="1" t="s">
        <v>19</v>
      </c>
      <c r="F74" s="2" t="s">
        <v>12</v>
      </c>
      <c r="G74" s="1">
        <v>7.8</v>
      </c>
      <c r="H74" s="5">
        <f t="shared" si="7"/>
        <v>2.482811306340718</v>
      </c>
      <c r="I74" s="5"/>
      <c r="J74" s="1" t="s">
        <v>16</v>
      </c>
      <c r="K74" s="1"/>
      <c r="L74" s="5">
        <f>0.3338*H74^2.3153</f>
        <v>2.7409399088136741</v>
      </c>
      <c r="M74" s="5"/>
      <c r="N74" s="38">
        <f t="shared" si="8"/>
        <v>2.7409399088136741</v>
      </c>
    </row>
    <row r="75" spans="1:14" ht="15" thickBot="1" x14ac:dyDescent="0.35">
      <c r="A75" s="4">
        <v>44629</v>
      </c>
      <c r="B75" s="5" t="s">
        <v>11</v>
      </c>
      <c r="C75" s="9" t="s">
        <v>10</v>
      </c>
      <c r="D75" s="20">
        <v>1</v>
      </c>
      <c r="E75" s="1" t="s">
        <v>19</v>
      </c>
      <c r="F75" s="2" t="s">
        <v>14</v>
      </c>
      <c r="G75" s="1">
        <v>33.799999999999997</v>
      </c>
      <c r="H75" s="5">
        <f t="shared" si="7"/>
        <v>10.758848994143111</v>
      </c>
      <c r="I75" s="5"/>
      <c r="J75" s="1" t="s">
        <v>16</v>
      </c>
      <c r="K75" s="1"/>
      <c r="L75" s="5">
        <f>0.201*H75^2.4517</f>
        <v>68.041879068945917</v>
      </c>
      <c r="M75" s="5"/>
      <c r="N75" s="38">
        <f t="shared" si="8"/>
        <v>68.041879068945917</v>
      </c>
    </row>
    <row r="76" spans="1:14" ht="15" thickBot="1" x14ac:dyDescent="0.35">
      <c r="A76" s="4">
        <v>44629</v>
      </c>
      <c r="B76" s="5" t="s">
        <v>11</v>
      </c>
      <c r="C76" s="9" t="s">
        <v>10</v>
      </c>
      <c r="D76" s="20">
        <v>1</v>
      </c>
      <c r="E76" s="1" t="s">
        <v>19</v>
      </c>
      <c r="F76" s="2" t="s">
        <v>12</v>
      </c>
      <c r="G76" s="1">
        <v>9.6</v>
      </c>
      <c r="H76" s="5">
        <f t="shared" si="7"/>
        <v>3.0557677616501144</v>
      </c>
      <c r="I76" s="5"/>
      <c r="J76" s="1" t="s">
        <v>16</v>
      </c>
      <c r="K76" s="1"/>
      <c r="L76" s="5">
        <f>0.3338*H76^2.3153</f>
        <v>4.4328748116299348</v>
      </c>
      <c r="M76" s="5"/>
      <c r="N76" s="38">
        <f t="shared" si="8"/>
        <v>4.4328748116299348</v>
      </c>
    </row>
    <row r="77" spans="1:14" ht="15" thickBot="1" x14ac:dyDescent="0.35">
      <c r="A77" s="4">
        <v>44629</v>
      </c>
      <c r="B77" s="5" t="s">
        <v>11</v>
      </c>
      <c r="C77" s="9" t="s">
        <v>10</v>
      </c>
      <c r="D77" s="20">
        <v>1</v>
      </c>
      <c r="E77" s="1" t="s">
        <v>19</v>
      </c>
      <c r="F77" s="2" t="s">
        <v>14</v>
      </c>
      <c r="G77" s="1">
        <v>31.9</v>
      </c>
      <c r="H77" s="5">
        <f t="shared" si="7"/>
        <v>10.154061624649859</v>
      </c>
      <c r="I77" s="5"/>
      <c r="J77" s="1" t="s">
        <v>16</v>
      </c>
      <c r="K77" s="1"/>
      <c r="L77" s="5">
        <f>0.201*H77^2.4517</f>
        <v>59.043873665751221</v>
      </c>
      <c r="M77" s="5"/>
      <c r="N77" s="38">
        <f t="shared" si="8"/>
        <v>59.043873665751221</v>
      </c>
    </row>
    <row r="78" spans="1:14" ht="15" thickBot="1" x14ac:dyDescent="0.35">
      <c r="A78" s="4">
        <v>44629</v>
      </c>
      <c r="B78" s="5" t="s">
        <v>11</v>
      </c>
      <c r="C78" s="9" t="s">
        <v>10</v>
      </c>
      <c r="D78" s="20">
        <v>1</v>
      </c>
      <c r="E78" s="1" t="s">
        <v>19</v>
      </c>
      <c r="F78" s="2" t="s">
        <v>12</v>
      </c>
      <c r="G78" s="1">
        <v>9.5</v>
      </c>
      <c r="H78" s="5">
        <f t="shared" si="7"/>
        <v>3.0239368474662593</v>
      </c>
      <c r="I78" s="5"/>
      <c r="J78" s="1" t="s">
        <v>16</v>
      </c>
      <c r="K78" s="1"/>
      <c r="L78" s="5">
        <f>0.3338*H78^2.3153</f>
        <v>4.3266956211286107</v>
      </c>
      <c r="M78" s="5"/>
      <c r="N78" s="38">
        <f t="shared" si="8"/>
        <v>4.3266956211286107</v>
      </c>
    </row>
    <row r="79" spans="1:14" ht="15" thickBot="1" x14ac:dyDescent="0.35">
      <c r="A79" s="4">
        <v>44629</v>
      </c>
      <c r="B79" s="5" t="s">
        <v>11</v>
      </c>
      <c r="C79" s="9" t="s">
        <v>10</v>
      </c>
      <c r="D79" s="20">
        <v>1</v>
      </c>
      <c r="E79" s="1" t="s">
        <v>19</v>
      </c>
      <c r="F79" s="2" t="s">
        <v>12</v>
      </c>
      <c r="G79" s="1">
        <v>8.6999999999999993</v>
      </c>
      <c r="H79" s="5">
        <f t="shared" si="7"/>
        <v>2.769289533995416</v>
      </c>
      <c r="I79" s="5"/>
      <c r="J79" s="1" t="s">
        <v>16</v>
      </c>
      <c r="K79" s="1"/>
      <c r="L79" s="5">
        <f>0.3338*H79^2.3153</f>
        <v>3.5294075171045192</v>
      </c>
      <c r="M79" s="5"/>
      <c r="N79" s="38">
        <f t="shared" si="8"/>
        <v>3.5294075171045192</v>
      </c>
    </row>
    <row r="80" spans="1:14" ht="15" thickBot="1" x14ac:dyDescent="0.35">
      <c r="A80" s="4">
        <v>44629</v>
      </c>
      <c r="B80" s="5" t="s">
        <v>11</v>
      </c>
      <c r="C80" s="9" t="s">
        <v>10</v>
      </c>
      <c r="D80" s="21">
        <v>1</v>
      </c>
      <c r="E80" s="22" t="s">
        <v>19</v>
      </c>
      <c r="F80" s="24" t="s">
        <v>14</v>
      </c>
      <c r="G80" s="22">
        <v>27</v>
      </c>
      <c r="H80" s="23">
        <f t="shared" si="7"/>
        <v>8.5943468296409478</v>
      </c>
      <c r="I80" s="23"/>
      <c r="J80" s="22" t="s">
        <v>16</v>
      </c>
      <c r="K80" s="22"/>
      <c r="L80" s="23">
        <f t="shared" ref="L80:L118" si="9">0.201*H80^2.4517</f>
        <v>39.228867013434019</v>
      </c>
      <c r="M80" s="23"/>
      <c r="N80" s="38">
        <f t="shared" si="8"/>
        <v>39.228867013434019</v>
      </c>
    </row>
    <row r="81" spans="1:14" ht="15" thickBot="1" x14ac:dyDescent="0.35">
      <c r="A81" s="4">
        <v>44629</v>
      </c>
      <c r="B81" s="5" t="s">
        <v>11</v>
      </c>
      <c r="C81" s="9" t="s">
        <v>10</v>
      </c>
      <c r="D81" s="41">
        <v>1</v>
      </c>
      <c r="E81" s="13" t="s">
        <v>20</v>
      </c>
      <c r="F81" s="15" t="s">
        <v>14</v>
      </c>
      <c r="G81" s="13">
        <v>8.9</v>
      </c>
      <c r="H81" s="14">
        <f t="shared" si="7"/>
        <v>2.8329513623631271</v>
      </c>
      <c r="I81" s="14"/>
      <c r="J81" s="13" t="s">
        <v>16</v>
      </c>
      <c r="K81" s="13"/>
      <c r="L81" s="14">
        <f t="shared" si="9"/>
        <v>2.5819670992293347</v>
      </c>
      <c r="M81" s="14"/>
      <c r="N81" s="38">
        <f t="shared" si="8"/>
        <v>2.5819670992293347</v>
      </c>
    </row>
    <row r="82" spans="1:14" ht="15" thickBot="1" x14ac:dyDescent="0.35">
      <c r="A82" s="4">
        <v>44629</v>
      </c>
      <c r="B82" s="5" t="s">
        <v>11</v>
      </c>
      <c r="C82" s="9" t="s">
        <v>10</v>
      </c>
      <c r="D82" s="20">
        <v>1</v>
      </c>
      <c r="E82" s="1" t="s">
        <v>20</v>
      </c>
      <c r="F82" s="2" t="s">
        <v>14</v>
      </c>
      <c r="G82" s="1">
        <v>29.6</v>
      </c>
      <c r="H82" s="5">
        <f t="shared" si="7"/>
        <v>9.4219505984211871</v>
      </c>
      <c r="I82" s="5"/>
      <c r="J82" s="1" t="s">
        <v>16</v>
      </c>
      <c r="K82" s="1"/>
      <c r="L82" s="5">
        <f t="shared" si="9"/>
        <v>49.14701127373128</v>
      </c>
      <c r="M82" s="5"/>
      <c r="N82" s="38">
        <f t="shared" si="8"/>
        <v>49.14701127373128</v>
      </c>
    </row>
    <row r="83" spans="1:14" ht="15" thickBot="1" x14ac:dyDescent="0.35">
      <c r="A83" s="4">
        <v>44629</v>
      </c>
      <c r="B83" s="5" t="s">
        <v>11</v>
      </c>
      <c r="C83" s="9" t="s">
        <v>10</v>
      </c>
      <c r="D83" s="20">
        <v>1</v>
      </c>
      <c r="E83" s="1" t="s">
        <v>20</v>
      </c>
      <c r="F83" s="2" t="s">
        <v>14</v>
      </c>
      <c r="G83" s="1">
        <v>20.5</v>
      </c>
      <c r="H83" s="5">
        <f t="shared" si="7"/>
        <v>6.5253374076903485</v>
      </c>
      <c r="I83" s="5"/>
      <c r="J83" s="1" t="s">
        <v>16</v>
      </c>
      <c r="K83" s="1"/>
      <c r="L83" s="5">
        <f t="shared" si="9"/>
        <v>19.96908501030002</v>
      </c>
      <c r="M83" s="5"/>
      <c r="N83" s="38">
        <f t="shared" si="8"/>
        <v>19.96908501030002</v>
      </c>
    </row>
    <row r="84" spans="1:14" ht="15" thickBot="1" x14ac:dyDescent="0.35">
      <c r="A84" s="4">
        <v>44629</v>
      </c>
      <c r="B84" s="5" t="s">
        <v>11</v>
      </c>
      <c r="C84" s="9" t="s">
        <v>10</v>
      </c>
      <c r="D84" s="20">
        <v>1</v>
      </c>
      <c r="E84" s="1" t="s">
        <v>20</v>
      </c>
      <c r="F84" s="2" t="s">
        <v>14</v>
      </c>
      <c r="G84" s="1">
        <v>46.8</v>
      </c>
      <c r="H84" s="5">
        <f t="shared" si="7"/>
        <v>14.896867838044308</v>
      </c>
      <c r="I84" s="5"/>
      <c r="J84" s="1" t="s">
        <v>16</v>
      </c>
      <c r="K84" s="1"/>
      <c r="L84" s="5">
        <f t="shared" si="9"/>
        <v>151.10296372481628</v>
      </c>
      <c r="M84" s="5"/>
      <c r="N84" s="38">
        <f t="shared" si="8"/>
        <v>151.10296372481628</v>
      </c>
    </row>
    <row r="85" spans="1:14" ht="15" thickBot="1" x14ac:dyDescent="0.35">
      <c r="A85" s="4">
        <v>44629</v>
      </c>
      <c r="B85" s="5" t="s">
        <v>11</v>
      </c>
      <c r="C85" s="9" t="s">
        <v>10</v>
      </c>
      <c r="D85" s="20">
        <v>1</v>
      </c>
      <c r="E85" s="1" t="s">
        <v>20</v>
      </c>
      <c r="F85" s="2" t="s">
        <v>14</v>
      </c>
      <c r="G85" s="1">
        <v>18.5</v>
      </c>
      <c r="H85" s="5">
        <f t="shared" si="7"/>
        <v>5.8887191240132415</v>
      </c>
      <c r="I85" s="5"/>
      <c r="J85" s="1" t="s">
        <v>16</v>
      </c>
      <c r="K85" s="1"/>
      <c r="L85" s="5">
        <f t="shared" si="9"/>
        <v>15.525877355535336</v>
      </c>
      <c r="M85" s="5"/>
      <c r="N85" s="38">
        <f t="shared" si="8"/>
        <v>15.525877355535336</v>
      </c>
    </row>
    <row r="86" spans="1:14" ht="15" thickBot="1" x14ac:dyDescent="0.35">
      <c r="A86" s="4">
        <v>44629</v>
      </c>
      <c r="B86" s="5" t="s">
        <v>11</v>
      </c>
      <c r="C86" s="9" t="s">
        <v>10</v>
      </c>
      <c r="D86" s="20">
        <v>1</v>
      </c>
      <c r="E86" s="1" t="s">
        <v>20</v>
      </c>
      <c r="F86" s="2" t="s">
        <v>14</v>
      </c>
      <c r="G86" s="1">
        <v>14.9</v>
      </c>
      <c r="H86" s="5">
        <f t="shared" si="7"/>
        <v>4.7428062133944486</v>
      </c>
      <c r="I86" s="5"/>
      <c r="J86" s="1" t="s">
        <v>16</v>
      </c>
      <c r="K86" s="1"/>
      <c r="L86" s="5">
        <f t="shared" si="9"/>
        <v>9.1333899224788624</v>
      </c>
      <c r="M86" s="5"/>
      <c r="N86" s="38">
        <f t="shared" si="8"/>
        <v>9.1333899224788624</v>
      </c>
    </row>
    <row r="87" spans="1:14" ht="15" thickBot="1" x14ac:dyDescent="0.35">
      <c r="A87" s="4">
        <v>44629</v>
      </c>
      <c r="B87" s="5" t="s">
        <v>11</v>
      </c>
      <c r="C87" s="9" t="s">
        <v>10</v>
      </c>
      <c r="D87" s="20">
        <v>1</v>
      </c>
      <c r="E87" s="1" t="s">
        <v>20</v>
      </c>
      <c r="F87" s="2" t="s">
        <v>14</v>
      </c>
      <c r="G87" s="1">
        <v>11.8</v>
      </c>
      <c r="H87" s="5">
        <f t="shared" si="7"/>
        <v>3.756047873694933</v>
      </c>
      <c r="I87" s="5"/>
      <c r="J87" s="1" t="s">
        <v>15</v>
      </c>
      <c r="K87" s="1">
        <v>3</v>
      </c>
      <c r="L87" s="5">
        <f t="shared" si="9"/>
        <v>5.1554234421084741</v>
      </c>
      <c r="M87" s="6">
        <f>L87-(L87*0.3)</f>
        <v>3.6087964094759322</v>
      </c>
      <c r="N87" s="38">
        <f t="shared" si="8"/>
        <v>8.7642198515844072</v>
      </c>
    </row>
    <row r="88" spans="1:14" ht="15" thickBot="1" x14ac:dyDescent="0.35">
      <c r="A88" s="4">
        <v>44629</v>
      </c>
      <c r="B88" s="5" t="s">
        <v>11</v>
      </c>
      <c r="C88" s="9" t="s">
        <v>10</v>
      </c>
      <c r="D88" s="20">
        <v>1</v>
      </c>
      <c r="E88" s="1" t="s">
        <v>20</v>
      </c>
      <c r="F88" s="2" t="s">
        <v>14</v>
      </c>
      <c r="G88" s="1">
        <v>9.1999999999999993</v>
      </c>
      <c r="H88" s="5">
        <f t="shared" si="7"/>
        <v>2.9284441049146928</v>
      </c>
      <c r="I88" s="5"/>
      <c r="J88" s="1" t="s">
        <v>16</v>
      </c>
      <c r="K88" s="1"/>
      <c r="L88" s="5">
        <f t="shared" si="9"/>
        <v>2.8005919811198092</v>
      </c>
      <c r="M88" s="5"/>
      <c r="N88" s="38">
        <f t="shared" si="8"/>
        <v>2.8005919811198092</v>
      </c>
    </row>
    <row r="89" spans="1:14" ht="15" thickBot="1" x14ac:dyDescent="0.35">
      <c r="A89" s="4">
        <v>44629</v>
      </c>
      <c r="B89" s="5" t="s">
        <v>11</v>
      </c>
      <c r="C89" s="9" t="s">
        <v>10</v>
      </c>
      <c r="D89" s="20">
        <v>1</v>
      </c>
      <c r="E89" s="1" t="s">
        <v>20</v>
      </c>
      <c r="F89" s="2" t="s">
        <v>14</v>
      </c>
      <c r="G89" s="1">
        <v>11.2</v>
      </c>
      <c r="H89" s="5">
        <f t="shared" si="7"/>
        <v>3.5650623885918002</v>
      </c>
      <c r="I89" s="5"/>
      <c r="J89" s="1" t="s">
        <v>16</v>
      </c>
      <c r="K89" s="1"/>
      <c r="L89" s="5">
        <f t="shared" si="9"/>
        <v>4.5362716176467108</v>
      </c>
      <c r="M89" s="5"/>
      <c r="N89" s="38">
        <f t="shared" si="8"/>
        <v>4.5362716176467108</v>
      </c>
    </row>
    <row r="90" spans="1:14" ht="15" thickBot="1" x14ac:dyDescent="0.35">
      <c r="A90" s="4">
        <v>44629</v>
      </c>
      <c r="B90" s="5" t="s">
        <v>11</v>
      </c>
      <c r="C90" s="9" t="s">
        <v>10</v>
      </c>
      <c r="D90" s="20">
        <v>1</v>
      </c>
      <c r="E90" s="1" t="s">
        <v>20</v>
      </c>
      <c r="F90" s="2" t="s">
        <v>14</v>
      </c>
      <c r="G90" s="1">
        <v>11.4</v>
      </c>
      <c r="H90" s="5">
        <f t="shared" si="7"/>
        <v>3.6287242169595113</v>
      </c>
      <c r="I90" s="5"/>
      <c r="J90" s="1" t="s">
        <v>16</v>
      </c>
      <c r="K90" s="1"/>
      <c r="L90" s="5">
        <f t="shared" si="9"/>
        <v>4.7374522833459443</v>
      </c>
      <c r="M90" s="5"/>
      <c r="N90" s="38">
        <f t="shared" si="8"/>
        <v>4.7374522833459443</v>
      </c>
    </row>
    <row r="91" spans="1:14" ht="15" thickBot="1" x14ac:dyDescent="0.35">
      <c r="A91" s="4">
        <v>44629</v>
      </c>
      <c r="B91" s="5" t="s">
        <v>11</v>
      </c>
      <c r="C91" s="9" t="s">
        <v>10</v>
      </c>
      <c r="D91" s="20">
        <v>1</v>
      </c>
      <c r="E91" s="1" t="s">
        <v>20</v>
      </c>
      <c r="F91" s="2" t="s">
        <v>14</v>
      </c>
      <c r="G91" s="1">
        <v>18.899999999999999</v>
      </c>
      <c r="H91" s="5">
        <f t="shared" si="7"/>
        <v>6.0160427807486627</v>
      </c>
      <c r="I91" s="5"/>
      <c r="J91" s="1" t="s">
        <v>16</v>
      </c>
      <c r="K91" s="1"/>
      <c r="L91" s="5">
        <f t="shared" si="9"/>
        <v>16.361858404556841</v>
      </c>
      <c r="M91" s="5"/>
      <c r="N91" s="38">
        <f t="shared" si="8"/>
        <v>16.361858404556841</v>
      </c>
    </row>
    <row r="92" spans="1:14" ht="15" thickBot="1" x14ac:dyDescent="0.35">
      <c r="A92" s="4">
        <v>44629</v>
      </c>
      <c r="B92" s="5" t="s">
        <v>11</v>
      </c>
      <c r="C92" s="9" t="s">
        <v>10</v>
      </c>
      <c r="D92" s="20">
        <v>1</v>
      </c>
      <c r="E92" s="1" t="s">
        <v>20</v>
      </c>
      <c r="F92" s="2" t="s">
        <v>14</v>
      </c>
      <c r="G92" s="1">
        <v>15.8</v>
      </c>
      <c r="H92" s="5">
        <f t="shared" si="7"/>
        <v>5.0292844410491471</v>
      </c>
      <c r="I92" s="5"/>
      <c r="J92" s="1" t="s">
        <v>15</v>
      </c>
      <c r="K92" s="1">
        <v>3</v>
      </c>
      <c r="L92" s="5">
        <f t="shared" si="9"/>
        <v>10.545782371572853</v>
      </c>
      <c r="M92" s="6">
        <f>L92-(L92*0.3)</f>
        <v>7.3820476601009979</v>
      </c>
      <c r="N92" s="38">
        <f t="shared" si="8"/>
        <v>17.927830031673849</v>
      </c>
    </row>
    <row r="93" spans="1:14" ht="15" thickBot="1" x14ac:dyDescent="0.35">
      <c r="A93" s="4">
        <v>44629</v>
      </c>
      <c r="B93" s="5" t="s">
        <v>11</v>
      </c>
      <c r="C93" s="9" t="s">
        <v>10</v>
      </c>
      <c r="D93" s="20">
        <v>1</v>
      </c>
      <c r="E93" s="1" t="s">
        <v>20</v>
      </c>
      <c r="F93" s="2" t="s">
        <v>14</v>
      </c>
      <c r="G93" s="1">
        <v>21.9</v>
      </c>
      <c r="H93" s="5">
        <f t="shared" si="7"/>
        <v>6.9709702062643233</v>
      </c>
      <c r="I93" s="5"/>
      <c r="J93" s="1" t="s">
        <v>16</v>
      </c>
      <c r="K93" s="1"/>
      <c r="L93" s="5">
        <f t="shared" si="9"/>
        <v>23.479998294020824</v>
      </c>
      <c r="M93" s="5"/>
      <c r="N93" s="38">
        <f t="shared" si="8"/>
        <v>23.479998294020824</v>
      </c>
    </row>
    <row r="94" spans="1:14" ht="15" thickBot="1" x14ac:dyDescent="0.35">
      <c r="A94" s="4">
        <v>44629</v>
      </c>
      <c r="B94" s="5" t="s">
        <v>11</v>
      </c>
      <c r="C94" s="9" t="s">
        <v>10</v>
      </c>
      <c r="D94" s="20">
        <v>1</v>
      </c>
      <c r="E94" s="1" t="s">
        <v>20</v>
      </c>
      <c r="F94" s="2" t="s">
        <v>14</v>
      </c>
      <c r="G94" s="1">
        <v>10.199999999999999</v>
      </c>
      <c r="H94" s="5">
        <f t="shared" si="7"/>
        <v>3.2467532467532467</v>
      </c>
      <c r="I94" s="5"/>
      <c r="J94" s="1" t="s">
        <v>16</v>
      </c>
      <c r="K94" s="1"/>
      <c r="L94" s="5">
        <f t="shared" si="9"/>
        <v>3.6067518711729623</v>
      </c>
      <c r="M94" s="5"/>
      <c r="N94" s="38">
        <f t="shared" si="8"/>
        <v>3.6067518711729623</v>
      </c>
    </row>
    <row r="95" spans="1:14" ht="15" thickBot="1" x14ac:dyDescent="0.35">
      <c r="A95" s="4">
        <v>44629</v>
      </c>
      <c r="B95" s="5" t="s">
        <v>11</v>
      </c>
      <c r="C95" s="9" t="s">
        <v>10</v>
      </c>
      <c r="D95" s="20">
        <v>1</v>
      </c>
      <c r="E95" s="1" t="s">
        <v>20</v>
      </c>
      <c r="F95" s="2" t="s">
        <v>14</v>
      </c>
      <c r="G95" s="1">
        <v>11.7</v>
      </c>
      <c r="H95" s="5">
        <f t="shared" si="7"/>
        <v>3.724216959511077</v>
      </c>
      <c r="I95" s="5"/>
      <c r="J95" s="1" t="s">
        <v>16</v>
      </c>
      <c r="K95" s="1"/>
      <c r="L95" s="5">
        <f t="shared" si="9"/>
        <v>5.0489666483295457</v>
      </c>
      <c r="M95" s="5"/>
      <c r="N95" s="38">
        <f t="shared" si="8"/>
        <v>5.0489666483295457</v>
      </c>
    </row>
    <row r="96" spans="1:14" ht="15" thickBot="1" x14ac:dyDescent="0.35">
      <c r="A96" s="4">
        <v>44629</v>
      </c>
      <c r="B96" s="5" t="s">
        <v>11</v>
      </c>
      <c r="C96" s="9" t="s">
        <v>10</v>
      </c>
      <c r="D96" s="20">
        <v>1</v>
      </c>
      <c r="E96" s="1" t="s">
        <v>20</v>
      </c>
      <c r="F96" s="2" t="s">
        <v>14</v>
      </c>
      <c r="G96" s="1">
        <v>17.5</v>
      </c>
      <c r="H96" s="5">
        <f t="shared" si="7"/>
        <v>5.570409982174688</v>
      </c>
      <c r="I96" s="5"/>
      <c r="J96" s="1" t="s">
        <v>15</v>
      </c>
      <c r="K96" s="1">
        <v>3</v>
      </c>
      <c r="L96" s="5">
        <f t="shared" si="9"/>
        <v>13.54838747325808</v>
      </c>
      <c r="M96" s="6">
        <f>L96-(L96*0.3)</f>
        <v>9.4838712312806557</v>
      </c>
      <c r="N96" s="38">
        <f t="shared" si="8"/>
        <v>23.032258704538734</v>
      </c>
    </row>
    <row r="97" spans="1:14" ht="15" thickBot="1" x14ac:dyDescent="0.35">
      <c r="A97" s="4">
        <v>44629</v>
      </c>
      <c r="B97" s="5" t="s">
        <v>11</v>
      </c>
      <c r="C97" s="9" t="s">
        <v>10</v>
      </c>
      <c r="D97" s="20">
        <v>1</v>
      </c>
      <c r="E97" s="1" t="s">
        <v>20</v>
      </c>
      <c r="F97" s="2" t="s">
        <v>14</v>
      </c>
      <c r="G97" s="1">
        <v>41.5</v>
      </c>
      <c r="H97" s="5">
        <f t="shared" si="7"/>
        <v>13.209829386299974</v>
      </c>
      <c r="I97" s="5"/>
      <c r="J97" s="1" t="s">
        <v>16</v>
      </c>
      <c r="K97" s="1"/>
      <c r="L97" s="5">
        <f t="shared" si="9"/>
        <v>112.53814269529296</v>
      </c>
      <c r="M97" s="5"/>
      <c r="N97" s="38">
        <f t="shared" si="8"/>
        <v>112.53814269529296</v>
      </c>
    </row>
    <row r="98" spans="1:14" ht="15" thickBot="1" x14ac:dyDescent="0.35">
      <c r="A98" s="4">
        <v>44629</v>
      </c>
      <c r="B98" s="5" t="s">
        <v>11</v>
      </c>
      <c r="C98" s="9" t="s">
        <v>10</v>
      </c>
      <c r="D98" s="20">
        <v>1</v>
      </c>
      <c r="E98" s="1" t="s">
        <v>20</v>
      </c>
      <c r="F98" s="2" t="s">
        <v>14</v>
      </c>
      <c r="G98" s="1">
        <v>9</v>
      </c>
      <c r="H98" s="5">
        <f t="shared" si="7"/>
        <v>2.8647822765469826</v>
      </c>
      <c r="I98" s="5"/>
      <c r="J98" s="1" t="s">
        <v>16</v>
      </c>
      <c r="K98" s="1"/>
      <c r="L98" s="5">
        <f t="shared" si="9"/>
        <v>2.653674095941879</v>
      </c>
      <c r="M98" s="5"/>
      <c r="N98" s="38">
        <f t="shared" si="8"/>
        <v>2.653674095941879</v>
      </c>
    </row>
    <row r="99" spans="1:14" ht="15" thickBot="1" x14ac:dyDescent="0.35">
      <c r="A99" s="4">
        <v>44629</v>
      </c>
      <c r="B99" s="5" t="s">
        <v>11</v>
      </c>
      <c r="C99" s="9" t="s">
        <v>10</v>
      </c>
      <c r="D99" s="20">
        <v>1</v>
      </c>
      <c r="E99" s="1" t="s">
        <v>20</v>
      </c>
      <c r="F99" s="2" t="s">
        <v>14</v>
      </c>
      <c r="G99" s="1">
        <v>45.2</v>
      </c>
      <c r="H99" s="5">
        <f t="shared" si="7"/>
        <v>14.387573211102625</v>
      </c>
      <c r="I99" s="5"/>
      <c r="J99" s="1" t="s">
        <v>16</v>
      </c>
      <c r="K99" s="1"/>
      <c r="L99" s="5">
        <f t="shared" si="9"/>
        <v>138.75036213522847</v>
      </c>
      <c r="M99" s="5"/>
      <c r="N99" s="38">
        <f t="shared" si="8"/>
        <v>138.75036213522847</v>
      </c>
    </row>
    <row r="100" spans="1:14" ht="15" thickBot="1" x14ac:dyDescent="0.35">
      <c r="A100" s="4">
        <v>44629</v>
      </c>
      <c r="B100" s="5" t="s">
        <v>11</v>
      </c>
      <c r="C100" s="9" t="s">
        <v>10</v>
      </c>
      <c r="D100" s="20">
        <v>1</v>
      </c>
      <c r="E100" s="1" t="s">
        <v>20</v>
      </c>
      <c r="F100" s="2" t="s">
        <v>14</v>
      </c>
      <c r="G100" s="1">
        <v>26.5</v>
      </c>
      <c r="H100" s="5">
        <f t="shared" si="7"/>
        <v>8.4351922587216706</v>
      </c>
      <c r="I100" s="5"/>
      <c r="J100" s="1" t="s">
        <v>16</v>
      </c>
      <c r="K100" s="1"/>
      <c r="L100" s="5">
        <f t="shared" si="9"/>
        <v>37.471677340009649</v>
      </c>
      <c r="M100" s="5"/>
      <c r="N100" s="38">
        <f t="shared" si="8"/>
        <v>37.471677340009649</v>
      </c>
    </row>
    <row r="101" spans="1:14" ht="15" thickBot="1" x14ac:dyDescent="0.35">
      <c r="A101" s="4">
        <v>44629</v>
      </c>
      <c r="B101" s="5" t="s">
        <v>11</v>
      </c>
      <c r="C101" s="9" t="s">
        <v>10</v>
      </c>
      <c r="D101" s="20">
        <v>1</v>
      </c>
      <c r="E101" s="1" t="s">
        <v>20</v>
      </c>
      <c r="F101" s="2" t="s">
        <v>14</v>
      </c>
      <c r="G101" s="1">
        <v>33.6</v>
      </c>
      <c r="H101" s="5">
        <f t="shared" si="7"/>
        <v>10.695187165775401</v>
      </c>
      <c r="I101" s="5"/>
      <c r="J101" s="1" t="s">
        <v>15</v>
      </c>
      <c r="K101" s="1">
        <v>3</v>
      </c>
      <c r="L101" s="5">
        <f t="shared" si="9"/>
        <v>67.059024428663534</v>
      </c>
      <c r="M101" s="6">
        <f>L101-(L101*0.3)</f>
        <v>46.941317100064474</v>
      </c>
      <c r="N101" s="38">
        <f t="shared" si="8"/>
        <v>114.000341528728</v>
      </c>
    </row>
    <row r="102" spans="1:14" ht="15" thickBot="1" x14ac:dyDescent="0.35">
      <c r="A102" s="4">
        <v>44629</v>
      </c>
      <c r="B102" s="5" t="s">
        <v>11</v>
      </c>
      <c r="C102" s="9" t="s">
        <v>10</v>
      </c>
      <c r="D102" s="20">
        <v>1</v>
      </c>
      <c r="E102" s="1" t="s">
        <v>20</v>
      </c>
      <c r="F102" s="2" t="s">
        <v>14</v>
      </c>
      <c r="G102" s="1">
        <v>33.200000000000003</v>
      </c>
      <c r="H102" s="5">
        <f t="shared" si="7"/>
        <v>10.567863509039981</v>
      </c>
      <c r="I102" s="5"/>
      <c r="J102" s="1" t="s">
        <v>16</v>
      </c>
      <c r="K102" s="1"/>
      <c r="L102" s="5">
        <f t="shared" si="9"/>
        <v>65.118661401200583</v>
      </c>
      <c r="M102" s="5"/>
      <c r="N102" s="38">
        <f t="shared" si="8"/>
        <v>65.118661401200583</v>
      </c>
    </row>
    <row r="103" spans="1:14" ht="15" thickBot="1" x14ac:dyDescent="0.35">
      <c r="A103" s="4">
        <v>44629</v>
      </c>
      <c r="B103" s="5" t="s">
        <v>11</v>
      </c>
      <c r="C103" s="9" t="s">
        <v>10</v>
      </c>
      <c r="D103" s="20">
        <v>1</v>
      </c>
      <c r="E103" s="1" t="s">
        <v>20</v>
      </c>
      <c r="F103" s="2" t="s">
        <v>14</v>
      </c>
      <c r="G103" s="1">
        <v>10.199999999999999</v>
      </c>
      <c r="H103" s="5">
        <f t="shared" si="7"/>
        <v>3.2467532467532467</v>
      </c>
      <c r="I103" s="5"/>
      <c r="J103" s="1" t="s">
        <v>16</v>
      </c>
      <c r="K103" s="1"/>
      <c r="L103" s="5">
        <f t="shared" si="9"/>
        <v>3.6067518711729623</v>
      </c>
      <c r="M103" s="5"/>
      <c r="N103" s="38">
        <f t="shared" si="8"/>
        <v>3.6067518711729623</v>
      </c>
    </row>
    <row r="104" spans="1:14" ht="15" thickBot="1" x14ac:dyDescent="0.35">
      <c r="A104" s="4">
        <v>44629</v>
      </c>
      <c r="B104" s="5" t="s">
        <v>11</v>
      </c>
      <c r="C104" s="9" t="s">
        <v>10</v>
      </c>
      <c r="D104" s="20">
        <v>1</v>
      </c>
      <c r="E104" s="1" t="s">
        <v>20</v>
      </c>
      <c r="F104" s="2" t="s">
        <v>14</v>
      </c>
      <c r="G104" s="1">
        <v>14.6</v>
      </c>
      <c r="H104" s="5">
        <f t="shared" si="7"/>
        <v>4.6473134708428825</v>
      </c>
      <c r="I104" s="5"/>
      <c r="J104" s="1" t="s">
        <v>16</v>
      </c>
      <c r="K104" s="1"/>
      <c r="L104" s="5">
        <f t="shared" si="9"/>
        <v>8.6891065182119185</v>
      </c>
      <c r="M104" s="5"/>
      <c r="N104" s="38">
        <f t="shared" si="8"/>
        <v>8.6891065182119185</v>
      </c>
    </row>
    <row r="105" spans="1:14" ht="15" thickBot="1" x14ac:dyDescent="0.35">
      <c r="A105" s="4">
        <v>44629</v>
      </c>
      <c r="B105" s="5" t="s">
        <v>11</v>
      </c>
      <c r="C105" s="9" t="s">
        <v>10</v>
      </c>
      <c r="D105" s="20">
        <v>1</v>
      </c>
      <c r="E105" s="1" t="s">
        <v>20</v>
      </c>
      <c r="F105" s="2" t="s">
        <v>14</v>
      </c>
      <c r="G105" s="1">
        <v>20.399999999999999</v>
      </c>
      <c r="H105" s="5">
        <f t="shared" si="7"/>
        <v>6.4935064935064934</v>
      </c>
      <c r="I105" s="5"/>
      <c r="J105" s="1" t="s">
        <v>16</v>
      </c>
      <c r="K105" s="1"/>
      <c r="L105" s="5">
        <f t="shared" si="9"/>
        <v>19.731109472481648</v>
      </c>
      <c r="M105" s="5"/>
      <c r="N105" s="38">
        <f t="shared" si="8"/>
        <v>19.731109472481648</v>
      </c>
    </row>
    <row r="106" spans="1:14" ht="15" thickBot="1" x14ac:dyDescent="0.35">
      <c r="A106" s="4">
        <v>44629</v>
      </c>
      <c r="B106" s="5" t="s">
        <v>11</v>
      </c>
      <c r="C106" s="9" t="s">
        <v>10</v>
      </c>
      <c r="D106" s="20">
        <v>1</v>
      </c>
      <c r="E106" s="1" t="s">
        <v>20</v>
      </c>
      <c r="F106" s="2" t="s">
        <v>14</v>
      </c>
      <c r="G106" s="1">
        <v>10.9</v>
      </c>
      <c r="H106" s="5">
        <f t="shared" si="7"/>
        <v>3.4695696460402345</v>
      </c>
      <c r="I106" s="5"/>
      <c r="J106" s="1" t="s">
        <v>16</v>
      </c>
      <c r="K106" s="1"/>
      <c r="L106" s="5">
        <f t="shared" si="9"/>
        <v>4.2441406672561692</v>
      </c>
      <c r="M106" s="5"/>
      <c r="N106" s="38">
        <f t="shared" si="8"/>
        <v>4.2441406672561692</v>
      </c>
    </row>
    <row r="107" spans="1:14" ht="15" thickBot="1" x14ac:dyDescent="0.35">
      <c r="A107" s="4">
        <v>44629</v>
      </c>
      <c r="B107" s="5" t="s">
        <v>11</v>
      </c>
      <c r="C107" s="9" t="s">
        <v>10</v>
      </c>
      <c r="D107" s="20">
        <v>1</v>
      </c>
      <c r="E107" s="1" t="s">
        <v>20</v>
      </c>
      <c r="F107" s="2" t="s">
        <v>14</v>
      </c>
      <c r="G107" s="1">
        <v>13.2</v>
      </c>
      <c r="H107" s="5">
        <f t="shared" si="7"/>
        <v>4.2016806722689077</v>
      </c>
      <c r="I107" s="5"/>
      <c r="J107" s="1" t="s">
        <v>16</v>
      </c>
      <c r="K107" s="1"/>
      <c r="L107" s="5">
        <f t="shared" si="9"/>
        <v>6.7864449695886515</v>
      </c>
      <c r="M107" s="5"/>
      <c r="N107" s="38">
        <f t="shared" si="8"/>
        <v>6.7864449695886515</v>
      </c>
    </row>
    <row r="108" spans="1:14" ht="15" thickBot="1" x14ac:dyDescent="0.35">
      <c r="A108" s="4">
        <v>44629</v>
      </c>
      <c r="B108" s="5" t="s">
        <v>11</v>
      </c>
      <c r="C108" s="9" t="s">
        <v>10</v>
      </c>
      <c r="D108" s="20">
        <v>1</v>
      </c>
      <c r="E108" s="1" t="s">
        <v>20</v>
      </c>
      <c r="F108" s="2" t="s">
        <v>14</v>
      </c>
      <c r="G108" s="1">
        <v>9.6</v>
      </c>
      <c r="H108" s="5">
        <f t="shared" si="7"/>
        <v>3.0557677616501144</v>
      </c>
      <c r="I108" s="5"/>
      <c r="J108" s="1" t="s">
        <v>16</v>
      </c>
      <c r="K108" s="1"/>
      <c r="L108" s="5">
        <f t="shared" si="9"/>
        <v>3.1086054688625739</v>
      </c>
      <c r="M108" s="5"/>
      <c r="N108" s="38">
        <f t="shared" si="8"/>
        <v>3.1086054688625739</v>
      </c>
    </row>
    <row r="109" spans="1:14" ht="15" thickBot="1" x14ac:dyDescent="0.35">
      <c r="A109" s="4">
        <v>44629</v>
      </c>
      <c r="B109" s="5" t="s">
        <v>11</v>
      </c>
      <c r="C109" s="9" t="s">
        <v>10</v>
      </c>
      <c r="D109" s="20">
        <v>1</v>
      </c>
      <c r="E109" s="1" t="s">
        <v>20</v>
      </c>
      <c r="F109" s="2" t="s">
        <v>14</v>
      </c>
      <c r="G109" s="1">
        <v>13.2</v>
      </c>
      <c r="H109" s="5">
        <f t="shared" si="7"/>
        <v>4.2016806722689077</v>
      </c>
      <c r="I109" s="5"/>
      <c r="J109" s="1" t="s">
        <v>16</v>
      </c>
      <c r="K109" s="1"/>
      <c r="L109" s="5">
        <f t="shared" si="9"/>
        <v>6.7864449695886515</v>
      </c>
      <c r="M109" s="5"/>
      <c r="N109" s="38">
        <f t="shared" si="8"/>
        <v>6.7864449695886515</v>
      </c>
    </row>
    <row r="110" spans="1:14" ht="15" thickBot="1" x14ac:dyDescent="0.35">
      <c r="A110" s="4">
        <v>44629</v>
      </c>
      <c r="B110" s="5" t="s">
        <v>11</v>
      </c>
      <c r="C110" s="9" t="s">
        <v>10</v>
      </c>
      <c r="D110" s="20">
        <v>1</v>
      </c>
      <c r="E110" s="1" t="s">
        <v>20</v>
      </c>
      <c r="F110" s="2" t="s">
        <v>14</v>
      </c>
      <c r="G110" s="1">
        <v>8.6</v>
      </c>
      <c r="H110" s="5">
        <f t="shared" si="7"/>
        <v>2.7374586198115609</v>
      </c>
      <c r="I110" s="5"/>
      <c r="J110" s="1" t="s">
        <v>15</v>
      </c>
      <c r="K110" s="1">
        <v>3</v>
      </c>
      <c r="L110" s="5">
        <f t="shared" si="9"/>
        <v>2.3737833404844695</v>
      </c>
      <c r="M110" s="6">
        <f>L110-(L110*0.3)</f>
        <v>1.6616483383391287</v>
      </c>
      <c r="N110" s="38">
        <f t="shared" si="8"/>
        <v>4.0354316788235982</v>
      </c>
    </row>
    <row r="111" spans="1:14" ht="15" thickBot="1" x14ac:dyDescent="0.35">
      <c r="A111" s="4">
        <v>44629</v>
      </c>
      <c r="B111" s="5" t="s">
        <v>11</v>
      </c>
      <c r="C111" s="9" t="s">
        <v>10</v>
      </c>
      <c r="D111" s="20">
        <v>1</v>
      </c>
      <c r="E111" s="1" t="s">
        <v>20</v>
      </c>
      <c r="F111" s="2" t="s">
        <v>14</v>
      </c>
      <c r="G111" s="1">
        <v>17.899999999999999</v>
      </c>
      <c r="H111" s="5">
        <f t="shared" si="7"/>
        <v>5.6977336389101092</v>
      </c>
      <c r="I111" s="5"/>
      <c r="J111" s="1" t="s">
        <v>16</v>
      </c>
      <c r="K111" s="1"/>
      <c r="L111" s="5">
        <f t="shared" si="9"/>
        <v>14.320263217757182</v>
      </c>
      <c r="M111" s="5"/>
      <c r="N111" s="38">
        <f t="shared" si="8"/>
        <v>14.320263217757182</v>
      </c>
    </row>
    <row r="112" spans="1:14" ht="15" thickBot="1" x14ac:dyDescent="0.35">
      <c r="A112" s="4">
        <v>44629</v>
      </c>
      <c r="B112" s="5" t="s">
        <v>11</v>
      </c>
      <c r="C112" s="9" t="s">
        <v>10</v>
      </c>
      <c r="D112" s="20">
        <v>1</v>
      </c>
      <c r="E112" s="1" t="s">
        <v>20</v>
      </c>
      <c r="F112" s="2" t="s">
        <v>14</v>
      </c>
      <c r="G112" s="1">
        <v>46.4</v>
      </c>
      <c r="H112" s="5">
        <f t="shared" si="7"/>
        <v>14.769544181308888</v>
      </c>
      <c r="I112" s="5"/>
      <c r="J112" s="1" t="s">
        <v>16</v>
      </c>
      <c r="K112" s="1"/>
      <c r="L112" s="5">
        <f t="shared" si="9"/>
        <v>147.95626435913664</v>
      </c>
      <c r="M112" s="5"/>
      <c r="N112" s="38">
        <f t="shared" si="8"/>
        <v>147.95626435913664</v>
      </c>
    </row>
    <row r="113" spans="1:14" ht="15" thickBot="1" x14ac:dyDescent="0.35">
      <c r="A113" s="4">
        <v>44629</v>
      </c>
      <c r="B113" s="5" t="s">
        <v>11</v>
      </c>
      <c r="C113" s="9" t="s">
        <v>10</v>
      </c>
      <c r="D113" s="20">
        <v>1</v>
      </c>
      <c r="E113" s="1" t="s">
        <v>20</v>
      </c>
      <c r="F113" s="2" t="s">
        <v>14</v>
      </c>
      <c r="G113" s="1">
        <v>27.3</v>
      </c>
      <c r="H113" s="5">
        <f t="shared" si="7"/>
        <v>8.689839572192513</v>
      </c>
      <c r="I113" s="5"/>
      <c r="J113" s="1" t="s">
        <v>16</v>
      </c>
      <c r="K113" s="1"/>
      <c r="L113" s="5">
        <f t="shared" si="9"/>
        <v>40.3061379000305</v>
      </c>
      <c r="M113" s="5"/>
      <c r="N113" s="38">
        <f t="shared" si="8"/>
        <v>40.3061379000305</v>
      </c>
    </row>
    <row r="114" spans="1:14" ht="15" thickBot="1" x14ac:dyDescent="0.35">
      <c r="A114" s="4">
        <v>44629</v>
      </c>
      <c r="B114" s="5" t="s">
        <v>11</v>
      </c>
      <c r="C114" s="9" t="s">
        <v>10</v>
      </c>
      <c r="D114" s="20">
        <v>1</v>
      </c>
      <c r="E114" s="1" t="s">
        <v>20</v>
      </c>
      <c r="F114" s="2" t="s">
        <v>14</v>
      </c>
      <c r="G114" s="1">
        <v>28.4</v>
      </c>
      <c r="H114" s="5">
        <f t="shared" si="7"/>
        <v>9.0399796282149225</v>
      </c>
      <c r="I114" s="5"/>
      <c r="J114" s="1" t="s">
        <v>16</v>
      </c>
      <c r="K114" s="1"/>
      <c r="L114" s="5">
        <f t="shared" si="9"/>
        <v>44.404992286916375</v>
      </c>
      <c r="M114" s="5"/>
      <c r="N114" s="38">
        <f t="shared" si="8"/>
        <v>44.404992286916375</v>
      </c>
    </row>
    <row r="115" spans="1:14" ht="15" thickBot="1" x14ac:dyDescent="0.35">
      <c r="A115" s="4">
        <v>44629</v>
      </c>
      <c r="B115" s="5" t="s">
        <v>11</v>
      </c>
      <c r="C115" s="9" t="s">
        <v>10</v>
      </c>
      <c r="D115" s="20">
        <v>1</v>
      </c>
      <c r="E115" s="1" t="s">
        <v>20</v>
      </c>
      <c r="F115" s="2" t="s">
        <v>14</v>
      </c>
      <c r="G115" s="1">
        <v>57.6</v>
      </c>
      <c r="H115" s="5">
        <f t="shared" si="7"/>
        <v>18.334606569900689</v>
      </c>
      <c r="I115" s="5"/>
      <c r="J115" s="1" t="s">
        <v>16</v>
      </c>
      <c r="K115" s="1"/>
      <c r="L115" s="5">
        <f t="shared" si="9"/>
        <v>251.39638436205163</v>
      </c>
      <c r="M115" s="5"/>
      <c r="N115" s="38">
        <f t="shared" si="8"/>
        <v>251.39638436205163</v>
      </c>
    </row>
    <row r="116" spans="1:14" ht="15" thickBot="1" x14ac:dyDescent="0.35">
      <c r="A116" s="4">
        <v>44629</v>
      </c>
      <c r="B116" s="5" t="s">
        <v>11</v>
      </c>
      <c r="C116" s="9" t="s">
        <v>10</v>
      </c>
      <c r="D116" s="20">
        <v>1</v>
      </c>
      <c r="E116" s="1" t="s">
        <v>20</v>
      </c>
      <c r="F116" s="2" t="s">
        <v>14</v>
      </c>
      <c r="G116" s="1">
        <v>16.8</v>
      </c>
      <c r="H116" s="5">
        <f t="shared" si="7"/>
        <v>5.3475935828877006</v>
      </c>
      <c r="I116" s="5"/>
      <c r="J116" s="1" t="s">
        <v>16</v>
      </c>
      <c r="K116" s="1"/>
      <c r="L116" s="5">
        <f t="shared" si="9"/>
        <v>12.258066996913547</v>
      </c>
      <c r="M116" s="5"/>
      <c r="N116" s="38">
        <f t="shared" si="8"/>
        <v>12.258066996913547</v>
      </c>
    </row>
    <row r="117" spans="1:14" ht="15" thickBot="1" x14ac:dyDescent="0.35">
      <c r="A117" s="4">
        <v>44629</v>
      </c>
      <c r="B117" s="5" t="s">
        <v>11</v>
      </c>
      <c r="C117" s="9" t="s">
        <v>10</v>
      </c>
      <c r="D117" s="20">
        <v>1</v>
      </c>
      <c r="E117" s="1" t="s">
        <v>20</v>
      </c>
      <c r="F117" s="2" t="s">
        <v>14</v>
      </c>
      <c r="G117" s="1">
        <v>10.199999999999999</v>
      </c>
      <c r="H117" s="5">
        <f t="shared" si="7"/>
        <v>3.2467532467532467</v>
      </c>
      <c r="I117" s="5"/>
      <c r="J117" s="1" t="s">
        <v>16</v>
      </c>
      <c r="K117" s="1"/>
      <c r="L117" s="5">
        <f t="shared" si="9"/>
        <v>3.6067518711729623</v>
      </c>
      <c r="M117" s="5"/>
      <c r="N117" s="38">
        <f t="shared" si="8"/>
        <v>3.6067518711729623</v>
      </c>
    </row>
    <row r="118" spans="1:14" ht="15" thickBot="1" x14ac:dyDescent="0.35">
      <c r="A118" s="4">
        <v>44629</v>
      </c>
      <c r="B118" s="5" t="s">
        <v>11</v>
      </c>
      <c r="C118" s="9" t="s">
        <v>10</v>
      </c>
      <c r="D118" s="20">
        <v>1</v>
      </c>
      <c r="E118" s="1" t="s">
        <v>20</v>
      </c>
      <c r="F118" s="2" t="s">
        <v>14</v>
      </c>
      <c r="G118" s="1">
        <v>17.899999999999999</v>
      </c>
      <c r="H118" s="5">
        <f t="shared" si="7"/>
        <v>5.6977336389101092</v>
      </c>
      <c r="I118" s="5"/>
      <c r="J118" s="1" t="s">
        <v>16</v>
      </c>
      <c r="K118" s="1"/>
      <c r="L118" s="5">
        <f t="shared" si="9"/>
        <v>14.320263217757182</v>
      </c>
      <c r="M118" s="5"/>
      <c r="N118" s="38">
        <f t="shared" si="8"/>
        <v>14.320263217757182</v>
      </c>
    </row>
    <row r="119" spans="1:14" ht="15" thickBot="1" x14ac:dyDescent="0.35">
      <c r="A119" s="4">
        <v>44629</v>
      </c>
      <c r="B119" s="5" t="s">
        <v>11</v>
      </c>
      <c r="C119" s="9" t="s">
        <v>10</v>
      </c>
      <c r="D119" s="20">
        <v>1</v>
      </c>
      <c r="E119" s="1" t="s">
        <v>20</v>
      </c>
      <c r="F119" s="2" t="s">
        <v>12</v>
      </c>
      <c r="G119" s="1">
        <v>8.5</v>
      </c>
      <c r="H119" s="5">
        <f t="shared" si="7"/>
        <v>2.7056277056277058</v>
      </c>
      <c r="I119" s="5"/>
      <c r="J119" s="1" t="s">
        <v>16</v>
      </c>
      <c r="K119" s="1"/>
      <c r="L119" s="5">
        <f>0.3338*H119^2.3153</f>
        <v>3.3443869448771912</v>
      </c>
      <c r="M119" s="5"/>
      <c r="N119" s="38">
        <f t="shared" si="8"/>
        <v>3.3443869448771912</v>
      </c>
    </row>
    <row r="120" spans="1:14" ht="15" thickBot="1" x14ac:dyDescent="0.35">
      <c r="A120" s="4">
        <v>44629</v>
      </c>
      <c r="B120" s="5" t="s">
        <v>11</v>
      </c>
      <c r="C120" s="9" t="s">
        <v>10</v>
      </c>
      <c r="D120" s="20">
        <v>1</v>
      </c>
      <c r="E120" s="1" t="s">
        <v>20</v>
      </c>
      <c r="F120" s="2" t="s">
        <v>14</v>
      </c>
      <c r="G120" s="1">
        <v>28.3</v>
      </c>
      <c r="H120" s="5">
        <f t="shared" si="7"/>
        <v>9.0081487140310674</v>
      </c>
      <c r="I120" s="5"/>
      <c r="J120" s="1" t="s">
        <v>16</v>
      </c>
      <c r="K120" s="1"/>
      <c r="L120" s="5">
        <f t="shared" ref="L120:L128" si="10">0.201*H120^2.4517</f>
        <v>44.022634463023067</v>
      </c>
      <c r="M120" s="5"/>
      <c r="N120" s="38">
        <f t="shared" si="8"/>
        <v>44.022634463023067</v>
      </c>
    </row>
    <row r="121" spans="1:14" ht="15" thickBot="1" x14ac:dyDescent="0.35">
      <c r="A121" s="4">
        <v>44629</v>
      </c>
      <c r="B121" s="5" t="s">
        <v>11</v>
      </c>
      <c r="C121" s="9" t="s">
        <v>10</v>
      </c>
      <c r="D121" s="20">
        <v>1</v>
      </c>
      <c r="E121" s="1" t="s">
        <v>20</v>
      </c>
      <c r="F121" s="2" t="s">
        <v>14</v>
      </c>
      <c r="G121" s="1">
        <v>14.6</v>
      </c>
      <c r="H121" s="5">
        <f t="shared" si="7"/>
        <v>4.6473134708428825</v>
      </c>
      <c r="I121" s="5"/>
      <c r="J121" s="1" t="s">
        <v>16</v>
      </c>
      <c r="K121" s="1"/>
      <c r="L121" s="5">
        <f t="shared" si="10"/>
        <v>8.6891065182119185</v>
      </c>
      <c r="M121" s="5"/>
      <c r="N121" s="38">
        <f t="shared" si="8"/>
        <v>8.6891065182119185</v>
      </c>
    </row>
    <row r="122" spans="1:14" ht="15" thickBot="1" x14ac:dyDescent="0.35">
      <c r="A122" s="4">
        <v>44629</v>
      </c>
      <c r="B122" s="5" t="s">
        <v>11</v>
      </c>
      <c r="C122" s="9" t="s">
        <v>10</v>
      </c>
      <c r="D122" s="20">
        <v>1</v>
      </c>
      <c r="E122" s="1" t="s">
        <v>20</v>
      </c>
      <c r="F122" s="2" t="s">
        <v>14</v>
      </c>
      <c r="G122" s="1">
        <v>18.899999999999999</v>
      </c>
      <c r="H122" s="5">
        <f t="shared" si="7"/>
        <v>6.0160427807486627</v>
      </c>
      <c r="I122" s="5"/>
      <c r="J122" s="1" t="s">
        <v>16</v>
      </c>
      <c r="K122" s="1"/>
      <c r="L122" s="5">
        <f t="shared" si="10"/>
        <v>16.361858404556841</v>
      </c>
      <c r="M122" s="5"/>
      <c r="N122" s="38">
        <f t="shared" si="8"/>
        <v>16.361858404556841</v>
      </c>
    </row>
    <row r="123" spans="1:14" ht="15" thickBot="1" x14ac:dyDescent="0.35">
      <c r="A123" s="4">
        <v>44629</v>
      </c>
      <c r="B123" s="5" t="s">
        <v>11</v>
      </c>
      <c r="C123" s="9" t="s">
        <v>10</v>
      </c>
      <c r="D123" s="20">
        <v>1</v>
      </c>
      <c r="E123" s="1" t="s">
        <v>20</v>
      </c>
      <c r="F123" s="2" t="s">
        <v>14</v>
      </c>
      <c r="G123" s="1">
        <v>23.4</v>
      </c>
      <c r="H123" s="5">
        <f t="shared" si="7"/>
        <v>7.448433919022154</v>
      </c>
      <c r="I123" s="5"/>
      <c r="J123" s="1" t="s">
        <v>16</v>
      </c>
      <c r="K123" s="1"/>
      <c r="L123" s="5">
        <f t="shared" si="10"/>
        <v>27.620894705102284</v>
      </c>
      <c r="M123" s="5"/>
      <c r="N123" s="38">
        <f t="shared" si="8"/>
        <v>27.620894705102284</v>
      </c>
    </row>
    <row r="124" spans="1:14" ht="15" thickBot="1" x14ac:dyDescent="0.35">
      <c r="A124" s="4">
        <v>44629</v>
      </c>
      <c r="B124" s="5" t="s">
        <v>11</v>
      </c>
      <c r="C124" s="9" t="s">
        <v>10</v>
      </c>
      <c r="D124" s="20">
        <v>1</v>
      </c>
      <c r="E124" s="1" t="s">
        <v>20</v>
      </c>
      <c r="F124" s="2" t="s">
        <v>14</v>
      </c>
      <c r="G124" s="1">
        <v>15.4</v>
      </c>
      <c r="H124" s="5">
        <f t="shared" si="7"/>
        <v>4.9019607843137258</v>
      </c>
      <c r="I124" s="5"/>
      <c r="J124" s="1" t="s">
        <v>16</v>
      </c>
      <c r="K124" s="1"/>
      <c r="L124" s="5">
        <f t="shared" si="10"/>
        <v>9.9032051537664127</v>
      </c>
      <c r="M124" s="5"/>
      <c r="N124" s="38">
        <f t="shared" si="8"/>
        <v>9.9032051537664127</v>
      </c>
    </row>
    <row r="125" spans="1:14" ht="15" thickBot="1" x14ac:dyDescent="0.35">
      <c r="A125" s="4">
        <v>44629</v>
      </c>
      <c r="B125" s="5" t="s">
        <v>11</v>
      </c>
      <c r="C125" s="9" t="s">
        <v>10</v>
      </c>
      <c r="D125" s="20">
        <v>1</v>
      </c>
      <c r="E125" s="1" t="s">
        <v>20</v>
      </c>
      <c r="F125" s="2" t="s">
        <v>14</v>
      </c>
      <c r="G125" s="1">
        <v>11.8</v>
      </c>
      <c r="H125" s="5">
        <f t="shared" si="7"/>
        <v>3.756047873694933</v>
      </c>
      <c r="I125" s="5"/>
      <c r="J125" s="1" t="s">
        <v>16</v>
      </c>
      <c r="K125" s="1"/>
      <c r="L125" s="5">
        <f t="shared" si="10"/>
        <v>5.1554234421084741</v>
      </c>
      <c r="M125" s="5"/>
      <c r="N125" s="38">
        <f t="shared" si="8"/>
        <v>5.1554234421084741</v>
      </c>
    </row>
    <row r="126" spans="1:14" ht="15" thickBot="1" x14ac:dyDescent="0.35">
      <c r="A126" s="4">
        <v>44629</v>
      </c>
      <c r="B126" s="5" t="s">
        <v>11</v>
      </c>
      <c r="C126" s="9" t="s">
        <v>10</v>
      </c>
      <c r="D126" s="20">
        <v>1</v>
      </c>
      <c r="E126" s="1" t="s">
        <v>20</v>
      </c>
      <c r="F126" s="2" t="s">
        <v>14</v>
      </c>
      <c r="G126" s="1">
        <v>17.2</v>
      </c>
      <c r="H126" s="5">
        <f t="shared" si="7"/>
        <v>5.4749172396231218</v>
      </c>
      <c r="I126" s="5"/>
      <c r="J126" s="1" t="s">
        <v>16</v>
      </c>
      <c r="K126" s="1"/>
      <c r="L126" s="5">
        <f t="shared" si="10"/>
        <v>12.986027491772017</v>
      </c>
      <c r="M126" s="5"/>
      <c r="N126" s="38">
        <f t="shared" si="8"/>
        <v>12.986027491772017</v>
      </c>
    </row>
    <row r="127" spans="1:14" ht="15" thickBot="1" x14ac:dyDescent="0.35">
      <c r="A127" s="4">
        <v>44629</v>
      </c>
      <c r="B127" s="5" t="s">
        <v>11</v>
      </c>
      <c r="C127" s="9" t="s">
        <v>10</v>
      </c>
      <c r="D127" s="20">
        <v>1</v>
      </c>
      <c r="E127" s="1" t="s">
        <v>20</v>
      </c>
      <c r="F127" s="2" t="s">
        <v>14</v>
      </c>
      <c r="G127" s="1">
        <v>14.3</v>
      </c>
      <c r="H127" s="5">
        <f t="shared" si="7"/>
        <v>4.5518207282913172</v>
      </c>
      <c r="I127" s="5"/>
      <c r="J127" s="1" t="s">
        <v>16</v>
      </c>
      <c r="K127" s="1"/>
      <c r="L127" s="5">
        <f t="shared" si="10"/>
        <v>8.2578803825504998</v>
      </c>
      <c r="M127" s="5"/>
      <c r="N127" s="38">
        <f t="shared" si="8"/>
        <v>8.2578803825504998</v>
      </c>
    </row>
    <row r="128" spans="1:14" ht="15" thickBot="1" x14ac:dyDescent="0.35">
      <c r="A128" s="25">
        <v>44629</v>
      </c>
      <c r="B128" s="11" t="s">
        <v>11</v>
      </c>
      <c r="C128" s="35" t="s">
        <v>10</v>
      </c>
      <c r="D128" s="36">
        <v>1</v>
      </c>
      <c r="E128" s="10" t="s">
        <v>20</v>
      </c>
      <c r="F128" s="12" t="s">
        <v>14</v>
      </c>
      <c r="G128" s="10">
        <v>35.9</v>
      </c>
      <c r="H128" s="11">
        <f t="shared" si="7"/>
        <v>11.427298192004073</v>
      </c>
      <c r="I128" s="11"/>
      <c r="J128" s="10" t="s">
        <v>16</v>
      </c>
      <c r="K128" s="10"/>
      <c r="L128" s="11">
        <f t="shared" si="10"/>
        <v>78.878071555427596</v>
      </c>
      <c r="M128" s="11"/>
      <c r="N128" s="38">
        <f t="shared" si="8"/>
        <v>78.878071555427596</v>
      </c>
    </row>
    <row r="129" spans="1:14" s="28" customFormat="1" ht="15" thickBot="1" x14ac:dyDescent="0.35">
      <c r="A129" s="27">
        <v>44630</v>
      </c>
      <c r="B129" s="18" t="s">
        <v>11</v>
      </c>
      <c r="C129" s="40" t="s">
        <v>10</v>
      </c>
      <c r="D129" s="16">
        <v>2</v>
      </c>
      <c r="E129" s="17" t="s">
        <v>18</v>
      </c>
      <c r="F129" s="19" t="s">
        <v>12</v>
      </c>
      <c r="G129" s="17">
        <v>8</v>
      </c>
      <c r="H129" s="18">
        <f t="shared" si="7"/>
        <v>2.5464731347084291</v>
      </c>
      <c r="I129" s="18"/>
      <c r="J129" s="17" t="s">
        <v>15</v>
      </c>
      <c r="K129" s="17">
        <v>3</v>
      </c>
      <c r="L129" s="18">
        <f>0.3338*H129^2.3153</f>
        <v>2.9064116630948411</v>
      </c>
      <c r="M129" s="37">
        <f>L129-(L129*0.3)</f>
        <v>2.0344881641663886</v>
      </c>
      <c r="N129" s="38">
        <f t="shared" si="8"/>
        <v>4.9408998272612301</v>
      </c>
    </row>
    <row r="130" spans="1:14" ht="15" thickBot="1" x14ac:dyDescent="0.35">
      <c r="A130" s="29">
        <v>44630</v>
      </c>
      <c r="B130" s="5" t="s">
        <v>11</v>
      </c>
      <c r="C130" s="9" t="s">
        <v>10</v>
      </c>
      <c r="D130" s="20">
        <v>2</v>
      </c>
      <c r="E130" s="1" t="s">
        <v>18</v>
      </c>
      <c r="F130" s="2" t="s">
        <v>12</v>
      </c>
      <c r="G130" s="1">
        <v>22.5</v>
      </c>
      <c r="H130" s="5">
        <f t="shared" si="7"/>
        <v>7.1619556913674565</v>
      </c>
      <c r="I130" s="5"/>
      <c r="J130" s="1" t="s">
        <v>16</v>
      </c>
      <c r="K130" s="1"/>
      <c r="L130" s="5">
        <f>0.3338*H130^2.3153</f>
        <v>31.852319616861532</v>
      </c>
      <c r="M130" s="5"/>
      <c r="N130" s="38">
        <f t="shared" si="8"/>
        <v>31.852319616861532</v>
      </c>
    </row>
    <row r="131" spans="1:14" ht="15" thickBot="1" x14ac:dyDescent="0.35">
      <c r="A131" s="29">
        <v>44630</v>
      </c>
      <c r="B131" s="5" t="s">
        <v>11</v>
      </c>
      <c r="C131" s="9" t="s">
        <v>10</v>
      </c>
      <c r="D131" s="20">
        <v>2</v>
      </c>
      <c r="E131" s="1" t="s">
        <v>18</v>
      </c>
      <c r="F131" s="2" t="s">
        <v>12</v>
      </c>
      <c r="G131" s="1">
        <v>28.7</v>
      </c>
      <c r="H131" s="5">
        <f t="shared" ref="H131:H194" si="11">G131/3.1416</f>
        <v>9.1354723707664878</v>
      </c>
      <c r="I131" s="5"/>
      <c r="J131" s="1" t="s">
        <v>16</v>
      </c>
      <c r="K131" s="1"/>
      <c r="L131" s="5">
        <f>0.3338*H131^2.3153</f>
        <v>55.958599445505101</v>
      </c>
      <c r="M131" s="5"/>
      <c r="N131" s="38">
        <f t="shared" ref="N131:N194" si="12">L131+M131</f>
        <v>55.958599445505101</v>
      </c>
    </row>
    <row r="132" spans="1:14" ht="15" thickBot="1" x14ac:dyDescent="0.35">
      <c r="A132" s="29">
        <v>44630</v>
      </c>
      <c r="B132" s="5" t="s">
        <v>11</v>
      </c>
      <c r="C132" s="9" t="s">
        <v>10</v>
      </c>
      <c r="D132" s="20">
        <v>2</v>
      </c>
      <c r="E132" s="1" t="s">
        <v>18</v>
      </c>
      <c r="F132" s="2" t="s">
        <v>14</v>
      </c>
      <c r="G132" s="1">
        <v>23.1</v>
      </c>
      <c r="H132" s="5">
        <f t="shared" si="11"/>
        <v>7.3529411764705888</v>
      </c>
      <c r="I132" s="5"/>
      <c r="J132" s="1" t="s">
        <v>15</v>
      </c>
      <c r="K132" s="1">
        <v>3</v>
      </c>
      <c r="L132" s="5">
        <f>0.201*H132^2.4517</f>
        <v>26.760776798904313</v>
      </c>
      <c r="M132" s="6">
        <f t="shared" ref="M132:M133" si="13">L132-(L132*0.3)</f>
        <v>18.732543759233018</v>
      </c>
      <c r="N132" s="38">
        <f t="shared" si="12"/>
        <v>45.493320558137327</v>
      </c>
    </row>
    <row r="133" spans="1:14" ht="15" thickBot="1" x14ac:dyDescent="0.35">
      <c r="A133" s="29">
        <v>44630</v>
      </c>
      <c r="B133" s="5" t="s">
        <v>11</v>
      </c>
      <c r="C133" s="9" t="s">
        <v>10</v>
      </c>
      <c r="D133" s="20">
        <v>2</v>
      </c>
      <c r="E133" s="1" t="s">
        <v>18</v>
      </c>
      <c r="F133" s="2" t="s">
        <v>13</v>
      </c>
      <c r="G133" s="1">
        <v>38</v>
      </c>
      <c r="H133" s="5">
        <f t="shared" si="11"/>
        <v>12.095747389865037</v>
      </c>
      <c r="I133" s="5"/>
      <c r="J133" s="1" t="s">
        <v>15</v>
      </c>
      <c r="K133" s="1">
        <v>3</v>
      </c>
      <c r="L133" s="5">
        <f>0.2334*H133^2.2264</f>
        <v>60.044649436204971</v>
      </c>
      <c r="M133" s="6">
        <f t="shared" si="13"/>
        <v>42.031254605343477</v>
      </c>
      <c r="N133" s="38">
        <f t="shared" si="12"/>
        <v>102.07590404154845</v>
      </c>
    </row>
    <row r="134" spans="1:14" ht="15" thickBot="1" x14ac:dyDescent="0.35">
      <c r="A134" s="29">
        <v>44630</v>
      </c>
      <c r="B134" s="5" t="s">
        <v>11</v>
      </c>
      <c r="C134" s="9" t="s">
        <v>10</v>
      </c>
      <c r="D134" s="20">
        <v>2</v>
      </c>
      <c r="E134" s="1" t="s">
        <v>18</v>
      </c>
      <c r="F134" s="2" t="s">
        <v>13</v>
      </c>
      <c r="G134" s="1">
        <v>38.200000000000003</v>
      </c>
      <c r="H134" s="5">
        <f t="shared" si="11"/>
        <v>12.159409218232749</v>
      </c>
      <c r="I134" s="5"/>
      <c r="J134" s="1" t="s">
        <v>16</v>
      </c>
      <c r="K134" s="1"/>
      <c r="L134" s="5">
        <f>0.2334*H134^2.2264</f>
        <v>60.750517985182007</v>
      </c>
      <c r="M134" s="5"/>
      <c r="N134" s="38">
        <f t="shared" si="12"/>
        <v>60.750517985182007</v>
      </c>
    </row>
    <row r="135" spans="1:14" ht="15" thickBot="1" x14ac:dyDescent="0.35">
      <c r="A135" s="29">
        <v>44630</v>
      </c>
      <c r="B135" s="5" t="s">
        <v>11</v>
      </c>
      <c r="C135" s="9" t="s">
        <v>10</v>
      </c>
      <c r="D135" s="20">
        <v>2</v>
      </c>
      <c r="E135" s="1" t="s">
        <v>18</v>
      </c>
      <c r="F135" s="2" t="s">
        <v>12</v>
      </c>
      <c r="G135" s="1">
        <v>19</v>
      </c>
      <c r="H135" s="5">
        <f t="shared" si="11"/>
        <v>6.0478736949325187</v>
      </c>
      <c r="I135" s="5"/>
      <c r="J135" s="1" t="s">
        <v>15</v>
      </c>
      <c r="K135" s="1">
        <v>1</v>
      </c>
      <c r="L135" s="5">
        <f t="shared" ref="L135:L140" si="14">0.3338*H135^2.3153</f>
        <v>21.534316561532801</v>
      </c>
      <c r="M135" s="6">
        <f>L135-(L135*0.3)</f>
        <v>15.07402159307296</v>
      </c>
      <c r="N135" s="38">
        <f t="shared" si="12"/>
        <v>36.608338154605761</v>
      </c>
    </row>
    <row r="136" spans="1:14" ht="15" thickBot="1" x14ac:dyDescent="0.35">
      <c r="A136" s="29">
        <v>44630</v>
      </c>
      <c r="B136" s="5" t="s">
        <v>11</v>
      </c>
      <c r="C136" s="9" t="s">
        <v>10</v>
      </c>
      <c r="D136" s="20">
        <v>2</v>
      </c>
      <c r="E136" s="1" t="s">
        <v>18</v>
      </c>
      <c r="F136" s="2" t="s">
        <v>12</v>
      </c>
      <c r="G136" s="1">
        <v>47</v>
      </c>
      <c r="H136" s="5">
        <f t="shared" si="11"/>
        <v>14.96052966641202</v>
      </c>
      <c r="I136" s="5"/>
      <c r="J136" s="1" t="s">
        <v>16</v>
      </c>
      <c r="K136" s="1"/>
      <c r="L136" s="5">
        <f t="shared" si="14"/>
        <v>175.32387111797175</v>
      </c>
      <c r="M136" s="5"/>
      <c r="N136" s="38">
        <f t="shared" si="12"/>
        <v>175.32387111797175</v>
      </c>
    </row>
    <row r="137" spans="1:14" ht="15" thickBot="1" x14ac:dyDescent="0.35">
      <c r="A137" s="29">
        <v>44630</v>
      </c>
      <c r="B137" s="5" t="s">
        <v>11</v>
      </c>
      <c r="C137" s="9" t="s">
        <v>10</v>
      </c>
      <c r="D137" s="20">
        <v>2</v>
      </c>
      <c r="E137" s="1" t="s">
        <v>18</v>
      </c>
      <c r="F137" s="2" t="s">
        <v>12</v>
      </c>
      <c r="G137" s="1">
        <v>3.9</v>
      </c>
      <c r="H137" s="5">
        <f t="shared" si="11"/>
        <v>1.241405653170359</v>
      </c>
      <c r="I137" s="5"/>
      <c r="J137" s="1" t="s">
        <v>16</v>
      </c>
      <c r="K137" s="1"/>
      <c r="L137" s="5">
        <f t="shared" si="14"/>
        <v>0.55071228600888722</v>
      </c>
      <c r="M137" s="5"/>
      <c r="N137" s="38">
        <f t="shared" si="12"/>
        <v>0.55071228600888722</v>
      </c>
    </row>
    <row r="138" spans="1:14" ht="15" thickBot="1" x14ac:dyDescent="0.35">
      <c r="A138" s="29">
        <v>44630</v>
      </c>
      <c r="B138" s="5" t="s">
        <v>11</v>
      </c>
      <c r="C138" s="9" t="s">
        <v>10</v>
      </c>
      <c r="D138" s="20">
        <v>2</v>
      </c>
      <c r="E138" s="1" t="s">
        <v>18</v>
      </c>
      <c r="F138" s="2" t="s">
        <v>12</v>
      </c>
      <c r="G138" s="1">
        <v>42.5</v>
      </c>
      <c r="H138" s="5">
        <f t="shared" si="11"/>
        <v>13.528138528138529</v>
      </c>
      <c r="I138" s="5"/>
      <c r="J138" s="1" t="s">
        <v>16</v>
      </c>
      <c r="K138" s="1"/>
      <c r="L138" s="5">
        <f t="shared" si="14"/>
        <v>138.88065960598959</v>
      </c>
      <c r="M138" s="5"/>
      <c r="N138" s="38">
        <f t="shared" si="12"/>
        <v>138.88065960598959</v>
      </c>
    </row>
    <row r="139" spans="1:14" ht="15" thickBot="1" x14ac:dyDescent="0.35">
      <c r="A139" s="29">
        <v>44630</v>
      </c>
      <c r="B139" s="5" t="s">
        <v>11</v>
      </c>
      <c r="C139" s="9" t="s">
        <v>10</v>
      </c>
      <c r="D139" s="20">
        <v>2</v>
      </c>
      <c r="E139" s="1" t="s">
        <v>18</v>
      </c>
      <c r="F139" s="2" t="s">
        <v>12</v>
      </c>
      <c r="G139" s="1">
        <v>31.5</v>
      </c>
      <c r="H139" s="5">
        <f t="shared" si="11"/>
        <v>10.026737967914439</v>
      </c>
      <c r="I139" s="5"/>
      <c r="J139" s="1" t="s">
        <v>16</v>
      </c>
      <c r="K139" s="1"/>
      <c r="L139" s="5">
        <f t="shared" si="14"/>
        <v>69.417873545002109</v>
      </c>
      <c r="M139" s="5"/>
      <c r="N139" s="38">
        <f t="shared" si="12"/>
        <v>69.417873545002109</v>
      </c>
    </row>
    <row r="140" spans="1:14" ht="15" thickBot="1" x14ac:dyDescent="0.35">
      <c r="A140" s="29">
        <v>44630</v>
      </c>
      <c r="B140" s="5" t="s">
        <v>11</v>
      </c>
      <c r="C140" s="9" t="s">
        <v>10</v>
      </c>
      <c r="D140" s="20">
        <v>2</v>
      </c>
      <c r="E140" s="1" t="s">
        <v>18</v>
      </c>
      <c r="F140" s="2" t="s">
        <v>12</v>
      </c>
      <c r="G140" s="1">
        <v>22.5</v>
      </c>
      <c r="H140" s="5">
        <f t="shared" si="11"/>
        <v>7.1619556913674565</v>
      </c>
      <c r="I140" s="5"/>
      <c r="J140" s="1" t="s">
        <v>16</v>
      </c>
      <c r="K140" s="1"/>
      <c r="L140" s="5">
        <f t="shared" si="14"/>
        <v>31.852319616861532</v>
      </c>
      <c r="M140" s="5"/>
      <c r="N140" s="38">
        <f t="shared" si="12"/>
        <v>31.852319616861532</v>
      </c>
    </row>
    <row r="141" spans="1:14" ht="15" thickBot="1" x14ac:dyDescent="0.35">
      <c r="A141" s="29">
        <v>44630</v>
      </c>
      <c r="B141" s="5" t="s">
        <v>11</v>
      </c>
      <c r="C141" s="9" t="s">
        <v>10</v>
      </c>
      <c r="D141" s="20">
        <v>2</v>
      </c>
      <c r="E141" s="1" t="s">
        <v>18</v>
      </c>
      <c r="F141" s="2" t="s">
        <v>13</v>
      </c>
      <c r="G141" s="1">
        <v>49.4</v>
      </c>
      <c r="H141" s="5">
        <f t="shared" si="11"/>
        <v>15.724471606824547</v>
      </c>
      <c r="I141" s="5"/>
      <c r="J141" s="1" t="s">
        <v>16</v>
      </c>
      <c r="K141" s="1"/>
      <c r="L141" s="5">
        <f>0.2334*H141^2.2264</f>
        <v>107.68563991552503</v>
      </c>
      <c r="M141" s="5"/>
      <c r="N141" s="38">
        <f t="shared" si="12"/>
        <v>107.68563991552503</v>
      </c>
    </row>
    <row r="142" spans="1:14" ht="15" thickBot="1" x14ac:dyDescent="0.35">
      <c r="A142" s="29">
        <v>44630</v>
      </c>
      <c r="B142" s="5" t="s">
        <v>11</v>
      </c>
      <c r="C142" s="9" t="s">
        <v>10</v>
      </c>
      <c r="D142" s="20">
        <v>2</v>
      </c>
      <c r="E142" s="1" t="s">
        <v>18</v>
      </c>
      <c r="F142" s="2" t="s">
        <v>12</v>
      </c>
      <c r="G142" s="1">
        <v>39</v>
      </c>
      <c r="H142" s="5">
        <f t="shared" si="11"/>
        <v>12.41405653170359</v>
      </c>
      <c r="I142" s="5"/>
      <c r="J142" s="1" t="s">
        <v>16</v>
      </c>
      <c r="K142" s="1"/>
      <c r="L142" s="5">
        <f>0.3338*H142^2.3153</f>
        <v>113.82162074861294</v>
      </c>
      <c r="M142" s="5"/>
      <c r="N142" s="38">
        <f t="shared" si="12"/>
        <v>113.82162074861294</v>
      </c>
    </row>
    <row r="143" spans="1:14" ht="15" thickBot="1" x14ac:dyDescent="0.35">
      <c r="A143" s="29">
        <v>44630</v>
      </c>
      <c r="B143" s="5" t="s">
        <v>11</v>
      </c>
      <c r="C143" s="9" t="s">
        <v>10</v>
      </c>
      <c r="D143" s="20">
        <v>2</v>
      </c>
      <c r="E143" s="1" t="s">
        <v>18</v>
      </c>
      <c r="F143" s="2" t="s">
        <v>14</v>
      </c>
      <c r="G143" s="1">
        <v>33.200000000000003</v>
      </c>
      <c r="H143" s="5">
        <f t="shared" si="11"/>
        <v>10.567863509039981</v>
      </c>
      <c r="I143" s="5"/>
      <c r="J143" s="1" t="s">
        <v>15</v>
      </c>
      <c r="K143" s="1">
        <v>3</v>
      </c>
      <c r="L143" s="5">
        <f>0.201*H143^2.4517</f>
        <v>65.118661401200583</v>
      </c>
      <c r="M143" s="6">
        <f>L143-(L143*0.3)</f>
        <v>45.58306298084041</v>
      </c>
      <c r="N143" s="38">
        <f t="shared" si="12"/>
        <v>110.70172438204099</v>
      </c>
    </row>
    <row r="144" spans="1:14" s="32" customFormat="1" ht="15" thickBot="1" x14ac:dyDescent="0.35">
      <c r="A144" s="30">
        <v>44630</v>
      </c>
      <c r="B144" s="23" t="s">
        <v>11</v>
      </c>
      <c r="C144" s="34" t="s">
        <v>10</v>
      </c>
      <c r="D144" s="21">
        <v>2</v>
      </c>
      <c r="E144" s="22" t="s">
        <v>18</v>
      </c>
      <c r="F144" s="24" t="s">
        <v>12</v>
      </c>
      <c r="G144" s="22">
        <v>10.199999999999999</v>
      </c>
      <c r="H144" s="23">
        <f t="shared" si="11"/>
        <v>3.2467532467532467</v>
      </c>
      <c r="I144" s="23"/>
      <c r="J144" s="22" t="s">
        <v>16</v>
      </c>
      <c r="K144" s="22"/>
      <c r="L144" s="23">
        <f>0.3338*H144^2.3153</f>
        <v>5.100877083772672</v>
      </c>
      <c r="M144" s="23"/>
      <c r="N144" s="38">
        <f t="shared" si="12"/>
        <v>5.100877083772672</v>
      </c>
    </row>
    <row r="145" spans="1:14" ht="15" thickBot="1" x14ac:dyDescent="0.35">
      <c r="A145" s="26">
        <v>44630</v>
      </c>
      <c r="B145" s="14" t="s">
        <v>11</v>
      </c>
      <c r="C145" s="33" t="s">
        <v>10</v>
      </c>
      <c r="D145" s="41">
        <v>2</v>
      </c>
      <c r="E145" s="13" t="s">
        <v>21</v>
      </c>
      <c r="F145" s="15" t="s">
        <v>14</v>
      </c>
      <c r="G145" s="13">
        <v>15.1</v>
      </c>
      <c r="H145" s="14">
        <f t="shared" si="11"/>
        <v>4.8064680417621597</v>
      </c>
      <c r="I145" s="14"/>
      <c r="J145" s="13" t="s">
        <v>16</v>
      </c>
      <c r="K145" s="13"/>
      <c r="L145" s="14">
        <f>0.201*H145^2.4517</f>
        <v>9.4368924678099262</v>
      </c>
      <c r="M145" s="14"/>
      <c r="N145" s="38">
        <f t="shared" si="12"/>
        <v>9.4368924678099262</v>
      </c>
    </row>
    <row r="146" spans="1:14" ht="15" thickBot="1" x14ac:dyDescent="0.35">
      <c r="A146" s="4">
        <v>44630</v>
      </c>
      <c r="B146" s="5" t="s">
        <v>11</v>
      </c>
      <c r="C146" s="9" t="s">
        <v>10</v>
      </c>
      <c r="D146" s="20">
        <v>2</v>
      </c>
      <c r="E146" s="1" t="s">
        <v>21</v>
      </c>
      <c r="F146" s="2" t="s">
        <v>12</v>
      </c>
      <c r="G146" s="1">
        <v>10.7</v>
      </c>
      <c r="H146" s="5">
        <f t="shared" si="11"/>
        <v>3.4059078176725235</v>
      </c>
      <c r="I146" s="5"/>
      <c r="J146" s="1" t="s">
        <v>16</v>
      </c>
      <c r="K146" s="1"/>
      <c r="L146" s="5">
        <f>0.3338*H146^2.3153</f>
        <v>5.6985602088065086</v>
      </c>
      <c r="M146" s="5"/>
      <c r="N146" s="38">
        <f t="shared" si="12"/>
        <v>5.6985602088065086</v>
      </c>
    </row>
    <row r="147" spans="1:14" ht="15" thickBot="1" x14ac:dyDescent="0.35">
      <c r="A147" s="4">
        <v>44630</v>
      </c>
      <c r="B147" s="5" t="s">
        <v>11</v>
      </c>
      <c r="C147" s="9" t="s">
        <v>10</v>
      </c>
      <c r="D147" s="20">
        <v>2</v>
      </c>
      <c r="E147" s="1" t="s">
        <v>21</v>
      </c>
      <c r="F147" s="2" t="s">
        <v>14</v>
      </c>
      <c r="G147" s="1">
        <v>23.4</v>
      </c>
      <c r="H147" s="5">
        <f t="shared" si="11"/>
        <v>7.448433919022154</v>
      </c>
      <c r="I147" s="5"/>
      <c r="J147" s="1" t="s">
        <v>15</v>
      </c>
      <c r="K147" s="1">
        <v>2</v>
      </c>
      <c r="L147" s="5">
        <f t="shared" ref="L147:L159" si="15">0.201*H147^2.4517</f>
        <v>27.620894705102284</v>
      </c>
      <c r="M147" s="6">
        <f>L147-(L147*0.15)</f>
        <v>23.477760499336942</v>
      </c>
      <c r="N147" s="38">
        <f t="shared" si="12"/>
        <v>51.098655204439225</v>
      </c>
    </row>
    <row r="148" spans="1:14" ht="15" thickBot="1" x14ac:dyDescent="0.35">
      <c r="A148" s="4">
        <v>44630</v>
      </c>
      <c r="B148" s="5" t="s">
        <v>11</v>
      </c>
      <c r="C148" s="9" t="s">
        <v>10</v>
      </c>
      <c r="D148" s="20">
        <v>2</v>
      </c>
      <c r="E148" s="1" t="s">
        <v>21</v>
      </c>
      <c r="F148" s="2" t="s">
        <v>14</v>
      </c>
      <c r="G148" s="1">
        <v>39.4</v>
      </c>
      <c r="H148" s="5">
        <f t="shared" si="11"/>
        <v>12.541380188439012</v>
      </c>
      <c r="I148" s="5"/>
      <c r="J148" s="1" t="s">
        <v>16</v>
      </c>
      <c r="K148" s="1"/>
      <c r="L148" s="5">
        <f t="shared" si="15"/>
        <v>99.08531895697665</v>
      </c>
      <c r="M148" s="5"/>
      <c r="N148" s="38">
        <f t="shared" si="12"/>
        <v>99.08531895697665</v>
      </c>
    </row>
    <row r="149" spans="1:14" ht="15" thickBot="1" x14ac:dyDescent="0.35">
      <c r="A149" s="4">
        <v>44630</v>
      </c>
      <c r="B149" s="5" t="s">
        <v>11</v>
      </c>
      <c r="C149" s="9" t="s">
        <v>10</v>
      </c>
      <c r="D149" s="20">
        <v>2</v>
      </c>
      <c r="E149" s="1" t="s">
        <v>21</v>
      </c>
      <c r="F149" s="2" t="s">
        <v>14</v>
      </c>
      <c r="G149" s="1">
        <v>45.6</v>
      </c>
      <c r="H149" s="5">
        <f t="shared" si="11"/>
        <v>14.514896867838045</v>
      </c>
      <c r="I149" s="5"/>
      <c r="J149" s="1" t="s">
        <v>16</v>
      </c>
      <c r="K149" s="1"/>
      <c r="L149" s="5">
        <f t="shared" si="15"/>
        <v>141.78011668096624</v>
      </c>
      <c r="M149" s="5"/>
      <c r="N149" s="38">
        <f t="shared" si="12"/>
        <v>141.78011668096624</v>
      </c>
    </row>
    <row r="150" spans="1:14" ht="15" thickBot="1" x14ac:dyDescent="0.35">
      <c r="A150" s="4">
        <v>44630</v>
      </c>
      <c r="B150" s="5" t="s">
        <v>11</v>
      </c>
      <c r="C150" s="9" t="s">
        <v>10</v>
      </c>
      <c r="D150" s="20">
        <v>2</v>
      </c>
      <c r="E150" s="1" t="s">
        <v>21</v>
      </c>
      <c r="F150" s="2" t="s">
        <v>14</v>
      </c>
      <c r="G150" s="1">
        <v>13.8</v>
      </c>
      <c r="H150" s="5">
        <f t="shared" si="11"/>
        <v>4.39266615737204</v>
      </c>
      <c r="I150" s="5"/>
      <c r="J150" s="1" t="s">
        <v>16</v>
      </c>
      <c r="K150" s="1"/>
      <c r="L150" s="5">
        <f t="shared" si="15"/>
        <v>7.5678546236159558</v>
      </c>
      <c r="M150" s="5"/>
      <c r="N150" s="38">
        <f t="shared" si="12"/>
        <v>7.5678546236159558</v>
      </c>
    </row>
    <row r="151" spans="1:14" ht="15" thickBot="1" x14ac:dyDescent="0.35">
      <c r="A151" s="4">
        <v>44630</v>
      </c>
      <c r="B151" s="5" t="s">
        <v>11</v>
      </c>
      <c r="C151" s="9" t="s">
        <v>10</v>
      </c>
      <c r="D151" s="20">
        <v>2</v>
      </c>
      <c r="E151" s="1" t="s">
        <v>21</v>
      </c>
      <c r="F151" s="2" t="s">
        <v>14</v>
      </c>
      <c r="G151" s="1">
        <v>21.2</v>
      </c>
      <c r="H151" s="5">
        <f t="shared" si="11"/>
        <v>6.7481538069773359</v>
      </c>
      <c r="I151" s="5"/>
      <c r="J151" s="1" t="s">
        <v>16</v>
      </c>
      <c r="K151" s="1"/>
      <c r="L151" s="5">
        <f t="shared" si="15"/>
        <v>21.682475029341219</v>
      </c>
      <c r="M151" s="5"/>
      <c r="N151" s="38">
        <f t="shared" si="12"/>
        <v>21.682475029341219</v>
      </c>
    </row>
    <row r="152" spans="1:14" ht="15" thickBot="1" x14ac:dyDescent="0.35">
      <c r="A152" s="4">
        <v>44630</v>
      </c>
      <c r="B152" s="5" t="s">
        <v>11</v>
      </c>
      <c r="C152" s="9" t="s">
        <v>10</v>
      </c>
      <c r="D152" s="20">
        <v>2</v>
      </c>
      <c r="E152" s="1" t="s">
        <v>21</v>
      </c>
      <c r="F152" s="2" t="s">
        <v>14</v>
      </c>
      <c r="G152" s="1">
        <v>35.799999999999997</v>
      </c>
      <c r="H152" s="5">
        <f t="shared" si="11"/>
        <v>11.395467277820218</v>
      </c>
      <c r="I152" s="5"/>
      <c r="J152" s="1" t="s">
        <v>16</v>
      </c>
      <c r="K152" s="1"/>
      <c r="L152" s="5">
        <f t="shared" si="15"/>
        <v>78.340482327781686</v>
      </c>
      <c r="M152" s="5"/>
      <c r="N152" s="38">
        <f t="shared" si="12"/>
        <v>78.340482327781686</v>
      </c>
    </row>
    <row r="153" spans="1:14" ht="15" thickBot="1" x14ac:dyDescent="0.35">
      <c r="A153" s="4">
        <v>44630</v>
      </c>
      <c r="B153" s="5" t="s">
        <v>11</v>
      </c>
      <c r="C153" s="9" t="s">
        <v>10</v>
      </c>
      <c r="D153" s="20">
        <v>2</v>
      </c>
      <c r="E153" s="1" t="s">
        <v>21</v>
      </c>
      <c r="F153" s="2" t="s">
        <v>14</v>
      </c>
      <c r="G153" s="1">
        <v>9.3000000000000007</v>
      </c>
      <c r="H153" s="5">
        <f t="shared" si="11"/>
        <v>2.9602750190985487</v>
      </c>
      <c r="I153" s="5"/>
      <c r="J153" s="1" t="s">
        <v>16</v>
      </c>
      <c r="K153" s="1"/>
      <c r="L153" s="5">
        <f t="shared" si="15"/>
        <v>2.8758145034563873</v>
      </c>
      <c r="M153" s="5"/>
      <c r="N153" s="38">
        <f t="shared" si="12"/>
        <v>2.8758145034563873</v>
      </c>
    </row>
    <row r="154" spans="1:14" ht="15" thickBot="1" x14ac:dyDescent="0.35">
      <c r="A154" s="4">
        <v>44630</v>
      </c>
      <c r="B154" s="5" t="s">
        <v>11</v>
      </c>
      <c r="C154" s="9" t="s">
        <v>10</v>
      </c>
      <c r="D154" s="20">
        <v>2</v>
      </c>
      <c r="E154" s="1" t="s">
        <v>21</v>
      </c>
      <c r="F154" s="2" t="s">
        <v>14</v>
      </c>
      <c r="G154" s="1">
        <v>19.600000000000001</v>
      </c>
      <c r="H154" s="5">
        <f t="shared" si="11"/>
        <v>6.238859180035651</v>
      </c>
      <c r="I154" s="5"/>
      <c r="J154" s="1" t="s">
        <v>15</v>
      </c>
      <c r="K154" s="1">
        <v>3</v>
      </c>
      <c r="L154" s="5">
        <f t="shared" si="15"/>
        <v>17.887738396618335</v>
      </c>
      <c r="M154" s="6">
        <f>L154-(L154*0.3)</f>
        <v>12.521416877632834</v>
      </c>
      <c r="N154" s="38">
        <f t="shared" si="12"/>
        <v>30.409155274251169</v>
      </c>
    </row>
    <row r="155" spans="1:14" ht="15" thickBot="1" x14ac:dyDescent="0.35">
      <c r="A155" s="4">
        <v>44630</v>
      </c>
      <c r="B155" s="5" t="s">
        <v>11</v>
      </c>
      <c r="C155" s="9" t="s">
        <v>10</v>
      </c>
      <c r="D155" s="20">
        <v>2</v>
      </c>
      <c r="E155" s="1" t="s">
        <v>21</v>
      </c>
      <c r="F155" s="2" t="s">
        <v>14</v>
      </c>
      <c r="G155" s="1">
        <v>48.4</v>
      </c>
      <c r="H155" s="5">
        <f t="shared" si="11"/>
        <v>15.406162464985995</v>
      </c>
      <c r="I155" s="5"/>
      <c r="J155" s="1" t="s">
        <v>16</v>
      </c>
      <c r="K155" s="1"/>
      <c r="L155" s="5">
        <f t="shared" si="15"/>
        <v>164.0841372219067</v>
      </c>
      <c r="M155" s="5"/>
      <c r="N155" s="38">
        <f t="shared" si="12"/>
        <v>164.0841372219067</v>
      </c>
    </row>
    <row r="156" spans="1:14" ht="15" thickBot="1" x14ac:dyDescent="0.35">
      <c r="A156" s="4">
        <v>44630</v>
      </c>
      <c r="B156" s="5" t="s">
        <v>11</v>
      </c>
      <c r="C156" s="9" t="s">
        <v>10</v>
      </c>
      <c r="D156" s="20">
        <v>2</v>
      </c>
      <c r="E156" s="1" t="s">
        <v>21</v>
      </c>
      <c r="F156" s="2" t="s">
        <v>14</v>
      </c>
      <c r="G156" s="1">
        <v>35.799999999999997</v>
      </c>
      <c r="H156" s="5">
        <f t="shared" si="11"/>
        <v>11.395467277820218</v>
      </c>
      <c r="I156" s="5"/>
      <c r="J156" s="1" t="s">
        <v>16</v>
      </c>
      <c r="K156" s="1"/>
      <c r="L156" s="5">
        <f t="shared" si="15"/>
        <v>78.340482327781686</v>
      </c>
      <c r="M156" s="5"/>
      <c r="N156" s="38">
        <f t="shared" si="12"/>
        <v>78.340482327781686</v>
      </c>
    </row>
    <row r="157" spans="1:14" ht="15" thickBot="1" x14ac:dyDescent="0.35">
      <c r="A157" s="4">
        <v>44630</v>
      </c>
      <c r="B157" s="5" t="s">
        <v>11</v>
      </c>
      <c r="C157" s="9" t="s">
        <v>10</v>
      </c>
      <c r="D157" s="20">
        <v>2</v>
      </c>
      <c r="E157" s="1" t="s">
        <v>21</v>
      </c>
      <c r="F157" s="2" t="s">
        <v>14</v>
      </c>
      <c r="G157" s="1">
        <v>9.1999999999999993</v>
      </c>
      <c r="H157" s="5">
        <f t="shared" si="11"/>
        <v>2.9284441049146928</v>
      </c>
      <c r="I157" s="5"/>
      <c r="J157" s="1" t="s">
        <v>16</v>
      </c>
      <c r="K157" s="1"/>
      <c r="L157" s="5">
        <f t="shared" si="15"/>
        <v>2.8005919811198092</v>
      </c>
      <c r="M157" s="5"/>
      <c r="N157" s="38">
        <f t="shared" si="12"/>
        <v>2.8005919811198092</v>
      </c>
    </row>
    <row r="158" spans="1:14" ht="15" thickBot="1" x14ac:dyDescent="0.35">
      <c r="A158" s="4">
        <v>44630</v>
      </c>
      <c r="B158" s="5" t="s">
        <v>11</v>
      </c>
      <c r="C158" s="9" t="s">
        <v>10</v>
      </c>
      <c r="D158" s="20">
        <v>2</v>
      </c>
      <c r="E158" s="1" t="s">
        <v>21</v>
      </c>
      <c r="F158" s="2" t="s">
        <v>14</v>
      </c>
      <c r="G158" s="1">
        <v>14.6</v>
      </c>
      <c r="H158" s="5">
        <f t="shared" si="11"/>
        <v>4.6473134708428825</v>
      </c>
      <c r="I158" s="5"/>
      <c r="J158" s="1" t="s">
        <v>16</v>
      </c>
      <c r="K158" s="1"/>
      <c r="L158" s="5">
        <f t="shared" si="15"/>
        <v>8.6891065182119185</v>
      </c>
      <c r="M158" s="5"/>
      <c r="N158" s="38">
        <f t="shared" si="12"/>
        <v>8.6891065182119185</v>
      </c>
    </row>
    <row r="159" spans="1:14" ht="15" thickBot="1" x14ac:dyDescent="0.35">
      <c r="A159" s="4">
        <v>44630</v>
      </c>
      <c r="B159" s="5" t="s">
        <v>11</v>
      </c>
      <c r="C159" s="9" t="s">
        <v>10</v>
      </c>
      <c r="D159" s="20">
        <v>2</v>
      </c>
      <c r="E159" s="1" t="s">
        <v>21</v>
      </c>
      <c r="F159" s="2" t="s">
        <v>14</v>
      </c>
      <c r="G159" s="1">
        <v>9.1999999999999993</v>
      </c>
      <c r="H159" s="5">
        <f t="shared" si="11"/>
        <v>2.9284441049146928</v>
      </c>
      <c r="I159" s="5"/>
      <c r="J159" s="1" t="s">
        <v>16</v>
      </c>
      <c r="K159" s="1"/>
      <c r="L159" s="5">
        <f t="shared" si="15"/>
        <v>2.8005919811198092</v>
      </c>
      <c r="M159" s="5"/>
      <c r="N159" s="38">
        <f t="shared" si="12"/>
        <v>2.8005919811198092</v>
      </c>
    </row>
    <row r="160" spans="1:14" ht="15" thickBot="1" x14ac:dyDescent="0.35">
      <c r="A160" s="4">
        <v>44630</v>
      </c>
      <c r="B160" s="5" t="s">
        <v>11</v>
      </c>
      <c r="C160" s="9" t="s">
        <v>10</v>
      </c>
      <c r="D160" s="20">
        <v>2</v>
      </c>
      <c r="E160" s="1" t="s">
        <v>21</v>
      </c>
      <c r="F160" s="2" t="s">
        <v>12</v>
      </c>
      <c r="G160" s="1">
        <v>10.9</v>
      </c>
      <c r="H160" s="5">
        <f t="shared" si="11"/>
        <v>3.4695696460402345</v>
      </c>
      <c r="I160" s="5"/>
      <c r="J160" s="1" t="s">
        <v>16</v>
      </c>
      <c r="K160" s="1"/>
      <c r="L160" s="5">
        <f>0.3338*H160^2.3153</f>
        <v>5.9482121730148361</v>
      </c>
      <c r="M160" s="5"/>
      <c r="N160" s="38">
        <f t="shared" si="12"/>
        <v>5.9482121730148361</v>
      </c>
    </row>
    <row r="161" spans="1:14" ht="15" thickBot="1" x14ac:dyDescent="0.35">
      <c r="A161" s="4">
        <v>44630</v>
      </c>
      <c r="B161" s="5" t="s">
        <v>11</v>
      </c>
      <c r="C161" s="9" t="s">
        <v>10</v>
      </c>
      <c r="D161" s="20">
        <v>2</v>
      </c>
      <c r="E161" s="1" t="s">
        <v>21</v>
      </c>
      <c r="F161" s="2" t="s">
        <v>12</v>
      </c>
      <c r="G161" s="1">
        <v>9.4</v>
      </c>
      <c r="H161" s="5">
        <f t="shared" si="11"/>
        <v>2.9921059332824038</v>
      </c>
      <c r="I161" s="5"/>
      <c r="J161" s="1" t="s">
        <v>16</v>
      </c>
      <c r="K161" s="1"/>
      <c r="L161" s="5">
        <f>0.3338*H161^2.3153</f>
        <v>4.2219763886186774</v>
      </c>
      <c r="M161" s="5"/>
      <c r="N161" s="38">
        <f t="shared" si="12"/>
        <v>4.2219763886186774</v>
      </c>
    </row>
    <row r="162" spans="1:14" ht="15" thickBot="1" x14ac:dyDescent="0.35">
      <c r="A162" s="4">
        <v>44630</v>
      </c>
      <c r="B162" s="5" t="s">
        <v>11</v>
      </c>
      <c r="C162" s="9" t="s">
        <v>10</v>
      </c>
      <c r="D162" s="20">
        <v>2</v>
      </c>
      <c r="E162" s="1" t="s">
        <v>21</v>
      </c>
      <c r="F162" s="2" t="s">
        <v>14</v>
      </c>
      <c r="G162" s="1">
        <v>18.899999999999999</v>
      </c>
      <c r="H162" s="5">
        <f t="shared" si="11"/>
        <v>6.0160427807486627</v>
      </c>
      <c r="I162" s="5"/>
      <c r="J162" s="1" t="s">
        <v>16</v>
      </c>
      <c r="K162" s="1"/>
      <c r="L162" s="5">
        <f>0.201*H162^2.4517</f>
        <v>16.361858404556841</v>
      </c>
      <c r="M162" s="5"/>
      <c r="N162" s="38">
        <f t="shared" si="12"/>
        <v>16.361858404556841</v>
      </c>
    </row>
    <row r="163" spans="1:14" ht="15" thickBot="1" x14ac:dyDescent="0.35">
      <c r="A163" s="4">
        <v>44630</v>
      </c>
      <c r="B163" s="5" t="s">
        <v>11</v>
      </c>
      <c r="C163" s="9" t="s">
        <v>10</v>
      </c>
      <c r="D163" s="20">
        <v>2</v>
      </c>
      <c r="E163" s="1" t="s">
        <v>21</v>
      </c>
      <c r="F163" s="2" t="s">
        <v>14</v>
      </c>
      <c r="G163" s="1">
        <v>20.6</v>
      </c>
      <c r="H163" s="5">
        <f t="shared" si="11"/>
        <v>6.5571683218742045</v>
      </c>
      <c r="I163" s="5"/>
      <c r="J163" s="1" t="s">
        <v>16</v>
      </c>
      <c r="K163" s="1"/>
      <c r="L163" s="5">
        <f>0.201*H163^2.4517</f>
        <v>20.208751746032473</v>
      </c>
      <c r="M163" s="5"/>
      <c r="N163" s="38">
        <f t="shared" si="12"/>
        <v>20.208751746032473</v>
      </c>
    </row>
    <row r="164" spans="1:14" ht="15" thickBot="1" x14ac:dyDescent="0.35">
      <c r="A164" s="4">
        <v>44630</v>
      </c>
      <c r="B164" s="5" t="s">
        <v>11</v>
      </c>
      <c r="C164" s="9" t="s">
        <v>10</v>
      </c>
      <c r="D164" s="20">
        <v>2</v>
      </c>
      <c r="E164" s="1" t="s">
        <v>21</v>
      </c>
      <c r="F164" s="2" t="s">
        <v>14</v>
      </c>
      <c r="G164" s="1">
        <v>56.1</v>
      </c>
      <c r="H164" s="5">
        <f t="shared" si="11"/>
        <v>17.857142857142858</v>
      </c>
      <c r="I164" s="5"/>
      <c r="J164" s="1" t="s">
        <v>16</v>
      </c>
      <c r="K164" s="1"/>
      <c r="L164" s="5">
        <f>0.201*H164^2.4517</f>
        <v>235.64784452221602</v>
      </c>
      <c r="M164" s="5"/>
      <c r="N164" s="38">
        <f t="shared" si="12"/>
        <v>235.64784452221602</v>
      </c>
    </row>
    <row r="165" spans="1:14" ht="15" thickBot="1" x14ac:dyDescent="0.35">
      <c r="A165" s="4">
        <v>44630</v>
      </c>
      <c r="B165" s="5" t="s">
        <v>11</v>
      </c>
      <c r="C165" s="9" t="s">
        <v>10</v>
      </c>
      <c r="D165" s="20">
        <v>2</v>
      </c>
      <c r="E165" s="1" t="s">
        <v>21</v>
      </c>
      <c r="F165" s="2" t="s">
        <v>14</v>
      </c>
      <c r="G165" s="1">
        <v>8.6</v>
      </c>
      <c r="H165" s="5">
        <f t="shared" si="11"/>
        <v>2.7374586198115609</v>
      </c>
      <c r="I165" s="5"/>
      <c r="J165" s="1" t="s">
        <v>16</v>
      </c>
      <c r="K165" s="1"/>
      <c r="L165" s="5">
        <f>0.201*H165^2.4517</f>
        <v>2.3737833404844695</v>
      </c>
      <c r="M165" s="5"/>
      <c r="N165" s="38">
        <f t="shared" si="12"/>
        <v>2.3737833404844695</v>
      </c>
    </row>
    <row r="166" spans="1:14" ht="15" thickBot="1" x14ac:dyDescent="0.35">
      <c r="A166" s="4">
        <v>44630</v>
      </c>
      <c r="B166" s="5" t="s">
        <v>11</v>
      </c>
      <c r="C166" s="9" t="s">
        <v>10</v>
      </c>
      <c r="D166" s="20">
        <v>2</v>
      </c>
      <c r="E166" s="1" t="s">
        <v>21</v>
      </c>
      <c r="F166" s="2" t="s">
        <v>14</v>
      </c>
      <c r="G166" s="1">
        <v>11.7</v>
      </c>
      <c r="H166" s="5">
        <f t="shared" si="11"/>
        <v>3.724216959511077</v>
      </c>
      <c r="I166" s="5"/>
      <c r="J166" s="1" t="s">
        <v>15</v>
      </c>
      <c r="K166" s="1">
        <v>3</v>
      </c>
      <c r="L166" s="5">
        <f>0.201*H166^2.4517</f>
        <v>5.0489666483295457</v>
      </c>
      <c r="M166" s="6">
        <f>L166-(L166*0.3)</f>
        <v>3.5342766538306822</v>
      </c>
      <c r="N166" s="38">
        <f t="shared" si="12"/>
        <v>8.583243302160227</v>
      </c>
    </row>
    <row r="167" spans="1:14" ht="15" thickBot="1" x14ac:dyDescent="0.35">
      <c r="A167" s="4">
        <v>44630</v>
      </c>
      <c r="B167" s="5" t="s">
        <v>11</v>
      </c>
      <c r="C167" s="9" t="s">
        <v>10</v>
      </c>
      <c r="D167" s="20">
        <v>2</v>
      </c>
      <c r="E167" s="1" t="s">
        <v>21</v>
      </c>
      <c r="F167" s="2" t="s">
        <v>12</v>
      </c>
      <c r="G167" s="1">
        <v>7.8</v>
      </c>
      <c r="H167" s="5">
        <f t="shared" si="11"/>
        <v>2.482811306340718</v>
      </c>
      <c r="I167" s="5"/>
      <c r="J167" s="1" t="s">
        <v>16</v>
      </c>
      <c r="K167" s="1"/>
      <c r="L167" s="5">
        <f>0.3338*H167^2.3153</f>
        <v>2.7409399088136741</v>
      </c>
      <c r="M167" s="5"/>
      <c r="N167" s="38">
        <f t="shared" si="12"/>
        <v>2.7409399088136741</v>
      </c>
    </row>
    <row r="168" spans="1:14" ht="15" thickBot="1" x14ac:dyDescent="0.35">
      <c r="A168" s="4">
        <v>44630</v>
      </c>
      <c r="B168" s="5" t="s">
        <v>11</v>
      </c>
      <c r="C168" s="9" t="s">
        <v>10</v>
      </c>
      <c r="D168" s="20">
        <v>2</v>
      </c>
      <c r="E168" s="1" t="s">
        <v>21</v>
      </c>
      <c r="F168" s="2" t="s">
        <v>12</v>
      </c>
      <c r="G168" s="1">
        <v>9</v>
      </c>
      <c r="H168" s="5">
        <f t="shared" si="11"/>
        <v>2.8647822765469826</v>
      </c>
      <c r="I168" s="5"/>
      <c r="J168" s="1" t="s">
        <v>16</v>
      </c>
      <c r="K168" s="1"/>
      <c r="L168" s="5">
        <f>0.3338*H168^2.3153</f>
        <v>3.8176012382439257</v>
      </c>
      <c r="M168" s="5"/>
      <c r="N168" s="38">
        <f t="shared" si="12"/>
        <v>3.8176012382439257</v>
      </c>
    </row>
    <row r="169" spans="1:14" ht="15" thickBot="1" x14ac:dyDescent="0.35">
      <c r="A169" s="4">
        <v>44630</v>
      </c>
      <c r="B169" s="5" t="s">
        <v>11</v>
      </c>
      <c r="C169" s="9" t="s">
        <v>10</v>
      </c>
      <c r="D169" s="20">
        <v>2</v>
      </c>
      <c r="E169" s="1" t="s">
        <v>21</v>
      </c>
      <c r="F169" s="2" t="s">
        <v>14</v>
      </c>
      <c r="G169" s="1">
        <v>9.6999999999999993</v>
      </c>
      <c r="H169" s="5">
        <f t="shared" si="11"/>
        <v>3.08759867583397</v>
      </c>
      <c r="I169" s="5"/>
      <c r="J169" s="1" t="s">
        <v>16</v>
      </c>
      <c r="K169" s="1"/>
      <c r="L169" s="5">
        <f t="shared" ref="L169:L175" si="16">0.201*H169^2.4517</f>
        <v>3.1885959164190338</v>
      </c>
      <c r="M169" s="5"/>
      <c r="N169" s="38">
        <f t="shared" si="12"/>
        <v>3.1885959164190338</v>
      </c>
    </row>
    <row r="170" spans="1:14" ht="15" thickBot="1" x14ac:dyDescent="0.35">
      <c r="A170" s="4">
        <v>44630</v>
      </c>
      <c r="B170" s="5" t="s">
        <v>11</v>
      </c>
      <c r="C170" s="9" t="s">
        <v>10</v>
      </c>
      <c r="D170" s="20">
        <v>2</v>
      </c>
      <c r="E170" s="1" t="s">
        <v>21</v>
      </c>
      <c r="F170" s="2" t="s">
        <v>14</v>
      </c>
      <c r="G170" s="1">
        <v>15.4</v>
      </c>
      <c r="H170" s="5">
        <f t="shared" si="11"/>
        <v>4.9019607843137258</v>
      </c>
      <c r="I170" s="5"/>
      <c r="J170" s="1" t="s">
        <v>16</v>
      </c>
      <c r="K170" s="1"/>
      <c r="L170" s="5">
        <f t="shared" si="16"/>
        <v>9.9032051537664127</v>
      </c>
      <c r="M170" s="5"/>
      <c r="N170" s="38">
        <f t="shared" si="12"/>
        <v>9.9032051537664127</v>
      </c>
    </row>
    <row r="171" spans="1:14" ht="15" thickBot="1" x14ac:dyDescent="0.35">
      <c r="A171" s="4">
        <v>44630</v>
      </c>
      <c r="B171" s="5" t="s">
        <v>11</v>
      </c>
      <c r="C171" s="9" t="s">
        <v>10</v>
      </c>
      <c r="D171" s="20">
        <v>2</v>
      </c>
      <c r="E171" s="1" t="s">
        <v>21</v>
      </c>
      <c r="F171" s="2" t="s">
        <v>14</v>
      </c>
      <c r="G171" s="1">
        <v>7.9</v>
      </c>
      <c r="H171" s="5">
        <f t="shared" si="11"/>
        <v>2.5146422205245735</v>
      </c>
      <c r="I171" s="5"/>
      <c r="J171" s="1" t="s">
        <v>15</v>
      </c>
      <c r="K171" s="1">
        <v>2</v>
      </c>
      <c r="L171" s="5">
        <f t="shared" si="16"/>
        <v>1.9277182742663748</v>
      </c>
      <c r="M171" s="6">
        <f>L171-(L171*0.15)</f>
        <v>1.6385605331264186</v>
      </c>
      <c r="N171" s="38">
        <f t="shared" si="12"/>
        <v>3.5662788073927931</v>
      </c>
    </row>
    <row r="172" spans="1:14" ht="15" thickBot="1" x14ac:dyDescent="0.35">
      <c r="A172" s="4">
        <v>44630</v>
      </c>
      <c r="B172" s="5" t="s">
        <v>11</v>
      </c>
      <c r="C172" s="9" t="s">
        <v>10</v>
      </c>
      <c r="D172" s="20">
        <v>2</v>
      </c>
      <c r="E172" s="1" t="s">
        <v>21</v>
      </c>
      <c r="F172" s="2" t="s">
        <v>14</v>
      </c>
      <c r="G172" s="1">
        <v>15.1</v>
      </c>
      <c r="H172" s="5">
        <f t="shared" si="11"/>
        <v>4.8064680417621597</v>
      </c>
      <c r="I172" s="5"/>
      <c r="J172" s="1" t="s">
        <v>15</v>
      </c>
      <c r="K172" s="1">
        <v>3</v>
      </c>
      <c r="L172" s="5">
        <f t="shared" si="16"/>
        <v>9.4368924678099262</v>
      </c>
      <c r="M172" s="6">
        <f>L172-(L172*0.3)</f>
        <v>6.605824727466949</v>
      </c>
      <c r="N172" s="38">
        <f t="shared" si="12"/>
        <v>16.042717195276875</v>
      </c>
    </row>
    <row r="173" spans="1:14" ht="15" thickBot="1" x14ac:dyDescent="0.35">
      <c r="A173" s="4">
        <v>44630</v>
      </c>
      <c r="B173" s="5" t="s">
        <v>11</v>
      </c>
      <c r="C173" s="9" t="s">
        <v>10</v>
      </c>
      <c r="D173" s="20">
        <v>2</v>
      </c>
      <c r="E173" s="1" t="s">
        <v>21</v>
      </c>
      <c r="F173" s="2" t="s">
        <v>14</v>
      </c>
      <c r="G173" s="1">
        <v>8.4</v>
      </c>
      <c r="H173" s="5">
        <f t="shared" si="11"/>
        <v>2.6737967914438503</v>
      </c>
      <c r="I173" s="5"/>
      <c r="J173" s="1" t="s">
        <v>16</v>
      </c>
      <c r="K173" s="1"/>
      <c r="L173" s="5">
        <f t="shared" si="16"/>
        <v>2.2407156647598709</v>
      </c>
      <c r="M173" s="5"/>
      <c r="N173" s="38">
        <f t="shared" si="12"/>
        <v>2.2407156647598709</v>
      </c>
    </row>
    <row r="174" spans="1:14" ht="15" thickBot="1" x14ac:dyDescent="0.35">
      <c r="A174" s="4">
        <v>44630</v>
      </c>
      <c r="B174" s="5" t="s">
        <v>11</v>
      </c>
      <c r="C174" s="9" t="s">
        <v>10</v>
      </c>
      <c r="D174" s="20">
        <v>2</v>
      </c>
      <c r="E174" s="1" t="s">
        <v>21</v>
      </c>
      <c r="F174" s="2" t="s">
        <v>14</v>
      </c>
      <c r="G174" s="1">
        <v>13.7</v>
      </c>
      <c r="H174" s="5">
        <f t="shared" si="11"/>
        <v>4.3608352431881841</v>
      </c>
      <c r="I174" s="5"/>
      <c r="J174" s="1" t="s">
        <v>15</v>
      </c>
      <c r="K174" s="1">
        <v>2</v>
      </c>
      <c r="L174" s="5">
        <f t="shared" si="16"/>
        <v>7.4341109628667841</v>
      </c>
      <c r="M174" s="6">
        <f>L174-(L174*0.15)</f>
        <v>6.3189943184367667</v>
      </c>
      <c r="N174" s="38">
        <f t="shared" si="12"/>
        <v>13.753105281303551</v>
      </c>
    </row>
    <row r="175" spans="1:14" ht="15" thickBot="1" x14ac:dyDescent="0.35">
      <c r="A175" s="4">
        <v>44630</v>
      </c>
      <c r="B175" s="5" t="s">
        <v>11</v>
      </c>
      <c r="C175" s="9" t="s">
        <v>10</v>
      </c>
      <c r="D175" s="20">
        <v>2</v>
      </c>
      <c r="E175" s="1" t="s">
        <v>21</v>
      </c>
      <c r="F175" s="2" t="s">
        <v>14</v>
      </c>
      <c r="G175" s="1">
        <v>27.8</v>
      </c>
      <c r="H175" s="5">
        <f t="shared" si="11"/>
        <v>8.8489941431117902</v>
      </c>
      <c r="I175" s="5"/>
      <c r="J175" s="1" t="s">
        <v>16</v>
      </c>
      <c r="K175" s="1"/>
      <c r="L175" s="5">
        <f t="shared" si="16"/>
        <v>42.140128037164338</v>
      </c>
      <c r="M175" s="5"/>
      <c r="N175" s="38">
        <f t="shared" si="12"/>
        <v>42.140128037164338</v>
      </c>
    </row>
    <row r="176" spans="1:14" ht="15" thickBot="1" x14ac:dyDescent="0.35">
      <c r="A176" s="4">
        <v>44630</v>
      </c>
      <c r="B176" s="5" t="s">
        <v>11</v>
      </c>
      <c r="C176" s="9" t="s">
        <v>10</v>
      </c>
      <c r="D176" s="20">
        <v>2</v>
      </c>
      <c r="E176" s="1" t="s">
        <v>21</v>
      </c>
      <c r="F176" s="2" t="s">
        <v>12</v>
      </c>
      <c r="G176" s="1">
        <v>9.6999999999999993</v>
      </c>
      <c r="H176" s="5">
        <f t="shared" si="11"/>
        <v>3.08759867583397</v>
      </c>
      <c r="I176" s="5"/>
      <c r="J176" s="1" t="s">
        <v>16</v>
      </c>
      <c r="K176" s="1"/>
      <c r="L176" s="5">
        <f>0.3338*H176^2.3153</f>
        <v>4.5405187883476597</v>
      </c>
      <c r="M176" s="5"/>
      <c r="N176" s="38">
        <f t="shared" si="12"/>
        <v>4.5405187883476597</v>
      </c>
    </row>
    <row r="177" spans="1:14" ht="15" thickBot="1" x14ac:dyDescent="0.35">
      <c r="A177" s="4">
        <v>44630</v>
      </c>
      <c r="B177" s="5" t="s">
        <v>11</v>
      </c>
      <c r="C177" s="9" t="s">
        <v>10</v>
      </c>
      <c r="D177" s="20">
        <v>2</v>
      </c>
      <c r="E177" s="1" t="s">
        <v>21</v>
      </c>
      <c r="F177" s="2" t="s">
        <v>14</v>
      </c>
      <c r="G177" s="1">
        <v>28</v>
      </c>
      <c r="H177" s="5">
        <f t="shared" si="11"/>
        <v>8.9126559714795004</v>
      </c>
      <c r="I177" s="5"/>
      <c r="J177" s="1" t="s">
        <v>16</v>
      </c>
      <c r="K177" s="1"/>
      <c r="L177" s="5">
        <f>0.201*H177^2.4517</f>
        <v>42.887286601661771</v>
      </c>
      <c r="M177" s="5"/>
      <c r="N177" s="38">
        <f t="shared" si="12"/>
        <v>42.887286601661771</v>
      </c>
    </row>
    <row r="178" spans="1:14" ht="15" thickBot="1" x14ac:dyDescent="0.35">
      <c r="A178" s="4">
        <v>44630</v>
      </c>
      <c r="B178" s="5" t="s">
        <v>11</v>
      </c>
      <c r="C178" s="9" t="s">
        <v>10</v>
      </c>
      <c r="D178" s="20">
        <v>2</v>
      </c>
      <c r="E178" s="1" t="s">
        <v>21</v>
      </c>
      <c r="F178" s="2" t="s">
        <v>12</v>
      </c>
      <c r="G178" s="1">
        <v>7.9</v>
      </c>
      <c r="H178" s="5">
        <f t="shared" si="11"/>
        <v>2.5146422205245735</v>
      </c>
      <c r="I178" s="5"/>
      <c r="J178" s="1" t="s">
        <v>16</v>
      </c>
      <c r="K178" s="1"/>
      <c r="L178" s="5">
        <f>0.3338*H178^2.3153</f>
        <v>2.8229870455726247</v>
      </c>
      <c r="M178" s="5"/>
      <c r="N178" s="38">
        <f t="shared" si="12"/>
        <v>2.8229870455726247</v>
      </c>
    </row>
    <row r="179" spans="1:14" ht="15" thickBot="1" x14ac:dyDescent="0.35">
      <c r="A179" s="4">
        <v>44630</v>
      </c>
      <c r="B179" s="5" t="s">
        <v>11</v>
      </c>
      <c r="C179" s="9" t="s">
        <v>10</v>
      </c>
      <c r="D179" s="20">
        <v>2</v>
      </c>
      <c r="E179" s="1" t="s">
        <v>21</v>
      </c>
      <c r="F179" s="2" t="s">
        <v>12</v>
      </c>
      <c r="G179" s="1">
        <v>10.6</v>
      </c>
      <c r="H179" s="5">
        <f t="shared" si="11"/>
        <v>3.374076903488668</v>
      </c>
      <c r="I179" s="5"/>
      <c r="J179" s="1" t="s">
        <v>16</v>
      </c>
      <c r="K179" s="1"/>
      <c r="L179" s="5">
        <f>0.3338*H179^2.3153</f>
        <v>5.5760100853013412</v>
      </c>
      <c r="M179" s="5"/>
      <c r="N179" s="38">
        <f t="shared" si="12"/>
        <v>5.5760100853013412</v>
      </c>
    </row>
    <row r="180" spans="1:14" ht="15" thickBot="1" x14ac:dyDescent="0.35">
      <c r="A180" s="4">
        <v>44630</v>
      </c>
      <c r="B180" s="5" t="s">
        <v>11</v>
      </c>
      <c r="C180" s="9" t="s">
        <v>10</v>
      </c>
      <c r="D180" s="20">
        <v>2</v>
      </c>
      <c r="E180" s="1" t="s">
        <v>21</v>
      </c>
      <c r="F180" s="2" t="s">
        <v>14</v>
      </c>
      <c r="G180" s="1">
        <v>12.2</v>
      </c>
      <c r="H180" s="5">
        <f t="shared" si="11"/>
        <v>3.8833715304303538</v>
      </c>
      <c r="I180" s="5"/>
      <c r="J180" s="1" t="s">
        <v>15</v>
      </c>
      <c r="K180" s="1">
        <v>3</v>
      </c>
      <c r="L180" s="5">
        <f>0.201*H180^2.4517</f>
        <v>5.5944786593671347</v>
      </c>
      <c r="M180" s="6">
        <f>L180-(L180*0.3)</f>
        <v>3.9161350615569943</v>
      </c>
      <c r="N180" s="38">
        <f t="shared" si="12"/>
        <v>9.5106137209241286</v>
      </c>
    </row>
    <row r="181" spans="1:14" ht="15" thickBot="1" x14ac:dyDescent="0.35">
      <c r="A181" s="4">
        <v>44630</v>
      </c>
      <c r="B181" s="5" t="s">
        <v>11</v>
      </c>
      <c r="C181" s="9" t="s">
        <v>10</v>
      </c>
      <c r="D181" s="20">
        <v>2</v>
      </c>
      <c r="E181" s="1" t="s">
        <v>21</v>
      </c>
      <c r="F181" s="2" t="s">
        <v>14</v>
      </c>
      <c r="G181" s="1">
        <v>8</v>
      </c>
      <c r="H181" s="5">
        <f t="shared" si="11"/>
        <v>2.5464731347084291</v>
      </c>
      <c r="I181" s="5"/>
      <c r="J181" s="1" t="s">
        <v>16</v>
      </c>
      <c r="K181" s="1"/>
      <c r="L181" s="5">
        <f>0.201*H181^2.4517</f>
        <v>1.9880941425926346</v>
      </c>
      <c r="M181" s="5"/>
      <c r="N181" s="38">
        <f t="shared" si="12"/>
        <v>1.9880941425926346</v>
      </c>
    </row>
    <row r="182" spans="1:14" ht="15" thickBot="1" x14ac:dyDescent="0.35">
      <c r="A182" s="4">
        <v>44630</v>
      </c>
      <c r="B182" s="5" t="s">
        <v>11</v>
      </c>
      <c r="C182" s="9" t="s">
        <v>10</v>
      </c>
      <c r="D182" s="20">
        <v>2</v>
      </c>
      <c r="E182" s="1" t="s">
        <v>21</v>
      </c>
      <c r="F182" s="2" t="s">
        <v>12</v>
      </c>
      <c r="G182" s="1">
        <v>8.1999999999999993</v>
      </c>
      <c r="H182" s="5">
        <f t="shared" si="11"/>
        <v>2.6101349630761392</v>
      </c>
      <c r="I182" s="5"/>
      <c r="J182" s="1" t="s">
        <v>16</v>
      </c>
      <c r="K182" s="1"/>
      <c r="L182" s="5">
        <f>0.3338*H182^2.3153</f>
        <v>3.0774151904129696</v>
      </c>
      <c r="M182" s="5"/>
      <c r="N182" s="38">
        <f t="shared" si="12"/>
        <v>3.0774151904129696</v>
      </c>
    </row>
    <row r="183" spans="1:14" ht="15" thickBot="1" x14ac:dyDescent="0.35">
      <c r="A183" s="4">
        <v>44630</v>
      </c>
      <c r="B183" s="5" t="s">
        <v>11</v>
      </c>
      <c r="C183" s="9" t="s">
        <v>10</v>
      </c>
      <c r="D183" s="20">
        <v>2</v>
      </c>
      <c r="E183" s="1" t="s">
        <v>21</v>
      </c>
      <c r="F183" s="2" t="s">
        <v>14</v>
      </c>
      <c r="G183" s="1">
        <v>21.2</v>
      </c>
      <c r="H183" s="5">
        <f t="shared" si="11"/>
        <v>6.7481538069773359</v>
      </c>
      <c r="I183" s="5"/>
      <c r="J183" s="1" t="s">
        <v>16</v>
      </c>
      <c r="K183" s="1"/>
      <c r="L183" s="5">
        <f>0.201*H183^2.4517</f>
        <v>21.682475029341219</v>
      </c>
      <c r="M183" s="5"/>
      <c r="N183" s="38">
        <f t="shared" si="12"/>
        <v>21.682475029341219</v>
      </c>
    </row>
    <row r="184" spans="1:14" ht="15" thickBot="1" x14ac:dyDescent="0.35">
      <c r="A184" s="4">
        <v>44630</v>
      </c>
      <c r="B184" s="5" t="s">
        <v>11</v>
      </c>
      <c r="C184" s="9" t="s">
        <v>10</v>
      </c>
      <c r="D184" s="20">
        <v>2</v>
      </c>
      <c r="E184" s="1" t="s">
        <v>21</v>
      </c>
      <c r="F184" s="2" t="s">
        <v>12</v>
      </c>
      <c r="G184" s="1">
        <v>8.3000000000000007</v>
      </c>
      <c r="H184" s="5">
        <f t="shared" si="11"/>
        <v>2.6419658772599952</v>
      </c>
      <c r="I184" s="5"/>
      <c r="J184" s="1" t="s">
        <v>16</v>
      </c>
      <c r="K184" s="1"/>
      <c r="L184" s="5">
        <f>0.3338*H184^2.3153</f>
        <v>3.1650049095279873</v>
      </c>
      <c r="M184" s="5"/>
      <c r="N184" s="38">
        <f t="shared" si="12"/>
        <v>3.1650049095279873</v>
      </c>
    </row>
    <row r="185" spans="1:14" ht="15" thickBot="1" x14ac:dyDescent="0.35">
      <c r="A185" s="4">
        <v>44630</v>
      </c>
      <c r="B185" s="5" t="s">
        <v>11</v>
      </c>
      <c r="C185" s="9" t="s">
        <v>10</v>
      </c>
      <c r="D185" s="20">
        <v>2</v>
      </c>
      <c r="E185" s="1" t="s">
        <v>21</v>
      </c>
      <c r="F185" s="2" t="s">
        <v>12</v>
      </c>
      <c r="G185" s="1">
        <v>9.1999999999999993</v>
      </c>
      <c r="H185" s="5">
        <f t="shared" si="11"/>
        <v>2.9284441049146928</v>
      </c>
      <c r="I185" s="5"/>
      <c r="J185" s="1" t="s">
        <v>16</v>
      </c>
      <c r="K185" s="1"/>
      <c r="L185" s="5">
        <f>0.3338*H185^2.3153</f>
        <v>4.0168983094123298</v>
      </c>
      <c r="M185" s="5"/>
      <c r="N185" s="38">
        <f t="shared" si="12"/>
        <v>4.0168983094123298</v>
      </c>
    </row>
    <row r="186" spans="1:14" ht="15" thickBot="1" x14ac:dyDescent="0.35">
      <c r="A186" s="4">
        <v>44630</v>
      </c>
      <c r="B186" s="5" t="s">
        <v>11</v>
      </c>
      <c r="C186" s="9" t="s">
        <v>10</v>
      </c>
      <c r="D186" s="20">
        <v>2</v>
      </c>
      <c r="E186" s="1" t="s">
        <v>21</v>
      </c>
      <c r="F186" s="2" t="s">
        <v>12</v>
      </c>
      <c r="G186" s="1">
        <v>10.4</v>
      </c>
      <c r="H186" s="5">
        <f t="shared" si="11"/>
        <v>3.3104150751209578</v>
      </c>
      <c r="I186" s="5"/>
      <c r="J186" s="1" t="s">
        <v>16</v>
      </c>
      <c r="K186" s="1"/>
      <c r="L186" s="5">
        <f>0.3338*H186^2.3153</f>
        <v>5.3354391503817293</v>
      </c>
      <c r="M186" s="5"/>
      <c r="N186" s="38">
        <f t="shared" si="12"/>
        <v>5.3354391503817293</v>
      </c>
    </row>
    <row r="187" spans="1:14" ht="15" thickBot="1" x14ac:dyDescent="0.35">
      <c r="A187" s="4">
        <v>44630</v>
      </c>
      <c r="B187" s="5" t="s">
        <v>11</v>
      </c>
      <c r="C187" s="9" t="s">
        <v>10</v>
      </c>
      <c r="D187" s="20">
        <v>2</v>
      </c>
      <c r="E187" s="1" t="s">
        <v>21</v>
      </c>
      <c r="F187" s="2" t="s">
        <v>14</v>
      </c>
      <c r="G187" s="1">
        <v>15.8</v>
      </c>
      <c r="H187" s="5">
        <f t="shared" si="11"/>
        <v>5.0292844410491471</v>
      </c>
      <c r="I187" s="5"/>
      <c r="J187" s="1" t="s">
        <v>16</v>
      </c>
      <c r="K187" s="1"/>
      <c r="L187" s="5">
        <f>0.201*H187^2.4517</f>
        <v>10.545782371572853</v>
      </c>
      <c r="M187" s="5"/>
      <c r="N187" s="38">
        <f t="shared" si="12"/>
        <v>10.545782371572853</v>
      </c>
    </row>
    <row r="188" spans="1:14" ht="15" thickBot="1" x14ac:dyDescent="0.35">
      <c r="A188" s="4">
        <v>44630</v>
      </c>
      <c r="B188" s="5" t="s">
        <v>11</v>
      </c>
      <c r="C188" s="9" t="s">
        <v>10</v>
      </c>
      <c r="D188" s="20">
        <v>2</v>
      </c>
      <c r="E188" s="1" t="s">
        <v>21</v>
      </c>
      <c r="F188" s="2" t="s">
        <v>14</v>
      </c>
      <c r="G188" s="1">
        <v>9.1</v>
      </c>
      <c r="H188" s="5">
        <f t="shared" si="11"/>
        <v>2.8966131907308377</v>
      </c>
      <c r="I188" s="5"/>
      <c r="J188" s="1" t="s">
        <v>16</v>
      </c>
      <c r="K188" s="1"/>
      <c r="L188" s="5">
        <f>0.201*H188^2.4517</f>
        <v>2.7265471117517501</v>
      </c>
      <c r="M188" s="5"/>
      <c r="N188" s="38">
        <f t="shared" si="12"/>
        <v>2.7265471117517501</v>
      </c>
    </row>
    <row r="189" spans="1:14" ht="15" thickBot="1" x14ac:dyDescent="0.35">
      <c r="A189" s="4">
        <v>44630</v>
      </c>
      <c r="B189" s="5" t="s">
        <v>11</v>
      </c>
      <c r="C189" s="9" t="s">
        <v>10</v>
      </c>
      <c r="D189" s="20">
        <v>2</v>
      </c>
      <c r="E189" s="1" t="s">
        <v>21</v>
      </c>
      <c r="F189" s="2" t="s">
        <v>12</v>
      </c>
      <c r="G189" s="1">
        <v>8.6</v>
      </c>
      <c r="H189" s="5">
        <f t="shared" si="11"/>
        <v>2.7374586198115609</v>
      </c>
      <c r="I189" s="5"/>
      <c r="J189" s="1" t="s">
        <v>16</v>
      </c>
      <c r="K189" s="1"/>
      <c r="L189" s="5">
        <f>0.3338*H189^2.3153</f>
        <v>3.4361898045594557</v>
      </c>
      <c r="M189" s="5"/>
      <c r="N189" s="38">
        <f t="shared" si="12"/>
        <v>3.4361898045594557</v>
      </c>
    </row>
    <row r="190" spans="1:14" ht="15" thickBot="1" x14ac:dyDescent="0.35">
      <c r="A190" s="4">
        <v>44630</v>
      </c>
      <c r="B190" s="5" t="s">
        <v>11</v>
      </c>
      <c r="C190" s="9" t="s">
        <v>10</v>
      </c>
      <c r="D190" s="20">
        <v>2</v>
      </c>
      <c r="E190" s="1" t="s">
        <v>21</v>
      </c>
      <c r="F190" s="2" t="s">
        <v>12</v>
      </c>
      <c r="G190" s="1">
        <v>79</v>
      </c>
      <c r="H190" s="5">
        <f t="shared" si="11"/>
        <v>25.146422205245734</v>
      </c>
      <c r="I190" s="5"/>
      <c r="J190" s="1" t="s">
        <v>16</v>
      </c>
      <c r="K190" s="1"/>
      <c r="L190" s="5">
        <f>0.3338*H190^2.3153</f>
        <v>583.45704107685219</v>
      </c>
      <c r="M190" s="5"/>
      <c r="N190" s="38">
        <f t="shared" si="12"/>
        <v>583.45704107685219</v>
      </c>
    </row>
    <row r="191" spans="1:14" ht="15" thickBot="1" x14ac:dyDescent="0.35">
      <c r="A191" s="4">
        <v>44630</v>
      </c>
      <c r="B191" s="5" t="s">
        <v>11</v>
      </c>
      <c r="C191" s="9" t="s">
        <v>10</v>
      </c>
      <c r="D191" s="20">
        <v>2</v>
      </c>
      <c r="E191" s="1" t="s">
        <v>21</v>
      </c>
      <c r="F191" s="2" t="s">
        <v>12</v>
      </c>
      <c r="G191" s="1">
        <v>88</v>
      </c>
      <c r="H191" s="5">
        <f t="shared" si="11"/>
        <v>28.011204481792717</v>
      </c>
      <c r="I191" s="5"/>
      <c r="J191" s="1" t="s">
        <v>16</v>
      </c>
      <c r="K191" s="1"/>
      <c r="L191" s="5">
        <f>0.3338*H191^2.3153</f>
        <v>749.0203404276017</v>
      </c>
      <c r="M191" s="5"/>
      <c r="N191" s="38">
        <f t="shared" si="12"/>
        <v>749.0203404276017</v>
      </c>
    </row>
    <row r="192" spans="1:14" ht="15" thickBot="1" x14ac:dyDescent="0.35">
      <c r="A192" s="4">
        <v>44630</v>
      </c>
      <c r="B192" s="5" t="s">
        <v>11</v>
      </c>
      <c r="C192" s="9" t="s">
        <v>10</v>
      </c>
      <c r="D192" s="20">
        <v>2</v>
      </c>
      <c r="E192" s="1" t="s">
        <v>21</v>
      </c>
      <c r="F192" s="2" t="s">
        <v>14</v>
      </c>
      <c r="G192" s="1">
        <v>18.899999999999999</v>
      </c>
      <c r="H192" s="5">
        <f t="shared" si="11"/>
        <v>6.0160427807486627</v>
      </c>
      <c r="I192" s="5"/>
      <c r="J192" s="1" t="s">
        <v>16</v>
      </c>
      <c r="K192" s="1"/>
      <c r="L192" s="5">
        <f>0.201*H192^2.4517</f>
        <v>16.361858404556841</v>
      </c>
      <c r="M192" s="5"/>
      <c r="N192" s="38">
        <f t="shared" si="12"/>
        <v>16.361858404556841</v>
      </c>
    </row>
    <row r="193" spans="1:14" ht="15" thickBot="1" x14ac:dyDescent="0.35">
      <c r="A193" s="4">
        <v>44630</v>
      </c>
      <c r="B193" s="5" t="s">
        <v>11</v>
      </c>
      <c r="C193" s="9" t="s">
        <v>10</v>
      </c>
      <c r="D193" s="20">
        <v>2</v>
      </c>
      <c r="E193" s="1" t="s">
        <v>21</v>
      </c>
      <c r="F193" s="2" t="s">
        <v>12</v>
      </c>
      <c r="G193" s="1">
        <v>7.9</v>
      </c>
      <c r="H193" s="5">
        <f t="shared" si="11"/>
        <v>2.5146422205245735</v>
      </c>
      <c r="I193" s="5"/>
      <c r="J193" s="1" t="s">
        <v>16</v>
      </c>
      <c r="K193" s="1"/>
      <c r="L193" s="5">
        <f>0.3338*H193^2.3153</f>
        <v>2.8229870455726247</v>
      </c>
      <c r="M193" s="5"/>
      <c r="N193" s="38">
        <f t="shared" si="12"/>
        <v>2.8229870455726247</v>
      </c>
    </row>
    <row r="194" spans="1:14" ht="15" thickBot="1" x14ac:dyDescent="0.35">
      <c r="A194" s="4">
        <v>44630</v>
      </c>
      <c r="B194" s="5" t="s">
        <v>11</v>
      </c>
      <c r="C194" s="9" t="s">
        <v>10</v>
      </c>
      <c r="D194" s="20">
        <v>2</v>
      </c>
      <c r="E194" s="1" t="s">
        <v>21</v>
      </c>
      <c r="F194" s="2" t="s">
        <v>14</v>
      </c>
      <c r="G194" s="1">
        <v>11.6</v>
      </c>
      <c r="H194" s="5">
        <f t="shared" si="11"/>
        <v>3.6923860453272219</v>
      </c>
      <c r="I194" s="5"/>
      <c r="J194" s="1" t="s">
        <v>16</v>
      </c>
      <c r="K194" s="1"/>
      <c r="L194" s="5">
        <f>0.201*H194^2.4517</f>
        <v>4.9438225812775549</v>
      </c>
      <c r="M194" s="5"/>
      <c r="N194" s="38">
        <f t="shared" si="12"/>
        <v>4.9438225812775549</v>
      </c>
    </row>
    <row r="195" spans="1:14" ht="15" thickBot="1" x14ac:dyDescent="0.35">
      <c r="A195" s="4">
        <v>44630</v>
      </c>
      <c r="B195" s="5" t="s">
        <v>11</v>
      </c>
      <c r="C195" s="9" t="s">
        <v>10</v>
      </c>
      <c r="D195" s="20">
        <v>2</v>
      </c>
      <c r="E195" s="1" t="s">
        <v>21</v>
      </c>
      <c r="F195" s="2" t="s">
        <v>12</v>
      </c>
      <c r="G195" s="1">
        <v>9.6</v>
      </c>
      <c r="H195" s="5">
        <f t="shared" ref="H195:H258" si="17">G195/3.1416</f>
        <v>3.0557677616501144</v>
      </c>
      <c r="I195" s="5"/>
      <c r="J195" s="1" t="s">
        <v>16</v>
      </c>
      <c r="K195" s="1"/>
      <c r="L195" s="5">
        <f>0.3338*H195^2.3153</f>
        <v>4.4328748116299348</v>
      </c>
      <c r="M195" s="5"/>
      <c r="N195" s="38">
        <f t="shared" ref="N195:N258" si="18">L195+M195</f>
        <v>4.4328748116299348</v>
      </c>
    </row>
    <row r="196" spans="1:14" ht="15" thickBot="1" x14ac:dyDescent="0.35">
      <c r="A196" s="4">
        <v>44630</v>
      </c>
      <c r="B196" s="5" t="s">
        <v>11</v>
      </c>
      <c r="C196" s="9" t="s">
        <v>10</v>
      </c>
      <c r="D196" s="20">
        <v>2</v>
      </c>
      <c r="E196" s="1" t="s">
        <v>21</v>
      </c>
      <c r="F196" s="2" t="s">
        <v>12</v>
      </c>
      <c r="G196" s="1">
        <v>8.4</v>
      </c>
      <c r="H196" s="5">
        <f t="shared" si="17"/>
        <v>2.6737967914438503</v>
      </c>
      <c r="I196" s="5"/>
      <c r="J196" s="1" t="s">
        <v>16</v>
      </c>
      <c r="K196" s="1"/>
      <c r="L196" s="5">
        <f>0.3338*H196^2.3153</f>
        <v>3.25399372994577</v>
      </c>
      <c r="M196" s="5"/>
      <c r="N196" s="38">
        <f t="shared" si="18"/>
        <v>3.25399372994577</v>
      </c>
    </row>
    <row r="197" spans="1:14" ht="15" thickBot="1" x14ac:dyDescent="0.35">
      <c r="A197" s="4">
        <v>44630</v>
      </c>
      <c r="B197" s="5" t="s">
        <v>11</v>
      </c>
      <c r="C197" s="9" t="s">
        <v>10</v>
      </c>
      <c r="D197" s="20">
        <v>2</v>
      </c>
      <c r="E197" s="1" t="s">
        <v>21</v>
      </c>
      <c r="F197" s="2" t="s">
        <v>12</v>
      </c>
      <c r="G197" s="1">
        <v>12.4</v>
      </c>
      <c r="H197" s="5">
        <f t="shared" si="17"/>
        <v>3.9470333587980648</v>
      </c>
      <c r="I197" s="5"/>
      <c r="J197" s="1" t="s">
        <v>16</v>
      </c>
      <c r="K197" s="1"/>
      <c r="L197" s="5">
        <f>0.3338*H197^2.3153</f>
        <v>8.0173733551056134</v>
      </c>
      <c r="M197" s="5"/>
      <c r="N197" s="38">
        <f t="shared" si="18"/>
        <v>8.0173733551056134</v>
      </c>
    </row>
    <row r="198" spans="1:14" ht="15" thickBot="1" x14ac:dyDescent="0.35">
      <c r="A198" s="4">
        <v>44630</v>
      </c>
      <c r="B198" s="5" t="s">
        <v>11</v>
      </c>
      <c r="C198" s="9" t="s">
        <v>10</v>
      </c>
      <c r="D198" s="20">
        <v>2</v>
      </c>
      <c r="E198" s="1" t="s">
        <v>21</v>
      </c>
      <c r="F198" s="2" t="s">
        <v>12</v>
      </c>
      <c r="G198" s="1">
        <v>9.5</v>
      </c>
      <c r="H198" s="5">
        <f t="shared" si="17"/>
        <v>3.0239368474662593</v>
      </c>
      <c r="I198" s="5"/>
      <c r="J198" s="1" t="s">
        <v>16</v>
      </c>
      <c r="K198" s="1"/>
      <c r="L198" s="5">
        <f>0.3338*H198^2.3153</f>
        <v>4.3266956211286107</v>
      </c>
      <c r="M198" s="5"/>
      <c r="N198" s="38">
        <f t="shared" si="18"/>
        <v>4.3266956211286107</v>
      </c>
    </row>
    <row r="199" spans="1:14" ht="15" thickBot="1" x14ac:dyDescent="0.35">
      <c r="A199" s="4">
        <v>44630</v>
      </c>
      <c r="B199" s="5" t="s">
        <v>11</v>
      </c>
      <c r="C199" s="9" t="s">
        <v>10</v>
      </c>
      <c r="D199" s="20">
        <v>2</v>
      </c>
      <c r="E199" s="1" t="s">
        <v>21</v>
      </c>
      <c r="F199" s="2" t="s">
        <v>14</v>
      </c>
      <c r="G199" s="1">
        <v>14.9</v>
      </c>
      <c r="H199" s="5">
        <f t="shared" si="17"/>
        <v>4.7428062133944486</v>
      </c>
      <c r="I199" s="5"/>
      <c r="J199" s="1" t="s">
        <v>15</v>
      </c>
      <c r="K199" s="1">
        <v>3</v>
      </c>
      <c r="L199" s="5">
        <f>0.201*H199^2.4517</f>
        <v>9.1333899224788624</v>
      </c>
      <c r="M199" s="6">
        <f>L199-(L199*0.3)</f>
        <v>6.3933729457352033</v>
      </c>
      <c r="N199" s="38">
        <f t="shared" si="18"/>
        <v>15.526762868214066</v>
      </c>
    </row>
    <row r="200" spans="1:14" ht="15" thickBot="1" x14ac:dyDescent="0.35">
      <c r="A200" s="4">
        <v>44630</v>
      </c>
      <c r="B200" s="5" t="s">
        <v>11</v>
      </c>
      <c r="C200" s="9" t="s">
        <v>10</v>
      </c>
      <c r="D200" s="20">
        <v>2</v>
      </c>
      <c r="E200" s="1" t="s">
        <v>21</v>
      </c>
      <c r="F200" s="2" t="s">
        <v>12</v>
      </c>
      <c r="G200" s="1">
        <v>10.3</v>
      </c>
      <c r="H200" s="5">
        <f t="shared" si="17"/>
        <v>3.2785841609371023</v>
      </c>
      <c r="I200" s="5"/>
      <c r="J200" s="1" t="s">
        <v>16</v>
      </c>
      <c r="K200" s="1"/>
      <c r="L200" s="5">
        <f>0.3338*H200^2.3153</f>
        <v>5.217409289521413</v>
      </c>
      <c r="M200" s="5"/>
      <c r="N200" s="38">
        <f t="shared" si="18"/>
        <v>5.217409289521413</v>
      </c>
    </row>
    <row r="201" spans="1:14" ht="15" thickBot="1" x14ac:dyDescent="0.35">
      <c r="A201" s="4">
        <v>44630</v>
      </c>
      <c r="B201" s="5" t="s">
        <v>11</v>
      </c>
      <c r="C201" s="9" t="s">
        <v>10</v>
      </c>
      <c r="D201" s="20">
        <v>2</v>
      </c>
      <c r="E201" s="1" t="s">
        <v>21</v>
      </c>
      <c r="F201" s="2" t="s">
        <v>12</v>
      </c>
      <c r="G201" s="1">
        <v>7.9</v>
      </c>
      <c r="H201" s="5">
        <f t="shared" si="17"/>
        <v>2.5146422205245735</v>
      </c>
      <c r="I201" s="5"/>
      <c r="J201" s="1" t="s">
        <v>16</v>
      </c>
      <c r="K201" s="1"/>
      <c r="L201" s="5">
        <f>0.3338*H201^2.3153</f>
        <v>2.8229870455726247</v>
      </c>
      <c r="M201" s="5"/>
      <c r="N201" s="38">
        <f t="shared" si="18"/>
        <v>2.8229870455726247</v>
      </c>
    </row>
    <row r="202" spans="1:14" ht="15" thickBot="1" x14ac:dyDescent="0.35">
      <c r="A202" s="4">
        <v>44630</v>
      </c>
      <c r="B202" s="5" t="s">
        <v>11</v>
      </c>
      <c r="C202" s="9" t="s">
        <v>10</v>
      </c>
      <c r="D202" s="20">
        <v>2</v>
      </c>
      <c r="E202" s="1" t="s">
        <v>21</v>
      </c>
      <c r="F202" s="2" t="s">
        <v>12</v>
      </c>
      <c r="G202" s="1">
        <v>7.9</v>
      </c>
      <c r="H202" s="5">
        <f t="shared" si="17"/>
        <v>2.5146422205245735</v>
      </c>
      <c r="I202" s="5"/>
      <c r="J202" s="1" t="s">
        <v>15</v>
      </c>
      <c r="K202" s="1">
        <v>3</v>
      </c>
      <c r="L202" s="5">
        <f>0.3338*H202^2.3153</f>
        <v>2.8229870455726247</v>
      </c>
      <c r="M202" s="6">
        <f>L202-(L202*0.3)</f>
        <v>1.9760909319008373</v>
      </c>
      <c r="N202" s="38">
        <f t="shared" si="18"/>
        <v>4.7990779774734618</v>
      </c>
    </row>
    <row r="203" spans="1:14" ht="15" thickBot="1" x14ac:dyDescent="0.35">
      <c r="A203" s="4">
        <v>44630</v>
      </c>
      <c r="B203" s="5" t="s">
        <v>11</v>
      </c>
      <c r="C203" s="9" t="s">
        <v>10</v>
      </c>
      <c r="D203" s="20">
        <v>2</v>
      </c>
      <c r="E203" s="1" t="s">
        <v>21</v>
      </c>
      <c r="F203" s="2" t="s">
        <v>12</v>
      </c>
      <c r="G203" s="1">
        <v>8.5</v>
      </c>
      <c r="H203" s="5">
        <f t="shared" si="17"/>
        <v>2.7056277056277058</v>
      </c>
      <c r="I203" s="5"/>
      <c r="J203" s="1" t="s">
        <v>16</v>
      </c>
      <c r="K203" s="1"/>
      <c r="L203" s="5">
        <f>0.3338*H203^2.3153</f>
        <v>3.3443869448771912</v>
      </c>
      <c r="M203" s="5"/>
      <c r="N203" s="38">
        <f t="shared" si="18"/>
        <v>3.3443869448771912</v>
      </c>
    </row>
    <row r="204" spans="1:14" ht="15" thickBot="1" x14ac:dyDescent="0.35">
      <c r="A204" s="4">
        <v>44630</v>
      </c>
      <c r="B204" s="5" t="s">
        <v>11</v>
      </c>
      <c r="C204" s="9" t="s">
        <v>10</v>
      </c>
      <c r="D204" s="20">
        <v>2</v>
      </c>
      <c r="E204" s="1" t="s">
        <v>21</v>
      </c>
      <c r="F204" s="2" t="s">
        <v>14</v>
      </c>
      <c r="G204" s="1">
        <v>14.4</v>
      </c>
      <c r="H204" s="5">
        <f t="shared" si="17"/>
        <v>4.5836516424751723</v>
      </c>
      <c r="I204" s="5"/>
      <c r="J204" s="1" t="s">
        <v>16</v>
      </c>
      <c r="K204" s="1"/>
      <c r="L204" s="5">
        <f>0.201*H204^2.4517</f>
        <v>8.400179115389335</v>
      </c>
      <c r="M204" s="5"/>
      <c r="N204" s="38">
        <f t="shared" si="18"/>
        <v>8.400179115389335</v>
      </c>
    </row>
    <row r="205" spans="1:14" ht="15" thickBot="1" x14ac:dyDescent="0.35">
      <c r="A205" s="4">
        <v>44630</v>
      </c>
      <c r="B205" s="5" t="s">
        <v>11</v>
      </c>
      <c r="C205" s="9" t="s">
        <v>10</v>
      </c>
      <c r="D205" s="20">
        <v>2</v>
      </c>
      <c r="E205" s="1" t="s">
        <v>21</v>
      </c>
      <c r="F205" s="2" t="s">
        <v>12</v>
      </c>
      <c r="G205" s="1">
        <v>8.6999999999999993</v>
      </c>
      <c r="H205" s="5">
        <f t="shared" si="17"/>
        <v>2.769289533995416</v>
      </c>
      <c r="I205" s="5"/>
      <c r="J205" s="1" t="s">
        <v>16</v>
      </c>
      <c r="K205" s="1"/>
      <c r="L205" s="5">
        <f t="shared" ref="L205:L213" si="19">0.3338*H205^2.3153</f>
        <v>3.5294075171045192</v>
      </c>
      <c r="M205" s="5"/>
      <c r="N205" s="38">
        <f t="shared" si="18"/>
        <v>3.5294075171045192</v>
      </c>
    </row>
    <row r="206" spans="1:14" ht="15" thickBot="1" x14ac:dyDescent="0.35">
      <c r="A206" s="4">
        <v>44630</v>
      </c>
      <c r="B206" s="5" t="s">
        <v>11</v>
      </c>
      <c r="C206" s="9" t="s">
        <v>10</v>
      </c>
      <c r="D206" s="20">
        <v>2</v>
      </c>
      <c r="E206" s="1" t="s">
        <v>21</v>
      </c>
      <c r="F206" s="2" t="s">
        <v>12</v>
      </c>
      <c r="G206" s="1">
        <v>8.4</v>
      </c>
      <c r="H206" s="5">
        <f t="shared" si="17"/>
        <v>2.6737967914438503</v>
      </c>
      <c r="I206" s="5"/>
      <c r="J206" s="1" t="s">
        <v>15</v>
      </c>
      <c r="K206" s="1">
        <v>3</v>
      </c>
      <c r="L206" s="5">
        <f t="shared" si="19"/>
        <v>3.25399372994577</v>
      </c>
      <c r="M206" s="6">
        <f>L206-(L206*0.3)</f>
        <v>2.277795610962039</v>
      </c>
      <c r="N206" s="38">
        <f t="shared" si="18"/>
        <v>5.5317893409078085</v>
      </c>
    </row>
    <row r="207" spans="1:14" ht="15" thickBot="1" x14ac:dyDescent="0.35">
      <c r="A207" s="4">
        <v>44630</v>
      </c>
      <c r="B207" s="5" t="s">
        <v>11</v>
      </c>
      <c r="C207" s="9" t="s">
        <v>10</v>
      </c>
      <c r="D207" s="20">
        <v>2</v>
      </c>
      <c r="E207" s="1" t="s">
        <v>21</v>
      </c>
      <c r="F207" s="2" t="s">
        <v>12</v>
      </c>
      <c r="G207" s="1">
        <v>8.1999999999999993</v>
      </c>
      <c r="H207" s="5">
        <f t="shared" si="17"/>
        <v>2.6101349630761392</v>
      </c>
      <c r="I207" s="5"/>
      <c r="J207" s="1" t="s">
        <v>16</v>
      </c>
      <c r="K207" s="1"/>
      <c r="L207" s="5">
        <f t="shared" si="19"/>
        <v>3.0774151904129696</v>
      </c>
      <c r="M207" s="5"/>
      <c r="N207" s="38">
        <f t="shared" si="18"/>
        <v>3.0774151904129696</v>
      </c>
    </row>
    <row r="208" spans="1:14" ht="15" thickBot="1" x14ac:dyDescent="0.35">
      <c r="A208" s="4">
        <v>44630</v>
      </c>
      <c r="B208" s="5" t="s">
        <v>11</v>
      </c>
      <c r="C208" s="9" t="s">
        <v>10</v>
      </c>
      <c r="D208" s="20">
        <v>2</v>
      </c>
      <c r="E208" s="1" t="s">
        <v>21</v>
      </c>
      <c r="F208" s="2" t="s">
        <v>12</v>
      </c>
      <c r="G208" s="1">
        <v>12.1</v>
      </c>
      <c r="H208" s="5">
        <f t="shared" si="17"/>
        <v>3.8515406162464987</v>
      </c>
      <c r="I208" s="5"/>
      <c r="J208" s="1" t="s">
        <v>16</v>
      </c>
      <c r="K208" s="1"/>
      <c r="L208" s="5">
        <f t="shared" si="19"/>
        <v>7.5754048671617733</v>
      </c>
      <c r="M208" s="5"/>
      <c r="N208" s="38">
        <f t="shared" si="18"/>
        <v>7.5754048671617733</v>
      </c>
    </row>
    <row r="209" spans="1:14" ht="15" thickBot="1" x14ac:dyDescent="0.35">
      <c r="A209" s="4">
        <v>44630</v>
      </c>
      <c r="B209" s="5" t="s">
        <v>11</v>
      </c>
      <c r="C209" s="9" t="s">
        <v>10</v>
      </c>
      <c r="D209" s="20">
        <v>2</v>
      </c>
      <c r="E209" s="1" t="s">
        <v>21</v>
      </c>
      <c r="F209" s="2" t="s">
        <v>12</v>
      </c>
      <c r="G209" s="1">
        <v>8.1999999999999993</v>
      </c>
      <c r="H209" s="5">
        <f t="shared" si="17"/>
        <v>2.6101349630761392</v>
      </c>
      <c r="I209" s="5"/>
      <c r="J209" s="1" t="s">
        <v>16</v>
      </c>
      <c r="K209" s="1"/>
      <c r="L209" s="5">
        <f t="shared" si="19"/>
        <v>3.0774151904129696</v>
      </c>
      <c r="M209" s="5"/>
      <c r="N209" s="38">
        <f t="shared" si="18"/>
        <v>3.0774151904129696</v>
      </c>
    </row>
    <row r="210" spans="1:14" ht="15" thickBot="1" x14ac:dyDescent="0.35">
      <c r="A210" s="4">
        <v>44630</v>
      </c>
      <c r="B210" s="5" t="s">
        <v>11</v>
      </c>
      <c r="C210" s="9" t="s">
        <v>10</v>
      </c>
      <c r="D210" s="20">
        <v>2</v>
      </c>
      <c r="E210" s="1" t="s">
        <v>21</v>
      </c>
      <c r="F210" s="2" t="s">
        <v>12</v>
      </c>
      <c r="G210" s="1">
        <v>12.1</v>
      </c>
      <c r="H210" s="5">
        <f t="shared" si="17"/>
        <v>3.8515406162464987</v>
      </c>
      <c r="I210" s="5"/>
      <c r="J210" s="1" t="s">
        <v>16</v>
      </c>
      <c r="K210" s="1"/>
      <c r="L210" s="5">
        <f t="shared" si="19"/>
        <v>7.5754048671617733</v>
      </c>
      <c r="M210" s="5"/>
      <c r="N210" s="38">
        <f t="shared" si="18"/>
        <v>7.5754048671617733</v>
      </c>
    </row>
    <row r="211" spans="1:14" ht="15" thickBot="1" x14ac:dyDescent="0.35">
      <c r="A211" s="4">
        <v>44630</v>
      </c>
      <c r="B211" s="5" t="s">
        <v>11</v>
      </c>
      <c r="C211" s="9" t="s">
        <v>10</v>
      </c>
      <c r="D211" s="20">
        <v>2</v>
      </c>
      <c r="E211" s="1" t="s">
        <v>21</v>
      </c>
      <c r="F211" s="2" t="s">
        <v>12</v>
      </c>
      <c r="G211" s="1">
        <v>8.1999999999999993</v>
      </c>
      <c r="H211" s="5">
        <f t="shared" si="17"/>
        <v>2.6101349630761392</v>
      </c>
      <c r="I211" s="5"/>
      <c r="J211" s="1" t="s">
        <v>16</v>
      </c>
      <c r="K211" s="1"/>
      <c r="L211" s="5">
        <f t="shared" si="19"/>
        <v>3.0774151904129696</v>
      </c>
      <c r="M211" s="5"/>
      <c r="N211" s="38">
        <f t="shared" si="18"/>
        <v>3.0774151904129696</v>
      </c>
    </row>
    <row r="212" spans="1:14" ht="15" thickBot="1" x14ac:dyDescent="0.35">
      <c r="A212" s="4">
        <v>44630</v>
      </c>
      <c r="B212" s="5" t="s">
        <v>11</v>
      </c>
      <c r="C212" s="9" t="s">
        <v>10</v>
      </c>
      <c r="D212" s="20">
        <v>2</v>
      </c>
      <c r="E212" s="1" t="s">
        <v>21</v>
      </c>
      <c r="F212" s="2" t="s">
        <v>12</v>
      </c>
      <c r="G212" s="1">
        <v>8.8000000000000007</v>
      </c>
      <c r="H212" s="5">
        <f t="shared" si="17"/>
        <v>2.801120448179272</v>
      </c>
      <c r="I212" s="5"/>
      <c r="J212" s="1" t="s">
        <v>16</v>
      </c>
      <c r="K212" s="1"/>
      <c r="L212" s="5">
        <f t="shared" si="19"/>
        <v>3.6240452493211079</v>
      </c>
      <c r="M212" s="5"/>
      <c r="N212" s="38">
        <f t="shared" si="18"/>
        <v>3.6240452493211079</v>
      </c>
    </row>
    <row r="213" spans="1:14" ht="15" thickBot="1" x14ac:dyDescent="0.35">
      <c r="A213" s="4">
        <v>44630</v>
      </c>
      <c r="B213" s="5" t="s">
        <v>11</v>
      </c>
      <c r="C213" s="9" t="s">
        <v>10</v>
      </c>
      <c r="D213" s="20">
        <v>2</v>
      </c>
      <c r="E213" s="1" t="s">
        <v>21</v>
      </c>
      <c r="F213" s="2" t="s">
        <v>12</v>
      </c>
      <c r="G213" s="1">
        <v>8.1999999999999993</v>
      </c>
      <c r="H213" s="5">
        <f t="shared" si="17"/>
        <v>2.6101349630761392</v>
      </c>
      <c r="I213" s="5"/>
      <c r="J213" s="1" t="s">
        <v>16</v>
      </c>
      <c r="K213" s="1"/>
      <c r="L213" s="5">
        <f t="shared" si="19"/>
        <v>3.0774151904129696</v>
      </c>
      <c r="M213" s="5"/>
      <c r="N213" s="38">
        <f t="shared" si="18"/>
        <v>3.0774151904129696</v>
      </c>
    </row>
    <row r="214" spans="1:14" ht="15" thickBot="1" x14ac:dyDescent="0.35">
      <c r="A214" s="4">
        <v>44630</v>
      </c>
      <c r="B214" s="5" t="s">
        <v>11</v>
      </c>
      <c r="C214" s="9" t="s">
        <v>10</v>
      </c>
      <c r="D214" s="20">
        <v>2</v>
      </c>
      <c r="E214" s="1" t="s">
        <v>21</v>
      </c>
      <c r="F214" s="2" t="s">
        <v>14</v>
      </c>
      <c r="G214" s="1">
        <v>14.4</v>
      </c>
      <c r="H214" s="5">
        <f t="shared" si="17"/>
        <v>4.5836516424751723</v>
      </c>
      <c r="I214" s="5"/>
      <c r="J214" s="1" t="s">
        <v>15</v>
      </c>
      <c r="K214" s="1">
        <v>3</v>
      </c>
      <c r="L214" s="5">
        <f>0.201*H214^2.4517</f>
        <v>8.400179115389335</v>
      </c>
      <c r="M214" s="6">
        <f>L214-(L214*0.3)</f>
        <v>5.8801253807725349</v>
      </c>
      <c r="N214" s="38">
        <f t="shared" si="18"/>
        <v>14.28030449616187</v>
      </c>
    </row>
    <row r="215" spans="1:14" ht="15" thickBot="1" x14ac:dyDescent="0.35">
      <c r="A215" s="4">
        <v>44630</v>
      </c>
      <c r="B215" s="5" t="s">
        <v>11</v>
      </c>
      <c r="C215" s="9" t="s">
        <v>10</v>
      </c>
      <c r="D215" s="20">
        <v>2</v>
      </c>
      <c r="E215" s="1" t="s">
        <v>21</v>
      </c>
      <c r="F215" s="2" t="s">
        <v>14</v>
      </c>
      <c r="G215" s="1">
        <v>31.7</v>
      </c>
      <c r="H215" s="5">
        <f t="shared" si="17"/>
        <v>10.090399796282149</v>
      </c>
      <c r="I215" s="5"/>
      <c r="J215" s="1" t="s">
        <v>16</v>
      </c>
      <c r="K215" s="1"/>
      <c r="L215" s="5">
        <f>0.201*H215^2.4517</f>
        <v>58.140427109420727</v>
      </c>
      <c r="M215" s="5"/>
      <c r="N215" s="38">
        <f t="shared" si="18"/>
        <v>58.140427109420727</v>
      </c>
    </row>
    <row r="216" spans="1:14" ht="15" thickBot="1" x14ac:dyDescent="0.35">
      <c r="A216" s="4">
        <v>44630</v>
      </c>
      <c r="B216" s="5" t="s">
        <v>11</v>
      </c>
      <c r="C216" s="9" t="s">
        <v>10</v>
      </c>
      <c r="D216" s="20">
        <v>2</v>
      </c>
      <c r="E216" s="1" t="s">
        <v>21</v>
      </c>
      <c r="F216" s="2" t="s">
        <v>12</v>
      </c>
      <c r="G216" s="1">
        <v>8.1999999999999993</v>
      </c>
      <c r="H216" s="5">
        <f t="shared" si="17"/>
        <v>2.6101349630761392</v>
      </c>
      <c r="I216" s="5"/>
      <c r="J216" s="1" t="s">
        <v>16</v>
      </c>
      <c r="K216" s="1"/>
      <c r="L216" s="5">
        <f>0.3338*H216^2.3153</f>
        <v>3.0774151904129696</v>
      </c>
      <c r="M216" s="5"/>
      <c r="N216" s="38">
        <f t="shared" si="18"/>
        <v>3.0774151904129696</v>
      </c>
    </row>
    <row r="217" spans="1:14" ht="15" thickBot="1" x14ac:dyDescent="0.35">
      <c r="A217" s="4">
        <v>44630</v>
      </c>
      <c r="B217" s="5" t="s">
        <v>11</v>
      </c>
      <c r="C217" s="9" t="s">
        <v>10</v>
      </c>
      <c r="D217" s="20">
        <v>2</v>
      </c>
      <c r="E217" s="1" t="s">
        <v>21</v>
      </c>
      <c r="F217" s="2" t="s">
        <v>12</v>
      </c>
      <c r="G217" s="1">
        <v>8.4</v>
      </c>
      <c r="H217" s="5">
        <f t="shared" si="17"/>
        <v>2.6737967914438503</v>
      </c>
      <c r="I217" s="5"/>
      <c r="J217" s="1" t="s">
        <v>16</v>
      </c>
      <c r="K217" s="1"/>
      <c r="L217" s="5">
        <f>0.3338*H217^2.3153</f>
        <v>3.25399372994577</v>
      </c>
      <c r="M217" s="5"/>
      <c r="N217" s="38">
        <f t="shared" si="18"/>
        <v>3.25399372994577</v>
      </c>
    </row>
    <row r="218" spans="1:14" ht="15" thickBot="1" x14ac:dyDescent="0.35">
      <c r="A218" s="4">
        <v>44630</v>
      </c>
      <c r="B218" s="5" t="s">
        <v>11</v>
      </c>
      <c r="C218" s="9" t="s">
        <v>10</v>
      </c>
      <c r="D218" s="20">
        <v>2</v>
      </c>
      <c r="E218" s="1" t="s">
        <v>21</v>
      </c>
      <c r="F218" s="2" t="s">
        <v>14</v>
      </c>
      <c r="G218" s="1">
        <v>32.6</v>
      </c>
      <c r="H218" s="5">
        <f t="shared" si="17"/>
        <v>10.376878023936849</v>
      </c>
      <c r="I218" s="5"/>
      <c r="J218" s="1" t="s">
        <v>16</v>
      </c>
      <c r="K218" s="1"/>
      <c r="L218" s="5">
        <f>0.201*H218^2.4517</f>
        <v>62.271139758446161</v>
      </c>
      <c r="M218" s="5"/>
      <c r="N218" s="38">
        <f t="shared" si="18"/>
        <v>62.271139758446161</v>
      </c>
    </row>
    <row r="219" spans="1:14" ht="15" thickBot="1" x14ac:dyDescent="0.35">
      <c r="A219" s="4">
        <v>44630</v>
      </c>
      <c r="B219" s="5" t="s">
        <v>11</v>
      </c>
      <c r="C219" s="9" t="s">
        <v>10</v>
      </c>
      <c r="D219" s="20">
        <v>2</v>
      </c>
      <c r="E219" s="1" t="s">
        <v>21</v>
      </c>
      <c r="F219" s="2" t="s">
        <v>14</v>
      </c>
      <c r="G219" s="1">
        <v>17.2</v>
      </c>
      <c r="H219" s="5">
        <f t="shared" si="17"/>
        <v>5.4749172396231218</v>
      </c>
      <c r="I219" s="5"/>
      <c r="J219" s="1" t="s">
        <v>16</v>
      </c>
      <c r="K219" s="1"/>
      <c r="L219" s="5">
        <f>0.201*H219^2.4517</f>
        <v>12.986027491772017</v>
      </c>
      <c r="M219" s="5"/>
      <c r="N219" s="38">
        <f t="shared" si="18"/>
        <v>12.986027491772017</v>
      </c>
    </row>
    <row r="220" spans="1:14" ht="15" thickBot="1" x14ac:dyDescent="0.35">
      <c r="A220" s="4">
        <v>44630</v>
      </c>
      <c r="B220" s="5" t="s">
        <v>11</v>
      </c>
      <c r="C220" s="9" t="s">
        <v>10</v>
      </c>
      <c r="D220" s="20">
        <v>2</v>
      </c>
      <c r="E220" s="1" t="s">
        <v>21</v>
      </c>
      <c r="F220" s="2" t="s">
        <v>12</v>
      </c>
      <c r="G220" s="1">
        <v>7.9</v>
      </c>
      <c r="H220" s="5">
        <f t="shared" si="17"/>
        <v>2.5146422205245735</v>
      </c>
      <c r="I220" s="5"/>
      <c r="J220" s="1" t="s">
        <v>16</v>
      </c>
      <c r="K220" s="1"/>
      <c r="L220" s="5">
        <f>0.3338*H220^2.3153</f>
        <v>2.8229870455726247</v>
      </c>
      <c r="M220" s="5"/>
      <c r="N220" s="38">
        <f t="shared" si="18"/>
        <v>2.8229870455726247</v>
      </c>
    </row>
    <row r="221" spans="1:14" ht="15" thickBot="1" x14ac:dyDescent="0.35">
      <c r="A221" s="25">
        <v>44630</v>
      </c>
      <c r="B221" s="11" t="s">
        <v>11</v>
      </c>
      <c r="C221" s="35" t="s">
        <v>10</v>
      </c>
      <c r="D221" s="36">
        <v>2</v>
      </c>
      <c r="E221" s="10" t="s">
        <v>21</v>
      </c>
      <c r="F221" s="12" t="s">
        <v>12</v>
      </c>
      <c r="G221" s="10">
        <v>79</v>
      </c>
      <c r="H221" s="11">
        <f t="shared" si="17"/>
        <v>25.146422205245734</v>
      </c>
      <c r="I221" s="11"/>
      <c r="J221" s="10" t="s">
        <v>16</v>
      </c>
      <c r="K221" s="10"/>
      <c r="L221" s="11">
        <f>0.3338*H221^2.3153</f>
        <v>583.45704107685219</v>
      </c>
      <c r="M221" s="11"/>
      <c r="N221" s="38">
        <f t="shared" si="18"/>
        <v>583.45704107685219</v>
      </c>
    </row>
    <row r="222" spans="1:14" s="28" customFormat="1" ht="15" thickBot="1" x14ac:dyDescent="0.35">
      <c r="A222" s="27">
        <v>44630</v>
      </c>
      <c r="B222" s="18" t="s">
        <v>11</v>
      </c>
      <c r="C222" s="40" t="s">
        <v>10</v>
      </c>
      <c r="D222" s="16">
        <v>2</v>
      </c>
      <c r="E222" s="17" t="s">
        <v>22</v>
      </c>
      <c r="F222" s="19" t="s">
        <v>14</v>
      </c>
      <c r="G222" s="17">
        <v>17.3</v>
      </c>
      <c r="H222" s="18">
        <f t="shared" si="17"/>
        <v>5.5067481538069778</v>
      </c>
      <c r="I222" s="18"/>
      <c r="J222" s="17" t="s">
        <v>16</v>
      </c>
      <c r="K222" s="17"/>
      <c r="L222" s="18">
        <f t="shared" ref="L222:L229" si="20">0.201*H222^2.4517</f>
        <v>13.171913065457961</v>
      </c>
      <c r="M222" s="18"/>
      <c r="N222" s="38">
        <f t="shared" si="18"/>
        <v>13.171913065457961</v>
      </c>
    </row>
    <row r="223" spans="1:14" ht="15" thickBot="1" x14ac:dyDescent="0.35">
      <c r="A223" s="29">
        <v>44630</v>
      </c>
      <c r="B223" s="5" t="s">
        <v>11</v>
      </c>
      <c r="C223" s="9" t="s">
        <v>10</v>
      </c>
      <c r="D223" s="20">
        <v>2</v>
      </c>
      <c r="E223" s="1" t="s">
        <v>22</v>
      </c>
      <c r="F223" s="2" t="s">
        <v>14</v>
      </c>
      <c r="G223" s="1">
        <v>11.4</v>
      </c>
      <c r="H223" s="5">
        <f t="shared" si="17"/>
        <v>3.6287242169595113</v>
      </c>
      <c r="I223" s="5"/>
      <c r="J223" s="1" t="s">
        <v>16</v>
      </c>
      <c r="K223" s="1"/>
      <c r="L223" s="5">
        <f t="shared" si="20"/>
        <v>4.7374522833459443</v>
      </c>
      <c r="M223" s="5"/>
      <c r="N223" s="38">
        <f t="shared" si="18"/>
        <v>4.7374522833459443</v>
      </c>
    </row>
    <row r="224" spans="1:14" ht="15" thickBot="1" x14ac:dyDescent="0.35">
      <c r="A224" s="29">
        <v>44630</v>
      </c>
      <c r="B224" s="5" t="s">
        <v>11</v>
      </c>
      <c r="C224" s="9" t="s">
        <v>10</v>
      </c>
      <c r="D224" s="20">
        <v>2</v>
      </c>
      <c r="E224" s="1" t="s">
        <v>22</v>
      </c>
      <c r="F224" s="2" t="s">
        <v>14</v>
      </c>
      <c r="G224" s="1">
        <v>17.5</v>
      </c>
      <c r="H224" s="5">
        <f t="shared" si="17"/>
        <v>5.570409982174688</v>
      </c>
      <c r="I224" s="5"/>
      <c r="J224" s="1" t="s">
        <v>16</v>
      </c>
      <c r="K224" s="1"/>
      <c r="L224" s="5">
        <f t="shared" si="20"/>
        <v>13.54838747325808</v>
      </c>
      <c r="M224" s="5"/>
      <c r="N224" s="38">
        <f t="shared" si="18"/>
        <v>13.54838747325808</v>
      </c>
    </row>
    <row r="225" spans="1:14" ht="15" thickBot="1" x14ac:dyDescent="0.35">
      <c r="A225" s="29">
        <v>44630</v>
      </c>
      <c r="B225" s="5" t="s">
        <v>11</v>
      </c>
      <c r="C225" s="9" t="s">
        <v>10</v>
      </c>
      <c r="D225" s="20">
        <v>2</v>
      </c>
      <c r="E225" s="1" t="s">
        <v>22</v>
      </c>
      <c r="F225" s="2" t="s">
        <v>14</v>
      </c>
      <c r="G225" s="1">
        <v>27.3</v>
      </c>
      <c r="H225" s="5">
        <f t="shared" si="17"/>
        <v>8.689839572192513</v>
      </c>
      <c r="I225" s="5"/>
      <c r="J225" s="1" t="s">
        <v>16</v>
      </c>
      <c r="K225" s="1"/>
      <c r="L225" s="5">
        <f t="shared" si="20"/>
        <v>40.3061379000305</v>
      </c>
      <c r="M225" s="5"/>
      <c r="N225" s="38">
        <f t="shared" si="18"/>
        <v>40.3061379000305</v>
      </c>
    </row>
    <row r="226" spans="1:14" ht="15" thickBot="1" x14ac:dyDescent="0.35">
      <c r="A226" s="29">
        <v>44630</v>
      </c>
      <c r="B226" s="5" t="s">
        <v>11</v>
      </c>
      <c r="C226" s="9" t="s">
        <v>10</v>
      </c>
      <c r="D226" s="20">
        <v>2</v>
      </c>
      <c r="E226" s="1" t="s">
        <v>22</v>
      </c>
      <c r="F226" s="2" t="s">
        <v>14</v>
      </c>
      <c r="G226" s="1">
        <v>24.3</v>
      </c>
      <c r="H226" s="5">
        <f t="shared" si="17"/>
        <v>7.7349121466768533</v>
      </c>
      <c r="I226" s="5"/>
      <c r="J226" s="1" t="s">
        <v>15</v>
      </c>
      <c r="K226" s="1">
        <v>3</v>
      </c>
      <c r="L226" s="5">
        <f t="shared" si="20"/>
        <v>30.298569583938878</v>
      </c>
      <c r="M226" s="6">
        <f>L226-(L226*0.3)</f>
        <v>21.208998708757214</v>
      </c>
      <c r="N226" s="38">
        <f t="shared" si="18"/>
        <v>51.507568292696092</v>
      </c>
    </row>
    <row r="227" spans="1:14" ht="15" thickBot="1" x14ac:dyDescent="0.35">
      <c r="A227" s="29">
        <v>44630</v>
      </c>
      <c r="B227" s="5" t="s">
        <v>11</v>
      </c>
      <c r="C227" s="9" t="s">
        <v>10</v>
      </c>
      <c r="D227" s="20">
        <v>2</v>
      </c>
      <c r="E227" s="1" t="s">
        <v>22</v>
      </c>
      <c r="F227" s="2" t="s">
        <v>14</v>
      </c>
      <c r="G227" s="1">
        <v>52</v>
      </c>
      <c r="H227" s="5">
        <f t="shared" si="17"/>
        <v>16.552075375604787</v>
      </c>
      <c r="I227" s="5"/>
      <c r="J227" s="1" t="s">
        <v>16</v>
      </c>
      <c r="K227" s="1"/>
      <c r="L227" s="5">
        <f t="shared" si="20"/>
        <v>195.63953515610032</v>
      </c>
      <c r="M227" s="5"/>
      <c r="N227" s="38">
        <f t="shared" si="18"/>
        <v>195.63953515610032</v>
      </c>
    </row>
    <row r="228" spans="1:14" ht="15" thickBot="1" x14ac:dyDescent="0.35">
      <c r="A228" s="29">
        <v>44630</v>
      </c>
      <c r="B228" s="5" t="s">
        <v>11</v>
      </c>
      <c r="C228" s="9" t="s">
        <v>10</v>
      </c>
      <c r="D228" s="20">
        <v>2</v>
      </c>
      <c r="E228" s="1" t="s">
        <v>22</v>
      </c>
      <c r="F228" s="2" t="s">
        <v>14</v>
      </c>
      <c r="G228" s="1">
        <v>39.5</v>
      </c>
      <c r="H228" s="5">
        <f t="shared" si="17"/>
        <v>12.573211102622867</v>
      </c>
      <c r="I228" s="5"/>
      <c r="J228" s="1" t="s">
        <v>15</v>
      </c>
      <c r="K228" s="1">
        <v>3</v>
      </c>
      <c r="L228" s="5">
        <f t="shared" si="20"/>
        <v>99.703022466504521</v>
      </c>
      <c r="M228" s="6">
        <f>L228-(L228*0.3)</f>
        <v>69.792115726553163</v>
      </c>
      <c r="N228" s="38">
        <f t="shared" si="18"/>
        <v>169.4951381930577</v>
      </c>
    </row>
    <row r="229" spans="1:14" ht="15" thickBot="1" x14ac:dyDescent="0.35">
      <c r="A229" s="29">
        <v>44630</v>
      </c>
      <c r="B229" s="5" t="s">
        <v>11</v>
      </c>
      <c r="C229" s="9" t="s">
        <v>10</v>
      </c>
      <c r="D229" s="20">
        <v>2</v>
      </c>
      <c r="E229" s="1" t="s">
        <v>22</v>
      </c>
      <c r="F229" s="2" t="s">
        <v>14</v>
      </c>
      <c r="G229" s="1">
        <v>23.8</v>
      </c>
      <c r="H229" s="5">
        <f t="shared" si="17"/>
        <v>7.5757575757575761</v>
      </c>
      <c r="I229" s="5"/>
      <c r="J229" s="1" t="s">
        <v>16</v>
      </c>
      <c r="K229" s="1"/>
      <c r="L229" s="5">
        <f t="shared" si="20"/>
        <v>28.792869594174782</v>
      </c>
      <c r="M229" s="5"/>
      <c r="N229" s="38">
        <f t="shared" si="18"/>
        <v>28.792869594174782</v>
      </c>
    </row>
    <row r="230" spans="1:14" ht="15" thickBot="1" x14ac:dyDescent="0.35">
      <c r="A230" s="29">
        <v>44630</v>
      </c>
      <c r="B230" s="5" t="s">
        <v>11</v>
      </c>
      <c r="C230" s="9" t="s">
        <v>10</v>
      </c>
      <c r="D230" s="20">
        <v>2</v>
      </c>
      <c r="E230" s="1" t="s">
        <v>22</v>
      </c>
      <c r="F230" s="2" t="s">
        <v>12</v>
      </c>
      <c r="G230" s="1">
        <v>111.2</v>
      </c>
      <c r="H230" s="5">
        <f t="shared" si="17"/>
        <v>35.395976572447161</v>
      </c>
      <c r="I230" s="5"/>
      <c r="J230" s="1" t="s">
        <v>15</v>
      </c>
      <c r="K230" s="1">
        <v>3</v>
      </c>
      <c r="L230" s="5">
        <f t="shared" ref="L230:L240" si="21">0.3338*H230^2.3153</f>
        <v>1287.5950388369424</v>
      </c>
      <c r="M230" s="6">
        <f t="shared" ref="M230:M231" si="22">L230-(L230*0.3)</f>
        <v>901.31652718585974</v>
      </c>
      <c r="N230" s="38">
        <f t="shared" si="18"/>
        <v>2188.9115660228022</v>
      </c>
    </row>
    <row r="231" spans="1:14" ht="15" thickBot="1" x14ac:dyDescent="0.35">
      <c r="A231" s="29">
        <v>44630</v>
      </c>
      <c r="B231" s="5" t="s">
        <v>11</v>
      </c>
      <c r="C231" s="9" t="s">
        <v>10</v>
      </c>
      <c r="D231" s="20">
        <v>2</v>
      </c>
      <c r="E231" s="1" t="s">
        <v>22</v>
      </c>
      <c r="F231" s="2" t="s">
        <v>12</v>
      </c>
      <c r="G231" s="1">
        <v>29.4</v>
      </c>
      <c r="H231" s="5">
        <f t="shared" si="17"/>
        <v>9.3582887700534751</v>
      </c>
      <c r="I231" s="5"/>
      <c r="J231" s="1" t="s">
        <v>15</v>
      </c>
      <c r="K231" s="1">
        <v>3</v>
      </c>
      <c r="L231" s="5">
        <f t="shared" si="21"/>
        <v>59.169439437187272</v>
      </c>
      <c r="M231" s="6">
        <f t="shared" si="22"/>
        <v>41.418607606031088</v>
      </c>
      <c r="N231" s="38">
        <f t="shared" si="18"/>
        <v>100.58804704321835</v>
      </c>
    </row>
    <row r="232" spans="1:14" ht="15" thickBot="1" x14ac:dyDescent="0.35">
      <c r="A232" s="29">
        <v>44630</v>
      </c>
      <c r="B232" s="5" t="s">
        <v>11</v>
      </c>
      <c r="C232" s="9" t="s">
        <v>10</v>
      </c>
      <c r="D232" s="20">
        <v>2</v>
      </c>
      <c r="E232" s="1" t="s">
        <v>22</v>
      </c>
      <c r="F232" s="2" t="s">
        <v>12</v>
      </c>
      <c r="G232" s="1">
        <v>28.4</v>
      </c>
      <c r="H232" s="5">
        <f t="shared" si="17"/>
        <v>9.0399796282149225</v>
      </c>
      <c r="I232" s="5"/>
      <c r="J232" s="1" t="s">
        <v>16</v>
      </c>
      <c r="K232" s="1"/>
      <c r="L232" s="5">
        <f t="shared" si="21"/>
        <v>54.613603560161202</v>
      </c>
      <c r="M232" s="5"/>
      <c r="N232" s="38">
        <f t="shared" si="18"/>
        <v>54.613603560161202</v>
      </c>
    </row>
    <row r="233" spans="1:14" ht="15" thickBot="1" x14ac:dyDescent="0.35">
      <c r="A233" s="29">
        <v>44630</v>
      </c>
      <c r="B233" s="5" t="s">
        <v>11</v>
      </c>
      <c r="C233" s="9" t="s">
        <v>10</v>
      </c>
      <c r="D233" s="20">
        <v>2</v>
      </c>
      <c r="E233" s="1" t="s">
        <v>22</v>
      </c>
      <c r="F233" s="2" t="s">
        <v>12</v>
      </c>
      <c r="G233" s="1">
        <v>27.2</v>
      </c>
      <c r="H233" s="5">
        <f t="shared" si="17"/>
        <v>8.6580086580086579</v>
      </c>
      <c r="I233" s="5"/>
      <c r="J233" s="1" t="s">
        <v>15</v>
      </c>
      <c r="K233" s="1">
        <v>3</v>
      </c>
      <c r="L233" s="5">
        <f t="shared" si="21"/>
        <v>49.418580237751399</v>
      </c>
      <c r="M233" s="6">
        <f t="shared" ref="M233:M236" si="23">L233-(L233*0.3)</f>
        <v>34.59300616642598</v>
      </c>
      <c r="N233" s="38">
        <f t="shared" si="18"/>
        <v>84.011586404177379</v>
      </c>
    </row>
    <row r="234" spans="1:14" ht="15" thickBot="1" x14ac:dyDescent="0.35">
      <c r="A234" s="29">
        <v>44630</v>
      </c>
      <c r="B234" s="5" t="s">
        <v>11</v>
      </c>
      <c r="C234" s="9" t="s">
        <v>10</v>
      </c>
      <c r="D234" s="20">
        <v>2</v>
      </c>
      <c r="E234" s="1" t="s">
        <v>22</v>
      </c>
      <c r="F234" s="2" t="s">
        <v>12</v>
      </c>
      <c r="G234" s="1">
        <v>15.4</v>
      </c>
      <c r="H234" s="5">
        <f t="shared" si="17"/>
        <v>4.9019607843137258</v>
      </c>
      <c r="I234" s="5"/>
      <c r="J234" s="1" t="s">
        <v>15</v>
      </c>
      <c r="K234" s="1">
        <v>3</v>
      </c>
      <c r="L234" s="5">
        <f t="shared" si="21"/>
        <v>13.240354272934997</v>
      </c>
      <c r="M234" s="6">
        <f t="shared" si="23"/>
        <v>9.2682479910544977</v>
      </c>
      <c r="N234" s="38">
        <f t="shared" si="18"/>
        <v>22.508602263989495</v>
      </c>
    </row>
    <row r="235" spans="1:14" ht="15" thickBot="1" x14ac:dyDescent="0.35">
      <c r="A235" s="29">
        <v>44630</v>
      </c>
      <c r="B235" s="5" t="s">
        <v>11</v>
      </c>
      <c r="C235" s="9" t="s">
        <v>10</v>
      </c>
      <c r="D235" s="20">
        <v>2</v>
      </c>
      <c r="E235" s="1" t="s">
        <v>22</v>
      </c>
      <c r="F235" s="2" t="s">
        <v>12</v>
      </c>
      <c r="G235" s="1">
        <v>32</v>
      </c>
      <c r="H235" s="5">
        <f t="shared" si="17"/>
        <v>10.185892538833716</v>
      </c>
      <c r="I235" s="5"/>
      <c r="J235" s="1" t="s">
        <v>15</v>
      </c>
      <c r="K235" s="1">
        <v>3</v>
      </c>
      <c r="L235" s="5">
        <f t="shared" si="21"/>
        <v>71.995711095120015</v>
      </c>
      <c r="M235" s="6">
        <f t="shared" si="23"/>
        <v>50.396997766584008</v>
      </c>
      <c r="N235" s="38">
        <f t="shared" si="18"/>
        <v>122.39270886170402</v>
      </c>
    </row>
    <row r="236" spans="1:14" ht="15" thickBot="1" x14ac:dyDescent="0.35">
      <c r="A236" s="29">
        <v>44630</v>
      </c>
      <c r="B236" s="5" t="s">
        <v>11</v>
      </c>
      <c r="C236" s="9" t="s">
        <v>10</v>
      </c>
      <c r="D236" s="20">
        <v>2</v>
      </c>
      <c r="E236" s="1" t="s">
        <v>22</v>
      </c>
      <c r="F236" s="2" t="s">
        <v>12</v>
      </c>
      <c r="G236" s="1">
        <v>25.2</v>
      </c>
      <c r="H236" s="5">
        <f t="shared" si="17"/>
        <v>8.0213903743315509</v>
      </c>
      <c r="I236" s="5"/>
      <c r="J236" s="1" t="s">
        <v>15</v>
      </c>
      <c r="K236" s="1">
        <v>3</v>
      </c>
      <c r="L236" s="5">
        <f t="shared" si="21"/>
        <v>41.409077242880137</v>
      </c>
      <c r="M236" s="6">
        <f t="shared" si="23"/>
        <v>28.986354070016098</v>
      </c>
      <c r="N236" s="38">
        <f t="shared" si="18"/>
        <v>70.395431312896235</v>
      </c>
    </row>
    <row r="237" spans="1:14" ht="15" thickBot="1" x14ac:dyDescent="0.35">
      <c r="A237" s="29">
        <v>44630</v>
      </c>
      <c r="B237" s="5" t="s">
        <v>11</v>
      </c>
      <c r="C237" s="9" t="s">
        <v>10</v>
      </c>
      <c r="D237" s="20">
        <v>2</v>
      </c>
      <c r="E237" s="1" t="s">
        <v>22</v>
      </c>
      <c r="F237" s="2" t="s">
        <v>12</v>
      </c>
      <c r="G237" s="1">
        <v>25.7</v>
      </c>
      <c r="H237" s="5">
        <f t="shared" si="17"/>
        <v>8.1805449452508281</v>
      </c>
      <c r="I237" s="5"/>
      <c r="J237" s="1" t="s">
        <v>16</v>
      </c>
      <c r="K237" s="1"/>
      <c r="L237" s="5">
        <f t="shared" si="21"/>
        <v>43.336221385098014</v>
      </c>
      <c r="M237" s="5"/>
      <c r="N237" s="38">
        <f t="shared" si="18"/>
        <v>43.336221385098014</v>
      </c>
    </row>
    <row r="238" spans="1:14" ht="15" thickBot="1" x14ac:dyDescent="0.35">
      <c r="A238" s="29">
        <v>44630</v>
      </c>
      <c r="B238" s="5" t="s">
        <v>11</v>
      </c>
      <c r="C238" s="9" t="s">
        <v>10</v>
      </c>
      <c r="D238" s="20">
        <v>2</v>
      </c>
      <c r="E238" s="1" t="s">
        <v>22</v>
      </c>
      <c r="F238" s="2" t="s">
        <v>12</v>
      </c>
      <c r="G238" s="1">
        <v>9</v>
      </c>
      <c r="H238" s="5">
        <f t="shared" si="17"/>
        <v>2.8647822765469826</v>
      </c>
      <c r="I238" s="5"/>
      <c r="J238" s="1" t="s">
        <v>15</v>
      </c>
      <c r="K238" s="1">
        <v>3</v>
      </c>
      <c r="L238" s="5">
        <f t="shared" si="21"/>
        <v>3.8176012382439257</v>
      </c>
      <c r="M238" s="6">
        <f t="shared" ref="M238:M240" si="24">L238-(L238*0.3)</f>
        <v>2.6723208667707481</v>
      </c>
      <c r="N238" s="38">
        <f t="shared" si="18"/>
        <v>6.4899221050146743</v>
      </c>
    </row>
    <row r="239" spans="1:14" ht="15" thickBot="1" x14ac:dyDescent="0.35">
      <c r="A239" s="29">
        <v>44630</v>
      </c>
      <c r="B239" s="5" t="s">
        <v>11</v>
      </c>
      <c r="C239" s="9" t="s">
        <v>10</v>
      </c>
      <c r="D239" s="20">
        <v>2</v>
      </c>
      <c r="E239" s="1" t="s">
        <v>22</v>
      </c>
      <c r="F239" s="2" t="s">
        <v>12</v>
      </c>
      <c r="G239" s="1">
        <v>10.8</v>
      </c>
      <c r="H239" s="5">
        <f t="shared" si="17"/>
        <v>3.437738731856379</v>
      </c>
      <c r="I239" s="5"/>
      <c r="J239" s="1" t="s">
        <v>15</v>
      </c>
      <c r="K239" s="1">
        <v>3</v>
      </c>
      <c r="L239" s="5">
        <f t="shared" si="21"/>
        <v>5.8226260872620657</v>
      </c>
      <c r="M239" s="6">
        <f t="shared" si="24"/>
        <v>4.0758382610834456</v>
      </c>
      <c r="N239" s="38">
        <f t="shared" si="18"/>
        <v>9.8984643483455113</v>
      </c>
    </row>
    <row r="240" spans="1:14" ht="15" thickBot="1" x14ac:dyDescent="0.35">
      <c r="A240" s="29">
        <v>44630</v>
      </c>
      <c r="B240" s="5" t="s">
        <v>11</v>
      </c>
      <c r="C240" s="9" t="s">
        <v>10</v>
      </c>
      <c r="D240" s="20">
        <v>2</v>
      </c>
      <c r="E240" s="1" t="s">
        <v>22</v>
      </c>
      <c r="F240" s="2" t="s">
        <v>12</v>
      </c>
      <c r="G240" s="1">
        <v>13.2</v>
      </c>
      <c r="H240" s="5">
        <f t="shared" si="17"/>
        <v>4.2016806722689077</v>
      </c>
      <c r="I240" s="5"/>
      <c r="J240" s="1" t="s">
        <v>15</v>
      </c>
      <c r="K240" s="1">
        <v>3</v>
      </c>
      <c r="L240" s="5">
        <f t="shared" si="21"/>
        <v>9.2661153802731739</v>
      </c>
      <c r="M240" s="6">
        <f t="shared" si="24"/>
        <v>6.4862807661912214</v>
      </c>
      <c r="N240" s="38">
        <f t="shared" si="18"/>
        <v>15.752396146464395</v>
      </c>
    </row>
    <row r="241" spans="1:14" ht="15" thickBot="1" x14ac:dyDescent="0.35">
      <c r="A241" s="29">
        <v>44630</v>
      </c>
      <c r="B241" s="5" t="s">
        <v>11</v>
      </c>
      <c r="C241" s="9" t="s">
        <v>10</v>
      </c>
      <c r="D241" s="20">
        <v>2</v>
      </c>
      <c r="E241" s="1" t="s">
        <v>22</v>
      </c>
      <c r="F241" s="2" t="s">
        <v>14</v>
      </c>
      <c r="G241" s="1">
        <v>11.6</v>
      </c>
      <c r="H241" s="5">
        <f t="shared" si="17"/>
        <v>3.6923860453272219</v>
      </c>
      <c r="I241" s="5"/>
      <c r="J241" s="1" t="s">
        <v>16</v>
      </c>
      <c r="K241" s="1"/>
      <c r="L241" s="5">
        <f>0.201*H241^2.4517</f>
        <v>4.9438225812775549</v>
      </c>
      <c r="M241" s="5"/>
      <c r="N241" s="38">
        <f t="shared" si="18"/>
        <v>4.9438225812775549</v>
      </c>
    </row>
    <row r="242" spans="1:14" ht="15" thickBot="1" x14ac:dyDescent="0.35">
      <c r="A242" s="29">
        <v>44630</v>
      </c>
      <c r="B242" s="5" t="s">
        <v>11</v>
      </c>
      <c r="C242" s="9" t="s">
        <v>10</v>
      </c>
      <c r="D242" s="20">
        <v>2</v>
      </c>
      <c r="E242" s="1" t="s">
        <v>22</v>
      </c>
      <c r="F242" s="2" t="s">
        <v>14</v>
      </c>
      <c r="G242" s="1">
        <v>13.4</v>
      </c>
      <c r="H242" s="5">
        <f t="shared" si="17"/>
        <v>4.2653425006366188</v>
      </c>
      <c r="I242" s="5"/>
      <c r="J242" s="1" t="s">
        <v>16</v>
      </c>
      <c r="K242" s="1"/>
      <c r="L242" s="5">
        <f>0.201*H242^2.4517</f>
        <v>7.0413196286246764</v>
      </c>
      <c r="M242" s="5"/>
      <c r="N242" s="38">
        <f t="shared" si="18"/>
        <v>7.0413196286246764</v>
      </c>
    </row>
    <row r="243" spans="1:14" ht="15" thickBot="1" x14ac:dyDescent="0.35">
      <c r="A243" s="29">
        <v>44630</v>
      </c>
      <c r="B243" s="5" t="s">
        <v>11</v>
      </c>
      <c r="C243" s="9" t="s">
        <v>10</v>
      </c>
      <c r="D243" s="20">
        <v>2</v>
      </c>
      <c r="E243" s="1" t="s">
        <v>22</v>
      </c>
      <c r="F243" s="2" t="s">
        <v>14</v>
      </c>
      <c r="G243" s="1">
        <v>45.4</v>
      </c>
      <c r="H243" s="5">
        <f t="shared" si="17"/>
        <v>14.451235039470333</v>
      </c>
      <c r="I243" s="5"/>
      <c r="J243" s="1" t="s">
        <v>16</v>
      </c>
      <c r="K243" s="1"/>
      <c r="L243" s="5">
        <f>0.201*H243^2.4517</f>
        <v>140.26039548344534</v>
      </c>
      <c r="M243" s="5"/>
      <c r="N243" s="38">
        <f t="shared" si="18"/>
        <v>140.26039548344534</v>
      </c>
    </row>
    <row r="244" spans="1:14" ht="15" thickBot="1" x14ac:dyDescent="0.35">
      <c r="A244" s="29">
        <v>44630</v>
      </c>
      <c r="B244" s="5" t="s">
        <v>11</v>
      </c>
      <c r="C244" s="9" t="s">
        <v>10</v>
      </c>
      <c r="D244" s="20">
        <v>2</v>
      </c>
      <c r="E244" s="1" t="s">
        <v>22</v>
      </c>
      <c r="F244" s="2" t="s">
        <v>14</v>
      </c>
      <c r="G244" s="1">
        <v>16.899999999999999</v>
      </c>
      <c r="H244" s="5">
        <f t="shared" si="17"/>
        <v>5.3794244970715557</v>
      </c>
      <c r="I244" s="5"/>
      <c r="J244" s="1" t="s">
        <v>16</v>
      </c>
      <c r="K244" s="1"/>
      <c r="L244" s="5">
        <f>0.201*H244^2.4517</f>
        <v>12.437728095944685</v>
      </c>
      <c r="M244" s="5"/>
      <c r="N244" s="38">
        <f t="shared" si="18"/>
        <v>12.437728095944685</v>
      </c>
    </row>
    <row r="245" spans="1:14" ht="15" thickBot="1" x14ac:dyDescent="0.35">
      <c r="A245" s="29">
        <v>44630</v>
      </c>
      <c r="B245" s="5" t="s">
        <v>11</v>
      </c>
      <c r="C245" s="9" t="s">
        <v>10</v>
      </c>
      <c r="D245" s="20">
        <v>2</v>
      </c>
      <c r="E245" s="1" t="s">
        <v>22</v>
      </c>
      <c r="F245" s="2" t="s">
        <v>12</v>
      </c>
      <c r="G245" s="1">
        <v>9.8000000000000007</v>
      </c>
      <c r="H245" s="5">
        <f t="shared" si="17"/>
        <v>3.1194295900178255</v>
      </c>
      <c r="I245" s="5"/>
      <c r="J245" s="1" t="s">
        <v>15</v>
      </c>
      <c r="K245" s="1">
        <v>2</v>
      </c>
      <c r="L245" s="5">
        <f>0.3338*H245^2.3153</f>
        <v>4.6496323451911321</v>
      </c>
      <c r="M245" s="6">
        <f>L245-(L245*0.15)</f>
        <v>3.9521874934124623</v>
      </c>
      <c r="N245" s="38">
        <f t="shared" si="18"/>
        <v>8.6018198386035944</v>
      </c>
    </row>
    <row r="246" spans="1:14" ht="15" thickBot="1" x14ac:dyDescent="0.35">
      <c r="A246" s="29">
        <v>44630</v>
      </c>
      <c r="B246" s="5" t="s">
        <v>11</v>
      </c>
      <c r="C246" s="9" t="s">
        <v>10</v>
      </c>
      <c r="D246" s="20">
        <v>2</v>
      </c>
      <c r="E246" s="1" t="s">
        <v>22</v>
      </c>
      <c r="F246" s="2" t="s">
        <v>14</v>
      </c>
      <c r="G246" s="1">
        <v>30</v>
      </c>
      <c r="H246" s="5">
        <f t="shared" si="17"/>
        <v>9.5492742551566074</v>
      </c>
      <c r="I246" s="5"/>
      <c r="J246" s="1" t="s">
        <v>16</v>
      </c>
      <c r="K246" s="1"/>
      <c r="L246" s="5">
        <f>0.201*H246^2.4517</f>
        <v>50.791308906327231</v>
      </c>
      <c r="M246" s="5"/>
      <c r="N246" s="38">
        <f t="shared" si="18"/>
        <v>50.791308906327231</v>
      </c>
    </row>
    <row r="247" spans="1:14" ht="15" thickBot="1" x14ac:dyDescent="0.35">
      <c r="A247" s="29">
        <v>44630</v>
      </c>
      <c r="B247" s="5" t="s">
        <v>11</v>
      </c>
      <c r="C247" s="9" t="s">
        <v>10</v>
      </c>
      <c r="D247" s="20">
        <v>2</v>
      </c>
      <c r="E247" s="1" t="s">
        <v>22</v>
      </c>
      <c r="F247" s="2" t="s">
        <v>14</v>
      </c>
      <c r="G247" s="1">
        <v>12.4</v>
      </c>
      <c r="H247" s="5">
        <f t="shared" si="17"/>
        <v>3.9470333587980648</v>
      </c>
      <c r="I247" s="5"/>
      <c r="J247" s="1" t="s">
        <v>16</v>
      </c>
      <c r="K247" s="1"/>
      <c r="L247" s="5">
        <f>0.201*H247^2.4517</f>
        <v>5.8220129911235379</v>
      </c>
      <c r="M247" s="5"/>
      <c r="N247" s="38">
        <f t="shared" si="18"/>
        <v>5.8220129911235379</v>
      </c>
    </row>
    <row r="248" spans="1:14" ht="15" thickBot="1" x14ac:dyDescent="0.35">
      <c r="A248" s="29">
        <v>44630</v>
      </c>
      <c r="B248" s="5" t="s">
        <v>11</v>
      </c>
      <c r="C248" s="9" t="s">
        <v>10</v>
      </c>
      <c r="D248" s="20">
        <v>2</v>
      </c>
      <c r="E248" s="1" t="s">
        <v>22</v>
      </c>
      <c r="F248" s="2" t="s">
        <v>14</v>
      </c>
      <c r="G248" s="1">
        <v>71.099999999999994</v>
      </c>
      <c r="H248" s="5">
        <f t="shared" si="17"/>
        <v>22.63177998472116</v>
      </c>
      <c r="I248" s="5"/>
      <c r="J248" s="1" t="s">
        <v>16</v>
      </c>
      <c r="K248" s="1"/>
      <c r="L248" s="5">
        <f>0.201*H248^2.4517</f>
        <v>421.2694102967011</v>
      </c>
      <c r="M248" s="5"/>
      <c r="N248" s="38">
        <f t="shared" si="18"/>
        <v>421.2694102967011</v>
      </c>
    </row>
    <row r="249" spans="1:14" ht="15" thickBot="1" x14ac:dyDescent="0.35">
      <c r="A249" s="29">
        <v>44630</v>
      </c>
      <c r="B249" s="5" t="s">
        <v>11</v>
      </c>
      <c r="C249" s="9" t="s">
        <v>10</v>
      </c>
      <c r="D249" s="20">
        <v>2</v>
      </c>
      <c r="E249" s="1" t="s">
        <v>22</v>
      </c>
      <c r="F249" s="2" t="s">
        <v>14</v>
      </c>
      <c r="G249" s="1">
        <v>35.6</v>
      </c>
      <c r="H249" s="5">
        <f t="shared" si="17"/>
        <v>11.331805449452508</v>
      </c>
      <c r="I249" s="5"/>
      <c r="J249" s="1" t="s">
        <v>16</v>
      </c>
      <c r="K249" s="1"/>
      <c r="L249" s="5">
        <f>0.201*H249^2.4517</f>
        <v>77.27182770411018</v>
      </c>
      <c r="M249" s="5"/>
      <c r="N249" s="38">
        <f t="shared" si="18"/>
        <v>77.27182770411018</v>
      </c>
    </row>
    <row r="250" spans="1:14" s="32" customFormat="1" ht="15" thickBot="1" x14ac:dyDescent="0.35">
      <c r="A250" s="30">
        <v>44630</v>
      </c>
      <c r="B250" s="23" t="s">
        <v>11</v>
      </c>
      <c r="C250" s="34" t="s">
        <v>10</v>
      </c>
      <c r="D250" s="21">
        <v>2</v>
      </c>
      <c r="E250" s="22" t="s">
        <v>22</v>
      </c>
      <c r="F250" s="24" t="s">
        <v>12</v>
      </c>
      <c r="G250" s="22">
        <v>28.7</v>
      </c>
      <c r="H250" s="23">
        <f t="shared" si="17"/>
        <v>9.1354723707664878</v>
      </c>
      <c r="I250" s="23"/>
      <c r="J250" s="22" t="s">
        <v>15</v>
      </c>
      <c r="K250" s="22">
        <v>3</v>
      </c>
      <c r="L250" s="23">
        <f>0.3338*H250^2.3153</f>
        <v>55.958599445505101</v>
      </c>
      <c r="M250" s="31">
        <f>L250-(L250*0.3)</f>
        <v>39.171019611853566</v>
      </c>
      <c r="N250" s="38">
        <f t="shared" si="18"/>
        <v>95.129619057358667</v>
      </c>
    </row>
    <row r="251" spans="1:14" ht="15" thickBot="1" x14ac:dyDescent="0.35">
      <c r="A251" s="26">
        <v>44630</v>
      </c>
      <c r="B251" s="14" t="s">
        <v>11</v>
      </c>
      <c r="C251" s="33" t="s">
        <v>10</v>
      </c>
      <c r="D251" s="16">
        <v>3</v>
      </c>
      <c r="E251" s="17" t="s">
        <v>23</v>
      </c>
      <c r="F251" s="19" t="s">
        <v>12</v>
      </c>
      <c r="G251" s="17">
        <v>29</v>
      </c>
      <c r="H251" s="18">
        <f t="shared" si="17"/>
        <v>9.2309651133180548</v>
      </c>
      <c r="I251" s="18"/>
      <c r="J251" s="17" t="s">
        <v>16</v>
      </c>
      <c r="K251" s="17"/>
      <c r="L251" s="18">
        <f>0.3338*H251^2.3153</f>
        <v>57.322215207104044</v>
      </c>
      <c r="M251" s="18"/>
      <c r="N251" s="38">
        <f t="shared" si="18"/>
        <v>57.322215207104044</v>
      </c>
    </row>
    <row r="252" spans="1:14" ht="15" thickBot="1" x14ac:dyDescent="0.35">
      <c r="A252" s="4">
        <v>44630</v>
      </c>
      <c r="B252" s="5" t="s">
        <v>11</v>
      </c>
      <c r="C252" s="9" t="s">
        <v>10</v>
      </c>
      <c r="D252" s="20">
        <v>3</v>
      </c>
      <c r="E252" s="1" t="s">
        <v>23</v>
      </c>
      <c r="F252" s="2" t="s">
        <v>13</v>
      </c>
      <c r="G252" s="1">
        <v>49.3</v>
      </c>
      <c r="H252" s="5">
        <f t="shared" si="17"/>
        <v>15.692640692640692</v>
      </c>
      <c r="I252" s="5"/>
      <c r="J252" s="1" t="s">
        <v>16</v>
      </c>
      <c r="K252" s="1"/>
      <c r="L252" s="5">
        <f>0.2334*H252^2.2264</f>
        <v>107.20091572127889</v>
      </c>
      <c r="M252" s="5"/>
      <c r="N252" s="38">
        <f t="shared" si="18"/>
        <v>107.20091572127889</v>
      </c>
    </row>
    <row r="253" spans="1:14" ht="15" thickBot="1" x14ac:dyDescent="0.35">
      <c r="A253" s="4">
        <v>44630</v>
      </c>
      <c r="B253" s="5" t="s">
        <v>11</v>
      </c>
      <c r="C253" s="9" t="s">
        <v>10</v>
      </c>
      <c r="D253" s="20">
        <v>3</v>
      </c>
      <c r="E253" s="1" t="s">
        <v>23</v>
      </c>
      <c r="F253" s="2" t="s">
        <v>13</v>
      </c>
      <c r="G253" s="1">
        <v>51</v>
      </c>
      <c r="H253" s="5">
        <f t="shared" si="17"/>
        <v>16.233766233766232</v>
      </c>
      <c r="I253" s="5"/>
      <c r="J253" s="1" t="s">
        <v>16</v>
      </c>
      <c r="K253" s="1"/>
      <c r="L253" s="5">
        <f>0.2334*H253^2.2264</f>
        <v>115.60546213526334</v>
      </c>
      <c r="M253" s="5"/>
      <c r="N253" s="38">
        <f t="shared" si="18"/>
        <v>115.60546213526334</v>
      </c>
    </row>
    <row r="254" spans="1:14" ht="15" thickBot="1" x14ac:dyDescent="0.35">
      <c r="A254" s="4">
        <v>44630</v>
      </c>
      <c r="B254" s="5" t="s">
        <v>11</v>
      </c>
      <c r="C254" s="9" t="s">
        <v>10</v>
      </c>
      <c r="D254" s="20">
        <v>3</v>
      </c>
      <c r="E254" s="1" t="s">
        <v>23</v>
      </c>
      <c r="F254" s="2" t="s">
        <v>13</v>
      </c>
      <c r="G254" s="1">
        <v>83</v>
      </c>
      <c r="H254" s="5">
        <f t="shared" si="17"/>
        <v>26.419658772599949</v>
      </c>
      <c r="I254" s="5"/>
      <c r="J254" s="1" t="s">
        <v>16</v>
      </c>
      <c r="K254" s="1"/>
      <c r="L254" s="5">
        <f>0.2334*H254^2.2264</f>
        <v>341.88463169517075</v>
      </c>
      <c r="M254" s="5"/>
      <c r="N254" s="38">
        <f t="shared" si="18"/>
        <v>341.88463169517075</v>
      </c>
    </row>
    <row r="255" spans="1:14" ht="15" thickBot="1" x14ac:dyDescent="0.35">
      <c r="A255" s="4">
        <v>44630</v>
      </c>
      <c r="B255" s="5" t="s">
        <v>11</v>
      </c>
      <c r="C255" s="9" t="s">
        <v>10</v>
      </c>
      <c r="D255" s="20">
        <v>3</v>
      </c>
      <c r="E255" s="1" t="s">
        <v>23</v>
      </c>
      <c r="F255" s="2" t="s">
        <v>12</v>
      </c>
      <c r="G255" s="1">
        <v>41.4</v>
      </c>
      <c r="H255" s="5">
        <f t="shared" si="17"/>
        <v>13.177998472116119</v>
      </c>
      <c r="I255" s="5"/>
      <c r="J255" s="1" t="s">
        <v>16</v>
      </c>
      <c r="K255" s="1"/>
      <c r="L255" s="5">
        <f>0.3338*H255^2.3153</f>
        <v>130.69945316864539</v>
      </c>
      <c r="M255" s="5"/>
      <c r="N255" s="38">
        <f t="shared" si="18"/>
        <v>130.69945316864539</v>
      </c>
    </row>
    <row r="256" spans="1:14" ht="15" thickBot="1" x14ac:dyDescent="0.35">
      <c r="A256" s="4">
        <v>44630</v>
      </c>
      <c r="B256" s="5" t="s">
        <v>11</v>
      </c>
      <c r="C256" s="9" t="s">
        <v>10</v>
      </c>
      <c r="D256" s="20">
        <v>3</v>
      </c>
      <c r="E256" s="1" t="s">
        <v>23</v>
      </c>
      <c r="F256" s="2" t="s">
        <v>13</v>
      </c>
      <c r="G256" s="1">
        <v>85</v>
      </c>
      <c r="H256" s="5">
        <f t="shared" si="17"/>
        <v>27.056277056277057</v>
      </c>
      <c r="I256" s="5"/>
      <c r="J256" s="1" t="s">
        <v>16</v>
      </c>
      <c r="K256" s="1"/>
      <c r="L256" s="5">
        <f>0.2334*H256^2.2264</f>
        <v>360.49762700021552</v>
      </c>
      <c r="M256" s="5"/>
      <c r="N256" s="38">
        <f t="shared" si="18"/>
        <v>360.49762700021552</v>
      </c>
    </row>
    <row r="257" spans="1:14" ht="15" thickBot="1" x14ac:dyDescent="0.35">
      <c r="A257" s="4">
        <v>44630</v>
      </c>
      <c r="B257" s="5" t="s">
        <v>11</v>
      </c>
      <c r="C257" s="9" t="s">
        <v>10</v>
      </c>
      <c r="D257" s="20">
        <v>3</v>
      </c>
      <c r="E257" s="1" t="s">
        <v>23</v>
      </c>
      <c r="F257" s="2" t="s">
        <v>12</v>
      </c>
      <c r="G257" s="1">
        <v>41.3</v>
      </c>
      <c r="H257" s="5">
        <f t="shared" si="17"/>
        <v>13.146167557932262</v>
      </c>
      <c r="I257" s="5"/>
      <c r="J257" s="1" t="s">
        <v>16</v>
      </c>
      <c r="K257" s="1"/>
      <c r="L257" s="5">
        <f>0.3338*H257^2.3153</f>
        <v>129.96967571827921</v>
      </c>
      <c r="M257" s="5"/>
      <c r="N257" s="38">
        <f t="shared" si="18"/>
        <v>129.96967571827921</v>
      </c>
    </row>
    <row r="258" spans="1:14" ht="15" thickBot="1" x14ac:dyDescent="0.35">
      <c r="A258" s="4">
        <v>44630</v>
      </c>
      <c r="B258" s="5" t="s">
        <v>11</v>
      </c>
      <c r="C258" s="9" t="s">
        <v>10</v>
      </c>
      <c r="D258" s="20">
        <v>3</v>
      </c>
      <c r="E258" s="1" t="s">
        <v>23</v>
      </c>
      <c r="F258" s="2" t="s">
        <v>12</v>
      </c>
      <c r="G258" s="1">
        <v>23.5</v>
      </c>
      <c r="H258" s="5">
        <f t="shared" si="17"/>
        <v>7.48026483320601</v>
      </c>
      <c r="I258" s="5"/>
      <c r="J258" s="1" t="s">
        <v>16</v>
      </c>
      <c r="K258" s="1"/>
      <c r="L258" s="5">
        <f>0.3338*H258^2.3153</f>
        <v>35.226241022224954</v>
      </c>
      <c r="M258" s="5"/>
      <c r="N258" s="38">
        <f t="shared" si="18"/>
        <v>35.226241022224954</v>
      </c>
    </row>
    <row r="259" spans="1:14" ht="15" thickBot="1" x14ac:dyDescent="0.35">
      <c r="A259" s="4">
        <v>44630</v>
      </c>
      <c r="B259" s="5" t="s">
        <v>11</v>
      </c>
      <c r="C259" s="9" t="s">
        <v>10</v>
      </c>
      <c r="D259" s="20">
        <v>3</v>
      </c>
      <c r="E259" s="1" t="s">
        <v>23</v>
      </c>
      <c r="F259" s="2" t="s">
        <v>14</v>
      </c>
      <c r="G259" s="1">
        <v>42</v>
      </c>
      <c r="H259" s="5">
        <f t="shared" ref="H259:H322" si="25">G259/3.1416</f>
        <v>13.368983957219251</v>
      </c>
      <c r="I259" s="5"/>
      <c r="J259" s="1" t="s">
        <v>16</v>
      </c>
      <c r="K259" s="1"/>
      <c r="L259" s="5">
        <f>0.201*H259^2.4517</f>
        <v>115.8914802266027</v>
      </c>
      <c r="M259" s="5"/>
      <c r="N259" s="38">
        <f t="shared" ref="N259:N322" si="26">L259+M259</f>
        <v>115.8914802266027</v>
      </c>
    </row>
    <row r="260" spans="1:14" ht="15" thickBot="1" x14ac:dyDescent="0.35">
      <c r="A260" s="4">
        <v>44630</v>
      </c>
      <c r="B260" s="5" t="s">
        <v>11</v>
      </c>
      <c r="C260" s="9" t="s">
        <v>10</v>
      </c>
      <c r="D260" s="20">
        <v>3</v>
      </c>
      <c r="E260" s="1" t="s">
        <v>23</v>
      </c>
      <c r="F260" s="2" t="s">
        <v>12</v>
      </c>
      <c r="G260" s="1">
        <v>38.200000000000003</v>
      </c>
      <c r="H260" s="5">
        <f t="shared" si="25"/>
        <v>12.159409218232749</v>
      </c>
      <c r="I260" s="5"/>
      <c r="J260" s="1" t="s">
        <v>16</v>
      </c>
      <c r="K260" s="1"/>
      <c r="L260" s="5">
        <f>0.3338*H260^2.3153</f>
        <v>108.48861999748971</v>
      </c>
      <c r="M260" s="5"/>
      <c r="N260" s="38">
        <f t="shared" si="26"/>
        <v>108.48861999748971</v>
      </c>
    </row>
    <row r="261" spans="1:14" ht="15" thickBot="1" x14ac:dyDescent="0.35">
      <c r="A261" s="4">
        <v>44630</v>
      </c>
      <c r="B261" s="5" t="s">
        <v>11</v>
      </c>
      <c r="C261" s="9" t="s">
        <v>10</v>
      </c>
      <c r="D261" s="20">
        <v>3</v>
      </c>
      <c r="E261" s="1" t="s">
        <v>23</v>
      </c>
      <c r="F261" s="2" t="s">
        <v>12</v>
      </c>
      <c r="G261" s="1">
        <v>19.600000000000001</v>
      </c>
      <c r="H261" s="5">
        <f t="shared" si="25"/>
        <v>6.238859180035651</v>
      </c>
      <c r="I261" s="5"/>
      <c r="J261" s="1" t="s">
        <v>15</v>
      </c>
      <c r="K261" s="1"/>
      <c r="L261" s="5">
        <f>0.3338*H261^2.3153</f>
        <v>23.141598943807882</v>
      </c>
      <c r="M261" s="6">
        <f>L261-(L261*0.025)</f>
        <v>22.563058970212683</v>
      </c>
      <c r="N261" s="38">
        <f t="shared" si="26"/>
        <v>45.704657914020565</v>
      </c>
    </row>
    <row r="262" spans="1:14" ht="15" thickBot="1" x14ac:dyDescent="0.35">
      <c r="A262" s="4">
        <v>44630</v>
      </c>
      <c r="B262" s="5" t="s">
        <v>11</v>
      </c>
      <c r="C262" s="9" t="s">
        <v>10</v>
      </c>
      <c r="D262" s="20">
        <v>3</v>
      </c>
      <c r="E262" s="1" t="s">
        <v>23</v>
      </c>
      <c r="F262" s="2" t="s">
        <v>12</v>
      </c>
      <c r="G262" s="1">
        <v>36</v>
      </c>
      <c r="H262" s="5">
        <f t="shared" si="25"/>
        <v>11.45912910618793</v>
      </c>
      <c r="I262" s="5"/>
      <c r="J262" s="1" t="s">
        <v>16</v>
      </c>
      <c r="K262" s="1"/>
      <c r="L262" s="5">
        <f>0.3338*H262^2.3153</f>
        <v>94.567097742895726</v>
      </c>
      <c r="M262" s="5"/>
      <c r="N262" s="38">
        <f t="shared" si="26"/>
        <v>94.567097742895726</v>
      </c>
    </row>
    <row r="263" spans="1:14" ht="15" thickBot="1" x14ac:dyDescent="0.35">
      <c r="A263" s="4">
        <v>44630</v>
      </c>
      <c r="B263" s="5" t="s">
        <v>11</v>
      </c>
      <c r="C263" s="9" t="s">
        <v>10</v>
      </c>
      <c r="D263" s="20">
        <v>3</v>
      </c>
      <c r="E263" s="1" t="s">
        <v>23</v>
      </c>
      <c r="F263" s="2" t="s">
        <v>12</v>
      </c>
      <c r="G263" s="1">
        <v>30.3</v>
      </c>
      <c r="H263" s="5">
        <f t="shared" si="25"/>
        <v>9.6447669977081745</v>
      </c>
      <c r="I263" s="5"/>
      <c r="J263" s="1" t="s">
        <v>16</v>
      </c>
      <c r="K263" s="1"/>
      <c r="L263" s="5">
        <f>0.3338*H263^2.3153</f>
        <v>63.447862912621076</v>
      </c>
      <c r="M263" s="5"/>
      <c r="N263" s="38">
        <f t="shared" si="26"/>
        <v>63.447862912621076</v>
      </c>
    </row>
    <row r="264" spans="1:14" ht="15" thickBot="1" x14ac:dyDescent="0.35">
      <c r="A264" s="4">
        <v>44630</v>
      </c>
      <c r="B264" s="5" t="s">
        <v>11</v>
      </c>
      <c r="C264" s="9" t="s">
        <v>10</v>
      </c>
      <c r="D264" s="20">
        <v>3</v>
      </c>
      <c r="E264" s="1" t="s">
        <v>23</v>
      </c>
      <c r="F264" s="2" t="s">
        <v>14</v>
      </c>
      <c r="G264" s="1">
        <v>44.5</v>
      </c>
      <c r="H264" s="5">
        <f t="shared" si="25"/>
        <v>14.164756811815636</v>
      </c>
      <c r="I264" s="5"/>
      <c r="J264" s="1" t="s">
        <v>15</v>
      </c>
      <c r="K264" s="1">
        <v>3</v>
      </c>
      <c r="L264" s="5">
        <f>0.201*H264^2.4517</f>
        <v>133.54125814894155</v>
      </c>
      <c r="M264" s="6">
        <f>L264-(L264*0.3)</f>
        <v>93.478880704259097</v>
      </c>
      <c r="N264" s="38">
        <f t="shared" si="26"/>
        <v>227.02013885320065</v>
      </c>
    </row>
    <row r="265" spans="1:14" ht="15" thickBot="1" x14ac:dyDescent="0.35">
      <c r="A265" s="4">
        <v>44630</v>
      </c>
      <c r="B265" s="5" t="s">
        <v>11</v>
      </c>
      <c r="C265" s="9" t="s">
        <v>10</v>
      </c>
      <c r="D265" s="20">
        <v>3</v>
      </c>
      <c r="E265" s="1" t="s">
        <v>23</v>
      </c>
      <c r="F265" s="2" t="s">
        <v>12</v>
      </c>
      <c r="G265" s="1">
        <v>21.2</v>
      </c>
      <c r="H265" s="5">
        <f t="shared" si="25"/>
        <v>6.7481538069773359</v>
      </c>
      <c r="I265" s="5"/>
      <c r="J265" s="1" t="s">
        <v>16</v>
      </c>
      <c r="K265" s="1"/>
      <c r="L265" s="5">
        <f>0.3338*H265^2.3153</f>
        <v>27.752256419613158</v>
      </c>
      <c r="M265" s="5"/>
      <c r="N265" s="38">
        <f t="shared" si="26"/>
        <v>27.752256419613158</v>
      </c>
    </row>
    <row r="266" spans="1:14" ht="15" thickBot="1" x14ac:dyDescent="0.35">
      <c r="A266" s="4">
        <v>44630</v>
      </c>
      <c r="B266" s="5" t="s">
        <v>11</v>
      </c>
      <c r="C266" s="9" t="s">
        <v>10</v>
      </c>
      <c r="D266" s="20">
        <v>3</v>
      </c>
      <c r="E266" s="1" t="s">
        <v>23</v>
      </c>
      <c r="F266" s="2" t="s">
        <v>12</v>
      </c>
      <c r="G266" s="1">
        <v>38.5</v>
      </c>
      <c r="H266" s="5">
        <f t="shared" si="25"/>
        <v>12.254901960784315</v>
      </c>
      <c r="I266" s="5"/>
      <c r="J266" s="1" t="s">
        <v>16</v>
      </c>
      <c r="K266" s="1"/>
      <c r="L266" s="5">
        <f>0.3338*H266^2.3153</f>
        <v>110.47146357695543</v>
      </c>
      <c r="M266" s="5"/>
      <c r="N266" s="38">
        <f t="shared" si="26"/>
        <v>110.47146357695543</v>
      </c>
    </row>
    <row r="267" spans="1:14" ht="15" thickBot="1" x14ac:dyDescent="0.35">
      <c r="A267" s="4">
        <v>44630</v>
      </c>
      <c r="B267" s="5" t="s">
        <v>11</v>
      </c>
      <c r="C267" s="9" t="s">
        <v>10</v>
      </c>
      <c r="D267" s="20">
        <v>3</v>
      </c>
      <c r="E267" s="1" t="s">
        <v>23</v>
      </c>
      <c r="F267" s="2" t="s">
        <v>12</v>
      </c>
      <c r="G267" s="1">
        <v>47.8</v>
      </c>
      <c r="H267" s="5">
        <f t="shared" si="25"/>
        <v>15.215176979882862</v>
      </c>
      <c r="I267" s="5"/>
      <c r="J267" s="1" t="s">
        <v>16</v>
      </c>
      <c r="K267" s="1"/>
      <c r="L267" s="5">
        <f>0.3338*H267^2.3153</f>
        <v>182.31075507110685</v>
      </c>
      <c r="M267" s="5"/>
      <c r="N267" s="38">
        <f t="shared" si="26"/>
        <v>182.31075507110685</v>
      </c>
    </row>
    <row r="268" spans="1:14" ht="15" thickBot="1" x14ac:dyDescent="0.35">
      <c r="A268" s="4">
        <v>44630</v>
      </c>
      <c r="B268" s="5" t="s">
        <v>11</v>
      </c>
      <c r="C268" s="9" t="s">
        <v>10</v>
      </c>
      <c r="D268" s="20">
        <v>3</v>
      </c>
      <c r="E268" s="1" t="s">
        <v>23</v>
      </c>
      <c r="F268" s="2" t="s">
        <v>13</v>
      </c>
      <c r="G268" s="1">
        <v>9.1</v>
      </c>
      <c r="H268" s="5">
        <f t="shared" si="25"/>
        <v>2.8966131907308377</v>
      </c>
      <c r="I268" s="5"/>
      <c r="J268" s="1" t="s">
        <v>16</v>
      </c>
      <c r="K268" s="1"/>
      <c r="L268" s="5">
        <f t="shared" ref="L268:L273" si="27">0.2334*H268^2.2264</f>
        <v>2.4914597183951277</v>
      </c>
      <c r="M268" s="5"/>
      <c r="N268" s="38">
        <f t="shared" si="26"/>
        <v>2.4914597183951277</v>
      </c>
    </row>
    <row r="269" spans="1:14" ht="15" thickBot="1" x14ac:dyDescent="0.35">
      <c r="A269" s="4">
        <v>44630</v>
      </c>
      <c r="B269" s="5" t="s">
        <v>11</v>
      </c>
      <c r="C269" s="9" t="s">
        <v>10</v>
      </c>
      <c r="D269" s="20">
        <v>3</v>
      </c>
      <c r="E269" s="1" t="s">
        <v>23</v>
      </c>
      <c r="F269" s="2" t="s">
        <v>13</v>
      </c>
      <c r="G269" s="1">
        <v>13.5</v>
      </c>
      <c r="H269" s="5">
        <f t="shared" si="25"/>
        <v>4.2971734148204739</v>
      </c>
      <c r="I269" s="5"/>
      <c r="J269" s="1" t="s">
        <v>16</v>
      </c>
      <c r="K269" s="1"/>
      <c r="L269" s="5">
        <f t="shared" si="27"/>
        <v>5.9954145321525445</v>
      </c>
      <c r="M269" s="5"/>
      <c r="N269" s="38">
        <f t="shared" si="26"/>
        <v>5.9954145321525445</v>
      </c>
    </row>
    <row r="270" spans="1:14" ht="15" thickBot="1" x14ac:dyDescent="0.35">
      <c r="A270" s="4">
        <v>44630</v>
      </c>
      <c r="B270" s="5" t="s">
        <v>11</v>
      </c>
      <c r="C270" s="9" t="s">
        <v>10</v>
      </c>
      <c r="D270" s="20">
        <v>3</v>
      </c>
      <c r="E270" s="1" t="s">
        <v>23</v>
      </c>
      <c r="F270" s="2" t="s">
        <v>13</v>
      </c>
      <c r="G270" s="1">
        <v>9</v>
      </c>
      <c r="H270" s="5">
        <f t="shared" si="25"/>
        <v>2.8647822765469826</v>
      </c>
      <c r="I270" s="5"/>
      <c r="J270" s="1" t="s">
        <v>16</v>
      </c>
      <c r="K270" s="1"/>
      <c r="L270" s="5">
        <f t="shared" si="27"/>
        <v>2.4309142367493362</v>
      </c>
      <c r="M270" s="5"/>
      <c r="N270" s="38">
        <f t="shared" si="26"/>
        <v>2.4309142367493362</v>
      </c>
    </row>
    <row r="271" spans="1:14" ht="15" thickBot="1" x14ac:dyDescent="0.35">
      <c r="A271" s="4">
        <v>44630</v>
      </c>
      <c r="B271" s="5" t="s">
        <v>11</v>
      </c>
      <c r="C271" s="9" t="s">
        <v>10</v>
      </c>
      <c r="D271" s="20">
        <v>3</v>
      </c>
      <c r="E271" s="1" t="s">
        <v>23</v>
      </c>
      <c r="F271" s="2" t="s">
        <v>13</v>
      </c>
      <c r="G271" s="1">
        <v>10.199999999999999</v>
      </c>
      <c r="H271" s="5">
        <f t="shared" si="25"/>
        <v>3.2467532467532467</v>
      </c>
      <c r="I271" s="5"/>
      <c r="J271" s="1" t="s">
        <v>16</v>
      </c>
      <c r="K271" s="1"/>
      <c r="L271" s="5">
        <f t="shared" si="27"/>
        <v>3.2121183357906418</v>
      </c>
      <c r="M271" s="5"/>
      <c r="N271" s="38">
        <f t="shared" si="26"/>
        <v>3.2121183357906418</v>
      </c>
    </row>
    <row r="272" spans="1:14" ht="15" thickBot="1" x14ac:dyDescent="0.35">
      <c r="A272" s="4">
        <v>44630</v>
      </c>
      <c r="B272" s="5" t="s">
        <v>11</v>
      </c>
      <c r="C272" s="9" t="s">
        <v>10</v>
      </c>
      <c r="D272" s="20">
        <v>3</v>
      </c>
      <c r="E272" s="1" t="s">
        <v>23</v>
      </c>
      <c r="F272" s="2" t="s">
        <v>13</v>
      </c>
      <c r="G272" s="1">
        <v>11</v>
      </c>
      <c r="H272" s="5">
        <f t="shared" si="25"/>
        <v>3.5014005602240896</v>
      </c>
      <c r="I272" s="5"/>
      <c r="J272" s="1" t="s">
        <v>16</v>
      </c>
      <c r="K272" s="1"/>
      <c r="L272" s="5">
        <f t="shared" si="27"/>
        <v>3.8001504273285311</v>
      </c>
      <c r="M272" s="5"/>
      <c r="N272" s="38">
        <f t="shared" si="26"/>
        <v>3.8001504273285311</v>
      </c>
    </row>
    <row r="273" spans="1:14" ht="15" thickBot="1" x14ac:dyDescent="0.35">
      <c r="A273" s="4">
        <v>44630</v>
      </c>
      <c r="B273" s="5" t="s">
        <v>11</v>
      </c>
      <c r="C273" s="9" t="s">
        <v>10</v>
      </c>
      <c r="D273" s="20">
        <v>3</v>
      </c>
      <c r="E273" s="1" t="s">
        <v>23</v>
      </c>
      <c r="F273" s="2" t="s">
        <v>13</v>
      </c>
      <c r="G273" s="1">
        <v>70.099999999999994</v>
      </c>
      <c r="H273" s="5">
        <f t="shared" si="25"/>
        <v>22.313470842882605</v>
      </c>
      <c r="I273" s="5"/>
      <c r="J273" s="1" t="s">
        <v>16</v>
      </c>
      <c r="K273" s="1"/>
      <c r="L273" s="5">
        <f t="shared" si="27"/>
        <v>234.72033118706014</v>
      </c>
      <c r="M273" s="5"/>
      <c r="N273" s="38">
        <f t="shared" si="26"/>
        <v>234.72033118706014</v>
      </c>
    </row>
    <row r="274" spans="1:14" ht="15" thickBot="1" x14ac:dyDescent="0.35">
      <c r="A274" s="4">
        <v>44630</v>
      </c>
      <c r="B274" s="5" t="s">
        <v>11</v>
      </c>
      <c r="C274" s="9" t="s">
        <v>10</v>
      </c>
      <c r="D274" s="20">
        <v>3</v>
      </c>
      <c r="E274" s="1" t="s">
        <v>23</v>
      </c>
      <c r="F274" s="2" t="s">
        <v>12</v>
      </c>
      <c r="G274" s="1">
        <v>15.5</v>
      </c>
      <c r="H274" s="5">
        <f t="shared" si="25"/>
        <v>4.9337916984975809</v>
      </c>
      <c r="I274" s="5"/>
      <c r="J274" s="1" t="s">
        <v>16</v>
      </c>
      <c r="K274" s="1"/>
      <c r="L274" s="5">
        <f>0.3338*H274^2.3153</f>
        <v>13.440265921972056</v>
      </c>
      <c r="M274" s="5"/>
      <c r="N274" s="38">
        <f t="shared" si="26"/>
        <v>13.440265921972056</v>
      </c>
    </row>
    <row r="275" spans="1:14" ht="15" thickBot="1" x14ac:dyDescent="0.35">
      <c r="A275" s="4">
        <v>44630</v>
      </c>
      <c r="B275" s="5" t="s">
        <v>11</v>
      </c>
      <c r="C275" s="9" t="s">
        <v>10</v>
      </c>
      <c r="D275" s="20">
        <v>3</v>
      </c>
      <c r="E275" s="1" t="s">
        <v>23</v>
      </c>
      <c r="F275" s="2" t="s">
        <v>14</v>
      </c>
      <c r="G275" s="1">
        <v>20.5</v>
      </c>
      <c r="H275" s="5">
        <f t="shared" si="25"/>
        <v>6.5253374076903485</v>
      </c>
      <c r="I275" s="5"/>
      <c r="J275" s="1" t="s">
        <v>15</v>
      </c>
      <c r="K275" s="1">
        <v>3</v>
      </c>
      <c r="L275" s="5">
        <f>0.201*H275^2.4517</f>
        <v>19.96908501030002</v>
      </c>
      <c r="M275" s="6">
        <f>L275-(L275*0.3)</f>
        <v>13.978359507210016</v>
      </c>
      <c r="N275" s="38">
        <f t="shared" si="26"/>
        <v>33.947444517510036</v>
      </c>
    </row>
    <row r="276" spans="1:14" ht="15" thickBot="1" x14ac:dyDescent="0.35">
      <c r="A276" s="4">
        <v>44630</v>
      </c>
      <c r="B276" s="5" t="s">
        <v>11</v>
      </c>
      <c r="C276" s="9" t="s">
        <v>10</v>
      </c>
      <c r="D276" s="20">
        <v>3</v>
      </c>
      <c r="E276" s="1" t="s">
        <v>23</v>
      </c>
      <c r="F276" s="2" t="s">
        <v>14</v>
      </c>
      <c r="G276" s="1">
        <v>65.5</v>
      </c>
      <c r="H276" s="5">
        <f t="shared" si="25"/>
        <v>20.849248790425261</v>
      </c>
      <c r="I276" s="5"/>
      <c r="J276" s="1" t="s">
        <v>15</v>
      </c>
      <c r="K276" s="1">
        <v>1</v>
      </c>
      <c r="L276" s="5">
        <f>0.201*H276^2.4517</f>
        <v>344.51649473287529</v>
      </c>
      <c r="M276" s="6">
        <f>L276-(L276*0.025)</f>
        <v>335.90358236455342</v>
      </c>
      <c r="N276" s="38">
        <f t="shared" si="26"/>
        <v>680.4200770974287</v>
      </c>
    </row>
    <row r="277" spans="1:14" ht="15" thickBot="1" x14ac:dyDescent="0.35">
      <c r="A277" s="4">
        <v>44630</v>
      </c>
      <c r="B277" s="5" t="s">
        <v>11</v>
      </c>
      <c r="C277" s="9" t="s">
        <v>10</v>
      </c>
      <c r="D277" s="20">
        <v>3</v>
      </c>
      <c r="E277" s="1" t="s">
        <v>23</v>
      </c>
      <c r="F277" s="2" t="s">
        <v>12</v>
      </c>
      <c r="G277" s="1">
        <v>26</v>
      </c>
      <c r="H277" s="5">
        <f t="shared" si="25"/>
        <v>8.2760376878023934</v>
      </c>
      <c r="I277" s="5"/>
      <c r="J277" s="1" t="s">
        <v>15</v>
      </c>
      <c r="K277" s="1">
        <v>2</v>
      </c>
      <c r="L277" s="5">
        <f>0.3338*H277^2.3153</f>
        <v>44.516465316437603</v>
      </c>
      <c r="M277" s="6">
        <f>L277-(L277*0.15)</f>
        <v>37.838995518971963</v>
      </c>
      <c r="N277" s="38">
        <f t="shared" si="26"/>
        <v>82.355460835409559</v>
      </c>
    </row>
    <row r="278" spans="1:14" ht="15" thickBot="1" x14ac:dyDescent="0.35">
      <c r="A278" s="4">
        <v>44630</v>
      </c>
      <c r="B278" s="5" t="s">
        <v>11</v>
      </c>
      <c r="C278" s="9" t="s">
        <v>10</v>
      </c>
      <c r="D278" s="20">
        <v>3</v>
      </c>
      <c r="E278" s="1" t="s">
        <v>23</v>
      </c>
      <c r="F278" s="2" t="s">
        <v>12</v>
      </c>
      <c r="G278" s="1">
        <v>23.8</v>
      </c>
      <c r="H278" s="5">
        <f t="shared" si="25"/>
        <v>7.5757575757575761</v>
      </c>
      <c r="I278" s="5"/>
      <c r="J278" s="1" t="s">
        <v>15</v>
      </c>
      <c r="K278" s="1">
        <v>1</v>
      </c>
      <c r="L278" s="5">
        <f>0.3338*H278^2.3153</f>
        <v>36.276176763344516</v>
      </c>
      <c r="M278" s="6">
        <f>L278-(L278*0.025)</f>
        <v>35.369272344260906</v>
      </c>
      <c r="N278" s="38">
        <f t="shared" si="26"/>
        <v>71.64544910760543</v>
      </c>
    </row>
    <row r="279" spans="1:14" ht="15" thickBot="1" x14ac:dyDescent="0.35">
      <c r="A279" s="4">
        <v>44630</v>
      </c>
      <c r="B279" s="5" t="s">
        <v>11</v>
      </c>
      <c r="C279" s="9" t="s">
        <v>10</v>
      </c>
      <c r="D279" s="20">
        <v>3</v>
      </c>
      <c r="E279" s="1" t="s">
        <v>23</v>
      </c>
      <c r="F279" s="2" t="s">
        <v>12</v>
      </c>
      <c r="G279" s="1">
        <v>36.1</v>
      </c>
      <c r="H279" s="5">
        <f t="shared" si="25"/>
        <v>11.490960020371785</v>
      </c>
      <c r="I279" s="5"/>
      <c r="J279" s="1" t="s">
        <v>16</v>
      </c>
      <c r="K279" s="1"/>
      <c r="L279" s="5">
        <f>0.3338*H279^2.3153</f>
        <v>95.176406907873812</v>
      </c>
      <c r="M279" s="5"/>
      <c r="N279" s="38">
        <f t="shared" si="26"/>
        <v>95.176406907873812</v>
      </c>
    </row>
    <row r="280" spans="1:14" ht="15" thickBot="1" x14ac:dyDescent="0.35">
      <c r="A280" s="4">
        <v>44630</v>
      </c>
      <c r="B280" s="5" t="s">
        <v>11</v>
      </c>
      <c r="C280" s="9" t="s">
        <v>10</v>
      </c>
      <c r="D280" s="36">
        <v>3</v>
      </c>
      <c r="E280" s="10" t="s">
        <v>23</v>
      </c>
      <c r="F280" s="12" t="s">
        <v>14</v>
      </c>
      <c r="G280" s="10">
        <v>38.5</v>
      </c>
      <c r="H280" s="11">
        <f t="shared" si="25"/>
        <v>12.254901960784315</v>
      </c>
      <c r="I280" s="11"/>
      <c r="J280" s="10" t="s">
        <v>16</v>
      </c>
      <c r="K280" s="10"/>
      <c r="L280" s="11">
        <f>0.201*H280^2.4517</f>
        <v>93.62790271473375</v>
      </c>
      <c r="M280" s="11"/>
      <c r="N280" s="38">
        <f t="shared" si="26"/>
        <v>93.62790271473375</v>
      </c>
    </row>
    <row r="281" spans="1:14" ht="15" thickBot="1" x14ac:dyDescent="0.35">
      <c r="A281" s="4">
        <v>44631</v>
      </c>
      <c r="B281" s="5" t="s">
        <v>11</v>
      </c>
      <c r="C281" s="9" t="s">
        <v>10</v>
      </c>
      <c r="D281" s="16">
        <v>3</v>
      </c>
      <c r="E281" s="17" t="s">
        <v>24</v>
      </c>
      <c r="F281" s="19" t="s">
        <v>14</v>
      </c>
      <c r="G281" s="17">
        <v>29</v>
      </c>
      <c r="H281" s="18">
        <f t="shared" si="25"/>
        <v>9.2309651133180548</v>
      </c>
      <c r="I281" s="18"/>
      <c r="J281" s="17" t="s">
        <v>16</v>
      </c>
      <c r="K281" s="17"/>
      <c r="L281" s="18">
        <f>0.201*H281^2.4517</f>
        <v>46.740396921163956</v>
      </c>
      <c r="M281" s="18"/>
      <c r="N281" s="38">
        <f t="shared" si="26"/>
        <v>46.740396921163956</v>
      </c>
    </row>
    <row r="282" spans="1:14" ht="15" thickBot="1" x14ac:dyDescent="0.35">
      <c r="A282" s="4">
        <v>44631</v>
      </c>
      <c r="B282" s="5" t="s">
        <v>11</v>
      </c>
      <c r="C282" s="9" t="s">
        <v>10</v>
      </c>
      <c r="D282" s="20">
        <v>3</v>
      </c>
      <c r="E282" s="1" t="s">
        <v>24</v>
      </c>
      <c r="F282" s="2" t="s">
        <v>13</v>
      </c>
      <c r="G282" s="1">
        <v>9.3000000000000007</v>
      </c>
      <c r="H282" s="5">
        <f t="shared" si="25"/>
        <v>2.9602750190985487</v>
      </c>
      <c r="I282" s="5"/>
      <c r="J282" s="1" t="s">
        <v>16</v>
      </c>
      <c r="K282" s="1"/>
      <c r="L282" s="5">
        <f>0.2334*H282^2.2264</f>
        <v>2.6150172060432446</v>
      </c>
      <c r="M282" s="5"/>
      <c r="N282" s="38">
        <f t="shared" si="26"/>
        <v>2.6150172060432446</v>
      </c>
    </row>
    <row r="283" spans="1:14" ht="15" thickBot="1" x14ac:dyDescent="0.35">
      <c r="A283" s="4">
        <v>44631</v>
      </c>
      <c r="B283" s="5" t="s">
        <v>11</v>
      </c>
      <c r="C283" s="9" t="s">
        <v>10</v>
      </c>
      <c r="D283" s="20">
        <v>3</v>
      </c>
      <c r="E283" s="1" t="s">
        <v>24</v>
      </c>
      <c r="F283" s="2" t="s">
        <v>13</v>
      </c>
      <c r="G283" s="1">
        <v>8</v>
      </c>
      <c r="H283" s="5">
        <f t="shared" si="25"/>
        <v>2.5464731347084291</v>
      </c>
      <c r="I283" s="5"/>
      <c r="J283" s="1" t="s">
        <v>16</v>
      </c>
      <c r="K283" s="1"/>
      <c r="L283" s="5">
        <f>0.2334*H283^2.2264</f>
        <v>1.8701810888322068</v>
      </c>
      <c r="M283" s="5"/>
      <c r="N283" s="38">
        <f t="shared" si="26"/>
        <v>1.8701810888322068</v>
      </c>
    </row>
    <row r="284" spans="1:14" ht="15" thickBot="1" x14ac:dyDescent="0.35">
      <c r="A284" s="4">
        <v>44631</v>
      </c>
      <c r="B284" s="5" t="s">
        <v>11</v>
      </c>
      <c r="C284" s="9" t="s">
        <v>10</v>
      </c>
      <c r="D284" s="20">
        <v>3</v>
      </c>
      <c r="E284" s="1" t="s">
        <v>24</v>
      </c>
      <c r="F284" s="2" t="s">
        <v>13</v>
      </c>
      <c r="G284" s="1">
        <v>8.4</v>
      </c>
      <c r="H284" s="5">
        <f t="shared" si="25"/>
        <v>2.6737967914438503</v>
      </c>
      <c r="I284" s="5"/>
      <c r="J284" s="1" t="s">
        <v>16</v>
      </c>
      <c r="K284" s="1"/>
      <c r="L284" s="5">
        <f>0.2334*H284^2.2264</f>
        <v>2.0847765654035837</v>
      </c>
      <c r="M284" s="5"/>
      <c r="N284" s="38">
        <f t="shared" si="26"/>
        <v>2.0847765654035837</v>
      </c>
    </row>
    <row r="285" spans="1:14" ht="15" thickBot="1" x14ac:dyDescent="0.35">
      <c r="A285" s="4">
        <v>44631</v>
      </c>
      <c r="B285" s="5" t="s">
        <v>11</v>
      </c>
      <c r="C285" s="9" t="s">
        <v>10</v>
      </c>
      <c r="D285" s="20">
        <v>3</v>
      </c>
      <c r="E285" s="1" t="s">
        <v>24</v>
      </c>
      <c r="F285" s="2" t="s">
        <v>14</v>
      </c>
      <c r="G285" s="1">
        <v>20.2</v>
      </c>
      <c r="H285" s="5">
        <f t="shared" si="25"/>
        <v>6.4298446651387824</v>
      </c>
      <c r="I285" s="5"/>
      <c r="J285" s="1" t="s">
        <v>16</v>
      </c>
      <c r="K285" s="1"/>
      <c r="L285" s="5">
        <f>0.201*H285^2.4517</f>
        <v>19.260217054886976</v>
      </c>
      <c r="M285" s="5"/>
      <c r="N285" s="38">
        <f t="shared" si="26"/>
        <v>19.260217054886976</v>
      </c>
    </row>
    <row r="286" spans="1:14" ht="15" thickBot="1" x14ac:dyDescent="0.35">
      <c r="A286" s="4">
        <v>44631</v>
      </c>
      <c r="B286" s="5" t="s">
        <v>11</v>
      </c>
      <c r="C286" s="9" t="s">
        <v>10</v>
      </c>
      <c r="D286" s="20">
        <v>3</v>
      </c>
      <c r="E286" s="1" t="s">
        <v>24</v>
      </c>
      <c r="F286" s="2" t="s">
        <v>14</v>
      </c>
      <c r="G286" s="1">
        <v>42.5</v>
      </c>
      <c r="H286" s="5">
        <f t="shared" si="25"/>
        <v>13.528138528138529</v>
      </c>
      <c r="I286" s="5"/>
      <c r="J286" s="1" t="s">
        <v>16</v>
      </c>
      <c r="K286" s="1"/>
      <c r="L286" s="5">
        <f>0.201*H286^2.4517</f>
        <v>119.30327467010517</v>
      </c>
      <c r="M286" s="5"/>
      <c r="N286" s="38">
        <f t="shared" si="26"/>
        <v>119.30327467010517</v>
      </c>
    </row>
    <row r="287" spans="1:14" ht="15" thickBot="1" x14ac:dyDescent="0.35">
      <c r="A287" s="4">
        <v>44631</v>
      </c>
      <c r="B287" s="5" t="s">
        <v>11</v>
      </c>
      <c r="C287" s="9" t="s">
        <v>10</v>
      </c>
      <c r="D287" s="20">
        <v>3</v>
      </c>
      <c r="E287" s="1" t="s">
        <v>24</v>
      </c>
      <c r="F287" s="2" t="s">
        <v>12</v>
      </c>
      <c r="G287" s="1">
        <v>10.1</v>
      </c>
      <c r="H287" s="5">
        <f t="shared" si="25"/>
        <v>3.2149223325693912</v>
      </c>
      <c r="I287" s="5"/>
      <c r="J287" s="1" t="s">
        <v>16</v>
      </c>
      <c r="K287" s="1"/>
      <c r="L287" s="5">
        <f>0.3338*H287^2.3153</f>
        <v>4.9858379331943796</v>
      </c>
      <c r="M287" s="5"/>
      <c r="N287" s="38">
        <f t="shared" si="26"/>
        <v>4.9858379331943796</v>
      </c>
    </row>
    <row r="288" spans="1:14" ht="15" thickBot="1" x14ac:dyDescent="0.35">
      <c r="A288" s="4">
        <v>44631</v>
      </c>
      <c r="B288" s="5" t="s">
        <v>11</v>
      </c>
      <c r="C288" s="9" t="s">
        <v>10</v>
      </c>
      <c r="D288" s="20">
        <v>3</v>
      </c>
      <c r="E288" s="1" t="s">
        <v>24</v>
      </c>
      <c r="F288" s="2" t="s">
        <v>14</v>
      </c>
      <c r="G288" s="1">
        <v>44.3</v>
      </c>
      <c r="H288" s="5">
        <f t="shared" si="25"/>
        <v>14.101094983447924</v>
      </c>
      <c r="I288" s="5"/>
      <c r="J288" s="1" t="s">
        <v>16</v>
      </c>
      <c r="K288" s="1"/>
      <c r="L288" s="5">
        <f>0.201*H288^2.4517</f>
        <v>132.07458059404206</v>
      </c>
      <c r="M288" s="5"/>
      <c r="N288" s="38">
        <f t="shared" si="26"/>
        <v>132.07458059404206</v>
      </c>
    </row>
    <row r="289" spans="1:14" ht="15" thickBot="1" x14ac:dyDescent="0.35">
      <c r="A289" s="4">
        <v>44631</v>
      </c>
      <c r="B289" s="5" t="s">
        <v>11</v>
      </c>
      <c r="C289" s="9" t="s">
        <v>10</v>
      </c>
      <c r="D289" s="20">
        <v>3</v>
      </c>
      <c r="E289" s="1" t="s">
        <v>24</v>
      </c>
      <c r="F289" s="2" t="s">
        <v>14</v>
      </c>
      <c r="G289" s="1">
        <v>32.200000000000003</v>
      </c>
      <c r="H289" s="5">
        <f t="shared" si="25"/>
        <v>10.249554367201426</v>
      </c>
      <c r="I289" s="5"/>
      <c r="J289" s="1" t="s">
        <v>15</v>
      </c>
      <c r="K289" s="1">
        <v>3</v>
      </c>
      <c r="L289" s="5">
        <f>0.201*H289^2.4517</f>
        <v>60.414538917140092</v>
      </c>
      <c r="M289" s="6">
        <f>L289-(L289*0.3)</f>
        <v>42.290177241998066</v>
      </c>
      <c r="N289" s="38">
        <f t="shared" si="26"/>
        <v>102.70471615913816</v>
      </c>
    </row>
    <row r="290" spans="1:14" ht="15" thickBot="1" x14ac:dyDescent="0.35">
      <c r="A290" s="4">
        <v>44631</v>
      </c>
      <c r="B290" s="5" t="s">
        <v>11</v>
      </c>
      <c r="C290" s="9" t="s">
        <v>10</v>
      </c>
      <c r="D290" s="20">
        <v>3</v>
      </c>
      <c r="E290" s="1" t="s">
        <v>24</v>
      </c>
      <c r="F290" s="2" t="s">
        <v>14</v>
      </c>
      <c r="G290" s="1">
        <v>54.7</v>
      </c>
      <c r="H290" s="5">
        <f t="shared" si="25"/>
        <v>17.411510058568883</v>
      </c>
      <c r="I290" s="5"/>
      <c r="J290" s="1" t="s">
        <v>16</v>
      </c>
      <c r="K290" s="1"/>
      <c r="L290" s="5">
        <f>0.201*H290^2.4517</f>
        <v>221.49032104353628</v>
      </c>
      <c r="M290" s="5"/>
      <c r="N290" s="38">
        <f t="shared" si="26"/>
        <v>221.49032104353628</v>
      </c>
    </row>
    <row r="291" spans="1:14" ht="15" thickBot="1" x14ac:dyDescent="0.35">
      <c r="A291" s="4">
        <v>44631</v>
      </c>
      <c r="B291" s="5" t="s">
        <v>11</v>
      </c>
      <c r="C291" s="9" t="s">
        <v>10</v>
      </c>
      <c r="D291" s="20">
        <v>3</v>
      </c>
      <c r="E291" s="1" t="s">
        <v>24</v>
      </c>
      <c r="F291" s="2" t="s">
        <v>14</v>
      </c>
      <c r="G291" s="1">
        <v>10.3</v>
      </c>
      <c r="H291" s="5">
        <f t="shared" si="25"/>
        <v>3.2785841609371023</v>
      </c>
      <c r="I291" s="5"/>
      <c r="J291" s="1" t="s">
        <v>16</v>
      </c>
      <c r="K291" s="1"/>
      <c r="L291" s="5">
        <f>0.201*H291^2.4517</f>
        <v>3.694062580501468</v>
      </c>
      <c r="M291" s="5"/>
      <c r="N291" s="38">
        <f t="shared" si="26"/>
        <v>3.694062580501468</v>
      </c>
    </row>
    <row r="292" spans="1:14" ht="15" thickBot="1" x14ac:dyDescent="0.35">
      <c r="A292" s="4">
        <v>44631</v>
      </c>
      <c r="B292" s="5" t="s">
        <v>11</v>
      </c>
      <c r="C292" s="9" t="s">
        <v>10</v>
      </c>
      <c r="D292" s="20">
        <v>3</v>
      </c>
      <c r="E292" s="1" t="s">
        <v>24</v>
      </c>
      <c r="F292" s="2" t="s">
        <v>12</v>
      </c>
      <c r="G292" s="1">
        <v>9.9</v>
      </c>
      <c r="H292" s="5">
        <f t="shared" si="25"/>
        <v>3.151260504201681</v>
      </c>
      <c r="I292" s="5"/>
      <c r="J292" s="1" t="s">
        <v>16</v>
      </c>
      <c r="K292" s="1"/>
      <c r="L292" s="5">
        <f>0.3338*H292^2.3153</f>
        <v>4.7602202423479651</v>
      </c>
      <c r="M292" s="5"/>
      <c r="N292" s="38">
        <f t="shared" si="26"/>
        <v>4.7602202423479651</v>
      </c>
    </row>
    <row r="293" spans="1:14" ht="15" thickBot="1" x14ac:dyDescent="0.35">
      <c r="A293" s="4">
        <v>44631</v>
      </c>
      <c r="B293" s="5" t="s">
        <v>11</v>
      </c>
      <c r="C293" s="9" t="s">
        <v>10</v>
      </c>
      <c r="D293" s="20">
        <v>3</v>
      </c>
      <c r="E293" s="1" t="s">
        <v>24</v>
      </c>
      <c r="F293" s="2" t="s">
        <v>14</v>
      </c>
      <c r="G293" s="1">
        <v>14.7</v>
      </c>
      <c r="H293" s="5">
        <f t="shared" si="25"/>
        <v>4.6791443850267376</v>
      </c>
      <c r="I293" s="5"/>
      <c r="J293" s="1" t="s">
        <v>16</v>
      </c>
      <c r="K293" s="1"/>
      <c r="L293" s="5">
        <f>0.201*H293^2.4517</f>
        <v>8.8357441993789525</v>
      </c>
      <c r="M293" s="5"/>
      <c r="N293" s="38">
        <f t="shared" si="26"/>
        <v>8.8357441993789525</v>
      </c>
    </row>
    <row r="294" spans="1:14" ht="15" thickBot="1" x14ac:dyDescent="0.35">
      <c r="A294" s="4">
        <v>44631</v>
      </c>
      <c r="B294" s="5" t="s">
        <v>11</v>
      </c>
      <c r="C294" s="9" t="s">
        <v>10</v>
      </c>
      <c r="D294" s="20">
        <v>3</v>
      </c>
      <c r="E294" s="1" t="s">
        <v>24</v>
      </c>
      <c r="F294" s="2" t="s">
        <v>12</v>
      </c>
      <c r="G294" s="1">
        <v>19.5</v>
      </c>
      <c r="H294" s="5">
        <f t="shared" si="25"/>
        <v>6.207028265851795</v>
      </c>
      <c r="I294" s="5"/>
      <c r="J294" s="1" t="s">
        <v>16</v>
      </c>
      <c r="K294" s="1"/>
      <c r="L294" s="5">
        <f>0.3338*H294^2.3153</f>
        <v>22.869149651236068</v>
      </c>
      <c r="M294" s="5"/>
      <c r="N294" s="38">
        <f t="shared" si="26"/>
        <v>22.869149651236068</v>
      </c>
    </row>
    <row r="295" spans="1:14" ht="15" thickBot="1" x14ac:dyDescent="0.35">
      <c r="A295" s="4">
        <v>44631</v>
      </c>
      <c r="B295" s="5" t="s">
        <v>11</v>
      </c>
      <c r="C295" s="9" t="s">
        <v>10</v>
      </c>
      <c r="D295" s="20">
        <v>3</v>
      </c>
      <c r="E295" s="1" t="s">
        <v>24</v>
      </c>
      <c r="F295" s="2" t="s">
        <v>12</v>
      </c>
      <c r="G295" s="1">
        <v>12.3</v>
      </c>
      <c r="H295" s="5">
        <f t="shared" si="25"/>
        <v>3.9152024446142097</v>
      </c>
      <c r="I295" s="5"/>
      <c r="J295" s="1" t="s">
        <v>16</v>
      </c>
      <c r="K295" s="1"/>
      <c r="L295" s="5">
        <f>0.3338*H295^2.3153</f>
        <v>7.8684680420901953</v>
      </c>
      <c r="M295" s="5"/>
      <c r="N295" s="38">
        <f t="shared" si="26"/>
        <v>7.8684680420901953</v>
      </c>
    </row>
    <row r="296" spans="1:14" ht="15" thickBot="1" x14ac:dyDescent="0.35">
      <c r="A296" s="4">
        <v>44631</v>
      </c>
      <c r="B296" s="5" t="s">
        <v>11</v>
      </c>
      <c r="C296" s="9" t="s">
        <v>10</v>
      </c>
      <c r="D296" s="20">
        <v>3</v>
      </c>
      <c r="E296" s="1" t="s">
        <v>24</v>
      </c>
      <c r="F296" s="2" t="s">
        <v>12</v>
      </c>
      <c r="G296" s="1">
        <v>9</v>
      </c>
      <c r="H296" s="5">
        <f t="shared" si="25"/>
        <v>2.8647822765469826</v>
      </c>
      <c r="I296" s="5"/>
      <c r="J296" s="1" t="s">
        <v>16</v>
      </c>
      <c r="K296" s="1"/>
      <c r="L296" s="5">
        <f>0.3338*H296^2.3153</f>
        <v>3.8176012382439257</v>
      </c>
      <c r="M296" s="5"/>
      <c r="N296" s="38">
        <f t="shared" si="26"/>
        <v>3.8176012382439257</v>
      </c>
    </row>
    <row r="297" spans="1:14" ht="15" thickBot="1" x14ac:dyDescent="0.35">
      <c r="A297" s="4">
        <v>44631</v>
      </c>
      <c r="B297" s="5" t="s">
        <v>11</v>
      </c>
      <c r="C297" s="9" t="s">
        <v>10</v>
      </c>
      <c r="D297" s="20">
        <v>3</v>
      </c>
      <c r="E297" s="1" t="s">
        <v>24</v>
      </c>
      <c r="F297" s="2" t="s">
        <v>12</v>
      </c>
      <c r="G297" s="1">
        <v>11.2</v>
      </c>
      <c r="H297" s="5">
        <f t="shared" si="25"/>
        <v>3.5650623885918002</v>
      </c>
      <c r="I297" s="5"/>
      <c r="J297" s="1" t="s">
        <v>16</v>
      </c>
      <c r="K297" s="1"/>
      <c r="L297" s="5">
        <f>0.3338*H297^2.3153</f>
        <v>6.3341357780308591</v>
      </c>
      <c r="M297" s="5"/>
      <c r="N297" s="38">
        <f t="shared" si="26"/>
        <v>6.3341357780308591</v>
      </c>
    </row>
    <row r="298" spans="1:14" ht="15" thickBot="1" x14ac:dyDescent="0.35">
      <c r="A298" s="4">
        <v>44631</v>
      </c>
      <c r="B298" s="5" t="s">
        <v>11</v>
      </c>
      <c r="C298" s="9" t="s">
        <v>10</v>
      </c>
      <c r="D298" s="20">
        <v>3</v>
      </c>
      <c r="E298" s="1" t="s">
        <v>24</v>
      </c>
      <c r="F298" s="2" t="s">
        <v>14</v>
      </c>
      <c r="G298" s="1">
        <v>27.9</v>
      </c>
      <c r="H298" s="5">
        <f t="shared" si="25"/>
        <v>8.8808250572956453</v>
      </c>
      <c r="I298" s="5"/>
      <c r="J298" s="1" t="s">
        <v>16</v>
      </c>
      <c r="K298" s="1"/>
      <c r="L298" s="5">
        <f>0.201*H298^2.4517</f>
        <v>42.512735412354225</v>
      </c>
      <c r="M298" s="5"/>
      <c r="N298" s="38">
        <f t="shared" si="26"/>
        <v>42.512735412354225</v>
      </c>
    </row>
    <row r="299" spans="1:14" ht="15" thickBot="1" x14ac:dyDescent="0.35">
      <c r="A299" s="4">
        <v>44631</v>
      </c>
      <c r="B299" s="5" t="s">
        <v>11</v>
      </c>
      <c r="C299" s="9" t="s">
        <v>10</v>
      </c>
      <c r="D299" s="20">
        <v>3</v>
      </c>
      <c r="E299" s="1" t="s">
        <v>24</v>
      </c>
      <c r="F299" s="2" t="s">
        <v>14</v>
      </c>
      <c r="G299" s="1">
        <v>58.3</v>
      </c>
      <c r="H299" s="5">
        <f t="shared" si="25"/>
        <v>18.557422969187673</v>
      </c>
      <c r="I299" s="5"/>
      <c r="J299" s="1" t="s">
        <v>16</v>
      </c>
      <c r="K299" s="1"/>
      <c r="L299" s="5">
        <f>0.201*H299^2.4517</f>
        <v>258.95292465418578</v>
      </c>
      <c r="M299" s="5"/>
      <c r="N299" s="38">
        <f t="shared" si="26"/>
        <v>258.95292465418578</v>
      </c>
    </row>
    <row r="300" spans="1:14" ht="15" thickBot="1" x14ac:dyDescent="0.35">
      <c r="A300" s="4">
        <v>44631</v>
      </c>
      <c r="B300" s="5" t="s">
        <v>11</v>
      </c>
      <c r="C300" s="9" t="s">
        <v>10</v>
      </c>
      <c r="D300" s="20">
        <v>3</v>
      </c>
      <c r="E300" s="1" t="s">
        <v>24</v>
      </c>
      <c r="F300" s="2" t="s">
        <v>12</v>
      </c>
      <c r="G300" s="1">
        <v>11.1</v>
      </c>
      <c r="H300" s="5">
        <f t="shared" si="25"/>
        <v>3.5332314744079452</v>
      </c>
      <c r="I300" s="5"/>
      <c r="J300" s="1" t="s">
        <v>16</v>
      </c>
      <c r="K300" s="1"/>
      <c r="L300" s="5">
        <f t="shared" ref="L300:L305" si="28">0.3338*H300^2.3153</f>
        <v>6.203962635537974</v>
      </c>
      <c r="M300" s="5"/>
      <c r="N300" s="38">
        <f t="shared" si="26"/>
        <v>6.203962635537974</v>
      </c>
    </row>
    <row r="301" spans="1:14" ht="15" thickBot="1" x14ac:dyDescent="0.35">
      <c r="A301" s="4">
        <v>44631</v>
      </c>
      <c r="B301" s="5" t="s">
        <v>11</v>
      </c>
      <c r="C301" s="9" t="s">
        <v>10</v>
      </c>
      <c r="D301" s="20">
        <v>3</v>
      </c>
      <c r="E301" s="1" t="s">
        <v>24</v>
      </c>
      <c r="F301" s="2" t="s">
        <v>12</v>
      </c>
      <c r="G301" s="1">
        <v>10.3</v>
      </c>
      <c r="H301" s="5">
        <f t="shared" si="25"/>
        <v>3.2785841609371023</v>
      </c>
      <c r="I301" s="5"/>
      <c r="J301" s="1" t="s">
        <v>16</v>
      </c>
      <c r="K301" s="1"/>
      <c r="L301" s="5">
        <f t="shared" si="28"/>
        <v>5.217409289521413</v>
      </c>
      <c r="M301" s="5"/>
      <c r="N301" s="38">
        <f t="shared" si="26"/>
        <v>5.217409289521413</v>
      </c>
    </row>
    <row r="302" spans="1:14" ht="15" thickBot="1" x14ac:dyDescent="0.35">
      <c r="A302" s="4">
        <v>44631</v>
      </c>
      <c r="B302" s="5" t="s">
        <v>11</v>
      </c>
      <c r="C302" s="9" t="s">
        <v>10</v>
      </c>
      <c r="D302" s="20">
        <v>3</v>
      </c>
      <c r="E302" s="1" t="s">
        <v>24</v>
      </c>
      <c r="F302" s="2" t="s">
        <v>12</v>
      </c>
      <c r="G302" s="1">
        <v>9.1999999999999993</v>
      </c>
      <c r="H302" s="5">
        <f t="shared" si="25"/>
        <v>2.9284441049146928</v>
      </c>
      <c r="I302" s="5"/>
      <c r="J302" s="1" t="s">
        <v>16</v>
      </c>
      <c r="K302" s="1"/>
      <c r="L302" s="5">
        <f t="shared" si="28"/>
        <v>4.0168983094123298</v>
      </c>
      <c r="M302" s="5"/>
      <c r="N302" s="38">
        <f t="shared" si="26"/>
        <v>4.0168983094123298</v>
      </c>
    </row>
    <row r="303" spans="1:14" ht="15" thickBot="1" x14ac:dyDescent="0.35">
      <c r="A303" s="4">
        <v>44631</v>
      </c>
      <c r="B303" s="5" t="s">
        <v>11</v>
      </c>
      <c r="C303" s="9" t="s">
        <v>10</v>
      </c>
      <c r="D303" s="20">
        <v>3</v>
      </c>
      <c r="E303" s="1" t="s">
        <v>24</v>
      </c>
      <c r="F303" s="2" t="s">
        <v>12</v>
      </c>
      <c r="G303" s="1">
        <v>14.1</v>
      </c>
      <c r="H303" s="5">
        <f t="shared" si="25"/>
        <v>4.4881588999236062</v>
      </c>
      <c r="I303" s="5"/>
      <c r="J303" s="1" t="s">
        <v>16</v>
      </c>
      <c r="K303" s="1"/>
      <c r="L303" s="5">
        <f t="shared" si="28"/>
        <v>10.794931535984082</v>
      </c>
      <c r="M303" s="5"/>
      <c r="N303" s="38">
        <f t="shared" si="26"/>
        <v>10.794931535984082</v>
      </c>
    </row>
    <row r="304" spans="1:14" ht="15" thickBot="1" x14ac:dyDescent="0.35">
      <c r="A304" s="4">
        <v>44631</v>
      </c>
      <c r="B304" s="5" t="s">
        <v>11</v>
      </c>
      <c r="C304" s="9" t="s">
        <v>10</v>
      </c>
      <c r="D304" s="20">
        <v>3</v>
      </c>
      <c r="E304" s="1" t="s">
        <v>24</v>
      </c>
      <c r="F304" s="2" t="s">
        <v>12</v>
      </c>
      <c r="G304" s="1">
        <v>9.8000000000000007</v>
      </c>
      <c r="H304" s="5">
        <f t="shared" si="25"/>
        <v>3.1194295900178255</v>
      </c>
      <c r="I304" s="5"/>
      <c r="J304" s="1" t="s">
        <v>16</v>
      </c>
      <c r="K304" s="1"/>
      <c r="L304" s="5">
        <f t="shared" si="28"/>
        <v>4.6496323451911321</v>
      </c>
      <c r="M304" s="5"/>
      <c r="N304" s="38">
        <f t="shared" si="26"/>
        <v>4.6496323451911321</v>
      </c>
    </row>
    <row r="305" spans="1:14" ht="15" thickBot="1" x14ac:dyDescent="0.35">
      <c r="A305" s="4">
        <v>44631</v>
      </c>
      <c r="B305" s="5" t="s">
        <v>11</v>
      </c>
      <c r="C305" s="9" t="s">
        <v>10</v>
      </c>
      <c r="D305" s="20">
        <v>3</v>
      </c>
      <c r="E305" s="1" t="s">
        <v>24</v>
      </c>
      <c r="F305" s="2" t="s">
        <v>12</v>
      </c>
      <c r="G305" s="1">
        <v>8</v>
      </c>
      <c r="H305" s="5">
        <f t="shared" si="25"/>
        <v>2.5464731347084291</v>
      </c>
      <c r="I305" s="5"/>
      <c r="J305" s="1" t="s">
        <v>16</v>
      </c>
      <c r="K305" s="1"/>
      <c r="L305" s="5">
        <f t="shared" si="28"/>
        <v>2.9064116630948411</v>
      </c>
      <c r="M305" s="5"/>
      <c r="N305" s="38">
        <f t="shared" si="26"/>
        <v>2.9064116630948411</v>
      </c>
    </row>
    <row r="306" spans="1:14" ht="15" thickBot="1" x14ac:dyDescent="0.35">
      <c r="A306" s="4">
        <v>44631</v>
      </c>
      <c r="B306" s="5" t="s">
        <v>11</v>
      </c>
      <c r="C306" s="9" t="s">
        <v>10</v>
      </c>
      <c r="D306" s="20">
        <v>3</v>
      </c>
      <c r="E306" s="1" t="s">
        <v>24</v>
      </c>
      <c r="F306" s="2" t="s">
        <v>14</v>
      </c>
      <c r="G306" s="1">
        <v>27.6</v>
      </c>
      <c r="H306" s="5">
        <f t="shared" si="25"/>
        <v>8.7853323147440801</v>
      </c>
      <c r="I306" s="5"/>
      <c r="J306" s="1" t="s">
        <v>16</v>
      </c>
      <c r="K306" s="1"/>
      <c r="L306" s="5">
        <f>0.201*H306^2.4517</f>
        <v>41.400732122398892</v>
      </c>
      <c r="M306" s="5"/>
      <c r="N306" s="38">
        <f t="shared" si="26"/>
        <v>41.400732122398892</v>
      </c>
    </row>
    <row r="307" spans="1:14" ht="15" thickBot="1" x14ac:dyDescent="0.35">
      <c r="A307" s="4">
        <v>44631</v>
      </c>
      <c r="B307" s="5" t="s">
        <v>11</v>
      </c>
      <c r="C307" s="9" t="s">
        <v>10</v>
      </c>
      <c r="D307" s="20">
        <v>3</v>
      </c>
      <c r="E307" s="1" t="s">
        <v>24</v>
      </c>
      <c r="F307" s="2" t="s">
        <v>12</v>
      </c>
      <c r="G307" s="1">
        <v>10.3</v>
      </c>
      <c r="H307" s="5">
        <f t="shared" si="25"/>
        <v>3.2785841609371023</v>
      </c>
      <c r="I307" s="5"/>
      <c r="J307" s="1" t="s">
        <v>16</v>
      </c>
      <c r="K307" s="1"/>
      <c r="L307" s="5">
        <f>0.3338*H307^2.3153</f>
        <v>5.217409289521413</v>
      </c>
      <c r="M307" s="5"/>
      <c r="N307" s="38">
        <f t="shared" si="26"/>
        <v>5.217409289521413</v>
      </c>
    </row>
    <row r="308" spans="1:14" ht="15" thickBot="1" x14ac:dyDescent="0.35">
      <c r="A308" s="4">
        <v>44631</v>
      </c>
      <c r="B308" s="5" t="s">
        <v>11</v>
      </c>
      <c r="C308" s="9" t="s">
        <v>10</v>
      </c>
      <c r="D308" s="20">
        <v>3</v>
      </c>
      <c r="E308" s="1" t="s">
        <v>24</v>
      </c>
      <c r="F308" s="2" t="s">
        <v>12</v>
      </c>
      <c r="G308" s="1">
        <v>10.4</v>
      </c>
      <c r="H308" s="5">
        <f t="shared" si="25"/>
        <v>3.3104150751209578</v>
      </c>
      <c r="I308" s="5"/>
      <c r="J308" s="1" t="s">
        <v>16</v>
      </c>
      <c r="K308" s="1"/>
      <c r="L308" s="5">
        <f>0.3338*H308^2.3153</f>
        <v>5.3354391503817293</v>
      </c>
      <c r="M308" s="5"/>
      <c r="N308" s="38">
        <f t="shared" si="26"/>
        <v>5.3354391503817293</v>
      </c>
    </row>
    <row r="309" spans="1:14" ht="15" thickBot="1" x14ac:dyDescent="0.35">
      <c r="A309" s="4">
        <v>44631</v>
      </c>
      <c r="B309" s="5" t="s">
        <v>11</v>
      </c>
      <c r="C309" s="9" t="s">
        <v>10</v>
      </c>
      <c r="D309" s="20">
        <v>3</v>
      </c>
      <c r="E309" s="1" t="s">
        <v>24</v>
      </c>
      <c r="F309" s="2" t="s">
        <v>12</v>
      </c>
      <c r="G309" s="1">
        <v>9</v>
      </c>
      <c r="H309" s="5">
        <f t="shared" si="25"/>
        <v>2.8647822765469826</v>
      </c>
      <c r="I309" s="5"/>
      <c r="J309" s="1" t="s">
        <v>16</v>
      </c>
      <c r="K309" s="1"/>
      <c r="L309" s="5">
        <f>0.3338*H309^2.3153</f>
        <v>3.8176012382439257</v>
      </c>
      <c r="M309" s="5"/>
      <c r="N309" s="38">
        <f t="shared" si="26"/>
        <v>3.8176012382439257</v>
      </c>
    </row>
    <row r="310" spans="1:14" ht="15" thickBot="1" x14ac:dyDescent="0.35">
      <c r="A310" s="4">
        <v>44631</v>
      </c>
      <c r="B310" s="5" t="s">
        <v>11</v>
      </c>
      <c r="C310" s="9" t="s">
        <v>10</v>
      </c>
      <c r="D310" s="20">
        <v>3</v>
      </c>
      <c r="E310" s="1" t="s">
        <v>24</v>
      </c>
      <c r="F310" s="2" t="s">
        <v>12</v>
      </c>
      <c r="G310" s="1">
        <v>7.9</v>
      </c>
      <c r="H310" s="5">
        <f t="shared" si="25"/>
        <v>2.5146422205245735</v>
      </c>
      <c r="I310" s="5"/>
      <c r="J310" s="1" t="s">
        <v>16</v>
      </c>
      <c r="K310" s="1"/>
      <c r="L310" s="5">
        <f>0.3338*H310^2.3153</f>
        <v>2.8229870455726247</v>
      </c>
      <c r="M310" s="5"/>
      <c r="N310" s="38">
        <f t="shared" si="26"/>
        <v>2.8229870455726247</v>
      </c>
    </row>
    <row r="311" spans="1:14" ht="15" thickBot="1" x14ac:dyDescent="0.35">
      <c r="A311" s="4">
        <v>44631</v>
      </c>
      <c r="B311" s="5" t="s">
        <v>11</v>
      </c>
      <c r="C311" s="9" t="s">
        <v>10</v>
      </c>
      <c r="D311" s="20">
        <v>3</v>
      </c>
      <c r="E311" s="1" t="s">
        <v>24</v>
      </c>
      <c r="F311" s="2" t="s">
        <v>12</v>
      </c>
      <c r="G311" s="1">
        <v>8.4</v>
      </c>
      <c r="H311" s="5">
        <f t="shared" si="25"/>
        <v>2.6737967914438503</v>
      </c>
      <c r="I311" s="5"/>
      <c r="J311" s="1" t="s">
        <v>16</v>
      </c>
      <c r="K311" s="1"/>
      <c r="L311" s="5">
        <f>0.3338*H311^2.3153</f>
        <v>3.25399372994577</v>
      </c>
      <c r="M311" s="5"/>
      <c r="N311" s="38">
        <f t="shared" si="26"/>
        <v>3.25399372994577</v>
      </c>
    </row>
    <row r="312" spans="1:14" ht="15" thickBot="1" x14ac:dyDescent="0.35">
      <c r="A312" s="4">
        <v>44631</v>
      </c>
      <c r="B312" s="5" t="s">
        <v>11</v>
      </c>
      <c r="C312" s="9" t="s">
        <v>10</v>
      </c>
      <c r="D312" s="20">
        <v>3</v>
      </c>
      <c r="E312" s="1" t="s">
        <v>24</v>
      </c>
      <c r="F312" s="2" t="s">
        <v>14</v>
      </c>
      <c r="G312" s="1">
        <v>8.6999999999999993</v>
      </c>
      <c r="H312" s="5">
        <f t="shared" si="25"/>
        <v>2.769289533995416</v>
      </c>
      <c r="I312" s="5"/>
      <c r="J312" s="1" t="s">
        <v>16</v>
      </c>
      <c r="K312" s="1"/>
      <c r="L312" s="5">
        <f t="shared" ref="L312:L317" si="29">0.201*H312^2.4517</f>
        <v>2.4420276463535466</v>
      </c>
      <c r="M312" s="5"/>
      <c r="N312" s="38">
        <f t="shared" si="26"/>
        <v>2.4420276463535466</v>
      </c>
    </row>
    <row r="313" spans="1:14" ht="15" thickBot="1" x14ac:dyDescent="0.35">
      <c r="A313" s="4">
        <v>44631</v>
      </c>
      <c r="B313" s="5" t="s">
        <v>11</v>
      </c>
      <c r="C313" s="9" t="s">
        <v>10</v>
      </c>
      <c r="D313" s="20">
        <v>3</v>
      </c>
      <c r="E313" s="1" t="s">
        <v>24</v>
      </c>
      <c r="F313" s="2" t="s">
        <v>14</v>
      </c>
      <c r="G313" s="1">
        <v>12.2</v>
      </c>
      <c r="H313" s="5">
        <f t="shared" si="25"/>
        <v>3.8833715304303538</v>
      </c>
      <c r="I313" s="5"/>
      <c r="J313" s="1" t="s">
        <v>16</v>
      </c>
      <c r="K313" s="1"/>
      <c r="L313" s="5">
        <f t="shared" si="29"/>
        <v>5.5944786593671347</v>
      </c>
      <c r="M313" s="5"/>
      <c r="N313" s="38">
        <f t="shared" si="26"/>
        <v>5.5944786593671347</v>
      </c>
    </row>
    <row r="314" spans="1:14" ht="15" thickBot="1" x14ac:dyDescent="0.35">
      <c r="A314" s="4">
        <v>44631</v>
      </c>
      <c r="B314" s="5" t="s">
        <v>11</v>
      </c>
      <c r="C314" s="9" t="s">
        <v>10</v>
      </c>
      <c r="D314" s="20">
        <v>3</v>
      </c>
      <c r="E314" s="1" t="s">
        <v>24</v>
      </c>
      <c r="F314" s="2" t="s">
        <v>14</v>
      </c>
      <c r="G314" s="1">
        <v>8.3000000000000007</v>
      </c>
      <c r="H314" s="5">
        <f t="shared" si="25"/>
        <v>2.6419658772599952</v>
      </c>
      <c r="I314" s="5"/>
      <c r="J314" s="1" t="s">
        <v>15</v>
      </c>
      <c r="K314" s="1">
        <v>3</v>
      </c>
      <c r="L314" s="5">
        <f t="shared" si="29"/>
        <v>2.1758802176593499</v>
      </c>
      <c r="M314" s="6">
        <f t="shared" ref="M314:M315" si="30">L314-(L314*0.3)</f>
        <v>1.5231161523615451</v>
      </c>
      <c r="N314" s="38">
        <f t="shared" si="26"/>
        <v>3.698996370020895</v>
      </c>
    </row>
    <row r="315" spans="1:14" ht="15" thickBot="1" x14ac:dyDescent="0.35">
      <c r="A315" s="4">
        <v>44631</v>
      </c>
      <c r="B315" s="5" t="s">
        <v>11</v>
      </c>
      <c r="C315" s="9" t="s">
        <v>10</v>
      </c>
      <c r="D315" s="20">
        <v>3</v>
      </c>
      <c r="E315" s="1" t="s">
        <v>24</v>
      </c>
      <c r="F315" s="2" t="s">
        <v>14</v>
      </c>
      <c r="G315" s="1">
        <v>18</v>
      </c>
      <c r="H315" s="5">
        <f t="shared" si="25"/>
        <v>5.7295645530939652</v>
      </c>
      <c r="I315" s="5"/>
      <c r="J315" s="1" t="s">
        <v>15</v>
      </c>
      <c r="K315" s="1">
        <v>3</v>
      </c>
      <c r="L315" s="5">
        <f t="shared" si="29"/>
        <v>14.517198843038193</v>
      </c>
      <c r="M315" s="6">
        <f t="shared" si="30"/>
        <v>10.162039190126734</v>
      </c>
      <c r="N315" s="38">
        <f t="shared" si="26"/>
        <v>24.679238033164928</v>
      </c>
    </row>
    <row r="316" spans="1:14" ht="15" thickBot="1" x14ac:dyDescent="0.35">
      <c r="A316" s="4">
        <v>44631</v>
      </c>
      <c r="B316" s="5" t="s">
        <v>11</v>
      </c>
      <c r="C316" s="9" t="s">
        <v>10</v>
      </c>
      <c r="D316" s="20">
        <v>3</v>
      </c>
      <c r="E316" s="1" t="s">
        <v>24</v>
      </c>
      <c r="F316" s="2" t="s">
        <v>14</v>
      </c>
      <c r="G316" s="1">
        <v>9.8000000000000007</v>
      </c>
      <c r="H316" s="5">
        <f t="shared" si="25"/>
        <v>3.1194295900178255</v>
      </c>
      <c r="I316" s="5"/>
      <c r="J316" s="1" t="s">
        <v>16</v>
      </c>
      <c r="K316" s="1"/>
      <c r="L316" s="5">
        <f t="shared" si="29"/>
        <v>3.269792508274052</v>
      </c>
      <c r="M316" s="5"/>
      <c r="N316" s="38">
        <f t="shared" si="26"/>
        <v>3.269792508274052</v>
      </c>
    </row>
    <row r="317" spans="1:14" ht="15" thickBot="1" x14ac:dyDescent="0.35">
      <c r="A317" s="4">
        <v>44631</v>
      </c>
      <c r="B317" s="5" t="s">
        <v>11</v>
      </c>
      <c r="C317" s="9" t="s">
        <v>10</v>
      </c>
      <c r="D317" s="20">
        <v>3</v>
      </c>
      <c r="E317" s="1" t="s">
        <v>24</v>
      </c>
      <c r="F317" s="2" t="s">
        <v>14</v>
      </c>
      <c r="G317" s="1">
        <v>9.5</v>
      </c>
      <c r="H317" s="5">
        <f t="shared" si="25"/>
        <v>3.0239368474662593</v>
      </c>
      <c r="I317" s="5"/>
      <c r="J317" s="1" t="s">
        <v>16</v>
      </c>
      <c r="K317" s="1"/>
      <c r="L317" s="5">
        <f t="shared" si="29"/>
        <v>3.0298155329368188</v>
      </c>
      <c r="M317" s="5"/>
      <c r="N317" s="38">
        <f t="shared" si="26"/>
        <v>3.0298155329368188</v>
      </c>
    </row>
    <row r="318" spans="1:14" ht="15" thickBot="1" x14ac:dyDescent="0.35">
      <c r="A318" s="4">
        <v>44631</v>
      </c>
      <c r="B318" s="5" t="s">
        <v>11</v>
      </c>
      <c r="C318" s="9" t="s">
        <v>10</v>
      </c>
      <c r="D318" s="20">
        <v>3</v>
      </c>
      <c r="E318" s="1" t="s">
        <v>24</v>
      </c>
      <c r="F318" s="2" t="s">
        <v>12</v>
      </c>
      <c r="G318" s="1">
        <v>13.2</v>
      </c>
      <c r="H318" s="5">
        <f t="shared" si="25"/>
        <v>4.2016806722689077</v>
      </c>
      <c r="I318" s="5"/>
      <c r="J318" s="1" t="s">
        <v>16</v>
      </c>
      <c r="K318" s="1"/>
      <c r="L318" s="5">
        <f>0.3338*H318^2.3153</f>
        <v>9.2661153802731739</v>
      </c>
      <c r="M318" s="5"/>
      <c r="N318" s="38">
        <f t="shared" si="26"/>
        <v>9.2661153802731739</v>
      </c>
    </row>
    <row r="319" spans="1:14" ht="15" thickBot="1" x14ac:dyDescent="0.35">
      <c r="A319" s="4">
        <v>44631</v>
      </c>
      <c r="B319" s="5" t="s">
        <v>11</v>
      </c>
      <c r="C319" s="9" t="s">
        <v>10</v>
      </c>
      <c r="D319" s="20">
        <v>3</v>
      </c>
      <c r="E319" s="1" t="s">
        <v>24</v>
      </c>
      <c r="F319" s="2" t="s">
        <v>12</v>
      </c>
      <c r="G319" s="1">
        <v>11.5</v>
      </c>
      <c r="H319" s="5">
        <f t="shared" si="25"/>
        <v>3.6605551311433664</v>
      </c>
      <c r="I319" s="5"/>
      <c r="J319" s="1" t="s">
        <v>16</v>
      </c>
      <c r="K319" s="1"/>
      <c r="L319" s="5">
        <f>0.3338*H319^2.3153</f>
        <v>6.7338988804408206</v>
      </c>
      <c r="M319" s="5"/>
      <c r="N319" s="38">
        <f t="shared" si="26"/>
        <v>6.7338988804408206</v>
      </c>
    </row>
    <row r="320" spans="1:14" ht="15" thickBot="1" x14ac:dyDescent="0.35">
      <c r="A320" s="4">
        <v>44631</v>
      </c>
      <c r="B320" s="5" t="s">
        <v>11</v>
      </c>
      <c r="C320" s="9" t="s">
        <v>10</v>
      </c>
      <c r="D320" s="20">
        <v>3</v>
      </c>
      <c r="E320" s="1" t="s">
        <v>24</v>
      </c>
      <c r="F320" s="2" t="s">
        <v>14</v>
      </c>
      <c r="G320" s="1">
        <v>27</v>
      </c>
      <c r="H320" s="5">
        <f t="shared" si="25"/>
        <v>8.5943468296409478</v>
      </c>
      <c r="I320" s="5"/>
      <c r="J320" s="1" t="s">
        <v>16</v>
      </c>
      <c r="K320" s="1"/>
      <c r="L320" s="5">
        <f>0.201*H320^2.4517</f>
        <v>39.228867013434019</v>
      </c>
      <c r="M320" s="5"/>
      <c r="N320" s="38">
        <f t="shared" si="26"/>
        <v>39.228867013434019</v>
      </c>
    </row>
    <row r="321" spans="1:14" ht="15" thickBot="1" x14ac:dyDescent="0.35">
      <c r="A321" s="4">
        <v>44631</v>
      </c>
      <c r="B321" s="5" t="s">
        <v>11</v>
      </c>
      <c r="C321" s="9" t="s">
        <v>10</v>
      </c>
      <c r="D321" s="20">
        <v>3</v>
      </c>
      <c r="E321" s="1" t="s">
        <v>24</v>
      </c>
      <c r="F321" s="2" t="s">
        <v>14</v>
      </c>
      <c r="G321" s="1">
        <v>14.5</v>
      </c>
      <c r="H321" s="5">
        <f t="shared" si="25"/>
        <v>4.6154825566590274</v>
      </c>
      <c r="I321" s="5"/>
      <c r="J321" s="1" t="s">
        <v>16</v>
      </c>
      <c r="K321" s="1"/>
      <c r="L321" s="5">
        <f>0.201*H321^2.4517</f>
        <v>8.543919655906306</v>
      </c>
      <c r="M321" s="5"/>
      <c r="N321" s="38">
        <f t="shared" si="26"/>
        <v>8.543919655906306</v>
      </c>
    </row>
    <row r="322" spans="1:14" ht="15" thickBot="1" x14ac:dyDescent="0.35">
      <c r="A322" s="4">
        <v>44631</v>
      </c>
      <c r="B322" s="5" t="s">
        <v>11</v>
      </c>
      <c r="C322" s="9" t="s">
        <v>10</v>
      </c>
      <c r="D322" s="20">
        <v>3</v>
      </c>
      <c r="E322" s="1" t="s">
        <v>24</v>
      </c>
      <c r="F322" s="2" t="s">
        <v>12</v>
      </c>
      <c r="G322" s="1">
        <v>8.6</v>
      </c>
      <c r="H322" s="5">
        <f t="shared" si="25"/>
        <v>2.7374586198115609</v>
      </c>
      <c r="I322" s="5"/>
      <c r="J322" s="1" t="s">
        <v>16</v>
      </c>
      <c r="K322" s="1"/>
      <c r="L322" s="5">
        <f>0.3338*H322^2.3153</f>
        <v>3.4361898045594557</v>
      </c>
      <c r="M322" s="5"/>
      <c r="N322" s="38">
        <f t="shared" si="26"/>
        <v>3.4361898045594557</v>
      </c>
    </row>
    <row r="323" spans="1:14" ht="15" thickBot="1" x14ac:dyDescent="0.35">
      <c r="A323" s="4">
        <v>44631</v>
      </c>
      <c r="B323" s="5" t="s">
        <v>11</v>
      </c>
      <c r="C323" s="9" t="s">
        <v>10</v>
      </c>
      <c r="D323" s="20">
        <v>3</v>
      </c>
      <c r="E323" s="1" t="s">
        <v>24</v>
      </c>
      <c r="F323" s="2" t="s">
        <v>13</v>
      </c>
      <c r="G323" s="1">
        <v>7.3</v>
      </c>
      <c r="H323" s="5">
        <f t="shared" ref="H323:H366" si="31">G323/3.1416</f>
        <v>2.3236567354214412</v>
      </c>
      <c r="I323" s="5"/>
      <c r="J323" s="1" t="s">
        <v>15</v>
      </c>
      <c r="K323" s="1">
        <v>3</v>
      </c>
      <c r="L323" s="5">
        <f>0.2334*H323^2.2264</f>
        <v>1.5252678980148309</v>
      </c>
      <c r="M323" s="6">
        <f>L323-(L323*0.3)</f>
        <v>1.0676875286103815</v>
      </c>
      <c r="N323" s="38">
        <f t="shared" ref="N323:N366" si="32">L323+M323</f>
        <v>2.5929554266252124</v>
      </c>
    </row>
    <row r="324" spans="1:14" ht="15" thickBot="1" x14ac:dyDescent="0.35">
      <c r="A324" s="4">
        <v>44631</v>
      </c>
      <c r="B324" s="5" t="s">
        <v>11</v>
      </c>
      <c r="C324" s="9" t="s">
        <v>10</v>
      </c>
      <c r="D324" s="20">
        <v>3</v>
      </c>
      <c r="E324" s="1" t="s">
        <v>24</v>
      </c>
      <c r="F324" s="2" t="s">
        <v>12</v>
      </c>
      <c r="G324" s="1">
        <v>14.7</v>
      </c>
      <c r="H324" s="5">
        <f t="shared" si="31"/>
        <v>4.6791443850267376</v>
      </c>
      <c r="I324" s="5"/>
      <c r="J324" s="1" t="s">
        <v>16</v>
      </c>
      <c r="K324" s="1"/>
      <c r="L324" s="5">
        <f>0.3338*H324^2.3153</f>
        <v>11.888380751995872</v>
      </c>
      <c r="M324" s="5"/>
      <c r="N324" s="38">
        <f t="shared" si="32"/>
        <v>11.888380751995872</v>
      </c>
    </row>
    <row r="325" spans="1:14" ht="15" thickBot="1" x14ac:dyDescent="0.35">
      <c r="A325" s="4">
        <v>44631</v>
      </c>
      <c r="B325" s="5" t="s">
        <v>11</v>
      </c>
      <c r="C325" s="9" t="s">
        <v>10</v>
      </c>
      <c r="D325" s="20">
        <v>3</v>
      </c>
      <c r="E325" s="1" t="s">
        <v>24</v>
      </c>
      <c r="F325" s="2" t="s">
        <v>12</v>
      </c>
      <c r="G325" s="1">
        <v>8</v>
      </c>
      <c r="H325" s="5">
        <f t="shared" si="31"/>
        <v>2.5464731347084291</v>
      </c>
      <c r="I325" s="5"/>
      <c r="J325" s="1" t="s">
        <v>16</v>
      </c>
      <c r="K325" s="1"/>
      <c r="L325" s="5">
        <f>0.3338*H325^2.3153</f>
        <v>2.9064116630948411</v>
      </c>
      <c r="M325" s="5"/>
      <c r="N325" s="38">
        <f t="shared" si="32"/>
        <v>2.9064116630948411</v>
      </c>
    </row>
    <row r="326" spans="1:14" ht="15" thickBot="1" x14ac:dyDescent="0.35">
      <c r="A326" s="4">
        <v>44631</v>
      </c>
      <c r="B326" s="5" t="s">
        <v>11</v>
      </c>
      <c r="C326" s="9" t="s">
        <v>10</v>
      </c>
      <c r="D326" s="20">
        <v>3</v>
      </c>
      <c r="E326" s="1" t="s">
        <v>24</v>
      </c>
      <c r="F326" s="2" t="s">
        <v>12</v>
      </c>
      <c r="G326" s="1">
        <v>8.5</v>
      </c>
      <c r="H326" s="5">
        <f t="shared" si="31"/>
        <v>2.7056277056277058</v>
      </c>
      <c r="I326" s="5"/>
      <c r="J326" s="1" t="s">
        <v>16</v>
      </c>
      <c r="K326" s="1"/>
      <c r="L326" s="5">
        <f>0.3338*H326^2.3153</f>
        <v>3.3443869448771912</v>
      </c>
      <c r="M326" s="5"/>
      <c r="N326" s="38">
        <f t="shared" si="32"/>
        <v>3.3443869448771912</v>
      </c>
    </row>
    <row r="327" spans="1:14" ht="15" thickBot="1" x14ac:dyDescent="0.35">
      <c r="A327" s="4">
        <v>44631</v>
      </c>
      <c r="B327" s="5" t="s">
        <v>11</v>
      </c>
      <c r="C327" s="9" t="s">
        <v>10</v>
      </c>
      <c r="D327" s="20">
        <v>3</v>
      </c>
      <c r="E327" s="1" t="s">
        <v>24</v>
      </c>
      <c r="F327" s="2" t="s">
        <v>12</v>
      </c>
      <c r="G327" s="1">
        <v>15</v>
      </c>
      <c r="H327" s="5">
        <f t="shared" si="31"/>
        <v>4.7746371275783037</v>
      </c>
      <c r="I327" s="5"/>
      <c r="J327" s="1" t="s">
        <v>16</v>
      </c>
      <c r="K327" s="1"/>
      <c r="L327" s="5">
        <f>0.3338*H327^2.3153</f>
        <v>12.457674316585235</v>
      </c>
      <c r="M327" s="5"/>
      <c r="N327" s="38">
        <f t="shared" si="32"/>
        <v>12.457674316585235</v>
      </c>
    </row>
    <row r="328" spans="1:14" ht="15" thickBot="1" x14ac:dyDescent="0.35">
      <c r="A328" s="4">
        <v>44631</v>
      </c>
      <c r="B328" s="5" t="s">
        <v>11</v>
      </c>
      <c r="C328" s="9" t="s">
        <v>10</v>
      </c>
      <c r="D328" s="20">
        <v>3</v>
      </c>
      <c r="E328" s="1" t="s">
        <v>24</v>
      </c>
      <c r="F328" s="2" t="s">
        <v>12</v>
      </c>
      <c r="G328" s="1">
        <v>8.6</v>
      </c>
      <c r="H328" s="5">
        <f t="shared" si="31"/>
        <v>2.7374586198115609</v>
      </c>
      <c r="I328" s="5"/>
      <c r="J328" s="1" t="s">
        <v>16</v>
      </c>
      <c r="K328" s="1"/>
      <c r="L328" s="5">
        <f>0.3338*H328^2.3153</f>
        <v>3.4361898045594557</v>
      </c>
      <c r="M328" s="5"/>
      <c r="N328" s="38">
        <f t="shared" si="32"/>
        <v>3.4361898045594557</v>
      </c>
    </row>
    <row r="329" spans="1:14" ht="15" thickBot="1" x14ac:dyDescent="0.35">
      <c r="A329" s="4">
        <v>44631</v>
      </c>
      <c r="B329" s="5" t="s">
        <v>11</v>
      </c>
      <c r="C329" s="9" t="s">
        <v>10</v>
      </c>
      <c r="D329" s="20">
        <v>3</v>
      </c>
      <c r="E329" s="1" t="s">
        <v>24</v>
      </c>
      <c r="F329" s="2" t="s">
        <v>14</v>
      </c>
      <c r="G329" s="1">
        <v>41.4</v>
      </c>
      <c r="H329" s="5">
        <f t="shared" si="31"/>
        <v>13.177998472116119</v>
      </c>
      <c r="I329" s="5"/>
      <c r="J329" s="1" t="s">
        <v>16</v>
      </c>
      <c r="K329" s="1"/>
      <c r="L329" s="5">
        <f>0.201*H329^2.4517</f>
        <v>111.87446230146796</v>
      </c>
      <c r="M329" s="5"/>
      <c r="N329" s="38">
        <f t="shared" si="32"/>
        <v>111.87446230146796</v>
      </c>
    </row>
    <row r="330" spans="1:14" ht="15" thickBot="1" x14ac:dyDescent="0.35">
      <c r="A330" s="4">
        <v>44631</v>
      </c>
      <c r="B330" s="5" t="s">
        <v>11</v>
      </c>
      <c r="C330" s="9" t="s">
        <v>10</v>
      </c>
      <c r="D330" s="20">
        <v>3</v>
      </c>
      <c r="E330" s="1" t="s">
        <v>24</v>
      </c>
      <c r="F330" s="2" t="s">
        <v>14</v>
      </c>
      <c r="G330" s="1">
        <v>16.2</v>
      </c>
      <c r="H330" s="5">
        <f t="shared" si="31"/>
        <v>5.1566080977845683</v>
      </c>
      <c r="I330" s="5"/>
      <c r="J330" s="1" t="s">
        <v>16</v>
      </c>
      <c r="K330" s="1"/>
      <c r="L330" s="5">
        <f>0.201*H330^2.4517</f>
        <v>11.21241557037683</v>
      </c>
      <c r="M330" s="5"/>
      <c r="N330" s="38">
        <f t="shared" si="32"/>
        <v>11.21241557037683</v>
      </c>
    </row>
    <row r="331" spans="1:14" ht="15" thickBot="1" x14ac:dyDescent="0.35">
      <c r="A331" s="4">
        <v>44631</v>
      </c>
      <c r="B331" s="5" t="s">
        <v>11</v>
      </c>
      <c r="C331" s="9" t="s">
        <v>10</v>
      </c>
      <c r="D331" s="20">
        <v>3</v>
      </c>
      <c r="E331" s="1" t="s">
        <v>24</v>
      </c>
      <c r="F331" s="2" t="s">
        <v>14</v>
      </c>
      <c r="G331" s="1">
        <v>28.9</v>
      </c>
      <c r="H331" s="5">
        <f t="shared" si="31"/>
        <v>9.1991341991341997</v>
      </c>
      <c r="I331" s="5"/>
      <c r="J331" s="1" t="s">
        <v>15</v>
      </c>
      <c r="K331" s="1">
        <v>3</v>
      </c>
      <c r="L331" s="5">
        <f>0.201*H331^2.4517</f>
        <v>46.34623567750085</v>
      </c>
      <c r="M331" s="6">
        <f>L331-(L331*0.3)</f>
        <v>32.442364974250594</v>
      </c>
      <c r="N331" s="38">
        <f t="shared" si="32"/>
        <v>78.788600651751437</v>
      </c>
    </row>
    <row r="332" spans="1:14" ht="15" thickBot="1" x14ac:dyDescent="0.35">
      <c r="A332" s="4">
        <v>44631</v>
      </c>
      <c r="B332" s="5" t="s">
        <v>11</v>
      </c>
      <c r="C332" s="9" t="s">
        <v>10</v>
      </c>
      <c r="D332" s="20">
        <v>3</v>
      </c>
      <c r="E332" s="1" t="s">
        <v>24</v>
      </c>
      <c r="F332" s="2" t="s">
        <v>14</v>
      </c>
      <c r="G332" s="1">
        <v>66.3</v>
      </c>
      <c r="H332" s="5">
        <f t="shared" si="31"/>
        <v>21.103896103896105</v>
      </c>
      <c r="I332" s="5"/>
      <c r="J332" s="1" t="s">
        <v>16</v>
      </c>
      <c r="K332" s="1"/>
      <c r="L332" s="5">
        <f>0.201*H332^2.4517</f>
        <v>354.9244698138308</v>
      </c>
      <c r="M332" s="5"/>
      <c r="N332" s="38">
        <f t="shared" si="32"/>
        <v>354.9244698138308</v>
      </c>
    </row>
    <row r="333" spans="1:14" ht="15" thickBot="1" x14ac:dyDescent="0.35">
      <c r="A333" s="4">
        <v>44631</v>
      </c>
      <c r="B333" s="5" t="s">
        <v>11</v>
      </c>
      <c r="C333" s="9" t="s">
        <v>10</v>
      </c>
      <c r="D333" s="20">
        <v>3</v>
      </c>
      <c r="E333" s="1" t="s">
        <v>24</v>
      </c>
      <c r="F333" s="2" t="s">
        <v>14</v>
      </c>
      <c r="G333" s="1">
        <v>22.3</v>
      </c>
      <c r="H333" s="5">
        <f t="shared" si="31"/>
        <v>7.0982938629997454</v>
      </c>
      <c r="I333" s="5"/>
      <c r="J333" s="1" t="s">
        <v>16</v>
      </c>
      <c r="K333" s="1"/>
      <c r="L333" s="5">
        <f>0.201*H333^2.4517</f>
        <v>24.545408110428504</v>
      </c>
      <c r="M333" s="5"/>
      <c r="N333" s="38">
        <f t="shared" si="32"/>
        <v>24.545408110428504</v>
      </c>
    </row>
    <row r="334" spans="1:14" ht="15" thickBot="1" x14ac:dyDescent="0.35">
      <c r="A334" s="4">
        <v>44631</v>
      </c>
      <c r="B334" s="5" t="s">
        <v>11</v>
      </c>
      <c r="C334" s="9" t="s">
        <v>10</v>
      </c>
      <c r="D334" s="20">
        <v>3</v>
      </c>
      <c r="E334" s="1" t="s">
        <v>24</v>
      </c>
      <c r="F334" s="2" t="s">
        <v>12</v>
      </c>
      <c r="G334" s="1">
        <v>11.2</v>
      </c>
      <c r="H334" s="5">
        <f t="shared" si="31"/>
        <v>3.5650623885918002</v>
      </c>
      <c r="I334" s="5"/>
      <c r="J334" s="1" t="s">
        <v>16</v>
      </c>
      <c r="K334" s="1"/>
      <c r="L334" s="5">
        <f>0.3338*H334^2.3153</f>
        <v>6.3341357780308591</v>
      </c>
      <c r="M334" s="5"/>
      <c r="N334" s="38">
        <f t="shared" si="32"/>
        <v>6.3341357780308591</v>
      </c>
    </row>
    <row r="335" spans="1:14" ht="15" thickBot="1" x14ac:dyDescent="0.35">
      <c r="A335" s="4">
        <v>44631</v>
      </c>
      <c r="B335" s="5" t="s">
        <v>11</v>
      </c>
      <c r="C335" s="9" t="s">
        <v>10</v>
      </c>
      <c r="D335" s="21">
        <v>3</v>
      </c>
      <c r="E335" s="22" t="s">
        <v>24</v>
      </c>
      <c r="F335" s="24" t="s">
        <v>14</v>
      </c>
      <c r="G335" s="22">
        <v>18.3</v>
      </c>
      <c r="H335" s="23">
        <f t="shared" si="31"/>
        <v>5.8250572956455313</v>
      </c>
      <c r="I335" s="23"/>
      <c r="J335" s="22" t="s">
        <v>16</v>
      </c>
      <c r="K335" s="22"/>
      <c r="L335" s="23">
        <f t="shared" ref="L335:L363" si="33">0.201*H335^2.4517</f>
        <v>15.117589950423104</v>
      </c>
      <c r="M335" s="23"/>
      <c r="N335" s="38">
        <f t="shared" si="32"/>
        <v>15.117589950423104</v>
      </c>
    </row>
    <row r="336" spans="1:14" ht="15" thickBot="1" x14ac:dyDescent="0.35">
      <c r="A336" s="4">
        <v>44631</v>
      </c>
      <c r="B336" s="5" t="s">
        <v>11</v>
      </c>
      <c r="C336" s="9" t="s">
        <v>10</v>
      </c>
      <c r="D336" s="16">
        <v>3</v>
      </c>
      <c r="E336" s="17" t="s">
        <v>25</v>
      </c>
      <c r="F336" s="19" t="s">
        <v>14</v>
      </c>
      <c r="G336" s="17">
        <v>12.6</v>
      </c>
      <c r="H336" s="18">
        <f t="shared" si="31"/>
        <v>4.0106951871657754</v>
      </c>
      <c r="I336" s="18"/>
      <c r="J336" s="17" t="s">
        <v>16</v>
      </c>
      <c r="K336" s="17"/>
      <c r="L336" s="18">
        <f t="shared" si="33"/>
        <v>6.0549378553106115</v>
      </c>
      <c r="M336" s="18"/>
      <c r="N336" s="38">
        <f t="shared" si="32"/>
        <v>6.0549378553106115</v>
      </c>
    </row>
    <row r="337" spans="1:14" ht="15" thickBot="1" x14ac:dyDescent="0.35">
      <c r="A337" s="4">
        <v>44631</v>
      </c>
      <c r="B337" s="5" t="s">
        <v>11</v>
      </c>
      <c r="C337" s="9" t="s">
        <v>10</v>
      </c>
      <c r="D337" s="20">
        <v>3</v>
      </c>
      <c r="E337" s="1" t="s">
        <v>25</v>
      </c>
      <c r="F337" s="2" t="s">
        <v>14</v>
      </c>
      <c r="G337" s="1">
        <v>39.6</v>
      </c>
      <c r="H337" s="5">
        <f t="shared" si="31"/>
        <v>12.605042016806724</v>
      </c>
      <c r="I337" s="5"/>
      <c r="J337" s="1" t="s">
        <v>16</v>
      </c>
      <c r="K337" s="1"/>
      <c r="L337" s="5">
        <f t="shared" si="33"/>
        <v>100.32300033116513</v>
      </c>
      <c r="M337" s="5"/>
      <c r="N337" s="38">
        <f t="shared" si="32"/>
        <v>100.32300033116513</v>
      </c>
    </row>
    <row r="338" spans="1:14" ht="15" thickBot="1" x14ac:dyDescent="0.35">
      <c r="A338" s="4">
        <v>44631</v>
      </c>
      <c r="B338" s="5" t="s">
        <v>11</v>
      </c>
      <c r="C338" s="9" t="s">
        <v>10</v>
      </c>
      <c r="D338" s="20">
        <v>3</v>
      </c>
      <c r="E338" s="1" t="s">
        <v>25</v>
      </c>
      <c r="F338" s="2" t="s">
        <v>14</v>
      </c>
      <c r="G338" s="1">
        <v>25.2</v>
      </c>
      <c r="H338" s="5">
        <f t="shared" si="31"/>
        <v>8.0213903743315509</v>
      </c>
      <c r="I338" s="5"/>
      <c r="J338" s="1" t="s">
        <v>16</v>
      </c>
      <c r="K338" s="1"/>
      <c r="L338" s="5">
        <f t="shared" si="33"/>
        <v>33.12416432831948</v>
      </c>
      <c r="M338" s="5"/>
      <c r="N338" s="38">
        <f t="shared" si="32"/>
        <v>33.12416432831948</v>
      </c>
    </row>
    <row r="339" spans="1:14" ht="15" thickBot="1" x14ac:dyDescent="0.35">
      <c r="A339" s="4">
        <v>44631</v>
      </c>
      <c r="B339" s="5" t="s">
        <v>11</v>
      </c>
      <c r="C339" s="9" t="s">
        <v>10</v>
      </c>
      <c r="D339" s="20">
        <v>3</v>
      </c>
      <c r="E339" s="1" t="s">
        <v>25</v>
      </c>
      <c r="F339" s="2" t="s">
        <v>14</v>
      </c>
      <c r="G339" s="1">
        <v>35</v>
      </c>
      <c r="H339" s="5">
        <f t="shared" si="31"/>
        <v>11.140819964349376</v>
      </c>
      <c r="I339" s="5"/>
      <c r="J339" s="1" t="s">
        <v>16</v>
      </c>
      <c r="K339" s="1"/>
      <c r="L339" s="5">
        <f t="shared" si="33"/>
        <v>74.117856165003261</v>
      </c>
      <c r="M339" s="5"/>
      <c r="N339" s="38">
        <f t="shared" si="32"/>
        <v>74.117856165003261</v>
      </c>
    </row>
    <row r="340" spans="1:14" ht="15" thickBot="1" x14ac:dyDescent="0.35">
      <c r="A340" s="4">
        <v>44631</v>
      </c>
      <c r="B340" s="5" t="s">
        <v>11</v>
      </c>
      <c r="C340" s="9" t="s">
        <v>10</v>
      </c>
      <c r="D340" s="20">
        <v>3</v>
      </c>
      <c r="E340" s="1" t="s">
        <v>25</v>
      </c>
      <c r="F340" s="2" t="s">
        <v>14</v>
      </c>
      <c r="G340" s="1">
        <v>12.5</v>
      </c>
      <c r="H340" s="5">
        <f t="shared" si="31"/>
        <v>3.9788642729819199</v>
      </c>
      <c r="I340" s="5"/>
      <c r="J340" s="1" t="s">
        <v>16</v>
      </c>
      <c r="K340" s="1"/>
      <c r="L340" s="5">
        <f t="shared" si="33"/>
        <v>5.9377991547898468</v>
      </c>
      <c r="M340" s="5"/>
      <c r="N340" s="38">
        <f t="shared" si="32"/>
        <v>5.9377991547898468</v>
      </c>
    </row>
    <row r="341" spans="1:14" ht="15" thickBot="1" x14ac:dyDescent="0.35">
      <c r="A341" s="4">
        <v>44631</v>
      </c>
      <c r="B341" s="5" t="s">
        <v>11</v>
      </c>
      <c r="C341" s="9" t="s">
        <v>10</v>
      </c>
      <c r="D341" s="20">
        <v>3</v>
      </c>
      <c r="E341" s="1" t="s">
        <v>25</v>
      </c>
      <c r="F341" s="2" t="s">
        <v>14</v>
      </c>
      <c r="G341" s="1">
        <v>12.7</v>
      </c>
      <c r="H341" s="5">
        <f t="shared" si="31"/>
        <v>4.0425261013496305</v>
      </c>
      <c r="I341" s="5"/>
      <c r="J341" s="1" t="s">
        <v>16</v>
      </c>
      <c r="K341" s="1"/>
      <c r="L341" s="5">
        <f t="shared" si="33"/>
        <v>6.1734339695660641</v>
      </c>
      <c r="M341" s="5"/>
      <c r="N341" s="38">
        <f t="shared" si="32"/>
        <v>6.1734339695660641</v>
      </c>
    </row>
    <row r="342" spans="1:14" ht="15" thickBot="1" x14ac:dyDescent="0.35">
      <c r="A342" s="4">
        <v>44631</v>
      </c>
      <c r="B342" s="5" t="s">
        <v>11</v>
      </c>
      <c r="C342" s="9" t="s">
        <v>10</v>
      </c>
      <c r="D342" s="20">
        <v>3</v>
      </c>
      <c r="E342" s="1" t="s">
        <v>25</v>
      </c>
      <c r="F342" s="2" t="s">
        <v>14</v>
      </c>
      <c r="G342" s="1">
        <v>52.3</v>
      </c>
      <c r="H342" s="5">
        <f t="shared" si="31"/>
        <v>16.647568118156354</v>
      </c>
      <c r="I342" s="5"/>
      <c r="J342" s="1" t="s">
        <v>16</v>
      </c>
      <c r="K342" s="1"/>
      <c r="L342" s="5">
        <f t="shared" si="33"/>
        <v>198.41834152096067</v>
      </c>
      <c r="M342" s="5"/>
      <c r="N342" s="38">
        <f t="shared" si="32"/>
        <v>198.41834152096067</v>
      </c>
    </row>
    <row r="343" spans="1:14" ht="15" thickBot="1" x14ac:dyDescent="0.35">
      <c r="A343" s="4">
        <v>44631</v>
      </c>
      <c r="B343" s="5" t="s">
        <v>11</v>
      </c>
      <c r="C343" s="9" t="s">
        <v>10</v>
      </c>
      <c r="D343" s="20">
        <v>3</v>
      </c>
      <c r="E343" s="1" t="s">
        <v>25</v>
      </c>
      <c r="F343" s="2" t="s">
        <v>14</v>
      </c>
      <c r="G343" s="1">
        <v>55</v>
      </c>
      <c r="H343" s="5">
        <f t="shared" si="31"/>
        <v>17.50700280112045</v>
      </c>
      <c r="I343" s="5"/>
      <c r="J343" s="1" t="s">
        <v>16</v>
      </c>
      <c r="K343" s="1"/>
      <c r="L343" s="5">
        <f t="shared" si="33"/>
        <v>224.48040152456667</v>
      </c>
      <c r="M343" s="5"/>
      <c r="N343" s="38">
        <f t="shared" si="32"/>
        <v>224.48040152456667</v>
      </c>
    </row>
    <row r="344" spans="1:14" ht="15" thickBot="1" x14ac:dyDescent="0.35">
      <c r="A344" s="4">
        <v>44631</v>
      </c>
      <c r="B344" s="5" t="s">
        <v>11</v>
      </c>
      <c r="C344" s="9" t="s">
        <v>10</v>
      </c>
      <c r="D344" s="20">
        <v>3</v>
      </c>
      <c r="E344" s="1" t="s">
        <v>25</v>
      </c>
      <c r="F344" s="2" t="s">
        <v>14</v>
      </c>
      <c r="G344" s="1">
        <v>12.2</v>
      </c>
      <c r="H344" s="5">
        <f t="shared" si="31"/>
        <v>3.8833715304303538</v>
      </c>
      <c r="I344" s="5"/>
      <c r="J344" s="1" t="s">
        <v>16</v>
      </c>
      <c r="K344" s="1"/>
      <c r="L344" s="5">
        <f t="shared" si="33"/>
        <v>5.5944786593671347</v>
      </c>
      <c r="M344" s="5"/>
      <c r="N344" s="38">
        <f t="shared" si="32"/>
        <v>5.5944786593671347</v>
      </c>
    </row>
    <row r="345" spans="1:14" ht="15" thickBot="1" x14ac:dyDescent="0.35">
      <c r="A345" s="4">
        <v>44631</v>
      </c>
      <c r="B345" s="5" t="s">
        <v>11</v>
      </c>
      <c r="C345" s="9" t="s">
        <v>10</v>
      </c>
      <c r="D345" s="20">
        <v>3</v>
      </c>
      <c r="E345" s="1" t="s">
        <v>25</v>
      </c>
      <c r="F345" s="2" t="s">
        <v>14</v>
      </c>
      <c r="G345" s="1">
        <v>15.5</v>
      </c>
      <c r="H345" s="5">
        <f t="shared" si="31"/>
        <v>4.9337916984975809</v>
      </c>
      <c r="I345" s="5"/>
      <c r="J345" s="1" t="s">
        <v>15</v>
      </c>
      <c r="K345" s="1">
        <v>3</v>
      </c>
      <c r="L345" s="5">
        <f t="shared" si="33"/>
        <v>10.061609294026896</v>
      </c>
      <c r="M345" s="6">
        <f>L345-(L345*0.3)</f>
        <v>7.0431265058188277</v>
      </c>
      <c r="N345" s="38">
        <f t="shared" si="32"/>
        <v>17.104735799845724</v>
      </c>
    </row>
    <row r="346" spans="1:14" ht="15" thickBot="1" x14ac:dyDescent="0.35">
      <c r="A346" s="4">
        <v>44631</v>
      </c>
      <c r="B346" s="5" t="s">
        <v>11</v>
      </c>
      <c r="C346" s="9" t="s">
        <v>10</v>
      </c>
      <c r="D346" s="20">
        <v>3</v>
      </c>
      <c r="E346" s="1" t="s">
        <v>25</v>
      </c>
      <c r="F346" s="2" t="s">
        <v>14</v>
      </c>
      <c r="G346" s="1">
        <v>50.5</v>
      </c>
      <c r="H346" s="5">
        <f t="shared" si="31"/>
        <v>16.074611662846959</v>
      </c>
      <c r="I346" s="5"/>
      <c r="J346" s="1" t="s">
        <v>16</v>
      </c>
      <c r="K346" s="1"/>
      <c r="L346" s="5">
        <f t="shared" si="33"/>
        <v>182.09192889372574</v>
      </c>
      <c r="M346" s="5"/>
      <c r="N346" s="38">
        <f t="shared" si="32"/>
        <v>182.09192889372574</v>
      </c>
    </row>
    <row r="347" spans="1:14" ht="15" thickBot="1" x14ac:dyDescent="0.35">
      <c r="A347" s="4">
        <v>44631</v>
      </c>
      <c r="B347" s="5" t="s">
        <v>11</v>
      </c>
      <c r="C347" s="9" t="s">
        <v>10</v>
      </c>
      <c r="D347" s="20">
        <v>3</v>
      </c>
      <c r="E347" s="1" t="s">
        <v>25</v>
      </c>
      <c r="F347" s="2" t="s">
        <v>14</v>
      </c>
      <c r="G347" s="1">
        <v>48.1</v>
      </c>
      <c r="H347" s="5">
        <f t="shared" si="31"/>
        <v>15.310669722434429</v>
      </c>
      <c r="I347" s="5"/>
      <c r="J347" s="1" t="s">
        <v>16</v>
      </c>
      <c r="K347" s="1"/>
      <c r="L347" s="5">
        <f t="shared" si="33"/>
        <v>161.60184262919603</v>
      </c>
      <c r="M347" s="5"/>
      <c r="N347" s="38">
        <f t="shared" si="32"/>
        <v>161.60184262919603</v>
      </c>
    </row>
    <row r="348" spans="1:14" ht="15" thickBot="1" x14ac:dyDescent="0.35">
      <c r="A348" s="4">
        <v>44631</v>
      </c>
      <c r="B348" s="5" t="s">
        <v>11</v>
      </c>
      <c r="C348" s="9" t="s">
        <v>10</v>
      </c>
      <c r="D348" s="20">
        <v>3</v>
      </c>
      <c r="E348" s="1" t="s">
        <v>25</v>
      </c>
      <c r="F348" s="2" t="s">
        <v>14</v>
      </c>
      <c r="G348" s="1">
        <v>15.7</v>
      </c>
      <c r="H348" s="5">
        <f t="shared" si="31"/>
        <v>4.9974535268652911</v>
      </c>
      <c r="I348" s="5"/>
      <c r="J348" s="1" t="s">
        <v>16</v>
      </c>
      <c r="K348" s="1"/>
      <c r="L348" s="5">
        <f t="shared" si="33"/>
        <v>10.382893574413487</v>
      </c>
      <c r="M348" s="5"/>
      <c r="N348" s="38">
        <f t="shared" si="32"/>
        <v>10.382893574413487</v>
      </c>
    </row>
    <row r="349" spans="1:14" ht="15" thickBot="1" x14ac:dyDescent="0.35">
      <c r="A349" s="4">
        <v>44631</v>
      </c>
      <c r="B349" s="5" t="s">
        <v>11</v>
      </c>
      <c r="C349" s="9" t="s">
        <v>10</v>
      </c>
      <c r="D349" s="20">
        <v>3</v>
      </c>
      <c r="E349" s="1" t="s">
        <v>25</v>
      </c>
      <c r="F349" s="2" t="s">
        <v>14</v>
      </c>
      <c r="G349" s="1">
        <v>9.1999999999999993</v>
      </c>
      <c r="H349" s="5">
        <f t="shared" si="31"/>
        <v>2.9284441049146928</v>
      </c>
      <c r="I349" s="5"/>
      <c r="J349" s="1" t="s">
        <v>16</v>
      </c>
      <c r="K349" s="1"/>
      <c r="L349" s="5">
        <f t="shared" si="33"/>
        <v>2.8005919811198092</v>
      </c>
      <c r="M349" s="5"/>
      <c r="N349" s="38">
        <f t="shared" si="32"/>
        <v>2.8005919811198092</v>
      </c>
    </row>
    <row r="350" spans="1:14" ht="15" thickBot="1" x14ac:dyDescent="0.35">
      <c r="A350" s="4">
        <v>44631</v>
      </c>
      <c r="B350" s="5" t="s">
        <v>11</v>
      </c>
      <c r="C350" s="9" t="s">
        <v>10</v>
      </c>
      <c r="D350" s="20">
        <v>3</v>
      </c>
      <c r="E350" s="1" t="s">
        <v>25</v>
      </c>
      <c r="F350" s="2" t="s">
        <v>14</v>
      </c>
      <c r="G350" s="1">
        <v>14.2</v>
      </c>
      <c r="H350" s="5">
        <f t="shared" si="31"/>
        <v>4.5199898141074613</v>
      </c>
      <c r="I350" s="5"/>
      <c r="J350" s="1" t="s">
        <v>16</v>
      </c>
      <c r="K350" s="1"/>
      <c r="L350" s="5">
        <f t="shared" si="33"/>
        <v>8.1170189260580461</v>
      </c>
      <c r="M350" s="5"/>
      <c r="N350" s="38">
        <f t="shared" si="32"/>
        <v>8.1170189260580461</v>
      </c>
    </row>
    <row r="351" spans="1:14" ht="15" thickBot="1" x14ac:dyDescent="0.35">
      <c r="A351" s="4">
        <v>44631</v>
      </c>
      <c r="B351" s="5" t="s">
        <v>11</v>
      </c>
      <c r="C351" s="9" t="s">
        <v>10</v>
      </c>
      <c r="D351" s="20">
        <v>3</v>
      </c>
      <c r="E351" s="1" t="s">
        <v>25</v>
      </c>
      <c r="F351" s="2" t="s">
        <v>14</v>
      </c>
      <c r="G351" s="1">
        <v>23.5</v>
      </c>
      <c r="H351" s="5">
        <f t="shared" si="31"/>
        <v>7.48026483320601</v>
      </c>
      <c r="I351" s="5"/>
      <c r="J351" s="1" t="s">
        <v>16</v>
      </c>
      <c r="K351" s="1"/>
      <c r="L351" s="5">
        <f t="shared" si="33"/>
        <v>27.911186752599335</v>
      </c>
      <c r="M351" s="5"/>
      <c r="N351" s="38">
        <f t="shared" si="32"/>
        <v>27.911186752599335</v>
      </c>
    </row>
    <row r="352" spans="1:14" ht="15" thickBot="1" x14ac:dyDescent="0.35">
      <c r="A352" s="4">
        <v>44631</v>
      </c>
      <c r="B352" s="5" t="s">
        <v>11</v>
      </c>
      <c r="C352" s="9" t="s">
        <v>10</v>
      </c>
      <c r="D352" s="20">
        <v>3</v>
      </c>
      <c r="E352" s="1" t="s">
        <v>25</v>
      </c>
      <c r="F352" s="2" t="s">
        <v>14</v>
      </c>
      <c r="G352" s="1">
        <v>47.2</v>
      </c>
      <c r="H352" s="5">
        <f t="shared" si="31"/>
        <v>15.024191494779732</v>
      </c>
      <c r="I352" s="5"/>
      <c r="J352" s="1" t="s">
        <v>16</v>
      </c>
      <c r="K352" s="1"/>
      <c r="L352" s="5">
        <f t="shared" si="33"/>
        <v>154.2889497233493</v>
      </c>
      <c r="M352" s="5"/>
      <c r="N352" s="38">
        <f t="shared" si="32"/>
        <v>154.2889497233493</v>
      </c>
    </row>
    <row r="353" spans="1:14" ht="15" thickBot="1" x14ac:dyDescent="0.35">
      <c r="A353" s="4">
        <v>44631</v>
      </c>
      <c r="B353" s="5" t="s">
        <v>11</v>
      </c>
      <c r="C353" s="9" t="s">
        <v>10</v>
      </c>
      <c r="D353" s="20">
        <v>3</v>
      </c>
      <c r="E353" s="1" t="s">
        <v>25</v>
      </c>
      <c r="F353" s="2" t="s">
        <v>14</v>
      </c>
      <c r="G353" s="1">
        <v>8.6</v>
      </c>
      <c r="H353" s="5">
        <f t="shared" si="31"/>
        <v>2.7374586198115609</v>
      </c>
      <c r="I353" s="5"/>
      <c r="J353" s="1" t="s">
        <v>16</v>
      </c>
      <c r="K353" s="1"/>
      <c r="L353" s="5">
        <f t="shared" si="33"/>
        <v>2.3737833404844695</v>
      </c>
      <c r="M353" s="5"/>
      <c r="N353" s="38">
        <f t="shared" si="32"/>
        <v>2.3737833404844695</v>
      </c>
    </row>
    <row r="354" spans="1:14" ht="15" thickBot="1" x14ac:dyDescent="0.35">
      <c r="A354" s="4">
        <v>44631</v>
      </c>
      <c r="B354" s="5" t="s">
        <v>11</v>
      </c>
      <c r="C354" s="9" t="s">
        <v>10</v>
      </c>
      <c r="D354" s="20">
        <v>3</v>
      </c>
      <c r="E354" s="1" t="s">
        <v>25</v>
      </c>
      <c r="F354" s="2" t="s">
        <v>14</v>
      </c>
      <c r="G354" s="1">
        <v>23.4</v>
      </c>
      <c r="H354" s="5">
        <f t="shared" si="31"/>
        <v>7.448433919022154</v>
      </c>
      <c r="I354" s="5"/>
      <c r="J354" s="1" t="s">
        <v>15</v>
      </c>
      <c r="K354" s="1">
        <v>3</v>
      </c>
      <c r="L354" s="5">
        <f t="shared" si="33"/>
        <v>27.620894705102284</v>
      </c>
      <c r="M354" s="6">
        <f>L354-(L354*0.3)</f>
        <v>19.334626293571599</v>
      </c>
      <c r="N354" s="38">
        <f t="shared" si="32"/>
        <v>46.955520998673883</v>
      </c>
    </row>
    <row r="355" spans="1:14" ht="15" thickBot="1" x14ac:dyDescent="0.35">
      <c r="A355" s="4">
        <v>44631</v>
      </c>
      <c r="B355" s="5" t="s">
        <v>11</v>
      </c>
      <c r="C355" s="9" t="s">
        <v>10</v>
      </c>
      <c r="D355" s="20">
        <v>3</v>
      </c>
      <c r="E355" s="1" t="s">
        <v>25</v>
      </c>
      <c r="F355" s="2" t="s">
        <v>14</v>
      </c>
      <c r="G355" s="1">
        <v>10</v>
      </c>
      <c r="H355" s="5">
        <f t="shared" si="31"/>
        <v>3.1830914183855361</v>
      </c>
      <c r="I355" s="5"/>
      <c r="J355" s="1" t="s">
        <v>16</v>
      </c>
      <c r="K355" s="1"/>
      <c r="L355" s="5">
        <f t="shared" si="33"/>
        <v>3.435826497297148</v>
      </c>
      <c r="M355" s="5"/>
      <c r="N355" s="38">
        <f t="shared" si="32"/>
        <v>3.435826497297148</v>
      </c>
    </row>
    <row r="356" spans="1:14" ht="15" thickBot="1" x14ac:dyDescent="0.35">
      <c r="A356" s="4">
        <v>44631</v>
      </c>
      <c r="B356" s="5" t="s">
        <v>11</v>
      </c>
      <c r="C356" s="9" t="s">
        <v>10</v>
      </c>
      <c r="D356" s="20">
        <v>3</v>
      </c>
      <c r="E356" s="1" t="s">
        <v>25</v>
      </c>
      <c r="F356" s="2" t="s">
        <v>14</v>
      </c>
      <c r="G356" s="1">
        <v>15.5</v>
      </c>
      <c r="H356" s="5">
        <f t="shared" si="31"/>
        <v>4.9337916984975809</v>
      </c>
      <c r="I356" s="5"/>
      <c r="J356" s="1" t="s">
        <v>16</v>
      </c>
      <c r="K356" s="1"/>
      <c r="L356" s="5">
        <f t="shared" si="33"/>
        <v>10.061609294026896</v>
      </c>
      <c r="M356" s="5"/>
      <c r="N356" s="38">
        <f t="shared" si="32"/>
        <v>10.061609294026896</v>
      </c>
    </row>
    <row r="357" spans="1:14" ht="15" thickBot="1" x14ac:dyDescent="0.35">
      <c r="A357" s="4">
        <v>44631</v>
      </c>
      <c r="B357" s="5" t="s">
        <v>11</v>
      </c>
      <c r="C357" s="9" t="s">
        <v>10</v>
      </c>
      <c r="D357" s="20">
        <v>3</v>
      </c>
      <c r="E357" s="1" t="s">
        <v>25</v>
      </c>
      <c r="F357" s="2" t="s">
        <v>14</v>
      </c>
      <c r="G357" s="1">
        <v>38.299999999999997</v>
      </c>
      <c r="H357" s="5">
        <f t="shared" si="31"/>
        <v>12.191240132416603</v>
      </c>
      <c r="I357" s="5"/>
      <c r="J357" s="1" t="s">
        <v>16</v>
      </c>
      <c r="K357" s="1"/>
      <c r="L357" s="5">
        <f t="shared" si="33"/>
        <v>92.439940827334837</v>
      </c>
      <c r="M357" s="5"/>
      <c r="N357" s="38">
        <f t="shared" si="32"/>
        <v>92.439940827334837</v>
      </c>
    </row>
    <row r="358" spans="1:14" ht="15" thickBot="1" x14ac:dyDescent="0.35">
      <c r="A358" s="4">
        <v>44631</v>
      </c>
      <c r="B358" s="5" t="s">
        <v>11</v>
      </c>
      <c r="C358" s="9" t="s">
        <v>10</v>
      </c>
      <c r="D358" s="20">
        <v>3</v>
      </c>
      <c r="E358" s="1" t="s">
        <v>25</v>
      </c>
      <c r="F358" s="2" t="s">
        <v>14</v>
      </c>
      <c r="G358" s="1">
        <v>18.7</v>
      </c>
      <c r="H358" s="5">
        <f t="shared" si="31"/>
        <v>5.9523809523809526</v>
      </c>
      <c r="I358" s="5"/>
      <c r="J358" s="1" t="s">
        <v>16</v>
      </c>
      <c r="K358" s="1"/>
      <c r="L358" s="5">
        <f t="shared" si="33"/>
        <v>15.94062302536031</v>
      </c>
      <c r="M358" s="5"/>
      <c r="N358" s="38">
        <f t="shared" si="32"/>
        <v>15.94062302536031</v>
      </c>
    </row>
    <row r="359" spans="1:14" ht="15" thickBot="1" x14ac:dyDescent="0.35">
      <c r="A359" s="4">
        <v>44631</v>
      </c>
      <c r="B359" s="5" t="s">
        <v>11</v>
      </c>
      <c r="C359" s="9" t="s">
        <v>10</v>
      </c>
      <c r="D359" s="20">
        <v>3</v>
      </c>
      <c r="E359" s="1" t="s">
        <v>25</v>
      </c>
      <c r="F359" s="2" t="s">
        <v>14</v>
      </c>
      <c r="G359" s="1">
        <v>17</v>
      </c>
      <c r="H359" s="5">
        <f t="shared" si="31"/>
        <v>5.4112554112554117</v>
      </c>
      <c r="I359" s="5"/>
      <c r="J359" s="1" t="s">
        <v>16</v>
      </c>
      <c r="K359" s="1"/>
      <c r="L359" s="5">
        <f t="shared" si="33"/>
        <v>12.618939123029945</v>
      </c>
      <c r="M359" s="5"/>
      <c r="N359" s="38">
        <f t="shared" si="32"/>
        <v>12.618939123029945</v>
      </c>
    </row>
    <row r="360" spans="1:14" ht="15" thickBot="1" x14ac:dyDescent="0.35">
      <c r="A360" s="4">
        <v>44631</v>
      </c>
      <c r="B360" s="5" t="s">
        <v>11</v>
      </c>
      <c r="C360" s="9" t="s">
        <v>10</v>
      </c>
      <c r="D360" s="20">
        <v>3</v>
      </c>
      <c r="E360" s="1" t="s">
        <v>25</v>
      </c>
      <c r="F360" s="2" t="s">
        <v>14</v>
      </c>
      <c r="G360" s="1">
        <v>21</v>
      </c>
      <c r="H360" s="5">
        <f t="shared" si="31"/>
        <v>6.6844919786096257</v>
      </c>
      <c r="I360" s="5"/>
      <c r="J360" s="1" t="s">
        <v>15</v>
      </c>
      <c r="K360" s="1">
        <v>1</v>
      </c>
      <c r="L360" s="5">
        <f t="shared" si="33"/>
        <v>21.184404949111631</v>
      </c>
      <c r="M360" s="6">
        <f>L360-(L360*0.025)</f>
        <v>20.654794825383838</v>
      </c>
      <c r="N360" s="38">
        <f t="shared" si="32"/>
        <v>41.839199774495469</v>
      </c>
    </row>
    <row r="361" spans="1:14" ht="15" thickBot="1" x14ac:dyDescent="0.35">
      <c r="A361" s="4">
        <v>44631</v>
      </c>
      <c r="B361" s="5" t="s">
        <v>11</v>
      </c>
      <c r="C361" s="9" t="s">
        <v>10</v>
      </c>
      <c r="D361" s="20">
        <v>3</v>
      </c>
      <c r="E361" s="1" t="s">
        <v>25</v>
      </c>
      <c r="F361" s="2" t="s">
        <v>14</v>
      </c>
      <c r="G361" s="1">
        <v>13.5</v>
      </c>
      <c r="H361" s="5">
        <f t="shared" si="31"/>
        <v>4.2971734148204739</v>
      </c>
      <c r="I361" s="5"/>
      <c r="J361" s="1" t="s">
        <v>15</v>
      </c>
      <c r="K361" s="1"/>
      <c r="L361" s="5">
        <f t="shared" si="33"/>
        <v>7.1708481320844326</v>
      </c>
      <c r="M361" s="6">
        <f>L361-(L361*0.3)</f>
        <v>5.0195936924591029</v>
      </c>
      <c r="N361" s="38">
        <f t="shared" si="32"/>
        <v>12.190441824543536</v>
      </c>
    </row>
    <row r="362" spans="1:14" ht="15" thickBot="1" x14ac:dyDescent="0.35">
      <c r="A362" s="4">
        <v>44631</v>
      </c>
      <c r="B362" s="5" t="s">
        <v>11</v>
      </c>
      <c r="C362" s="9" t="s">
        <v>10</v>
      </c>
      <c r="D362" s="20">
        <v>3</v>
      </c>
      <c r="E362" s="1" t="s">
        <v>25</v>
      </c>
      <c r="F362" s="2" t="s">
        <v>14</v>
      </c>
      <c r="G362" s="1">
        <v>84</v>
      </c>
      <c r="H362" s="5">
        <f t="shared" si="31"/>
        <v>26.737967914438503</v>
      </c>
      <c r="I362" s="5"/>
      <c r="J362" s="1" t="s">
        <v>16</v>
      </c>
      <c r="K362" s="1"/>
      <c r="L362" s="5">
        <f t="shared" si="33"/>
        <v>633.99633935322095</v>
      </c>
      <c r="M362" s="5"/>
      <c r="N362" s="38">
        <f t="shared" si="32"/>
        <v>633.99633935322095</v>
      </c>
    </row>
    <row r="363" spans="1:14" ht="15" thickBot="1" x14ac:dyDescent="0.35">
      <c r="A363" s="4">
        <v>44631</v>
      </c>
      <c r="B363" s="5" t="s">
        <v>11</v>
      </c>
      <c r="C363" s="9" t="s">
        <v>10</v>
      </c>
      <c r="D363" s="20">
        <v>3</v>
      </c>
      <c r="E363" s="1" t="s">
        <v>25</v>
      </c>
      <c r="F363" s="2" t="s">
        <v>14</v>
      </c>
      <c r="G363" s="1">
        <v>50.1</v>
      </c>
      <c r="H363" s="5">
        <f t="shared" si="31"/>
        <v>15.947288006111537</v>
      </c>
      <c r="I363" s="5"/>
      <c r="J363" s="1" t="s">
        <v>16</v>
      </c>
      <c r="K363" s="1"/>
      <c r="L363" s="5">
        <f t="shared" si="33"/>
        <v>178.57611775814058</v>
      </c>
      <c r="M363" s="5"/>
      <c r="N363" s="38">
        <f t="shared" si="32"/>
        <v>178.57611775814058</v>
      </c>
    </row>
    <row r="364" spans="1:14" ht="15" thickBot="1" x14ac:dyDescent="0.35">
      <c r="A364" s="4">
        <v>44631</v>
      </c>
      <c r="B364" s="5" t="s">
        <v>11</v>
      </c>
      <c r="C364" s="9" t="s">
        <v>10</v>
      </c>
      <c r="D364" s="20">
        <v>3</v>
      </c>
      <c r="E364" s="1" t="s">
        <v>25</v>
      </c>
      <c r="F364" s="2" t="s">
        <v>12</v>
      </c>
      <c r="G364" s="1">
        <v>31.5</v>
      </c>
      <c r="H364" s="5">
        <f t="shared" si="31"/>
        <v>10.026737967914439</v>
      </c>
      <c r="I364" s="5"/>
      <c r="J364" s="1" t="s">
        <v>15</v>
      </c>
      <c r="K364" s="1">
        <v>3</v>
      </c>
      <c r="L364" s="5">
        <f>0.3338*H364^2.3153</f>
        <v>69.417873545002109</v>
      </c>
      <c r="M364" s="6">
        <f>L364-(L364*0.3)</f>
        <v>48.592511481501475</v>
      </c>
      <c r="N364" s="38">
        <f t="shared" si="32"/>
        <v>118.01038502650358</v>
      </c>
    </row>
    <row r="365" spans="1:14" ht="15" thickBot="1" x14ac:dyDescent="0.35">
      <c r="A365" s="4">
        <v>44631</v>
      </c>
      <c r="B365" s="5" t="s">
        <v>11</v>
      </c>
      <c r="C365" s="9" t="s">
        <v>10</v>
      </c>
      <c r="D365" s="20">
        <v>3</v>
      </c>
      <c r="E365" s="1" t="s">
        <v>25</v>
      </c>
      <c r="F365" s="2" t="s">
        <v>14</v>
      </c>
      <c r="G365" s="1">
        <v>50.2</v>
      </c>
      <c r="H365" s="5">
        <f t="shared" si="31"/>
        <v>15.979118920295392</v>
      </c>
      <c r="I365" s="5"/>
      <c r="J365" s="1" t="s">
        <v>16</v>
      </c>
      <c r="K365" s="1"/>
      <c r="L365" s="5">
        <f>0.201*H365^2.4517</f>
        <v>179.45126659248069</v>
      </c>
      <c r="M365" s="5"/>
      <c r="N365" s="38">
        <f t="shared" si="32"/>
        <v>179.45126659248069</v>
      </c>
    </row>
    <row r="366" spans="1:14" ht="15" thickBot="1" x14ac:dyDescent="0.35">
      <c r="A366" s="4">
        <v>44631</v>
      </c>
      <c r="B366" s="5" t="s">
        <v>11</v>
      </c>
      <c r="C366" s="9" t="s">
        <v>10</v>
      </c>
      <c r="D366" s="21">
        <v>3</v>
      </c>
      <c r="E366" s="22" t="s">
        <v>25</v>
      </c>
      <c r="F366" s="24" t="s">
        <v>14</v>
      </c>
      <c r="G366" s="22">
        <v>21.7</v>
      </c>
      <c r="H366" s="23">
        <f t="shared" si="31"/>
        <v>6.9073083778966131</v>
      </c>
      <c r="I366" s="23"/>
      <c r="J366" s="22" t="s">
        <v>16</v>
      </c>
      <c r="K366" s="22"/>
      <c r="L366" s="23">
        <f>0.201*H366^2.4517</f>
        <v>22.957762256078798</v>
      </c>
      <c r="M366" s="23"/>
      <c r="N366" s="38">
        <f t="shared" si="32"/>
        <v>22.957762256078798</v>
      </c>
    </row>
    <row r="367" spans="1:14" x14ac:dyDescent="0.3">
      <c r="A367" s="7"/>
      <c r="D367" s="3"/>
      <c r="E367" s="3"/>
      <c r="F367" s="8"/>
      <c r="G367" s="3"/>
      <c r="J367" s="3"/>
      <c r="K367" s="3"/>
      <c r="N367" s="39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Estructura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victoria perdomo trujillo</dc:creator>
  <cp:lastModifiedBy>Eduardo Pulido</cp:lastModifiedBy>
  <dcterms:created xsi:type="dcterms:W3CDTF">2022-03-31T16:32:20Z</dcterms:created>
  <dcterms:modified xsi:type="dcterms:W3CDTF">2022-11-15T01:24:57Z</dcterms:modified>
</cp:coreProperties>
</file>