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vper\Documents\Laura_2022\Calculadora de Carbono -Datos\"/>
    </mc:Choice>
  </mc:AlternateContent>
  <xr:revisionPtr revIDLastSave="0" documentId="13_ncr:1_{5B47F174-152A-4B18-9FEA-F37CBBA037B2}" xr6:coauthVersionLast="47" xr6:coauthVersionMax="47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Rinconada Parcela 1" sheetId="1" r:id="rId1"/>
    <sheet name="Rinconada Parcela 2" sheetId="9" r:id="rId2"/>
    <sheet name="AN-A Parcela 1" sheetId="2" r:id="rId3"/>
    <sheet name="AN-A Parcela 2" sheetId="12" r:id="rId4"/>
    <sheet name="AN-L Parcela 1" sheetId="5" r:id="rId5"/>
    <sheet name="AN-L Parcela 2" sheetId="13" r:id="rId6"/>
    <sheet name="K22-A Parcela 1" sheetId="3" r:id="rId7"/>
    <sheet name="K22-A Parcela 2" sheetId="10" r:id="rId8"/>
    <sheet name="K22-L-Parcela 1" sheetId="4" r:id="rId9"/>
    <sheet name="K22-L Parcela 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110" i="13" l="1"/>
  <c r="F110" i="13" s="1"/>
  <c r="D111" i="13"/>
  <c r="F111" i="13" s="1"/>
  <c r="D112" i="13"/>
  <c r="D113" i="13"/>
  <c r="D114" i="13"/>
  <c r="E114" i="13" s="1"/>
  <c r="D104" i="13"/>
  <c r="F104" i="13" s="1"/>
  <c r="D105" i="13"/>
  <c r="E105" i="13" s="1"/>
  <c r="D106" i="13"/>
  <c r="F106" i="13" s="1"/>
  <c r="D107" i="13"/>
  <c r="E107" i="13" s="1"/>
  <c r="D108" i="13"/>
  <c r="D109" i="13"/>
  <c r="D96" i="13"/>
  <c r="E96" i="13" s="1"/>
  <c r="D97" i="13"/>
  <c r="F97" i="13" s="1"/>
  <c r="D98" i="13"/>
  <c r="E98" i="13" s="1"/>
  <c r="D99" i="13"/>
  <c r="F99" i="13" s="1"/>
  <c r="D100" i="13"/>
  <c r="D101" i="13"/>
  <c r="D102" i="13"/>
  <c r="D103" i="13"/>
  <c r="F103" i="13" s="1"/>
  <c r="D95" i="13"/>
  <c r="F95" i="13" s="1"/>
  <c r="D94" i="13"/>
  <c r="F94" i="13" s="1"/>
  <c r="D93" i="13"/>
  <c r="E93" i="13" s="1"/>
  <c r="D92" i="13"/>
  <c r="F92" i="13" s="1"/>
  <c r="D91" i="13"/>
  <c r="F91" i="13" s="1"/>
  <c r="D90" i="13"/>
  <c r="F90" i="13" s="1"/>
  <c r="D89" i="13"/>
  <c r="E89" i="13" s="1"/>
  <c r="D88" i="13"/>
  <c r="F88" i="13" s="1"/>
  <c r="D87" i="13"/>
  <c r="E87" i="13" s="1"/>
  <c r="D86" i="13"/>
  <c r="F86" i="13" s="1"/>
  <c r="D85" i="13"/>
  <c r="E85" i="13" s="1"/>
  <c r="D84" i="13"/>
  <c r="F84" i="13" s="1"/>
  <c r="D83" i="13"/>
  <c r="F83" i="13" s="1"/>
  <c r="D82" i="13"/>
  <c r="F82" i="13" s="1"/>
  <c r="D81" i="13"/>
  <c r="E81" i="13" s="1"/>
  <c r="D80" i="13"/>
  <c r="E80" i="13" s="1"/>
  <c r="D79" i="13"/>
  <c r="E79" i="13" s="1"/>
  <c r="D78" i="13"/>
  <c r="F78" i="13" s="1"/>
  <c r="D77" i="13"/>
  <c r="F77" i="13" s="1"/>
  <c r="D76" i="13"/>
  <c r="E76" i="13" s="1"/>
  <c r="D75" i="13"/>
  <c r="E75" i="13" s="1"/>
  <c r="D74" i="13"/>
  <c r="F74" i="13" s="1"/>
  <c r="D73" i="13"/>
  <c r="F73" i="13" s="1"/>
  <c r="D72" i="13"/>
  <c r="F72" i="13" s="1"/>
  <c r="D71" i="13"/>
  <c r="F71" i="13" s="1"/>
  <c r="D70" i="13"/>
  <c r="E70" i="13" s="1"/>
  <c r="D69" i="13"/>
  <c r="E69" i="13" s="1"/>
  <c r="D68" i="13"/>
  <c r="F68" i="13" s="1"/>
  <c r="D67" i="13"/>
  <c r="F67" i="13" s="1"/>
  <c r="D66" i="13"/>
  <c r="D65" i="13"/>
  <c r="F65" i="13" s="1"/>
  <c r="D64" i="13"/>
  <c r="F64" i="13" s="1"/>
  <c r="D63" i="13"/>
  <c r="F63" i="13" s="1"/>
  <c r="D62" i="13"/>
  <c r="F62" i="13" s="1"/>
  <c r="D61" i="13"/>
  <c r="F61" i="13" s="1"/>
  <c r="D60" i="13"/>
  <c r="E60" i="13" s="1"/>
  <c r="D59" i="13"/>
  <c r="E59" i="13" s="1"/>
  <c r="D58" i="13"/>
  <c r="E58" i="13" s="1"/>
  <c r="D57" i="13"/>
  <c r="E57" i="13" s="1"/>
  <c r="D56" i="13"/>
  <c r="F56" i="13" s="1"/>
  <c r="D55" i="13"/>
  <c r="E55" i="13" s="1"/>
  <c r="D54" i="13"/>
  <c r="E54" i="13" s="1"/>
  <c r="D53" i="13"/>
  <c r="F53" i="13" s="1"/>
  <c r="D52" i="13"/>
  <c r="E52" i="13" s="1"/>
  <c r="D51" i="13"/>
  <c r="F51" i="13" s="1"/>
  <c r="D50" i="13"/>
  <c r="F50" i="13" s="1"/>
  <c r="D49" i="13"/>
  <c r="E49" i="13" s="1"/>
  <c r="D48" i="13"/>
  <c r="F48" i="13" s="1"/>
  <c r="D47" i="13"/>
  <c r="E47" i="13" s="1"/>
  <c r="D46" i="13"/>
  <c r="D45" i="13"/>
  <c r="E45" i="13" s="1"/>
  <c r="D44" i="13"/>
  <c r="D43" i="13"/>
  <c r="E43" i="13" s="1"/>
  <c r="D42" i="13"/>
  <c r="F42" i="13" s="1"/>
  <c r="D41" i="13"/>
  <c r="D40" i="13"/>
  <c r="D39" i="13"/>
  <c r="F39" i="13" s="1"/>
  <c r="D38" i="13"/>
  <c r="F38" i="13" s="1"/>
  <c r="D37" i="13"/>
  <c r="F37" i="13" s="1"/>
  <c r="D36" i="13"/>
  <c r="F36" i="13" s="1"/>
  <c r="D35" i="13"/>
  <c r="D34" i="13"/>
  <c r="E34" i="13" s="1"/>
  <c r="D33" i="13"/>
  <c r="F33" i="13" s="1"/>
  <c r="D32" i="13"/>
  <c r="F32" i="13" s="1"/>
  <c r="D31" i="13"/>
  <c r="E31" i="13" s="1"/>
  <c r="D30" i="13"/>
  <c r="D29" i="13"/>
  <c r="D28" i="13"/>
  <c r="E28" i="13" s="1"/>
  <c r="D27" i="13"/>
  <c r="F27" i="13" s="1"/>
  <c r="D26" i="13"/>
  <c r="F26" i="13" s="1"/>
  <c r="D25" i="13"/>
  <c r="F25" i="13" s="1"/>
  <c r="D24" i="13"/>
  <c r="F24" i="13" s="1"/>
  <c r="D23" i="13"/>
  <c r="D22" i="13"/>
  <c r="F22" i="13" s="1"/>
  <c r="D21" i="13"/>
  <c r="E21" i="13" s="1"/>
  <c r="D20" i="13"/>
  <c r="F20" i="13" s="1"/>
  <c r="D19" i="13"/>
  <c r="E19" i="13" s="1"/>
  <c r="D18" i="13"/>
  <c r="E18" i="13" s="1"/>
  <c r="D17" i="13"/>
  <c r="D16" i="13"/>
  <c r="E16" i="13" s="1"/>
  <c r="D15" i="13"/>
  <c r="F15" i="13" s="1"/>
  <c r="D14" i="13"/>
  <c r="F14" i="13" s="1"/>
  <c r="D13" i="13"/>
  <c r="E13" i="13" s="1"/>
  <c r="D12" i="13"/>
  <c r="D11" i="13"/>
  <c r="F11" i="13" s="1"/>
  <c r="D10" i="13"/>
  <c r="F10" i="13" s="1"/>
  <c r="D9" i="13"/>
  <c r="E9" i="13" s="1"/>
  <c r="D8" i="13"/>
  <c r="F8" i="13" s="1"/>
  <c r="D7" i="13"/>
  <c r="D6" i="13"/>
  <c r="E6" i="13" s="1"/>
  <c r="D63" i="12"/>
  <c r="D62" i="12"/>
  <c r="D61" i="12"/>
  <c r="E61" i="12" s="1"/>
  <c r="D60" i="12"/>
  <c r="D59" i="12"/>
  <c r="E59" i="12" s="1"/>
  <c r="D58" i="12"/>
  <c r="D57" i="12"/>
  <c r="D56" i="12"/>
  <c r="D55" i="12"/>
  <c r="F55" i="12" s="1"/>
  <c r="D54" i="12"/>
  <c r="D53" i="12"/>
  <c r="D52" i="12"/>
  <c r="D51" i="12"/>
  <c r="D50" i="12"/>
  <c r="D49" i="12"/>
  <c r="D48" i="12"/>
  <c r="D47" i="12"/>
  <c r="D46" i="12"/>
  <c r="F46" i="12" s="1"/>
  <c r="D45" i="12"/>
  <c r="G45" i="12" s="1"/>
  <c r="H45" i="12" s="1"/>
  <c r="D44" i="12"/>
  <c r="D43" i="12"/>
  <c r="D42" i="12"/>
  <c r="D41" i="12"/>
  <c r="D40" i="12"/>
  <c r="D39" i="12"/>
  <c r="F39" i="12" s="1"/>
  <c r="D38" i="12"/>
  <c r="D37" i="12"/>
  <c r="D36" i="12"/>
  <c r="D35" i="12"/>
  <c r="E35" i="12" s="1"/>
  <c r="D34" i="12"/>
  <c r="D33" i="12"/>
  <c r="D32" i="12"/>
  <c r="D31" i="12"/>
  <c r="D30" i="12"/>
  <c r="D29" i="12"/>
  <c r="D28" i="12"/>
  <c r="D27" i="12"/>
  <c r="E27" i="12" s="1"/>
  <c r="D26" i="12"/>
  <c r="F26" i="12"/>
  <c r="D25" i="12"/>
  <c r="D24" i="12"/>
  <c r="G24" i="12" s="1"/>
  <c r="H24" i="12" s="1"/>
  <c r="D23" i="12"/>
  <c r="D22" i="12"/>
  <c r="D21" i="12"/>
  <c r="D20" i="12"/>
  <c r="D19" i="12"/>
  <c r="D18" i="12"/>
  <c r="D17" i="12"/>
  <c r="D16" i="12"/>
  <c r="D15" i="12"/>
  <c r="D14" i="12"/>
  <c r="F14" i="12" s="1"/>
  <c r="D13" i="12"/>
  <c r="D12" i="12"/>
  <c r="D11" i="12"/>
  <c r="D10" i="12"/>
  <c r="F10" i="12" s="1"/>
  <c r="D9" i="12"/>
  <c r="D8" i="12"/>
  <c r="F8" i="12" s="1"/>
  <c r="D7" i="12"/>
  <c r="D6" i="12"/>
  <c r="D56" i="11"/>
  <c r="D55" i="11"/>
  <c r="E55" i="11" s="1"/>
  <c r="D54" i="11"/>
  <c r="D53" i="11"/>
  <c r="D52" i="11"/>
  <c r="D51" i="11"/>
  <c r="F51" i="11" s="1"/>
  <c r="D50" i="11"/>
  <c r="D49" i="11"/>
  <c r="E49" i="11" s="1"/>
  <c r="D48" i="11"/>
  <c r="E48" i="11" s="1"/>
  <c r="D47" i="11"/>
  <c r="F47" i="11" s="1"/>
  <c r="D46" i="11"/>
  <c r="D45" i="11"/>
  <c r="D44" i="11"/>
  <c r="D43" i="11"/>
  <c r="E43" i="11" s="1"/>
  <c r="D42" i="11"/>
  <c r="D41" i="11"/>
  <c r="F41" i="11" s="1"/>
  <c r="D40" i="11"/>
  <c r="D39" i="11"/>
  <c r="E39" i="11" s="1"/>
  <c r="D38" i="11"/>
  <c r="F38" i="11" s="1"/>
  <c r="D37" i="11"/>
  <c r="D36" i="11"/>
  <c r="D35" i="11"/>
  <c r="E35" i="11" s="1"/>
  <c r="D34" i="11"/>
  <c r="D33" i="11"/>
  <c r="F33" i="11" s="1"/>
  <c r="D32" i="11"/>
  <c r="F32" i="11" s="1"/>
  <c r="D31" i="11"/>
  <c r="F31" i="11" s="1"/>
  <c r="D30" i="11"/>
  <c r="D29" i="11"/>
  <c r="D28" i="11"/>
  <c r="F28" i="11" s="1"/>
  <c r="D27" i="11"/>
  <c r="F27" i="11" s="1"/>
  <c r="D26" i="11"/>
  <c r="E26" i="11" s="1"/>
  <c r="D25" i="11"/>
  <c r="E25" i="11" s="1"/>
  <c r="D24" i="11"/>
  <c r="E24" i="11" s="1"/>
  <c r="D23" i="11"/>
  <c r="F23" i="11" s="1"/>
  <c r="D22" i="11"/>
  <c r="E22" i="11" s="1"/>
  <c r="D21" i="11"/>
  <c r="F21" i="11" s="1"/>
  <c r="D20" i="11"/>
  <c r="E20" i="11" s="1"/>
  <c r="D19" i="11"/>
  <c r="E19" i="11" s="1"/>
  <c r="D18" i="11"/>
  <c r="E18" i="11" s="1"/>
  <c r="D17" i="11"/>
  <c r="F17" i="11" s="1"/>
  <c r="D16" i="11"/>
  <c r="F16" i="11" s="1"/>
  <c r="D15" i="11"/>
  <c r="F15" i="11" s="1"/>
  <c r="D14" i="11"/>
  <c r="E14" i="11" s="1"/>
  <c r="D13" i="11"/>
  <c r="F13" i="11" s="1"/>
  <c r="D12" i="11"/>
  <c r="F12" i="11" s="1"/>
  <c r="D11" i="11"/>
  <c r="D10" i="11"/>
  <c r="E10" i="11" s="1"/>
  <c r="D9" i="11"/>
  <c r="E9" i="11" s="1"/>
  <c r="F9" i="11"/>
  <c r="D8" i="11"/>
  <c r="F8" i="11" s="1"/>
  <c r="D7" i="11"/>
  <c r="F7" i="11" s="1"/>
  <c r="D6" i="11"/>
  <c r="F6" i="11" s="1"/>
  <c r="D47" i="10"/>
  <c r="D46" i="10"/>
  <c r="D45" i="10"/>
  <c r="D51" i="10"/>
  <c r="D50" i="10"/>
  <c r="D49" i="10"/>
  <c r="D48" i="10"/>
  <c r="D44" i="10"/>
  <c r="D43" i="10"/>
  <c r="E43" i="10" s="1"/>
  <c r="D42" i="10"/>
  <c r="D41" i="10"/>
  <c r="D40" i="10"/>
  <c r="D39" i="10"/>
  <c r="D38" i="10"/>
  <c r="F38" i="10" s="1"/>
  <c r="D37" i="10"/>
  <c r="F37" i="10" s="1"/>
  <c r="D36" i="10"/>
  <c r="F36" i="10" s="1"/>
  <c r="D35" i="10"/>
  <c r="D34" i="10"/>
  <c r="D33" i="10"/>
  <c r="D32" i="10"/>
  <c r="D31" i="10"/>
  <c r="D30" i="10"/>
  <c r="F30" i="10" s="1"/>
  <c r="D29" i="10"/>
  <c r="G29" i="10" s="1"/>
  <c r="H29" i="10" s="1"/>
  <c r="D28" i="10"/>
  <c r="F28" i="10" s="1"/>
  <c r="D27" i="10"/>
  <c r="D26" i="10"/>
  <c r="G26" i="10" s="1"/>
  <c r="H26" i="10" s="1"/>
  <c r="D25" i="10"/>
  <c r="D24" i="10"/>
  <c r="G24" i="10" s="1"/>
  <c r="H24" i="10" s="1"/>
  <c r="D23" i="10"/>
  <c r="E23" i="10" s="1"/>
  <c r="D22" i="10"/>
  <c r="F22" i="10" s="1"/>
  <c r="D21" i="10"/>
  <c r="D20" i="10"/>
  <c r="D19" i="10"/>
  <c r="D18" i="10"/>
  <c r="F18" i="10" s="1"/>
  <c r="D17" i="10"/>
  <c r="D16" i="10"/>
  <c r="D15" i="10"/>
  <c r="F15" i="10" s="1"/>
  <c r="D14" i="10"/>
  <c r="G14" i="10" s="1"/>
  <c r="H14" i="10" s="1"/>
  <c r="D13" i="10"/>
  <c r="D12" i="10"/>
  <c r="F12" i="10" s="1"/>
  <c r="D11" i="10"/>
  <c r="E11" i="10"/>
  <c r="D10" i="10"/>
  <c r="D9" i="10"/>
  <c r="D8" i="10"/>
  <c r="F8" i="10" s="1"/>
  <c r="D7" i="10"/>
  <c r="G7" i="10" s="1"/>
  <c r="H7" i="10" s="1"/>
  <c r="D6" i="10"/>
  <c r="D33" i="9"/>
  <c r="D34" i="9"/>
  <c r="F34" i="9" s="1"/>
  <c r="D35" i="9"/>
  <c r="G35" i="9" s="1"/>
  <c r="H35" i="9" s="1"/>
  <c r="D36" i="9"/>
  <c r="F36" i="9" s="1"/>
  <c r="D37" i="9"/>
  <c r="F112" i="13"/>
  <c r="E112" i="13"/>
  <c r="F108" i="13"/>
  <c r="E108" i="13"/>
  <c r="E7" i="13"/>
  <c r="E73" i="13"/>
  <c r="G34" i="12"/>
  <c r="H34" i="12" s="1"/>
  <c r="E46" i="12"/>
  <c r="F63" i="12"/>
  <c r="G63" i="12"/>
  <c r="H63" i="12" s="1"/>
  <c r="F59" i="12"/>
  <c r="G59" i="12"/>
  <c r="H59" i="12" s="1"/>
  <c r="E58" i="12"/>
  <c r="F58" i="12"/>
  <c r="F57" i="12"/>
  <c r="G54" i="12"/>
  <c r="H54" i="12" s="1"/>
  <c r="G50" i="12"/>
  <c r="H50" i="12" s="1"/>
  <c r="F43" i="12"/>
  <c r="G43" i="12"/>
  <c r="H43" i="12" s="1"/>
  <c r="F38" i="12"/>
  <c r="E38" i="12"/>
  <c r="G35" i="12"/>
  <c r="H35" i="12" s="1"/>
  <c r="F30" i="12"/>
  <c r="E30" i="12"/>
  <c r="G26" i="12"/>
  <c r="H26" i="12" s="1"/>
  <c r="E26" i="12"/>
  <c r="G15" i="12"/>
  <c r="H15" i="12" s="1"/>
  <c r="E10" i="12"/>
  <c r="E7" i="12"/>
  <c r="F7" i="12"/>
  <c r="G21" i="12"/>
  <c r="H21" i="12" s="1"/>
  <c r="G56" i="12"/>
  <c r="H56" i="12" s="1"/>
  <c r="F56" i="12"/>
  <c r="E56" i="12"/>
  <c r="E21" i="12"/>
  <c r="E33" i="12"/>
  <c r="F20" i="12"/>
  <c r="F25" i="12"/>
  <c r="G12" i="12"/>
  <c r="H12" i="12" s="1"/>
  <c r="F12" i="12"/>
  <c r="E12" i="12"/>
  <c r="G17" i="12"/>
  <c r="H17" i="12" s="1"/>
  <c r="F17" i="12"/>
  <c r="E17" i="12"/>
  <c r="E41" i="12"/>
  <c r="G41" i="12"/>
  <c r="H41" i="12" s="1"/>
  <c r="F41" i="12"/>
  <c r="E13" i="12"/>
  <c r="G28" i="12"/>
  <c r="H28" i="12" s="1"/>
  <c r="E36" i="12"/>
  <c r="E52" i="12"/>
  <c r="E60" i="12"/>
  <c r="F32" i="12"/>
  <c r="F36" i="12"/>
  <c r="F40" i="12"/>
  <c r="F52" i="12"/>
  <c r="F60" i="12"/>
  <c r="E11" i="11"/>
  <c r="F11" i="11"/>
  <c r="F19" i="11"/>
  <c r="E23" i="11"/>
  <c r="F50" i="11"/>
  <c r="F34" i="11"/>
  <c r="F43" i="11"/>
  <c r="E27" i="11"/>
  <c r="E29" i="11"/>
  <c r="E42" i="11"/>
  <c r="F29" i="11"/>
  <c r="F42" i="11"/>
  <c r="E37" i="11"/>
  <c r="F10" i="11"/>
  <c r="F18" i="11"/>
  <c r="F22" i="11"/>
  <c r="F35" i="11"/>
  <c r="E46" i="10"/>
  <c r="E31" i="10"/>
  <c r="F31" i="10"/>
  <c r="F11" i="10"/>
  <c r="E50" i="10"/>
  <c r="G36" i="10"/>
  <c r="H36" i="10" s="1"/>
  <c r="G11" i="10"/>
  <c r="H11" i="10" s="1"/>
  <c r="G51" i="10"/>
  <c r="H51" i="10" s="1"/>
  <c r="F51" i="10"/>
  <c r="F40" i="10"/>
  <c r="G32" i="10"/>
  <c r="H32" i="10" s="1"/>
  <c r="E19" i="10"/>
  <c r="F19" i="10"/>
  <c r="F16" i="10"/>
  <c r="E18" i="10"/>
  <c r="E30" i="10"/>
  <c r="F34" i="10"/>
  <c r="G6" i="10"/>
  <c r="H6" i="10" s="1"/>
  <c r="G10" i="10"/>
  <c r="H10" i="10" s="1"/>
  <c r="E17" i="10"/>
  <c r="E33" i="10"/>
  <c r="G34" i="10"/>
  <c r="H34" i="10" s="1"/>
  <c r="E37" i="10"/>
  <c r="E41" i="10"/>
  <c r="G42" i="10"/>
  <c r="H42" i="10" s="1"/>
  <c r="E10" i="10"/>
  <c r="E42" i="10"/>
  <c r="F6" i="10"/>
  <c r="F26" i="10"/>
  <c r="F17" i="10"/>
  <c r="F29" i="10"/>
  <c r="F41" i="10"/>
  <c r="E6" i="10"/>
  <c r="F35" i="9"/>
  <c r="G34" i="9"/>
  <c r="H34" i="9" s="1"/>
  <c r="D45" i="9"/>
  <c r="E45" i="9" s="1"/>
  <c r="D44" i="9"/>
  <c r="G44" i="9" s="1"/>
  <c r="H44" i="9" s="1"/>
  <c r="D43" i="9"/>
  <c r="G43" i="9" s="1"/>
  <c r="H43" i="9" s="1"/>
  <c r="D42" i="9"/>
  <c r="D41" i="9"/>
  <c r="F41" i="9" s="1"/>
  <c r="D40" i="9"/>
  <c r="D39" i="9"/>
  <c r="D38" i="9"/>
  <c r="D32" i="9"/>
  <c r="D31" i="9"/>
  <c r="D30" i="9"/>
  <c r="E30" i="9" s="1"/>
  <c r="D29" i="9"/>
  <c r="D28" i="9"/>
  <c r="E28" i="9" s="1"/>
  <c r="D27" i="9"/>
  <c r="F27" i="9" s="1"/>
  <c r="D26" i="9"/>
  <c r="D25" i="9"/>
  <c r="E25" i="9" s="1"/>
  <c r="D24" i="9"/>
  <c r="G24" i="9" s="1"/>
  <c r="H24" i="9" s="1"/>
  <c r="D23" i="9"/>
  <c r="D22" i="9"/>
  <c r="G22" i="9" s="1"/>
  <c r="H22" i="9" s="1"/>
  <c r="D21" i="9"/>
  <c r="D20" i="9"/>
  <c r="E20" i="9" s="1"/>
  <c r="D19" i="9"/>
  <c r="E19" i="9" s="1"/>
  <c r="D18" i="9"/>
  <c r="F18" i="9" s="1"/>
  <c r="D17" i="9"/>
  <c r="D16" i="9"/>
  <c r="E16" i="9" s="1"/>
  <c r="D15" i="9"/>
  <c r="E15" i="9" s="1"/>
  <c r="D14" i="9"/>
  <c r="F14" i="9" s="1"/>
  <c r="D13" i="9"/>
  <c r="G13" i="9" s="1"/>
  <c r="H13" i="9" s="1"/>
  <c r="D12" i="9"/>
  <c r="F12" i="9" s="1"/>
  <c r="D11" i="9"/>
  <c r="F11" i="9" s="1"/>
  <c r="D10" i="9"/>
  <c r="D9" i="9"/>
  <c r="D8" i="9"/>
  <c r="E8" i="9" s="1"/>
  <c r="D7" i="9"/>
  <c r="G7" i="9" s="1"/>
  <c r="H7" i="9" s="1"/>
  <c r="D6" i="9"/>
  <c r="F6" i="9" s="1"/>
  <c r="E41" i="9"/>
  <c r="F24" i="9"/>
  <c r="E17" i="9"/>
  <c r="E38" i="9"/>
  <c r="E42" i="9"/>
  <c r="F13" i="9"/>
  <c r="F17" i="9"/>
  <c r="F29" i="9"/>
  <c r="F38" i="9"/>
  <c r="F42" i="9"/>
  <c r="D48" i="4"/>
  <c r="G48" i="4" s="1"/>
  <c r="D49" i="4"/>
  <c r="G49" i="4" s="1"/>
  <c r="D50" i="4"/>
  <c r="F50" i="4" s="1"/>
  <c r="D36" i="4"/>
  <c r="G36" i="4" s="1"/>
  <c r="D37" i="4"/>
  <c r="D38" i="4"/>
  <c r="F38" i="4" s="1"/>
  <c r="D39" i="4"/>
  <c r="G39" i="4" s="1"/>
  <c r="D40" i="4"/>
  <c r="D41" i="4"/>
  <c r="F41" i="4" s="1"/>
  <c r="D42" i="4"/>
  <c r="D43" i="4"/>
  <c r="G43" i="4" s="1"/>
  <c r="D44" i="4"/>
  <c r="D45" i="4"/>
  <c r="F45" i="4" s="1"/>
  <c r="D46" i="4"/>
  <c r="F46" i="4" s="1"/>
  <c r="D47" i="4"/>
  <c r="E47" i="4" s="1"/>
  <c r="D33" i="4"/>
  <c r="F33" i="4" s="1"/>
  <c r="D34" i="4"/>
  <c r="F34" i="4" s="1"/>
  <c r="D35" i="4"/>
  <c r="D30" i="4"/>
  <c r="F30" i="4" s="1"/>
  <c r="D31" i="4"/>
  <c r="D32" i="4"/>
  <c r="G32" i="4" s="1"/>
  <c r="D24" i="4"/>
  <c r="F24" i="4" s="1"/>
  <c r="D25" i="4"/>
  <c r="G25" i="4" s="1"/>
  <c r="D26" i="4"/>
  <c r="F26" i="4" s="1"/>
  <c r="D27" i="4"/>
  <c r="E27" i="4" s="1"/>
  <c r="D28" i="4"/>
  <c r="D29" i="4"/>
  <c r="D7" i="4"/>
  <c r="D8" i="4"/>
  <c r="G8" i="4" s="1"/>
  <c r="D9" i="4"/>
  <c r="G9" i="4" s="1"/>
  <c r="D10" i="4"/>
  <c r="F10" i="4" s="1"/>
  <c r="D11" i="4"/>
  <c r="D12" i="4"/>
  <c r="G12" i="4" s="1"/>
  <c r="D13" i="4"/>
  <c r="D14" i="4"/>
  <c r="F14" i="4" s="1"/>
  <c r="D15" i="4"/>
  <c r="D16" i="4"/>
  <c r="F16" i="4" s="1"/>
  <c r="D17" i="4"/>
  <c r="F17" i="4" s="1"/>
  <c r="D18" i="4"/>
  <c r="G18" i="4" s="1"/>
  <c r="D19" i="4"/>
  <c r="F19" i="4" s="1"/>
  <c r="D20" i="4"/>
  <c r="F20" i="4" s="1"/>
  <c r="D21" i="4"/>
  <c r="E21" i="4" s="1"/>
  <c r="D22" i="4"/>
  <c r="G22" i="4" s="1"/>
  <c r="D23" i="4"/>
  <c r="D6" i="4"/>
  <c r="G6" i="4" s="1"/>
  <c r="D43" i="3"/>
  <c r="F43" i="3" s="1"/>
  <c r="D44" i="3"/>
  <c r="D45" i="3"/>
  <c r="D46" i="3"/>
  <c r="D47" i="3"/>
  <c r="D48" i="3"/>
  <c r="D32" i="3"/>
  <c r="D33" i="3"/>
  <c r="D34" i="3"/>
  <c r="D35" i="3"/>
  <c r="F35" i="3" s="1"/>
  <c r="D36" i="3"/>
  <c r="D37" i="3"/>
  <c r="D38" i="3"/>
  <c r="D39" i="3"/>
  <c r="D40" i="3"/>
  <c r="D41" i="3"/>
  <c r="F41" i="3" s="1"/>
  <c r="D42" i="3"/>
  <c r="D21" i="3"/>
  <c r="D22" i="3"/>
  <c r="D23" i="3"/>
  <c r="D24" i="3"/>
  <c r="D25" i="3"/>
  <c r="D26" i="3"/>
  <c r="D27" i="3"/>
  <c r="D28" i="3"/>
  <c r="D29" i="3"/>
  <c r="D30" i="3"/>
  <c r="D3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E6" i="3" s="1"/>
  <c r="D98" i="5"/>
  <c r="D99" i="5"/>
  <c r="D100" i="5"/>
  <c r="D101" i="5"/>
  <c r="E101" i="5" s="1"/>
  <c r="D102" i="5"/>
  <c r="D103" i="5"/>
  <c r="D104" i="5"/>
  <c r="D105" i="5"/>
  <c r="D106" i="5"/>
  <c r="D107" i="5"/>
  <c r="D108" i="5"/>
  <c r="D109" i="5"/>
  <c r="D110" i="5"/>
  <c r="D90" i="5"/>
  <c r="D91" i="5"/>
  <c r="D92" i="5"/>
  <c r="D93" i="5"/>
  <c r="D94" i="5"/>
  <c r="D95" i="5"/>
  <c r="D96" i="5"/>
  <c r="D97" i="5"/>
  <c r="D78" i="5"/>
  <c r="D79" i="5"/>
  <c r="D80" i="5"/>
  <c r="D81" i="5"/>
  <c r="D82" i="5"/>
  <c r="D83" i="5"/>
  <c r="D84" i="5"/>
  <c r="D85" i="5"/>
  <c r="D86" i="5"/>
  <c r="D87" i="5"/>
  <c r="D88" i="5"/>
  <c r="D89" i="5"/>
  <c r="D67" i="5"/>
  <c r="D68" i="5"/>
  <c r="D69" i="5"/>
  <c r="D70" i="5"/>
  <c r="D71" i="5"/>
  <c r="D72" i="5"/>
  <c r="D73" i="5"/>
  <c r="D74" i="5"/>
  <c r="D75" i="5"/>
  <c r="D76" i="5"/>
  <c r="D77" i="5"/>
  <c r="D60" i="5"/>
  <c r="D61" i="5"/>
  <c r="D62" i="5"/>
  <c r="D63" i="5"/>
  <c r="D64" i="5"/>
  <c r="D65" i="5"/>
  <c r="D66" i="5"/>
  <c r="D47" i="5"/>
  <c r="D48" i="5"/>
  <c r="D49" i="5"/>
  <c r="D50" i="5"/>
  <c r="D51" i="5"/>
  <c r="D52" i="5"/>
  <c r="D53" i="5"/>
  <c r="D54" i="5"/>
  <c r="D55" i="5"/>
  <c r="D56" i="5"/>
  <c r="D57" i="5"/>
  <c r="D58" i="5"/>
  <c r="E58" i="5" s="1"/>
  <c r="D59" i="5"/>
  <c r="D33" i="5"/>
  <c r="D34" i="5"/>
  <c r="D35" i="5"/>
  <c r="E35" i="5" s="1"/>
  <c r="D36" i="5"/>
  <c r="D37" i="5"/>
  <c r="D38" i="5"/>
  <c r="D39" i="5"/>
  <c r="D40" i="5"/>
  <c r="D41" i="5"/>
  <c r="D42" i="5"/>
  <c r="D43" i="5"/>
  <c r="D44" i="5"/>
  <c r="D45" i="5"/>
  <c r="D46" i="5"/>
  <c r="D21" i="5"/>
  <c r="D22" i="5"/>
  <c r="D23" i="5"/>
  <c r="D24" i="5"/>
  <c r="D25" i="5"/>
  <c r="D26" i="5"/>
  <c r="D27" i="5"/>
  <c r="D28" i="5"/>
  <c r="D29" i="5"/>
  <c r="D30" i="5"/>
  <c r="D31" i="5"/>
  <c r="D32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6" i="5"/>
  <c r="D58" i="2"/>
  <c r="D59" i="2"/>
  <c r="D60" i="2"/>
  <c r="D61" i="2"/>
  <c r="E61" i="2" s="1"/>
  <c r="D62" i="2"/>
  <c r="D63" i="2"/>
  <c r="D50" i="2"/>
  <c r="D51" i="2"/>
  <c r="D52" i="2"/>
  <c r="F52" i="2" s="1"/>
  <c r="D53" i="2"/>
  <c r="D54" i="2"/>
  <c r="E54" i="2" s="1"/>
  <c r="D55" i="2"/>
  <c r="D56" i="2"/>
  <c r="D57" i="2"/>
  <c r="D35" i="2"/>
  <c r="E35" i="2" s="1"/>
  <c r="D36" i="2"/>
  <c r="D37" i="2"/>
  <c r="F37" i="2" s="1"/>
  <c r="D38" i="2"/>
  <c r="D39" i="2"/>
  <c r="D40" i="2"/>
  <c r="D41" i="2"/>
  <c r="D42" i="2"/>
  <c r="E42" i="2" s="1"/>
  <c r="D43" i="2"/>
  <c r="D44" i="2"/>
  <c r="E44" i="2" s="1"/>
  <c r="D45" i="2"/>
  <c r="D46" i="2"/>
  <c r="D47" i="2"/>
  <c r="D48" i="2"/>
  <c r="D49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7" i="2"/>
  <c r="E7" i="2" s="1"/>
  <c r="D8" i="2"/>
  <c r="D9" i="2"/>
  <c r="E9" i="2" s="1"/>
  <c r="D10" i="2"/>
  <c r="D11" i="2"/>
  <c r="D12" i="2"/>
  <c r="D13" i="2"/>
  <c r="D14" i="2"/>
  <c r="D15" i="2"/>
  <c r="E15" i="2" s="1"/>
  <c r="D16" i="2"/>
  <c r="D17" i="2"/>
  <c r="E17" i="2" s="1"/>
  <c r="D18" i="2"/>
  <c r="D6" i="2"/>
  <c r="G37" i="4"/>
  <c r="F42" i="4"/>
  <c r="F31" i="4"/>
  <c r="D24" i="1"/>
  <c r="D25" i="1"/>
  <c r="E25" i="1" s="1"/>
  <c r="D26" i="1"/>
  <c r="D27" i="1"/>
  <c r="D28" i="1"/>
  <c r="E28" i="1" s="1"/>
  <c r="D29" i="1"/>
  <c r="D30" i="1"/>
  <c r="D31" i="1"/>
  <c r="D32" i="1"/>
  <c r="E32" i="1" s="1"/>
  <c r="D33" i="1"/>
  <c r="D34" i="1"/>
  <c r="D35" i="1"/>
  <c r="D36" i="1"/>
  <c r="D37" i="1"/>
  <c r="D38" i="1"/>
  <c r="D39" i="1"/>
  <c r="D4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E15" i="1"/>
  <c r="E7" i="1"/>
  <c r="E33" i="1"/>
  <c r="E14" i="1"/>
  <c r="E40" i="1"/>
  <c r="E24" i="1"/>
  <c r="E36" i="9" l="1"/>
  <c r="G36" i="9"/>
  <c r="H36" i="9" s="1"/>
  <c r="G18" i="9"/>
  <c r="H18" i="9" s="1"/>
  <c r="E18" i="9"/>
  <c r="F29" i="12"/>
  <c r="G29" i="12"/>
  <c r="H29" i="12" s="1"/>
  <c r="G22" i="12"/>
  <c r="H22" i="12" s="1"/>
  <c r="E45" i="12"/>
  <c r="F45" i="12"/>
  <c r="F22" i="12"/>
  <c r="F61" i="12"/>
  <c r="E24" i="12"/>
  <c r="F24" i="12"/>
  <c r="E62" i="12"/>
  <c r="E8" i="12"/>
  <c r="E32" i="12"/>
  <c r="F21" i="12"/>
  <c r="G61" i="12"/>
  <c r="H61" i="12" s="1"/>
  <c r="F15" i="12"/>
  <c r="F35" i="12"/>
  <c r="F54" i="12"/>
  <c r="G62" i="12"/>
  <c r="H62" i="12" s="1"/>
  <c r="F33" i="12"/>
  <c r="F13" i="12"/>
  <c r="F49" i="12"/>
  <c r="F27" i="12"/>
  <c r="G47" i="12"/>
  <c r="H47" i="12" s="1"/>
  <c r="E57" i="12"/>
  <c r="F19" i="12"/>
  <c r="G36" i="12"/>
  <c r="H36" i="12" s="1"/>
  <c r="G33" i="12"/>
  <c r="H33" i="12" s="1"/>
  <c r="G13" i="12"/>
  <c r="H13" i="12" s="1"/>
  <c r="F47" i="12"/>
  <c r="G8" i="12"/>
  <c r="H8" i="12" s="1"/>
  <c r="G25" i="12"/>
  <c r="H25" i="12" s="1"/>
  <c r="G49" i="12"/>
  <c r="H49" i="12" s="1"/>
  <c r="G11" i="12"/>
  <c r="H11" i="12" s="1"/>
  <c r="F23" i="12"/>
  <c r="F62" i="12"/>
  <c r="E25" i="12"/>
  <c r="E29" i="12"/>
  <c r="E49" i="12"/>
  <c r="G23" i="12"/>
  <c r="H23" i="12" s="1"/>
  <c r="E42" i="12"/>
  <c r="G19" i="12"/>
  <c r="H19" i="12" s="1"/>
  <c r="E40" i="12"/>
  <c r="F11" i="12"/>
  <c r="G27" i="12"/>
  <c r="H27" i="12" s="1"/>
  <c r="E11" i="12"/>
  <c r="E47" i="12"/>
  <c r="G32" i="12"/>
  <c r="H32" i="12" s="1"/>
  <c r="F51" i="12"/>
  <c r="F6" i="12"/>
  <c r="G18" i="12"/>
  <c r="H18" i="12" s="1"/>
  <c r="F31" i="12"/>
  <c r="G6" i="12"/>
  <c r="H6" i="12" s="1"/>
  <c r="E44" i="12"/>
  <c r="E18" i="12"/>
  <c r="G51" i="12"/>
  <c r="H51" i="12" s="1"/>
  <c r="E23" i="12"/>
  <c r="E63" i="12"/>
  <c r="F44" i="12"/>
  <c r="G31" i="12"/>
  <c r="H31" i="12" s="1"/>
  <c r="G44" i="12"/>
  <c r="H44" i="12" s="1"/>
  <c r="G14" i="12"/>
  <c r="H14" i="12" s="1"/>
  <c r="E48" i="12"/>
  <c r="E28" i="12"/>
  <c r="E16" i="12"/>
  <c r="E50" i="12"/>
  <c r="G53" i="12"/>
  <c r="H53" i="12" s="1"/>
  <c r="F28" i="12"/>
  <c r="F37" i="12"/>
  <c r="G9" i="12"/>
  <c r="H9" i="12" s="1"/>
  <c r="F16" i="12"/>
  <c r="E20" i="12"/>
  <c r="E14" i="12"/>
  <c r="E9" i="12"/>
  <c r="E53" i="12"/>
  <c r="G37" i="12"/>
  <c r="H37" i="12" s="1"/>
  <c r="G16" i="12"/>
  <c r="H16" i="12" s="1"/>
  <c r="G20" i="12"/>
  <c r="H20" i="12" s="1"/>
  <c r="G39" i="12"/>
  <c r="H39" i="12" s="1"/>
  <c r="E6" i="12"/>
  <c r="G10" i="12"/>
  <c r="H10" i="12" s="1"/>
  <c r="E15" i="12"/>
  <c r="G38" i="12"/>
  <c r="H38" i="12" s="1"/>
  <c r="E54" i="12"/>
  <c r="E37" i="12"/>
  <c r="F34" i="12"/>
  <c r="F50" i="12"/>
  <c r="E55" i="12"/>
  <c r="F53" i="12"/>
  <c r="G7" i="12"/>
  <c r="H7" i="12" s="1"/>
  <c r="G46" i="12"/>
  <c r="H46" i="12" s="1"/>
  <c r="E51" i="12"/>
  <c r="F48" i="12"/>
  <c r="F9" i="12"/>
  <c r="E34" i="12"/>
  <c r="F18" i="12"/>
  <c r="F86" i="5"/>
  <c r="E110" i="13"/>
  <c r="E39" i="13"/>
  <c r="E64" i="13"/>
  <c r="F55" i="13"/>
  <c r="F47" i="13"/>
  <c r="F16" i="13"/>
  <c r="E72" i="13"/>
  <c r="E24" i="13"/>
  <c r="E48" i="13"/>
  <c r="F34" i="13"/>
  <c r="E42" i="13"/>
  <c r="E90" i="13"/>
  <c r="E97" i="13"/>
  <c r="E27" i="13"/>
  <c r="E11" i="13"/>
  <c r="E77" i="13"/>
  <c r="E104" i="13"/>
  <c r="F43" i="13"/>
  <c r="E106" i="13"/>
  <c r="E61" i="13"/>
  <c r="E103" i="13"/>
  <c r="E88" i="13"/>
  <c r="E95" i="13"/>
  <c r="F75" i="13"/>
  <c r="E36" i="13"/>
  <c r="E23" i="13"/>
  <c r="F85" i="13"/>
  <c r="F80" i="13"/>
  <c r="E78" i="13"/>
  <c r="E10" i="13"/>
  <c r="F102" i="13"/>
  <c r="E8" i="13"/>
  <c r="E102" i="13"/>
  <c r="F57" i="13"/>
  <c r="E65" i="13"/>
  <c r="F49" i="13"/>
  <c r="F59" i="13"/>
  <c r="F28" i="13"/>
  <c r="E30" i="13"/>
  <c r="F30" i="13"/>
  <c r="F7" i="13"/>
  <c r="E22" i="13"/>
  <c r="E92" i="13"/>
  <c r="E37" i="13"/>
  <c r="F35" i="13"/>
  <c r="F93" i="13"/>
  <c r="F45" i="13"/>
  <c r="F105" i="13"/>
  <c r="F109" i="13"/>
  <c r="F46" i="13"/>
  <c r="F96" i="13"/>
  <c r="E53" i="13"/>
  <c r="F12" i="13"/>
  <c r="E86" i="13"/>
  <c r="F40" i="13"/>
  <c r="E15" i="13"/>
  <c r="E38" i="13"/>
  <c r="E94" i="13"/>
  <c r="E82" i="13"/>
  <c r="E99" i="13"/>
  <c r="E109" i="13"/>
  <c r="E83" i="13"/>
  <c r="E26" i="13"/>
  <c r="F101" i="13"/>
  <c r="E91" i="13"/>
  <c r="E84" i="13"/>
  <c r="F69" i="13"/>
  <c r="F113" i="13"/>
  <c r="F18" i="13"/>
  <c r="F6" i="13"/>
  <c r="E46" i="13"/>
  <c r="E62" i="13"/>
  <c r="E41" i="13"/>
  <c r="E101" i="13"/>
  <c r="E40" i="13"/>
  <c r="E25" i="13"/>
  <c r="E12" i="13"/>
  <c r="E56" i="13"/>
  <c r="E35" i="13"/>
  <c r="E68" i="13"/>
  <c r="E74" i="13"/>
  <c r="E50" i="13"/>
  <c r="E113" i="13"/>
  <c r="G12" i="10"/>
  <c r="H12" i="10" s="1"/>
  <c r="G30" i="10"/>
  <c r="H30" i="10" s="1"/>
  <c r="G28" i="10"/>
  <c r="H28" i="10" s="1"/>
  <c r="G8" i="10"/>
  <c r="H8" i="10" s="1"/>
  <c r="F23" i="10"/>
  <c r="E29" i="10"/>
  <c r="E26" i="10"/>
  <c r="F24" i="10"/>
  <c r="E7" i="10"/>
  <c r="F48" i="10"/>
  <c r="F20" i="10"/>
  <c r="F32" i="10"/>
  <c r="G27" i="10"/>
  <c r="H27" i="10" s="1"/>
  <c r="E40" i="10"/>
  <c r="E49" i="10"/>
  <c r="E13" i="10"/>
  <c r="G49" i="10"/>
  <c r="H49" i="10" s="1"/>
  <c r="E34" i="10"/>
  <c r="F39" i="10"/>
  <c r="F27" i="10"/>
  <c r="E48" i="10"/>
  <c r="E39" i="10"/>
  <c r="G20" i="10"/>
  <c r="H20" i="10" s="1"/>
  <c r="G37" i="10"/>
  <c r="H37" i="10" s="1"/>
  <c r="F13" i="10"/>
  <c r="F49" i="10"/>
  <c r="E22" i="10"/>
  <c r="E15" i="10"/>
  <c r="G31" i="10"/>
  <c r="H31" i="10" s="1"/>
  <c r="F45" i="10"/>
  <c r="G22" i="10"/>
  <c r="H22" i="10" s="1"/>
  <c r="G40" i="10"/>
  <c r="H40" i="10" s="1"/>
  <c r="G13" i="10"/>
  <c r="H13" i="10" s="1"/>
  <c r="E20" i="10"/>
  <c r="E27" i="10"/>
  <c r="F25" i="10"/>
  <c r="G16" i="10"/>
  <c r="H16" i="10" s="1"/>
  <c r="G47" i="10"/>
  <c r="H47" i="10" s="1"/>
  <c r="E51" i="10"/>
  <c r="F21" i="10"/>
  <c r="E35" i="10"/>
  <c r="G50" i="10"/>
  <c r="H50" i="10" s="1"/>
  <c r="G17" i="10"/>
  <c r="H17" i="10" s="1"/>
  <c r="G48" i="10"/>
  <c r="H48" i="10" s="1"/>
  <c r="E14" i="10"/>
  <c r="G38" i="10"/>
  <c r="H38" i="10" s="1"/>
  <c r="E25" i="10"/>
  <c r="E9" i="10"/>
  <c r="G35" i="10"/>
  <c r="H35" i="10" s="1"/>
  <c r="F7" i="10"/>
  <c r="G23" i="10"/>
  <c r="H23" i="10" s="1"/>
  <c r="E32" i="10"/>
  <c r="G41" i="10"/>
  <c r="H41" i="10" s="1"/>
  <c r="F33" i="10"/>
  <c r="E21" i="10"/>
  <c r="F44" i="10"/>
  <c r="E8" i="10"/>
  <c r="G19" i="10"/>
  <c r="H19" i="10" s="1"/>
  <c r="E24" i="10"/>
  <c r="F42" i="10"/>
  <c r="G45" i="10"/>
  <c r="H45" i="10" s="1"/>
  <c r="G44" i="10"/>
  <c r="H44" i="10" s="1"/>
  <c r="E47" i="10"/>
  <c r="F14" i="10"/>
  <c r="G33" i="10"/>
  <c r="H33" i="10" s="1"/>
  <c r="E38" i="10"/>
  <c r="F50" i="10"/>
  <c r="E38" i="4"/>
  <c r="E32" i="4"/>
  <c r="G16" i="4"/>
  <c r="E24" i="4"/>
  <c r="G30" i="4"/>
  <c r="G38" i="4"/>
  <c r="E9" i="4"/>
  <c r="F9" i="4"/>
  <c r="E14" i="4"/>
  <c r="E36" i="4"/>
  <c r="E22" i="4"/>
  <c r="E43" i="4"/>
  <c r="F43" i="4"/>
  <c r="F25" i="4"/>
  <c r="F32" i="4"/>
  <c r="E6" i="4"/>
  <c r="F6" i="4"/>
  <c r="E8" i="4"/>
  <c r="F8" i="4"/>
  <c r="E45" i="4"/>
  <c r="G45" i="4"/>
  <c r="E16" i="4"/>
  <c r="E25" i="4"/>
  <c r="G10" i="4"/>
  <c r="F39" i="4"/>
  <c r="F18" i="4"/>
  <c r="F47" i="4"/>
  <c r="G24" i="4"/>
  <c r="E18" i="4"/>
  <c r="E17" i="4"/>
  <c r="E46" i="4"/>
  <c r="G47" i="4"/>
  <c r="G17" i="4"/>
  <c r="F49" i="4"/>
  <c r="G46" i="4"/>
  <c r="E10" i="4"/>
  <c r="E39" i="4"/>
  <c r="G27" i="4"/>
  <c r="E41" i="4"/>
  <c r="G41" i="4"/>
  <c r="E12" i="4"/>
  <c r="F27" i="4"/>
  <c r="E48" i="4"/>
  <c r="F12" i="4"/>
  <c r="E34" i="4"/>
  <c r="G34" i="4"/>
  <c r="E20" i="4"/>
  <c r="E49" i="4"/>
  <c r="G20" i="4"/>
  <c r="F48" i="4"/>
  <c r="E26" i="4"/>
  <c r="G19" i="4"/>
  <c r="G42" i="4"/>
  <c r="F21" i="4"/>
  <c r="G21" i="4"/>
  <c r="E40" i="4"/>
  <c r="G26" i="4"/>
  <c r="G50" i="4"/>
  <c r="G35" i="4"/>
  <c r="F40" i="4"/>
  <c r="E13" i="4"/>
  <c r="F35" i="4"/>
  <c r="E11" i="4"/>
  <c r="G40" i="4"/>
  <c r="G11" i="4"/>
  <c r="G13" i="4"/>
  <c r="E28" i="4"/>
  <c r="F11" i="4"/>
  <c r="F28" i="4"/>
  <c r="E35" i="4"/>
  <c r="E33" i="4"/>
  <c r="F13" i="4"/>
  <c r="G33" i="4"/>
  <c r="E19" i="4"/>
  <c r="E42" i="4"/>
  <c r="G28" i="4"/>
  <c r="E7" i="11"/>
  <c r="E12" i="11"/>
  <c r="F36" i="11"/>
  <c r="E6" i="11"/>
  <c r="F20" i="11"/>
  <c r="F46" i="11"/>
  <c r="E40" i="11"/>
  <c r="E30" i="11"/>
  <c r="E16" i="11"/>
  <c r="E51" i="11"/>
  <c r="E45" i="11"/>
  <c r="F24" i="11"/>
  <c r="F14" i="11"/>
  <c r="E8" i="11"/>
  <c r="E13" i="11"/>
  <c r="E33" i="11"/>
  <c r="F48" i="11"/>
  <c r="F26" i="11"/>
  <c r="E17" i="11"/>
  <c r="E47" i="11"/>
  <c r="F39" i="11"/>
  <c r="E15" i="11"/>
  <c r="E44" i="11"/>
  <c r="E31" i="11"/>
  <c r="E21" i="11"/>
  <c r="F25" i="11"/>
  <c r="E53" i="11"/>
  <c r="G41" i="9"/>
  <c r="H41" i="9" s="1"/>
  <c r="E43" i="9"/>
  <c r="E44" i="9"/>
  <c r="F43" i="9"/>
  <c r="E7" i="9"/>
  <c r="F8" i="9"/>
  <c r="G8" i="9"/>
  <c r="H8" i="9" s="1"/>
  <c r="F45" i="9"/>
  <c r="G11" i="9"/>
  <c r="H11" i="9" s="1"/>
  <c r="F39" i="9"/>
  <c r="E39" i="9"/>
  <c r="G45" i="9"/>
  <c r="H45" i="9" s="1"/>
  <c r="E13" i="9"/>
  <c r="F31" i="9"/>
  <c r="E12" i="9"/>
  <c r="G25" i="9"/>
  <c r="H25" i="9" s="1"/>
  <c r="G31" i="9"/>
  <c r="H31" i="9" s="1"/>
  <c r="E35" i="9"/>
  <c r="E22" i="9"/>
  <c r="F22" i="9"/>
  <c r="F28" i="9"/>
  <c r="E31" i="9"/>
  <c r="F15" i="9"/>
  <c r="F19" i="9"/>
  <c r="F25" i="9"/>
  <c r="F7" i="9"/>
  <c r="E6" i="9"/>
  <c r="G6" i="9"/>
  <c r="H6" i="9" s="1"/>
  <c r="E40" i="9"/>
  <c r="E33" i="9"/>
  <c r="E37" i="9"/>
  <c r="F21" i="9"/>
  <c r="E21" i="9"/>
  <c r="E14" i="9"/>
  <c r="E24" i="9"/>
  <c r="G38" i="9"/>
  <c r="H38" i="9" s="1"/>
  <c r="F44" i="9"/>
  <c r="G37" i="9"/>
  <c r="H37" i="9" s="1"/>
  <c r="E34" i="9"/>
  <c r="F40" i="9"/>
  <c r="G14" i="9"/>
  <c r="H14" i="9" s="1"/>
  <c r="G21" i="9"/>
  <c r="H21" i="9" s="1"/>
  <c r="E18" i="1"/>
  <c r="E22" i="1"/>
  <c r="E10" i="1"/>
  <c r="E37" i="1"/>
  <c r="G6" i="1"/>
  <c r="H6" i="1" s="1"/>
  <c r="E36" i="1"/>
  <c r="E39" i="1"/>
  <c r="E30" i="1"/>
  <c r="G13" i="1"/>
  <c r="H13" i="1" s="1"/>
  <c r="E29" i="1"/>
  <c r="E23" i="1"/>
  <c r="F17" i="1"/>
  <c r="E9" i="1"/>
  <c r="E35" i="1"/>
  <c r="E27" i="1"/>
  <c r="E11" i="1"/>
  <c r="F16" i="1"/>
  <c r="E8" i="1"/>
  <c r="E34" i="1"/>
  <c r="E26" i="1"/>
  <c r="F32" i="1"/>
  <c r="E19" i="1"/>
  <c r="F25" i="1"/>
  <c r="G20" i="1"/>
  <c r="H20" i="1" s="1"/>
  <c r="F40" i="1"/>
  <c r="F24" i="1"/>
  <c r="E44" i="5"/>
  <c r="F44" i="5"/>
  <c r="G38" i="1"/>
  <c r="H38" i="1" s="1"/>
  <c r="F38" i="1"/>
  <c r="E15" i="4"/>
  <c r="F25" i="2"/>
  <c r="G25" i="2"/>
  <c r="H25" i="2" s="1"/>
  <c r="E55" i="2"/>
  <c r="F55" i="2"/>
  <c r="G55" i="2"/>
  <c r="H55" i="2" s="1"/>
  <c r="E62" i="2"/>
  <c r="F62" i="2"/>
  <c r="G62" i="2"/>
  <c r="H62" i="2" s="1"/>
  <c r="E6" i="5"/>
  <c r="F6" i="5"/>
  <c r="E31" i="5"/>
  <c r="E25" i="5"/>
  <c r="F25" i="5"/>
  <c r="F43" i="5"/>
  <c r="E36" i="5"/>
  <c r="F36" i="5"/>
  <c r="E55" i="5"/>
  <c r="F55" i="5"/>
  <c r="E47" i="5"/>
  <c r="F47" i="5"/>
  <c r="E77" i="5"/>
  <c r="F77" i="5"/>
  <c r="E69" i="5"/>
  <c r="F69" i="5"/>
  <c r="E84" i="5"/>
  <c r="F84" i="5"/>
  <c r="E78" i="5"/>
  <c r="F78" i="5"/>
  <c r="E94" i="5"/>
  <c r="F94" i="5"/>
  <c r="E108" i="5"/>
  <c r="F108" i="5"/>
  <c r="E16" i="3"/>
  <c r="F16" i="3"/>
  <c r="G16" i="3"/>
  <c r="H16" i="3" s="1"/>
  <c r="E8" i="3"/>
  <c r="F8" i="3"/>
  <c r="G8" i="3"/>
  <c r="H8" i="3" s="1"/>
  <c r="E25" i="3"/>
  <c r="F25" i="3"/>
  <c r="G25" i="3"/>
  <c r="H25" i="3" s="1"/>
  <c r="E39" i="3"/>
  <c r="F39" i="3"/>
  <c r="G39" i="3"/>
  <c r="H39" i="3" s="1"/>
  <c r="E48" i="3"/>
  <c r="F48" i="3"/>
  <c r="G48" i="3"/>
  <c r="H48" i="3" s="1"/>
  <c r="E25" i="2"/>
  <c r="G29" i="3"/>
  <c r="H29" i="3" s="1"/>
  <c r="F13" i="1"/>
  <c r="F63" i="2"/>
  <c r="E63" i="2"/>
  <c r="G63" i="2"/>
  <c r="H63" i="2" s="1"/>
  <c r="E60" i="5"/>
  <c r="F60" i="5"/>
  <c r="E9" i="3"/>
  <c r="F9" i="3"/>
  <c r="G9" i="3"/>
  <c r="H9" i="3" s="1"/>
  <c r="F26" i="5"/>
  <c r="F20" i="1"/>
  <c r="F37" i="4"/>
  <c r="E100" i="5"/>
  <c r="F100" i="5"/>
  <c r="E16" i="1"/>
  <c r="E17" i="1"/>
  <c r="F19" i="1"/>
  <c r="G19" i="1"/>
  <c r="H19" i="1" s="1"/>
  <c r="F11" i="1"/>
  <c r="G11" i="1"/>
  <c r="H11" i="1" s="1"/>
  <c r="F37" i="1"/>
  <c r="F29" i="1"/>
  <c r="E30" i="4"/>
  <c r="F22" i="4"/>
  <c r="F15" i="4"/>
  <c r="F36" i="4"/>
  <c r="E7" i="4"/>
  <c r="E12" i="2"/>
  <c r="F12" i="2"/>
  <c r="G12" i="2"/>
  <c r="H12" i="2" s="1"/>
  <c r="F32" i="2"/>
  <c r="G32" i="2"/>
  <c r="H32" i="2" s="1"/>
  <c r="E24" i="2"/>
  <c r="F24" i="2"/>
  <c r="G24" i="2"/>
  <c r="H24" i="2" s="1"/>
  <c r="E47" i="2"/>
  <c r="F47" i="2"/>
  <c r="G47" i="2"/>
  <c r="H47" i="2" s="1"/>
  <c r="E39" i="2"/>
  <c r="F39" i="2"/>
  <c r="G39" i="2"/>
  <c r="H39" i="2" s="1"/>
  <c r="F54" i="2"/>
  <c r="G54" i="2"/>
  <c r="H54" i="2" s="1"/>
  <c r="F61" i="2"/>
  <c r="G61" i="2"/>
  <c r="H61" i="2" s="1"/>
  <c r="E20" i="5"/>
  <c r="F20" i="5"/>
  <c r="F12" i="5"/>
  <c r="E12" i="5"/>
  <c r="E30" i="5"/>
  <c r="F30" i="5"/>
  <c r="E24" i="5"/>
  <c r="F24" i="5"/>
  <c r="F35" i="5"/>
  <c r="E54" i="5"/>
  <c r="E66" i="5"/>
  <c r="F66" i="5"/>
  <c r="E76" i="5"/>
  <c r="F76" i="5"/>
  <c r="E68" i="5"/>
  <c r="F68" i="5"/>
  <c r="E83" i="5"/>
  <c r="F83" i="5"/>
  <c r="E93" i="5"/>
  <c r="E107" i="5"/>
  <c r="F107" i="5"/>
  <c r="E99" i="5"/>
  <c r="F99" i="5"/>
  <c r="E15" i="3"/>
  <c r="F15" i="3"/>
  <c r="E7" i="3"/>
  <c r="F7" i="3"/>
  <c r="G7" i="3"/>
  <c r="H7" i="3" s="1"/>
  <c r="E24" i="3"/>
  <c r="F24" i="3"/>
  <c r="G24" i="3"/>
  <c r="H24" i="3" s="1"/>
  <c r="E38" i="3"/>
  <c r="F38" i="3"/>
  <c r="G38" i="3"/>
  <c r="H38" i="3" s="1"/>
  <c r="E47" i="3"/>
  <c r="F47" i="3"/>
  <c r="E50" i="4"/>
  <c r="G12" i="1"/>
  <c r="H12" i="1" s="1"/>
  <c r="F29" i="3"/>
  <c r="G47" i="3"/>
  <c r="H47" i="3" s="1"/>
  <c r="F31" i="5"/>
  <c r="F93" i="5"/>
  <c r="G9" i="9"/>
  <c r="H9" i="9" s="1"/>
  <c r="F9" i="9"/>
  <c r="E9" i="9"/>
  <c r="E49" i="2"/>
  <c r="F49" i="2"/>
  <c r="G49" i="2"/>
  <c r="H49" i="2" s="1"/>
  <c r="E26" i="5"/>
  <c r="E85" i="5"/>
  <c r="F85" i="5"/>
  <c r="F13" i="2"/>
  <c r="G13" i="2"/>
  <c r="H13" i="2" s="1"/>
  <c r="F18" i="1"/>
  <c r="G18" i="1"/>
  <c r="H18" i="1" s="1"/>
  <c r="F10" i="1"/>
  <c r="G10" i="1"/>
  <c r="H10" i="1" s="1"/>
  <c r="F36" i="1"/>
  <c r="F28" i="1"/>
  <c r="E44" i="4"/>
  <c r="G15" i="4"/>
  <c r="G7" i="4"/>
  <c r="G6" i="2"/>
  <c r="H6" i="2" s="1"/>
  <c r="F6" i="2"/>
  <c r="E6" i="2"/>
  <c r="F11" i="2"/>
  <c r="G11" i="2"/>
  <c r="H11" i="2" s="1"/>
  <c r="E31" i="2"/>
  <c r="F31" i="2"/>
  <c r="G31" i="2"/>
  <c r="H31" i="2" s="1"/>
  <c r="F23" i="2"/>
  <c r="G23" i="2"/>
  <c r="H23" i="2" s="1"/>
  <c r="F46" i="2"/>
  <c r="G46" i="2"/>
  <c r="H46" i="2" s="1"/>
  <c r="F38" i="2"/>
  <c r="G38" i="2"/>
  <c r="H38" i="2" s="1"/>
  <c r="E38" i="2"/>
  <c r="E53" i="2"/>
  <c r="F53" i="2"/>
  <c r="G53" i="2"/>
  <c r="H53" i="2" s="1"/>
  <c r="E60" i="2"/>
  <c r="F60" i="2"/>
  <c r="G60" i="2"/>
  <c r="H60" i="2" s="1"/>
  <c r="E19" i="5"/>
  <c r="F19" i="5"/>
  <c r="E11" i="5"/>
  <c r="F11" i="5"/>
  <c r="E29" i="5"/>
  <c r="F29" i="5"/>
  <c r="E23" i="5"/>
  <c r="F23" i="5"/>
  <c r="E42" i="5"/>
  <c r="F42" i="5"/>
  <c r="E34" i="5"/>
  <c r="F34" i="5"/>
  <c r="E53" i="5"/>
  <c r="F53" i="5"/>
  <c r="E65" i="5"/>
  <c r="F65" i="5"/>
  <c r="E75" i="5"/>
  <c r="F75" i="5"/>
  <c r="E67" i="5"/>
  <c r="F67" i="5"/>
  <c r="E92" i="5"/>
  <c r="F92" i="5"/>
  <c r="E106" i="5"/>
  <c r="F106" i="5"/>
  <c r="E98" i="5"/>
  <c r="F98" i="5"/>
  <c r="E14" i="3"/>
  <c r="F14" i="3"/>
  <c r="G14" i="3"/>
  <c r="H14" i="3" s="1"/>
  <c r="E31" i="3"/>
  <c r="F31" i="3"/>
  <c r="G31" i="3"/>
  <c r="H31" i="3" s="1"/>
  <c r="E23" i="3"/>
  <c r="F23" i="3"/>
  <c r="E37" i="3"/>
  <c r="F37" i="3"/>
  <c r="G37" i="3"/>
  <c r="H37" i="3" s="1"/>
  <c r="E46" i="3"/>
  <c r="F46" i="3"/>
  <c r="G46" i="3"/>
  <c r="H46" i="3" s="1"/>
  <c r="G37" i="1"/>
  <c r="H37" i="1" s="1"/>
  <c r="E23" i="2"/>
  <c r="E32" i="2"/>
  <c r="G52" i="2"/>
  <c r="H52" i="2" s="1"/>
  <c r="E43" i="5"/>
  <c r="F34" i="2"/>
  <c r="G34" i="2"/>
  <c r="H34" i="2" s="1"/>
  <c r="E34" i="2"/>
  <c r="E14" i="5"/>
  <c r="F14" i="5"/>
  <c r="E70" i="5"/>
  <c r="E26" i="3"/>
  <c r="F26" i="3"/>
  <c r="G26" i="3"/>
  <c r="H26" i="3" s="1"/>
  <c r="E33" i="2"/>
  <c r="F33" i="2"/>
  <c r="G33" i="2"/>
  <c r="H33" i="2" s="1"/>
  <c r="G17" i="1"/>
  <c r="H17" i="1" s="1"/>
  <c r="G9" i="1"/>
  <c r="H9" i="1" s="1"/>
  <c r="F35" i="1"/>
  <c r="G35" i="1"/>
  <c r="H35" i="1" s="1"/>
  <c r="F27" i="1"/>
  <c r="G27" i="1"/>
  <c r="H27" i="1" s="1"/>
  <c r="G44" i="4"/>
  <c r="E23" i="4"/>
  <c r="E29" i="4"/>
  <c r="F7" i="4"/>
  <c r="E18" i="2"/>
  <c r="F18" i="2"/>
  <c r="G18" i="2"/>
  <c r="H18" i="2" s="1"/>
  <c r="E10" i="2"/>
  <c r="F10" i="2"/>
  <c r="G10" i="2"/>
  <c r="H10" i="2" s="1"/>
  <c r="E30" i="2"/>
  <c r="F30" i="2"/>
  <c r="G30" i="2"/>
  <c r="H30" i="2" s="1"/>
  <c r="E22" i="2"/>
  <c r="F22" i="2"/>
  <c r="G22" i="2"/>
  <c r="H22" i="2" s="1"/>
  <c r="E45" i="2"/>
  <c r="F45" i="2"/>
  <c r="G45" i="2"/>
  <c r="H45" i="2" s="1"/>
  <c r="E37" i="2"/>
  <c r="F59" i="2"/>
  <c r="E59" i="2"/>
  <c r="G59" i="2"/>
  <c r="H59" i="2" s="1"/>
  <c r="E18" i="5"/>
  <c r="F18" i="5"/>
  <c r="E10" i="5"/>
  <c r="F10" i="5"/>
  <c r="E28" i="5"/>
  <c r="F28" i="5"/>
  <c r="E22" i="5"/>
  <c r="F22" i="5"/>
  <c r="E41" i="5"/>
  <c r="F41" i="5"/>
  <c r="E33" i="5"/>
  <c r="F33" i="5"/>
  <c r="E52" i="5"/>
  <c r="F52" i="5"/>
  <c r="E64" i="5"/>
  <c r="F64" i="5"/>
  <c r="E74" i="5"/>
  <c r="F74" i="5"/>
  <c r="E89" i="5"/>
  <c r="F89" i="5"/>
  <c r="E97" i="5"/>
  <c r="F97" i="5"/>
  <c r="E91" i="5"/>
  <c r="F91" i="5"/>
  <c r="E105" i="5"/>
  <c r="F105" i="5"/>
  <c r="G6" i="3"/>
  <c r="H6" i="3" s="1"/>
  <c r="E13" i="3"/>
  <c r="F13" i="3"/>
  <c r="G13" i="3"/>
  <c r="H13" i="3" s="1"/>
  <c r="E30" i="3"/>
  <c r="F30" i="3"/>
  <c r="G30" i="3"/>
  <c r="H30" i="3" s="1"/>
  <c r="E22" i="3"/>
  <c r="F22" i="3"/>
  <c r="G22" i="3"/>
  <c r="H22" i="3" s="1"/>
  <c r="E36" i="3"/>
  <c r="F36" i="3"/>
  <c r="G36" i="3"/>
  <c r="H36" i="3" s="1"/>
  <c r="E45" i="3"/>
  <c r="F45" i="3"/>
  <c r="G45" i="3"/>
  <c r="H45" i="3" s="1"/>
  <c r="G36" i="1"/>
  <c r="H36" i="1" s="1"/>
  <c r="F6" i="3"/>
  <c r="G23" i="3"/>
  <c r="H23" i="3" s="1"/>
  <c r="F70" i="5"/>
  <c r="F21" i="1"/>
  <c r="E41" i="2"/>
  <c r="F41" i="2"/>
  <c r="G41" i="2"/>
  <c r="H41" i="2" s="1"/>
  <c r="E32" i="5"/>
  <c r="F32" i="5"/>
  <c r="E48" i="5"/>
  <c r="F48" i="5"/>
  <c r="E79" i="5"/>
  <c r="F79" i="5"/>
  <c r="F101" i="5"/>
  <c r="E32" i="3"/>
  <c r="F32" i="3"/>
  <c r="G32" i="3"/>
  <c r="H32" i="3" s="1"/>
  <c r="F40" i="2"/>
  <c r="G40" i="2"/>
  <c r="H40" i="2" s="1"/>
  <c r="G8" i="1"/>
  <c r="H8" i="1" s="1"/>
  <c r="F34" i="1"/>
  <c r="G34" i="1"/>
  <c r="H34" i="1" s="1"/>
  <c r="F26" i="1"/>
  <c r="G26" i="1"/>
  <c r="H26" i="1" s="1"/>
  <c r="F44" i="4"/>
  <c r="F23" i="4"/>
  <c r="G29" i="4"/>
  <c r="F17" i="2"/>
  <c r="G17" i="2"/>
  <c r="H17" i="2" s="1"/>
  <c r="F9" i="2"/>
  <c r="G9" i="2"/>
  <c r="H9" i="2" s="1"/>
  <c r="F29" i="2"/>
  <c r="G29" i="2"/>
  <c r="H29" i="2" s="1"/>
  <c r="F21" i="2"/>
  <c r="G21" i="2"/>
  <c r="H21" i="2" s="1"/>
  <c r="F44" i="2"/>
  <c r="G44" i="2"/>
  <c r="H44" i="2" s="1"/>
  <c r="F36" i="2"/>
  <c r="G36" i="2"/>
  <c r="H36" i="2" s="1"/>
  <c r="E36" i="2"/>
  <c r="E52" i="2"/>
  <c r="E58" i="2"/>
  <c r="F58" i="2"/>
  <c r="G58" i="2"/>
  <c r="H58" i="2" s="1"/>
  <c r="E17" i="5"/>
  <c r="F17" i="5"/>
  <c r="E9" i="5"/>
  <c r="F9" i="5"/>
  <c r="E21" i="5"/>
  <c r="F21" i="5"/>
  <c r="E40" i="5"/>
  <c r="F40" i="5"/>
  <c r="E59" i="5"/>
  <c r="F59" i="5"/>
  <c r="E51" i="5"/>
  <c r="F51" i="5"/>
  <c r="E63" i="5"/>
  <c r="F63" i="5"/>
  <c r="E73" i="5"/>
  <c r="F73" i="5"/>
  <c r="E88" i="5"/>
  <c r="F88" i="5"/>
  <c r="E82" i="5"/>
  <c r="F82" i="5"/>
  <c r="E104" i="5"/>
  <c r="F104" i="5"/>
  <c r="E20" i="3"/>
  <c r="F20" i="3"/>
  <c r="G20" i="3"/>
  <c r="H20" i="3" s="1"/>
  <c r="E12" i="3"/>
  <c r="F12" i="3"/>
  <c r="G12" i="3"/>
  <c r="H12" i="3" s="1"/>
  <c r="E29" i="3"/>
  <c r="E21" i="3"/>
  <c r="F21" i="3"/>
  <c r="G21" i="3"/>
  <c r="H21" i="3" s="1"/>
  <c r="E35" i="3"/>
  <c r="E44" i="3"/>
  <c r="F44" i="3"/>
  <c r="G44" i="3"/>
  <c r="H44" i="3" s="1"/>
  <c r="F6" i="1"/>
  <c r="F9" i="1"/>
  <c r="G29" i="1"/>
  <c r="H29" i="1" s="1"/>
  <c r="E13" i="2"/>
  <c r="E29" i="2"/>
  <c r="E21" i="2"/>
  <c r="E40" i="2"/>
  <c r="F13" i="5"/>
  <c r="G31" i="1"/>
  <c r="H31" i="1" s="1"/>
  <c r="F31" i="1"/>
  <c r="E14" i="2"/>
  <c r="F14" i="2"/>
  <c r="G14" i="2"/>
  <c r="H14" i="2" s="1"/>
  <c r="F56" i="2"/>
  <c r="G56" i="2"/>
  <c r="H56" i="2" s="1"/>
  <c r="E56" i="2"/>
  <c r="E37" i="5"/>
  <c r="F37" i="5"/>
  <c r="E109" i="5"/>
  <c r="F109" i="5"/>
  <c r="F12" i="1"/>
  <c r="G16" i="1"/>
  <c r="H16" i="1" s="1"/>
  <c r="E38" i="1"/>
  <c r="E12" i="1"/>
  <c r="E20" i="1"/>
  <c r="E6" i="1"/>
  <c r="E31" i="1"/>
  <c r="E13" i="1"/>
  <c r="E21" i="1"/>
  <c r="G23" i="1"/>
  <c r="H23" i="1" s="1"/>
  <c r="F23" i="1"/>
  <c r="G15" i="1"/>
  <c r="H15" i="1" s="1"/>
  <c r="F15" i="1"/>
  <c r="G7" i="1"/>
  <c r="H7" i="1" s="1"/>
  <c r="F7" i="1"/>
  <c r="G33" i="1"/>
  <c r="H33" i="1" s="1"/>
  <c r="G25" i="1"/>
  <c r="H25" i="1" s="1"/>
  <c r="G14" i="4"/>
  <c r="E31" i="4"/>
  <c r="G23" i="4"/>
  <c r="F29" i="4"/>
  <c r="E16" i="2"/>
  <c r="F16" i="2"/>
  <c r="G16" i="2"/>
  <c r="H16" i="2" s="1"/>
  <c r="E8" i="2"/>
  <c r="F8" i="2"/>
  <c r="G8" i="2"/>
  <c r="H8" i="2" s="1"/>
  <c r="E28" i="2"/>
  <c r="F28" i="2"/>
  <c r="G28" i="2"/>
  <c r="H28" i="2" s="1"/>
  <c r="E20" i="2"/>
  <c r="F20" i="2"/>
  <c r="G20" i="2"/>
  <c r="H20" i="2" s="1"/>
  <c r="E43" i="2"/>
  <c r="F43" i="2"/>
  <c r="G43" i="2"/>
  <c r="H43" i="2" s="1"/>
  <c r="F35" i="2"/>
  <c r="G35" i="2"/>
  <c r="H35" i="2" s="1"/>
  <c r="E51" i="2"/>
  <c r="F51" i="2"/>
  <c r="G51" i="2"/>
  <c r="H51" i="2" s="1"/>
  <c r="F16" i="5"/>
  <c r="E16" i="5"/>
  <c r="F8" i="5"/>
  <c r="E8" i="5"/>
  <c r="E46" i="5"/>
  <c r="F46" i="5"/>
  <c r="E39" i="5"/>
  <c r="F39" i="5"/>
  <c r="F58" i="5"/>
  <c r="E50" i="5"/>
  <c r="F50" i="5"/>
  <c r="E62" i="5"/>
  <c r="F62" i="5"/>
  <c r="E72" i="5"/>
  <c r="F72" i="5"/>
  <c r="E87" i="5"/>
  <c r="F87" i="5"/>
  <c r="E81" i="5"/>
  <c r="F81" i="5"/>
  <c r="F90" i="5"/>
  <c r="E103" i="5"/>
  <c r="F103" i="5"/>
  <c r="E19" i="3"/>
  <c r="F19" i="3"/>
  <c r="G19" i="3"/>
  <c r="H19" i="3" s="1"/>
  <c r="E11" i="3"/>
  <c r="G11" i="3"/>
  <c r="H11" i="3" s="1"/>
  <c r="E28" i="3"/>
  <c r="F28" i="3"/>
  <c r="G28" i="3"/>
  <c r="H28" i="3" s="1"/>
  <c r="E42" i="3"/>
  <c r="F42" i="3"/>
  <c r="G42" i="3"/>
  <c r="H42" i="3" s="1"/>
  <c r="E34" i="3"/>
  <c r="F34" i="3"/>
  <c r="G34" i="3"/>
  <c r="H34" i="3" s="1"/>
  <c r="E43" i="3"/>
  <c r="G43" i="3"/>
  <c r="H43" i="3" s="1"/>
  <c r="F8" i="1"/>
  <c r="G28" i="1"/>
  <c r="H28" i="1" s="1"/>
  <c r="G15" i="3"/>
  <c r="H15" i="3" s="1"/>
  <c r="E13" i="5"/>
  <c r="F54" i="5"/>
  <c r="G39" i="1"/>
  <c r="H39" i="1" s="1"/>
  <c r="F39" i="1"/>
  <c r="E26" i="2"/>
  <c r="F26" i="2"/>
  <c r="G26" i="2"/>
  <c r="H26" i="2" s="1"/>
  <c r="E56" i="5"/>
  <c r="F56" i="5"/>
  <c r="E95" i="5"/>
  <c r="F95" i="5"/>
  <c r="E17" i="3"/>
  <c r="F17" i="3"/>
  <c r="G17" i="3"/>
  <c r="H17" i="3" s="1"/>
  <c r="E40" i="3"/>
  <c r="F40" i="3"/>
  <c r="G40" i="3"/>
  <c r="H40" i="3" s="1"/>
  <c r="G30" i="1"/>
  <c r="H30" i="1" s="1"/>
  <c r="F30" i="1"/>
  <c r="E48" i="2"/>
  <c r="F48" i="2"/>
  <c r="G48" i="2"/>
  <c r="H48" i="2" s="1"/>
  <c r="G22" i="1"/>
  <c r="H22" i="1" s="1"/>
  <c r="F22" i="1"/>
  <c r="G14" i="1"/>
  <c r="H14" i="1" s="1"/>
  <c r="F14" i="1"/>
  <c r="G40" i="1"/>
  <c r="H40" i="1" s="1"/>
  <c r="G32" i="1"/>
  <c r="H32" i="1" s="1"/>
  <c r="G24" i="1"/>
  <c r="H24" i="1" s="1"/>
  <c r="G31" i="4"/>
  <c r="E37" i="4"/>
  <c r="F15" i="2"/>
  <c r="G15" i="2"/>
  <c r="H15" i="2" s="1"/>
  <c r="F7" i="2"/>
  <c r="G7" i="2"/>
  <c r="H7" i="2" s="1"/>
  <c r="F27" i="2"/>
  <c r="G27" i="2"/>
  <c r="H27" i="2" s="1"/>
  <c r="F19" i="2"/>
  <c r="G19" i="2"/>
  <c r="H19" i="2" s="1"/>
  <c r="F42" i="2"/>
  <c r="G42" i="2"/>
  <c r="H42" i="2" s="1"/>
  <c r="F57" i="2"/>
  <c r="G57" i="2"/>
  <c r="H57" i="2" s="1"/>
  <c r="E50" i="2"/>
  <c r="F50" i="2"/>
  <c r="G50" i="2"/>
  <c r="H50" i="2" s="1"/>
  <c r="E15" i="5"/>
  <c r="F15" i="5"/>
  <c r="E7" i="5"/>
  <c r="F7" i="5"/>
  <c r="E27" i="5"/>
  <c r="F27" i="5"/>
  <c r="E45" i="5"/>
  <c r="F45" i="5"/>
  <c r="E38" i="5"/>
  <c r="F38" i="5"/>
  <c r="E57" i="5"/>
  <c r="F57" i="5"/>
  <c r="E49" i="5"/>
  <c r="F49" i="5"/>
  <c r="E61" i="5"/>
  <c r="F61" i="5"/>
  <c r="E71" i="5"/>
  <c r="F71" i="5"/>
  <c r="E86" i="5"/>
  <c r="E80" i="5"/>
  <c r="F80" i="5"/>
  <c r="E96" i="5"/>
  <c r="F96" i="5"/>
  <c r="E110" i="5"/>
  <c r="F110" i="5"/>
  <c r="E102" i="5"/>
  <c r="F102" i="5"/>
  <c r="E18" i="3"/>
  <c r="F18" i="3"/>
  <c r="G18" i="3"/>
  <c r="H18" i="3" s="1"/>
  <c r="E10" i="3"/>
  <c r="F10" i="3"/>
  <c r="G10" i="3"/>
  <c r="H10" i="3" s="1"/>
  <c r="E27" i="3"/>
  <c r="F27" i="3"/>
  <c r="G27" i="3"/>
  <c r="H27" i="3" s="1"/>
  <c r="E41" i="3"/>
  <c r="G41" i="3"/>
  <c r="H41" i="3" s="1"/>
  <c r="E33" i="3"/>
  <c r="F33" i="3"/>
  <c r="G33" i="3"/>
  <c r="H33" i="3" s="1"/>
  <c r="F33" i="1"/>
  <c r="G21" i="1"/>
  <c r="H21" i="1" s="1"/>
  <c r="E11" i="2"/>
  <c r="E27" i="2"/>
  <c r="E19" i="2"/>
  <c r="G37" i="2"/>
  <c r="H37" i="2" s="1"/>
  <c r="E57" i="2"/>
  <c r="E46" i="2"/>
  <c r="F11" i="3"/>
  <c r="G35" i="3"/>
  <c r="H35" i="3" s="1"/>
  <c r="E90" i="5"/>
  <c r="E10" i="9"/>
  <c r="F10" i="9"/>
  <c r="G10" i="9"/>
  <c r="H10" i="9" s="1"/>
  <c r="E23" i="9"/>
  <c r="G23" i="9"/>
  <c r="H23" i="9" s="1"/>
  <c r="G26" i="9"/>
  <c r="H26" i="9" s="1"/>
  <c r="F26" i="9"/>
  <c r="E26" i="9"/>
  <c r="F23" i="9"/>
  <c r="F20" i="9"/>
  <c r="G20" i="9"/>
  <c r="H20" i="9" s="1"/>
  <c r="E32" i="9"/>
  <c r="F32" i="9"/>
  <c r="G32" i="9"/>
  <c r="H32" i="9" s="1"/>
  <c r="G29" i="9"/>
  <c r="H29" i="9" s="1"/>
  <c r="E29" i="9"/>
  <c r="G16" i="9"/>
  <c r="H16" i="9" s="1"/>
  <c r="F16" i="9"/>
  <c r="G30" i="9"/>
  <c r="H30" i="9" s="1"/>
  <c r="G27" i="9"/>
  <c r="H27" i="9" s="1"/>
  <c r="G42" i="9"/>
  <c r="H42" i="9" s="1"/>
  <c r="E11" i="9"/>
  <c r="G17" i="9"/>
  <c r="H17" i="9" s="1"/>
  <c r="F30" i="9"/>
  <c r="G39" i="9"/>
  <c r="H39" i="9" s="1"/>
  <c r="G28" i="9"/>
  <c r="H28" i="9" s="1"/>
  <c r="G40" i="9"/>
  <c r="H40" i="9" s="1"/>
  <c r="E27" i="9"/>
  <c r="G15" i="9"/>
  <c r="H15" i="9" s="1"/>
  <c r="G19" i="9"/>
  <c r="H19" i="9" s="1"/>
  <c r="F43" i="10"/>
  <c r="G46" i="10"/>
  <c r="H46" i="10" s="1"/>
  <c r="G42" i="12"/>
  <c r="H42" i="12" s="1"/>
  <c r="F52" i="11"/>
  <c r="G33" i="9"/>
  <c r="H33" i="9" s="1"/>
  <c r="E12" i="10"/>
  <c r="G15" i="10"/>
  <c r="H15" i="10" s="1"/>
  <c r="G18" i="10"/>
  <c r="H18" i="10" s="1"/>
  <c r="G21" i="10"/>
  <c r="H21" i="10" s="1"/>
  <c r="E28" i="10"/>
  <c r="E45" i="10"/>
  <c r="F47" i="10"/>
  <c r="E28" i="11"/>
  <c r="E32" i="11"/>
  <c r="E36" i="11"/>
  <c r="F40" i="11"/>
  <c r="F44" i="11"/>
  <c r="F54" i="11"/>
  <c r="F56" i="11"/>
  <c r="E19" i="12"/>
  <c r="G40" i="12"/>
  <c r="H40" i="12" s="1"/>
  <c r="E43" i="12"/>
  <c r="G57" i="12"/>
  <c r="H57" i="12" s="1"/>
  <c r="F19" i="13"/>
  <c r="F23" i="13"/>
  <c r="E29" i="13"/>
  <c r="E33" i="13"/>
  <c r="E51" i="13"/>
  <c r="F60" i="13"/>
  <c r="F100" i="13"/>
  <c r="F98" i="13"/>
  <c r="F33" i="9"/>
  <c r="G43" i="10"/>
  <c r="H43" i="10" s="1"/>
  <c r="E52" i="11"/>
  <c r="E54" i="11"/>
  <c r="E56" i="11"/>
  <c r="E100" i="13"/>
  <c r="G12" i="9"/>
  <c r="H12" i="9" s="1"/>
  <c r="F9" i="10"/>
  <c r="G9" i="10"/>
  <c r="H9" i="10" s="1"/>
  <c r="E16" i="10"/>
  <c r="G25" i="10"/>
  <c r="H25" i="10" s="1"/>
  <c r="F35" i="10"/>
  <c r="E44" i="10"/>
  <c r="F37" i="11"/>
  <c r="E41" i="11"/>
  <c r="F45" i="11"/>
  <c r="F49" i="11"/>
  <c r="G30" i="12"/>
  <c r="H30" i="12" s="1"/>
  <c r="G60" i="12"/>
  <c r="H60" i="12" s="1"/>
  <c r="F13" i="13"/>
  <c r="F17" i="13"/>
  <c r="E20" i="13"/>
  <c r="F31" i="13"/>
  <c r="F44" i="13"/>
  <c r="F52" i="13"/>
  <c r="F66" i="13"/>
  <c r="F70" i="13"/>
  <c r="F79" i="13"/>
  <c r="F87" i="13"/>
  <c r="F107" i="13"/>
  <c r="F37" i="9"/>
  <c r="F10" i="10"/>
  <c r="E36" i="10"/>
  <c r="G39" i="10"/>
  <c r="H39" i="10" s="1"/>
  <c r="F46" i="10"/>
  <c r="F30" i="11"/>
  <c r="E34" i="11"/>
  <c r="E38" i="11"/>
  <c r="E46" i="11"/>
  <c r="E50" i="11"/>
  <c r="F53" i="11"/>
  <c r="F55" i="11"/>
  <c r="E22" i="12"/>
  <c r="E31" i="12"/>
  <c r="F42" i="12"/>
  <c r="G48" i="12"/>
  <c r="H48" i="12" s="1"/>
  <c r="G52" i="12"/>
  <c r="H52" i="12" s="1"/>
  <c r="G55" i="12"/>
  <c r="H55" i="12" s="1"/>
  <c r="F9" i="13"/>
  <c r="E14" i="13"/>
  <c r="F21" i="13"/>
  <c r="E32" i="13"/>
  <c r="F41" i="13"/>
  <c r="F58" i="13"/>
  <c r="E66" i="13"/>
  <c r="E71" i="13"/>
  <c r="F76" i="13"/>
  <c r="F114" i="13"/>
  <c r="E111" i="13"/>
  <c r="E39" i="12"/>
  <c r="G58" i="12"/>
  <c r="H58" i="12" s="1"/>
  <c r="E17" i="13"/>
  <c r="F29" i="13"/>
  <c r="E44" i="13"/>
  <c r="F54" i="13"/>
  <c r="E63" i="13"/>
  <c r="E67" i="13"/>
  <c r="F81" i="13"/>
  <c r="F89" i="13"/>
  <c r="H64" i="2" l="1"/>
  <c r="I64" i="2" s="1"/>
  <c r="J64" i="2" s="1"/>
  <c r="K64" i="2" s="1"/>
  <c r="H64" i="12"/>
  <c r="I64" i="12" s="1"/>
  <c r="J64" i="12" s="1"/>
  <c r="K64" i="12" s="1"/>
  <c r="E64" i="12"/>
  <c r="E49" i="3"/>
  <c r="E52" i="10"/>
  <c r="F52" i="10"/>
  <c r="H52" i="10"/>
  <c r="I52" i="10" s="1"/>
  <c r="J52" i="10" s="1"/>
  <c r="K52" i="10" s="1"/>
  <c r="E51" i="4"/>
  <c r="G51" i="4"/>
  <c r="H51" i="4" s="1"/>
  <c r="I51" i="4" s="1"/>
  <c r="J51" i="4" s="1"/>
  <c r="F51" i="4"/>
  <c r="E57" i="11"/>
  <c r="F57" i="11"/>
  <c r="G57" i="11" s="1"/>
  <c r="H57" i="11" s="1"/>
  <c r="I57" i="11" s="1"/>
  <c r="F46" i="9"/>
  <c r="E46" i="9"/>
  <c r="H46" i="9"/>
  <c r="I46" i="9" s="1"/>
  <c r="J46" i="9" s="1"/>
  <c r="K46" i="9" s="1"/>
  <c r="E41" i="1"/>
  <c r="F64" i="2"/>
  <c r="F111" i="5"/>
  <c r="G111" i="5" s="1"/>
  <c r="H111" i="5" s="1"/>
  <c r="I111" i="5" s="1"/>
  <c r="F49" i="3"/>
  <c r="H49" i="3"/>
  <c r="I49" i="3" s="1"/>
  <c r="J49" i="3" s="1"/>
  <c r="K49" i="3" s="1"/>
  <c r="E111" i="5"/>
  <c r="H41" i="1"/>
  <c r="I41" i="1" s="1"/>
  <c r="J41" i="1" s="1"/>
  <c r="K41" i="1" s="1"/>
  <c r="F41" i="1"/>
  <c r="F64" i="12"/>
  <c r="E64" i="2"/>
  <c r="E115" i="13"/>
  <c r="F115" i="13"/>
  <c r="G115" i="13" s="1"/>
  <c r="H115" i="13" s="1"/>
  <c r="I115" i="13" s="1"/>
</calcChain>
</file>

<file path=xl/sharedStrings.xml><?xml version="1.0" encoding="utf-8"?>
<sst xmlns="http://schemas.openxmlformats.org/spreadsheetml/2006/main" count="780" uniqueCount="34">
  <si>
    <t>Fecha</t>
  </si>
  <si>
    <t>Estación: Rinconada</t>
  </si>
  <si>
    <t>Avicennia</t>
  </si>
  <si>
    <t>Estructura</t>
  </si>
  <si>
    <t>Parcela de 20*20 m</t>
  </si>
  <si>
    <t>Especie</t>
  </si>
  <si>
    <t>Circunferencia a la altura del pecho</t>
  </si>
  <si>
    <t>Estación: AN</t>
  </si>
  <si>
    <t>Laguncularia</t>
  </si>
  <si>
    <t>AN-A</t>
  </si>
  <si>
    <t>AN-L</t>
  </si>
  <si>
    <t>K22-A</t>
  </si>
  <si>
    <t>Estación: K22</t>
  </si>
  <si>
    <t>K22-L</t>
  </si>
  <si>
    <t>AB</t>
  </si>
  <si>
    <t>DAP</t>
  </si>
  <si>
    <t>0,04 ha</t>
  </si>
  <si>
    <t>Fromard et al 1998</t>
  </si>
  <si>
    <t>Biomasa (Kg)</t>
  </si>
  <si>
    <t>Medina, 2016</t>
  </si>
  <si>
    <t xml:space="preserve">Yepes et al </t>
  </si>
  <si>
    <r>
      <t>400 m</t>
    </r>
    <r>
      <rPr>
        <vertAlign val="superscript"/>
        <sz val="11"/>
        <color theme="1"/>
        <rFont val="Calibri"/>
        <family val="2"/>
        <scheme val="minor"/>
      </rPr>
      <t>2</t>
    </r>
  </si>
  <si>
    <t>Relación del área muestreada en ha</t>
  </si>
  <si>
    <t>Kg</t>
  </si>
  <si>
    <t>Mg /ha</t>
  </si>
  <si>
    <t>Mg</t>
  </si>
  <si>
    <t>Contenido de C</t>
  </si>
  <si>
    <t>Biomasa</t>
  </si>
  <si>
    <t>Mg C/ha</t>
  </si>
  <si>
    <t>Tree C was 0.48 for aboveground and 0.39 for belowground  biomass (Kauffman and Donato 2012).</t>
  </si>
  <si>
    <t>Circunferencia a la altura del pecho (cm)</t>
  </si>
  <si>
    <t>DAP
(cm)</t>
  </si>
  <si>
    <t xml:space="preserve"> </t>
  </si>
  <si>
    <t>Yepes et 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</si>
</sst>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zoomScale="70" zoomScaleNormal="70" workbookViewId="0">
      <selection activeCell="L27" sqref="L27"/>
    </sheetView>
  </sheetViews>
  <sheetFormatPr defaultColWidth="11.44140625" defaultRowHeight="14.4" x14ac:dyDescent="0.3"/>
  <cols>
    <col min="3" max="3" width="14.33203125" customWidth="1"/>
    <col min="5" max="5" width="19.6640625" customWidth="1"/>
    <col min="6" max="6" width="21.6640625" customWidth="1"/>
    <col min="7" max="7" width="15.109375" customWidth="1"/>
    <col min="8" max="8" width="16.6640625" customWidth="1"/>
    <col min="10" max="10" width="12.44140625" customWidth="1"/>
    <col min="11" max="11" width="15.109375" customWidth="1"/>
  </cols>
  <sheetData>
    <row r="1" spans="1:9" x14ac:dyDescent="0.3">
      <c r="A1" t="s">
        <v>3</v>
      </c>
    </row>
    <row r="2" spans="1:9" x14ac:dyDescent="0.3">
      <c r="A2" t="s">
        <v>1</v>
      </c>
      <c r="D2" s="9"/>
      <c r="E2" s="9" t="s">
        <v>22</v>
      </c>
    </row>
    <row r="3" spans="1:9" ht="16.2" x14ac:dyDescent="0.3">
      <c r="A3" t="s">
        <v>4</v>
      </c>
      <c r="C3" t="s">
        <v>21</v>
      </c>
      <c r="D3" t="s">
        <v>16</v>
      </c>
      <c r="E3" s="9">
        <f>10000/400</f>
        <v>25</v>
      </c>
    </row>
    <row r="4" spans="1:9" x14ac:dyDescent="0.3">
      <c r="E4" s="14" t="s">
        <v>18</v>
      </c>
      <c r="F4" s="14"/>
      <c r="G4" s="14"/>
      <c r="H4" s="14"/>
    </row>
    <row r="5" spans="1:9" ht="43.2" x14ac:dyDescent="0.3">
      <c r="A5" s="3" t="s">
        <v>0</v>
      </c>
      <c r="B5" s="3" t="s">
        <v>5</v>
      </c>
      <c r="C5" s="3" t="s">
        <v>6</v>
      </c>
      <c r="D5" s="3" t="s">
        <v>15</v>
      </c>
      <c r="E5" s="8" t="s">
        <v>17</v>
      </c>
      <c r="F5" s="3" t="s">
        <v>19</v>
      </c>
      <c r="G5" s="13" t="s">
        <v>33</v>
      </c>
      <c r="H5" s="13"/>
      <c r="I5" s="3"/>
    </row>
    <row r="6" spans="1:9" x14ac:dyDescent="0.3">
      <c r="A6" s="1">
        <v>42793</v>
      </c>
      <c r="B6" t="s">
        <v>2</v>
      </c>
      <c r="C6">
        <v>86</v>
      </c>
      <c r="D6" s="4">
        <f>C6/3.1416</f>
        <v>27.374586198115612</v>
      </c>
      <c r="E6">
        <f>(0.14*D6^2.4)</f>
        <v>394.24136228073343</v>
      </c>
      <c r="F6">
        <f>(0.201*D6^2.4517)</f>
        <v>671.64699740968524</v>
      </c>
      <c r="G6">
        <f>(-1.96+2.45*LN(D6))</f>
        <v>6.1485569263310209</v>
      </c>
      <c r="H6">
        <f>2.7182^G6</f>
        <v>467.95485776025259</v>
      </c>
    </row>
    <row r="7" spans="1:9" x14ac:dyDescent="0.3">
      <c r="A7" s="1">
        <v>42793</v>
      </c>
      <c r="B7" t="s">
        <v>2</v>
      </c>
      <c r="C7">
        <v>66.5</v>
      </c>
      <c r="D7" s="4">
        <f>C7/3.1416</f>
        <v>21.167557932263815</v>
      </c>
      <c r="E7">
        <f>(0.14*D7^2.4)</f>
        <v>212.68548532260246</v>
      </c>
      <c r="F7">
        <f>(0.201*D7^2.4517)</f>
        <v>357.55516212735864</v>
      </c>
      <c r="G7">
        <f>(-1.96+2.45*LN(D7))</f>
        <v>5.5185508222813571</v>
      </c>
      <c r="H7">
        <f t="shared" ref="H7:H40" si="0">2.7182^G7</f>
        <v>249.2321259165887</v>
      </c>
    </row>
    <row r="8" spans="1:9" x14ac:dyDescent="0.3">
      <c r="A8" s="1">
        <v>42793</v>
      </c>
      <c r="B8" t="s">
        <v>2</v>
      </c>
      <c r="C8">
        <v>17</v>
      </c>
      <c r="D8" s="4">
        <f>C8/3.1416</f>
        <v>5.4112554112554117</v>
      </c>
      <c r="E8">
        <f>(0.14*D8^2.4)</f>
        <v>8.0545877110041086</v>
      </c>
      <c r="F8">
        <f>(0.201*D8^2.4517)</f>
        <v>12.618939123029945</v>
      </c>
      <c r="G8">
        <f>(-1.96+2.45*LN(D8))</f>
        <v>2.176778743447656</v>
      </c>
      <c r="H8">
        <f t="shared" si="0"/>
        <v>8.8172780817113932</v>
      </c>
    </row>
    <row r="9" spans="1:9" x14ac:dyDescent="0.3">
      <c r="A9" s="1">
        <v>42793</v>
      </c>
      <c r="B9" t="s">
        <v>2</v>
      </c>
      <c r="C9">
        <v>114</v>
      </c>
      <c r="D9" s="4">
        <f>C9/3.1416</f>
        <v>36.28724216959511</v>
      </c>
      <c r="E9">
        <f>(0.14*D9^2.4)</f>
        <v>775.420979708701</v>
      </c>
      <c r="F9">
        <f>(0.201*D9^2.4517)</f>
        <v>1340.4321899198942</v>
      </c>
      <c r="G9">
        <f>(-1.96+2.45*LN(D9))</f>
        <v>6.8390922490764412</v>
      </c>
      <c r="H9">
        <f t="shared" si="0"/>
        <v>933.44903765747449</v>
      </c>
    </row>
    <row r="10" spans="1:9" x14ac:dyDescent="0.3">
      <c r="A10" s="1">
        <v>42793</v>
      </c>
      <c r="B10" t="s">
        <v>2</v>
      </c>
      <c r="C10">
        <v>39</v>
      </c>
      <c r="D10" s="4">
        <f>C10/3.1416</f>
        <v>12.41405653170359</v>
      </c>
      <c r="E10">
        <f>(0.14*D10^2.4)</f>
        <v>59.090948443754911</v>
      </c>
      <c r="F10">
        <f>(0.201*D10^2.4517)</f>
        <v>96.637196363040658</v>
      </c>
      <c r="G10">
        <f>(-1.96+2.45*LN(D10))</f>
        <v>4.2111320835275601</v>
      </c>
      <c r="H10">
        <f t="shared" si="0"/>
        <v>67.424288322887634</v>
      </c>
    </row>
    <row r="11" spans="1:9" x14ac:dyDescent="0.3">
      <c r="A11" s="1">
        <v>42793</v>
      </c>
      <c r="B11" t="s">
        <v>2</v>
      </c>
      <c r="C11">
        <v>80</v>
      </c>
      <c r="D11" s="4">
        <f>C11/3.1416</f>
        <v>25.464731347084289</v>
      </c>
      <c r="E11">
        <f>(0.14*D11^2.4)</f>
        <v>331.42241121085067</v>
      </c>
      <c r="F11">
        <f>(0.201*D11^2.4517)</f>
        <v>562.51867584832007</v>
      </c>
      <c r="G11">
        <f>(-1.96+2.45*LN(D11))</f>
        <v>5.971371305460937</v>
      </c>
      <c r="H11">
        <f t="shared" si="0"/>
        <v>391.97244600578625</v>
      </c>
    </row>
    <row r="12" spans="1:9" x14ac:dyDescent="0.3">
      <c r="A12" s="1">
        <v>42793</v>
      </c>
      <c r="B12" t="s">
        <v>2</v>
      </c>
      <c r="C12">
        <v>68</v>
      </c>
      <c r="D12" s="4">
        <f>C12/3.1416</f>
        <v>21.645021645021647</v>
      </c>
      <c r="E12">
        <f>(0.14*D12^2.4)</f>
        <v>224.38162780584537</v>
      </c>
      <c r="F12">
        <f>(0.201*D12^2.4517)</f>
        <v>377.65333648692518</v>
      </c>
      <c r="G12">
        <f>(-1.96+2.45*LN(D12))</f>
        <v>5.5731999281913884</v>
      </c>
      <c r="H12">
        <f t="shared" si="0"/>
        <v>263.23104788561795</v>
      </c>
    </row>
    <row r="13" spans="1:9" x14ac:dyDescent="0.3">
      <c r="A13" s="1">
        <v>42793</v>
      </c>
      <c r="B13" t="s">
        <v>2</v>
      </c>
      <c r="C13">
        <v>29</v>
      </c>
      <c r="D13" s="4">
        <f>C13/3.1416</f>
        <v>9.2309651133180548</v>
      </c>
      <c r="E13">
        <f>(0.14*D13^2.4)</f>
        <v>29.021583080192759</v>
      </c>
      <c r="F13">
        <f>(0.201*D13^2.4517)</f>
        <v>46.740396921163956</v>
      </c>
      <c r="G13">
        <f>(-1.96+2.45*LN(D13))</f>
        <v>3.4852808339767885</v>
      </c>
      <c r="H13">
        <f t="shared" si="0"/>
        <v>32.628166387666496</v>
      </c>
    </row>
    <row r="14" spans="1:9" x14ac:dyDescent="0.3">
      <c r="A14" s="1">
        <v>42793</v>
      </c>
      <c r="B14" t="s">
        <v>2</v>
      </c>
      <c r="C14">
        <v>36</v>
      </c>
      <c r="D14" s="4">
        <f>C14/3.1416</f>
        <v>11.45912910618793</v>
      </c>
      <c r="E14">
        <f>(0.14*D14^2.4)</f>
        <v>48.763167212736739</v>
      </c>
      <c r="F14">
        <f>(0.201*D14^2.4517)</f>
        <v>79.417839052126453</v>
      </c>
      <c r="G14">
        <f>(-1.96+2.45*LN(D14))</f>
        <v>4.0150274497273957</v>
      </c>
      <c r="H14">
        <f t="shared" si="0"/>
        <v>55.418118194350768</v>
      </c>
    </row>
    <row r="15" spans="1:9" x14ac:dyDescent="0.3">
      <c r="A15" s="1">
        <v>42793</v>
      </c>
      <c r="B15" t="s">
        <v>2</v>
      </c>
      <c r="C15">
        <v>16</v>
      </c>
      <c r="D15" s="4">
        <f>C15/3.1416</f>
        <v>5.0929462694168581</v>
      </c>
      <c r="E15">
        <f>(0.14*D15^2.4)</f>
        <v>6.9639214243827086</v>
      </c>
      <c r="F15">
        <f>(0.201*D15^2.4517)</f>
        <v>10.876074809198775</v>
      </c>
      <c r="G15">
        <f>(-1.96+2.45*LN(D15))</f>
        <v>2.0282484199973907</v>
      </c>
      <c r="H15">
        <f t="shared" si="0"/>
        <v>7.6002972829158342</v>
      </c>
    </row>
    <row r="16" spans="1:9" x14ac:dyDescent="0.3">
      <c r="A16" s="1">
        <v>42793</v>
      </c>
      <c r="B16" t="s">
        <v>2</v>
      </c>
      <c r="C16">
        <v>20</v>
      </c>
      <c r="D16" s="4">
        <f>C16/3.1416</f>
        <v>6.3661828367710722</v>
      </c>
      <c r="E16">
        <f>(0.14*D16^2.4)</f>
        <v>11.897011830220478</v>
      </c>
      <c r="F16">
        <f>(0.201*D16^2.4517)</f>
        <v>18.796044520960105</v>
      </c>
      <c r="G16">
        <f>(-1.96+2.45*LN(D16))</f>
        <v>2.5749501207172045</v>
      </c>
      <c r="H16">
        <f t="shared" si="0"/>
        <v>13.129644411488332</v>
      </c>
    </row>
    <row r="17" spans="1:8" x14ac:dyDescent="0.3">
      <c r="A17" s="1">
        <v>42793</v>
      </c>
      <c r="B17" t="s">
        <v>2</v>
      </c>
      <c r="C17">
        <v>93</v>
      </c>
      <c r="D17" s="4">
        <f>C17/3.1416</f>
        <v>29.602750190985486</v>
      </c>
      <c r="E17">
        <f>(0.14*D17^2.4)</f>
        <v>475.69105001739024</v>
      </c>
      <c r="F17">
        <f>(0.201*D17^2.4517)</f>
        <v>813.69354288226589</v>
      </c>
      <c r="G17">
        <f>(-1.96+2.45*LN(D17))</f>
        <v>6.3402748087354039</v>
      </c>
      <c r="H17">
        <f t="shared" si="0"/>
        <v>566.8438928233428</v>
      </c>
    </row>
    <row r="18" spans="1:8" x14ac:dyDescent="0.3">
      <c r="A18" s="1">
        <v>42793</v>
      </c>
      <c r="B18" t="s">
        <v>2</v>
      </c>
      <c r="C18">
        <v>24</v>
      </c>
      <c r="D18" s="4">
        <f>C18/3.1416</f>
        <v>7.6394194041252863</v>
      </c>
      <c r="E18">
        <f>(0.14*D18^2.4)</f>
        <v>18.427774278884964</v>
      </c>
      <c r="F18">
        <f>(0.201*D18^2.4517)</f>
        <v>29.389698173268748</v>
      </c>
      <c r="G18">
        <f>(-1.96+2.45*LN(D18))</f>
        <v>3.0216379348623938</v>
      </c>
      <c r="H18">
        <f t="shared" si="0"/>
        <v>20.523015693041639</v>
      </c>
    </row>
    <row r="19" spans="1:8" x14ac:dyDescent="0.3">
      <c r="A19" s="1">
        <v>42793</v>
      </c>
      <c r="B19" t="s">
        <v>2</v>
      </c>
      <c r="C19">
        <v>22</v>
      </c>
      <c r="D19" s="4">
        <f>C19/3.1416</f>
        <v>7.0028011204481793</v>
      </c>
      <c r="E19">
        <f>(0.14*D19^2.4)</f>
        <v>14.954790651343831</v>
      </c>
      <c r="F19">
        <f>(0.201*D19^2.4517)</f>
        <v>23.743728149832926</v>
      </c>
      <c r="G19">
        <f>(-1.96+2.45*LN(D19))</f>
        <v>2.8084600612377999</v>
      </c>
      <c r="H19">
        <f t="shared" si="0"/>
        <v>16.582957591323879</v>
      </c>
    </row>
    <row r="20" spans="1:8" x14ac:dyDescent="0.3">
      <c r="A20" s="1">
        <v>42793</v>
      </c>
      <c r="B20" t="s">
        <v>2</v>
      </c>
      <c r="C20">
        <v>111</v>
      </c>
      <c r="D20" s="4">
        <f>C20/3.1416</f>
        <v>35.332314744079447</v>
      </c>
      <c r="E20">
        <f>(0.14*D20^2.4)</f>
        <v>727.3459968812241</v>
      </c>
      <c r="F20">
        <f>(0.201*D20^2.4517)</f>
        <v>1255.594983128683</v>
      </c>
      <c r="G20">
        <f>(-1.96+2.45*LN(D20))</f>
        <v>6.7737550437251448</v>
      </c>
      <c r="H20">
        <f t="shared" si="0"/>
        <v>874.41153637874675</v>
      </c>
    </row>
    <row r="21" spans="1:8" x14ac:dyDescent="0.3">
      <c r="A21" s="1">
        <v>42793</v>
      </c>
      <c r="B21" t="s">
        <v>2</v>
      </c>
      <c r="C21">
        <v>90</v>
      </c>
      <c r="D21" s="4">
        <f>C21/3.1416</f>
        <v>28.647822765469826</v>
      </c>
      <c r="E21">
        <f>(0.14*D21^2.4)</f>
        <v>439.6913546847066</v>
      </c>
      <c r="F21">
        <f>(0.201*D21^2.4517)</f>
        <v>750.84031817304162</v>
      </c>
      <c r="G21">
        <f>(-1.96+2.45*LN(D21))</f>
        <v>6.2599397428190757</v>
      </c>
      <c r="H21">
        <f t="shared" si="0"/>
        <v>523.08883015115998</v>
      </c>
    </row>
    <row r="22" spans="1:8" x14ac:dyDescent="0.3">
      <c r="A22" s="1">
        <v>42793</v>
      </c>
      <c r="B22" t="s">
        <v>2</v>
      </c>
      <c r="C22">
        <v>109</v>
      </c>
      <c r="D22" s="4">
        <f>C22/3.1416</f>
        <v>34.695696460402345</v>
      </c>
      <c r="E22">
        <f>(0.14*D22^2.4)</f>
        <v>696.2889433678348</v>
      </c>
      <c r="F22">
        <f>(0.201*D22^2.4517)</f>
        <v>1200.8527851430492</v>
      </c>
      <c r="G22">
        <f>(-1.96+2.45*LN(D22))</f>
        <v>6.7292083619713283</v>
      </c>
      <c r="H22">
        <f t="shared" si="0"/>
        <v>836.31537896505267</v>
      </c>
    </row>
    <row r="23" spans="1:8" x14ac:dyDescent="0.3">
      <c r="A23" s="1">
        <v>42793</v>
      </c>
      <c r="B23" t="s">
        <v>2</v>
      </c>
      <c r="C23">
        <v>13</v>
      </c>
      <c r="D23" s="4">
        <f>C23/3.1416</f>
        <v>4.1380188439011967</v>
      </c>
      <c r="E23">
        <f>(0.14*D23^2.4)</f>
        <v>4.2308726129427976</v>
      </c>
      <c r="F23">
        <f>(0.201*D23^2.4517)</f>
        <v>6.5371152474332233</v>
      </c>
      <c r="G23">
        <f>(-1.96+2.45*LN(D23))</f>
        <v>1.5195319762906911</v>
      </c>
      <c r="H23">
        <f t="shared" si="0"/>
        <v>4.5698767405964036</v>
      </c>
    </row>
    <row r="24" spans="1:8" x14ac:dyDescent="0.3">
      <c r="A24" s="1">
        <v>42793</v>
      </c>
      <c r="B24" t="s">
        <v>2</v>
      </c>
      <c r="C24">
        <v>33</v>
      </c>
      <c r="D24" s="4">
        <f>C24/3.1416</f>
        <v>10.504201680672269</v>
      </c>
      <c r="E24">
        <f>(0.14*D24^2.4)</f>
        <v>39.573035035410548</v>
      </c>
      <c r="F24">
        <f>(0.201*D24^2.4517)</f>
        <v>64.161107391568308</v>
      </c>
      <c r="G24">
        <f>(-1.96+2.45*LN(D24))</f>
        <v>3.8018495761028026</v>
      </c>
      <c r="H24">
        <f t="shared" si="0"/>
        <v>44.778814066759274</v>
      </c>
    </row>
    <row r="25" spans="1:8" x14ac:dyDescent="0.3">
      <c r="A25" s="1">
        <v>42793</v>
      </c>
      <c r="B25" t="s">
        <v>2</v>
      </c>
      <c r="C25">
        <v>13</v>
      </c>
      <c r="D25" s="4">
        <f>C25/3.1416</f>
        <v>4.1380188439011967</v>
      </c>
      <c r="E25">
        <f>(0.14*D25^2.4)</f>
        <v>4.2308726129427976</v>
      </c>
      <c r="F25">
        <f>(0.201*D25^2.4517)</f>
        <v>6.5371152474332233</v>
      </c>
      <c r="G25">
        <f>(-1.96+2.45*LN(D25))</f>
        <v>1.5195319762906911</v>
      </c>
      <c r="H25">
        <f t="shared" si="0"/>
        <v>4.5698767405964036</v>
      </c>
    </row>
    <row r="26" spans="1:8" x14ac:dyDescent="0.3">
      <c r="A26" s="1">
        <v>42793</v>
      </c>
      <c r="B26" t="s">
        <v>2</v>
      </c>
      <c r="C26">
        <v>57</v>
      </c>
      <c r="D26" s="4">
        <f>C26/3.1416</f>
        <v>18.143621084797555</v>
      </c>
      <c r="E26">
        <f>(0.14*D26^2.4)</f>
        <v>146.91480312052502</v>
      </c>
      <c r="F26">
        <f>(0.201*D26^2.4517)</f>
        <v>245.02455454503084</v>
      </c>
      <c r="G26">
        <f>(-1.96+2.45*LN(D26))</f>
        <v>5.1408816567045745</v>
      </c>
      <c r="H26">
        <f t="shared" si="0"/>
        <v>170.83990644828344</v>
      </c>
    </row>
    <row r="27" spans="1:8" x14ac:dyDescent="0.3">
      <c r="A27" s="1">
        <v>42793</v>
      </c>
      <c r="B27" t="s">
        <v>2</v>
      </c>
      <c r="C27">
        <v>45</v>
      </c>
      <c r="D27" s="4">
        <f>C27/3.1416</f>
        <v>14.323911382734913</v>
      </c>
      <c r="E27">
        <f>(0.14*D27^2.4)</f>
        <v>83.305933805876194</v>
      </c>
      <c r="F27">
        <f>(0.201*D27^2.4517)</f>
        <v>137.24999733540662</v>
      </c>
      <c r="G27">
        <f>(-1.96+2.45*LN(D27))</f>
        <v>4.5617291504472108</v>
      </c>
      <c r="H27">
        <f t="shared" si="0"/>
        <v>95.735753321284449</v>
      </c>
    </row>
    <row r="28" spans="1:8" x14ac:dyDescent="0.3">
      <c r="A28" s="1">
        <v>42793</v>
      </c>
      <c r="B28" t="s">
        <v>2</v>
      </c>
      <c r="C28">
        <v>86</v>
      </c>
      <c r="D28" s="4">
        <f>C28/3.1416</f>
        <v>27.374586198115612</v>
      </c>
      <c r="E28">
        <f>(0.14*D28^2.4)</f>
        <v>394.24136228073343</v>
      </c>
      <c r="F28">
        <f>(0.201*D28^2.4517)</f>
        <v>671.64699740968524</v>
      </c>
      <c r="G28">
        <f>(-1.96+2.45*LN(D28))</f>
        <v>6.1485569263310209</v>
      </c>
      <c r="H28">
        <f t="shared" si="0"/>
        <v>467.95485776025259</v>
      </c>
    </row>
    <row r="29" spans="1:8" x14ac:dyDescent="0.3">
      <c r="A29" s="1">
        <v>42793</v>
      </c>
      <c r="B29" t="s">
        <v>2</v>
      </c>
      <c r="C29">
        <v>42</v>
      </c>
      <c r="D29" s="4">
        <f>C29/3.1416</f>
        <v>13.368983957219251</v>
      </c>
      <c r="E29">
        <f>(0.14*D29^2.4)</f>
        <v>70.593416485062193</v>
      </c>
      <c r="F29">
        <f>(0.201*D29^2.4517)</f>
        <v>115.8914802266027</v>
      </c>
      <c r="G29">
        <f>(-1.96+2.45*LN(D29))</f>
        <v>4.3926966153041791</v>
      </c>
      <c r="H29">
        <f t="shared" si="0"/>
        <v>80.847477027014207</v>
      </c>
    </row>
    <row r="30" spans="1:8" x14ac:dyDescent="0.3">
      <c r="A30" s="1">
        <v>42793</v>
      </c>
      <c r="B30" t="s">
        <v>2</v>
      </c>
      <c r="C30">
        <v>26</v>
      </c>
      <c r="D30" s="4">
        <f>C30/3.1416</f>
        <v>8.2760376878023934</v>
      </c>
      <c r="E30">
        <f>(0.14*D30^2.4)</f>
        <v>22.330679529001621</v>
      </c>
      <c r="F30">
        <f>(0.201*D30^2.4517)</f>
        <v>35.761965665629887</v>
      </c>
      <c r="G30">
        <f>(-1.96+2.45*LN(D30))</f>
        <v>3.2177425686625574</v>
      </c>
      <c r="H30">
        <f t="shared" si="0"/>
        <v>24.969265872399163</v>
      </c>
    </row>
    <row r="31" spans="1:8" x14ac:dyDescent="0.3">
      <c r="A31" s="1">
        <v>42793</v>
      </c>
      <c r="B31" t="s">
        <v>2</v>
      </c>
      <c r="C31">
        <v>75</v>
      </c>
      <c r="D31" s="4">
        <f>C31/3.1416</f>
        <v>23.87318563789152</v>
      </c>
      <c r="E31">
        <f>(0.14*D31^2.4)</f>
        <v>283.86571102748184</v>
      </c>
      <c r="F31">
        <f>(0.201*D31^2.4517)</f>
        <v>480.19642683328419</v>
      </c>
      <c r="G31">
        <f>(-1.96+2.45*LN(D31))</f>
        <v>5.8132519286738873</v>
      </c>
      <c r="H31">
        <f t="shared" si="0"/>
        <v>334.64722915135474</v>
      </c>
    </row>
    <row r="32" spans="1:8" x14ac:dyDescent="0.3">
      <c r="A32" s="1">
        <v>42793</v>
      </c>
      <c r="B32" t="s">
        <v>2</v>
      </c>
      <c r="C32">
        <v>28</v>
      </c>
      <c r="D32" s="4">
        <f>C32/3.1416</f>
        <v>8.9126559714795004</v>
      </c>
      <c r="E32">
        <f>(0.14*D32^2.4)</f>
        <v>26.677503101608572</v>
      </c>
      <c r="F32">
        <f>(0.201*D32^2.4517)</f>
        <v>42.887286601661771</v>
      </c>
      <c r="G32">
        <f>(-1.96+2.45*LN(D32))</f>
        <v>3.3993071004391755</v>
      </c>
      <c r="H32">
        <f t="shared" si="0"/>
        <v>29.940281154067971</v>
      </c>
    </row>
    <row r="33" spans="1:13" x14ac:dyDescent="0.3">
      <c r="A33" s="1">
        <v>42793</v>
      </c>
      <c r="B33" t="s">
        <v>2</v>
      </c>
      <c r="C33">
        <v>24</v>
      </c>
      <c r="D33" s="4">
        <f>C33/3.1416</f>
        <v>7.6394194041252863</v>
      </c>
      <c r="E33">
        <f>(0.14*D33^2.4)</f>
        <v>18.427774278884964</v>
      </c>
      <c r="F33">
        <f>(0.201*D33^2.4517)</f>
        <v>29.389698173268748</v>
      </c>
      <c r="G33">
        <f>(-1.96+2.45*LN(D33))</f>
        <v>3.0216379348623938</v>
      </c>
      <c r="H33">
        <f t="shared" si="0"/>
        <v>20.523015693041639</v>
      </c>
    </row>
    <row r="34" spans="1:13" x14ac:dyDescent="0.3">
      <c r="A34" s="1">
        <v>42793</v>
      </c>
      <c r="B34" t="s">
        <v>2</v>
      </c>
      <c r="C34">
        <v>16</v>
      </c>
      <c r="D34" s="4">
        <f>C34/3.1416</f>
        <v>5.0929462694168581</v>
      </c>
      <c r="E34">
        <f>(0.14*D34^2.4)</f>
        <v>6.9639214243827086</v>
      </c>
      <c r="F34">
        <f>(0.201*D34^2.4517)</f>
        <v>10.876074809198775</v>
      </c>
      <c r="G34">
        <f>(-1.96+2.45*LN(D34))</f>
        <v>2.0282484199973907</v>
      </c>
      <c r="H34">
        <f t="shared" si="0"/>
        <v>7.6002972829158342</v>
      </c>
    </row>
    <row r="35" spans="1:13" x14ac:dyDescent="0.3">
      <c r="A35" s="1">
        <v>42793</v>
      </c>
      <c r="B35" t="s">
        <v>2</v>
      </c>
      <c r="C35">
        <v>49</v>
      </c>
      <c r="D35" s="4">
        <f>C35/3.1416</f>
        <v>15.597147950089127</v>
      </c>
      <c r="E35">
        <f>(0.14*D35^2.4)</f>
        <v>102.19661141558909</v>
      </c>
      <c r="F35">
        <f>(0.201*D35^2.4517)</f>
        <v>169.11609972537306</v>
      </c>
      <c r="G35">
        <f>(-1.96+2.45*LN(D35))</f>
        <v>4.7703657808809625</v>
      </c>
      <c r="H35">
        <f t="shared" si="0"/>
        <v>117.94544373937052</v>
      </c>
    </row>
    <row r="36" spans="1:13" x14ac:dyDescent="0.3">
      <c r="A36" s="1">
        <v>42793</v>
      </c>
      <c r="B36" t="s">
        <v>2</v>
      </c>
      <c r="C36">
        <v>123</v>
      </c>
      <c r="D36" s="4">
        <f>C36/3.1416</f>
        <v>39.152024446142093</v>
      </c>
      <c r="E36">
        <f>(0.14*D36^2.4)</f>
        <v>930.54669567400208</v>
      </c>
      <c r="F36">
        <f>(0.201*D36^2.4517)</f>
        <v>1614.9221317701399</v>
      </c>
      <c r="G36">
        <f>(-1.96+2.45*LN(D36))</f>
        <v>7.0252577211723493</v>
      </c>
      <c r="H36">
        <f>2.7182^G36</f>
        <v>1124.4465483899817</v>
      </c>
    </row>
    <row r="37" spans="1:13" x14ac:dyDescent="0.3">
      <c r="A37" s="1">
        <v>42793</v>
      </c>
      <c r="B37" t="s">
        <v>2</v>
      </c>
      <c r="C37">
        <v>47</v>
      </c>
      <c r="D37" s="4">
        <f>C37/3.1416</f>
        <v>14.96052966641202</v>
      </c>
      <c r="E37">
        <f>(0.14*D37^2.4)</f>
        <v>92.469979829129954</v>
      </c>
      <c r="F37">
        <f>(0.201*D37^2.4517)</f>
        <v>152.6910364208992</v>
      </c>
      <c r="G37">
        <f>(-1.96+2.45*LN(D37))</f>
        <v>4.668267674699571</v>
      </c>
      <c r="H37">
        <f t="shared" si="0"/>
        <v>106.49809990111112</v>
      </c>
    </row>
    <row r="38" spans="1:13" x14ac:dyDescent="0.3">
      <c r="A38" s="1">
        <v>42793</v>
      </c>
      <c r="B38" t="s">
        <v>2</v>
      </c>
      <c r="C38">
        <v>62</v>
      </c>
      <c r="D38" s="4">
        <f>C38/3.1416</f>
        <v>19.735166793990324</v>
      </c>
      <c r="E38">
        <f>(0.14*D38^2.4)</f>
        <v>179.76533923572981</v>
      </c>
      <c r="F38">
        <f>(0.201*D38^2.4517)</f>
        <v>301.11884075756865</v>
      </c>
      <c r="G38">
        <f>(-1.96+2.45*LN(D38))</f>
        <v>5.3468852938704012</v>
      </c>
      <c r="H38">
        <f t="shared" si="0"/>
        <v>209.9195441303192</v>
      </c>
    </row>
    <row r="39" spans="1:13" x14ac:dyDescent="0.3">
      <c r="A39" s="1">
        <v>42793</v>
      </c>
      <c r="B39" t="s">
        <v>2</v>
      </c>
      <c r="C39">
        <v>56</v>
      </c>
      <c r="D39" s="4">
        <f>C39/3.1416</f>
        <v>17.825311942959001</v>
      </c>
      <c r="E39">
        <f>(0.14*D39^2.4)</f>
        <v>140.80470552896378</v>
      </c>
      <c r="F39">
        <f>(0.201*D39^2.4517)</f>
        <v>234.61934093067606</v>
      </c>
      <c r="G39">
        <f>(-1.96+2.45*LN(D39))</f>
        <v>5.0975176928110422</v>
      </c>
      <c r="H39">
        <f t="shared" si="0"/>
        <v>163.59015414773305</v>
      </c>
    </row>
    <row r="40" spans="1:13" x14ac:dyDescent="0.3">
      <c r="A40" s="1">
        <v>42793</v>
      </c>
      <c r="B40" t="s">
        <v>2</v>
      </c>
      <c r="C40">
        <v>22</v>
      </c>
      <c r="D40" s="4">
        <f>C40/3.1416</f>
        <v>7.0028011204481793</v>
      </c>
      <c r="E40">
        <f>(0.14*D40^2.4)</f>
        <v>14.954790651343831</v>
      </c>
      <c r="F40">
        <f>(0.201*D40^2.4517)</f>
        <v>23.743728149832926</v>
      </c>
      <c r="G40">
        <f>(-1.96+2.45*LN(D40))</f>
        <v>2.8084600612377999</v>
      </c>
      <c r="H40">
        <f t="shared" si="0"/>
        <v>16.582957591323879</v>
      </c>
    </row>
    <row r="41" spans="1:13" x14ac:dyDescent="0.3">
      <c r="A41" s="1"/>
      <c r="D41" s="6"/>
      <c r="E41" s="5">
        <f>SUM(E6:E40)</f>
        <v>7036.4370035620223</v>
      </c>
      <c r="F41" s="5">
        <f>SUM(F6:F40)</f>
        <v>11991.37890547254</v>
      </c>
      <c r="H41" s="10">
        <f>SUM(H6:H40)</f>
        <v>8354.5823186678135</v>
      </c>
      <c r="I41" s="10">
        <f>H41/1000</f>
        <v>8.3545823186678128</v>
      </c>
      <c r="J41" s="16">
        <f>I41*25</f>
        <v>208.86455796669532</v>
      </c>
      <c r="K41" s="10">
        <f>J41*0.48</f>
        <v>100.25498782401375</v>
      </c>
    </row>
    <row r="42" spans="1:13" x14ac:dyDescent="0.3">
      <c r="A42" s="1"/>
      <c r="D42" s="6"/>
      <c r="H42" s="11" t="s">
        <v>23</v>
      </c>
      <c r="I42" s="11" t="s">
        <v>25</v>
      </c>
      <c r="J42" s="17" t="s">
        <v>24</v>
      </c>
      <c r="K42" s="11" t="s">
        <v>28</v>
      </c>
    </row>
    <row r="43" spans="1:13" x14ac:dyDescent="0.3">
      <c r="A43" s="1"/>
      <c r="J43" s="7" t="s">
        <v>27</v>
      </c>
      <c r="K43" s="7" t="s">
        <v>26</v>
      </c>
    </row>
    <row r="44" spans="1:13" x14ac:dyDescent="0.3">
      <c r="A44" s="1"/>
    </row>
    <row r="45" spans="1:13" ht="15" customHeight="1" x14ac:dyDescent="0.3">
      <c r="A45" s="1"/>
      <c r="I45" t="s">
        <v>32</v>
      </c>
      <c r="J45" s="15" t="s">
        <v>29</v>
      </c>
      <c r="K45" s="15"/>
      <c r="L45" s="15"/>
      <c r="M45" s="15"/>
    </row>
    <row r="46" spans="1:13" x14ac:dyDescent="0.3">
      <c r="A46" s="1"/>
      <c r="J46" s="15"/>
      <c r="K46" s="15"/>
      <c r="L46" s="15"/>
      <c r="M46" s="15"/>
    </row>
    <row r="47" spans="1:13" x14ac:dyDescent="0.3">
      <c r="A47" s="1"/>
      <c r="J47" s="15"/>
      <c r="K47" s="15"/>
      <c r="L47" s="15"/>
      <c r="M47" s="15"/>
    </row>
    <row r="48" spans="1:13" x14ac:dyDescent="0.3">
      <c r="A48" s="1"/>
      <c r="J48" s="15"/>
      <c r="K48" s="15"/>
      <c r="L48" s="15"/>
      <c r="M48" s="15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</sheetData>
  <mergeCells count="3">
    <mergeCell ref="G5:H5"/>
    <mergeCell ref="E4:H4"/>
    <mergeCell ref="J45:M4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2"/>
  <sheetViews>
    <sheetView tabSelected="1" zoomScale="68" zoomScaleNormal="68" workbookViewId="0">
      <selection activeCell="O14" sqref="O14"/>
    </sheetView>
  </sheetViews>
  <sheetFormatPr defaultColWidth="11.44140625" defaultRowHeight="14.4" x14ac:dyDescent="0.3"/>
  <cols>
    <col min="1" max="1" width="12.44140625" customWidth="1"/>
    <col min="2" max="2" width="12.5546875" customWidth="1"/>
    <col min="5" max="5" width="19.44140625" customWidth="1"/>
    <col min="6" max="6" width="15.5546875" customWidth="1"/>
    <col min="9" max="9" width="15.5546875" bestFit="1" customWidth="1"/>
  </cols>
  <sheetData>
    <row r="1" spans="1:6" x14ac:dyDescent="0.3">
      <c r="A1" t="s">
        <v>3</v>
      </c>
    </row>
    <row r="2" spans="1:6" x14ac:dyDescent="0.3">
      <c r="A2" t="s">
        <v>12</v>
      </c>
    </row>
    <row r="3" spans="1:6" x14ac:dyDescent="0.3">
      <c r="A3" t="s">
        <v>4</v>
      </c>
      <c r="C3" t="s">
        <v>13</v>
      </c>
      <c r="D3" t="s">
        <v>16</v>
      </c>
    </row>
    <row r="4" spans="1:6" x14ac:dyDescent="0.3">
      <c r="E4" s="14" t="s">
        <v>18</v>
      </c>
      <c r="F4" s="14"/>
    </row>
    <row r="5" spans="1:6" ht="57.6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</row>
    <row r="6" spans="1:6" x14ac:dyDescent="0.3">
      <c r="A6" s="1">
        <v>43449</v>
      </c>
      <c r="B6" t="s">
        <v>8</v>
      </c>
      <c r="C6">
        <v>36.6</v>
      </c>
      <c r="D6">
        <f>C6/3.1416</f>
        <v>11.650114591291063</v>
      </c>
      <c r="E6">
        <f>0.102*((D6)^2.5)</f>
        <v>47.252595073226821</v>
      </c>
      <c r="F6">
        <f>0.2334*((D6)^2.2264)</f>
        <v>55.230427220028268</v>
      </c>
    </row>
    <row r="7" spans="1:6" x14ac:dyDescent="0.3">
      <c r="A7" s="1">
        <v>43449</v>
      </c>
      <c r="B7" t="s">
        <v>8</v>
      </c>
      <c r="C7">
        <v>45.2</v>
      </c>
      <c r="D7">
        <f>C7/3.1416</f>
        <v>14.387573211102625</v>
      </c>
      <c r="E7">
        <f t="shared" ref="E7:E26" si="0">0.102*((D7)^2.5)</f>
        <v>80.088293168768004</v>
      </c>
      <c r="F7">
        <f t="shared" ref="F7:F26" si="1">0.2334*((D7)^2.2264)</f>
        <v>88.357684319231097</v>
      </c>
    </row>
    <row r="8" spans="1:6" x14ac:dyDescent="0.3">
      <c r="A8" s="1">
        <v>43449</v>
      </c>
      <c r="B8" t="s">
        <v>8</v>
      </c>
      <c r="C8">
        <v>33.5</v>
      </c>
      <c r="D8">
        <f>C8/3.1416</f>
        <v>10.663356251591546</v>
      </c>
      <c r="E8">
        <f t="shared" si="0"/>
        <v>37.873458778150891</v>
      </c>
      <c r="F8">
        <f t="shared" si="1"/>
        <v>45.352775739941471</v>
      </c>
    </row>
    <row r="9" spans="1:6" x14ac:dyDescent="0.3">
      <c r="A9" s="1">
        <v>43449</v>
      </c>
      <c r="B9" t="s">
        <v>8</v>
      </c>
      <c r="C9">
        <v>41.7</v>
      </c>
      <c r="D9">
        <f>C9/3.1416</f>
        <v>13.273491214667686</v>
      </c>
      <c r="E9">
        <f t="shared" si="0"/>
        <v>65.473127783291503</v>
      </c>
      <c r="F9">
        <f t="shared" si="1"/>
        <v>73.843968246511565</v>
      </c>
    </row>
    <row r="10" spans="1:6" x14ac:dyDescent="0.3">
      <c r="A10" s="1">
        <v>43449</v>
      </c>
      <c r="B10" t="s">
        <v>8</v>
      </c>
      <c r="C10">
        <v>37</v>
      </c>
      <c r="D10">
        <f>C10/3.1416</f>
        <v>11.777438248026483</v>
      </c>
      <c r="E10">
        <f t="shared" si="0"/>
        <v>48.554251246994809</v>
      </c>
      <c r="F10">
        <f t="shared" si="1"/>
        <v>56.583320866330531</v>
      </c>
    </row>
    <row r="11" spans="1:6" x14ac:dyDescent="0.3">
      <c r="A11" s="1">
        <v>43449</v>
      </c>
      <c r="B11" t="s">
        <v>8</v>
      </c>
      <c r="C11">
        <v>35.4</v>
      </c>
      <c r="D11">
        <f>C11/3.1416</f>
        <v>11.268143621084798</v>
      </c>
      <c r="E11">
        <f t="shared" si="0"/>
        <v>43.474150667956152</v>
      </c>
      <c r="F11">
        <f t="shared" si="1"/>
        <v>51.279641065680913</v>
      </c>
    </row>
    <row r="12" spans="1:6" x14ac:dyDescent="0.3">
      <c r="A12" s="1">
        <v>43449</v>
      </c>
      <c r="B12" t="s">
        <v>8</v>
      </c>
      <c r="C12">
        <v>31.8</v>
      </c>
      <c r="D12">
        <f>C12/3.1416</f>
        <v>10.122230710466004</v>
      </c>
      <c r="E12">
        <f t="shared" si="0"/>
        <v>33.249931204539074</v>
      </c>
      <c r="F12">
        <f t="shared" si="1"/>
        <v>40.387582114286531</v>
      </c>
    </row>
    <row r="13" spans="1:6" x14ac:dyDescent="0.3">
      <c r="A13" s="1">
        <v>43449</v>
      </c>
      <c r="B13" t="s">
        <v>8</v>
      </c>
      <c r="C13">
        <v>43.5</v>
      </c>
      <c r="D13">
        <f>C13/3.1416</f>
        <v>13.846447669977081</v>
      </c>
      <c r="E13">
        <f t="shared" si="0"/>
        <v>72.768947496939234</v>
      </c>
      <c r="F13">
        <f t="shared" si="1"/>
        <v>81.129088338919615</v>
      </c>
    </row>
    <row r="14" spans="1:6" x14ac:dyDescent="0.3">
      <c r="A14" s="1">
        <v>43449</v>
      </c>
      <c r="B14" t="s">
        <v>8</v>
      </c>
      <c r="C14">
        <v>11.6</v>
      </c>
      <c r="D14">
        <f>C14/3.1416</f>
        <v>3.6923860453272219</v>
      </c>
      <c r="E14">
        <f t="shared" si="0"/>
        <v>2.6721936286974826</v>
      </c>
      <c r="F14">
        <f t="shared" si="1"/>
        <v>4.2771391669569949</v>
      </c>
    </row>
    <row r="15" spans="1:6" x14ac:dyDescent="0.3">
      <c r="A15" s="1">
        <v>43449</v>
      </c>
      <c r="B15" t="s">
        <v>8</v>
      </c>
      <c r="C15">
        <v>30</v>
      </c>
      <c r="D15">
        <f>C15/3.1416</f>
        <v>9.5492742551566074</v>
      </c>
      <c r="E15">
        <f t="shared" si="0"/>
        <v>28.742602441545461</v>
      </c>
      <c r="F15">
        <f t="shared" si="1"/>
        <v>35.473731586244284</v>
      </c>
    </row>
    <row r="16" spans="1:6" x14ac:dyDescent="0.3">
      <c r="A16" s="1">
        <v>43449</v>
      </c>
      <c r="B16" t="s">
        <v>8</v>
      </c>
      <c r="C16">
        <v>14.3</v>
      </c>
      <c r="D16">
        <f>C16/3.1416</f>
        <v>4.5518207282913172</v>
      </c>
      <c r="E16">
        <f t="shared" si="0"/>
        <v>4.5088215252447696</v>
      </c>
      <c r="F16">
        <f t="shared" si="1"/>
        <v>6.8152888622808989</v>
      </c>
    </row>
    <row r="17" spans="1:6" x14ac:dyDescent="0.3">
      <c r="A17" s="1">
        <v>43449</v>
      </c>
      <c r="B17" t="s">
        <v>8</v>
      </c>
      <c r="C17">
        <v>33</v>
      </c>
      <c r="D17">
        <f>C17/3.1416</f>
        <v>10.504201680672269</v>
      </c>
      <c r="E17">
        <f t="shared" si="0"/>
        <v>36.476049869757134</v>
      </c>
      <c r="F17">
        <f t="shared" si="1"/>
        <v>43.859487217704697</v>
      </c>
    </row>
    <row r="18" spans="1:6" x14ac:dyDescent="0.3">
      <c r="A18" s="1">
        <v>43449</v>
      </c>
      <c r="B18" t="s">
        <v>8</v>
      </c>
      <c r="C18">
        <v>33.5</v>
      </c>
      <c r="D18">
        <f>C18/3.1416</f>
        <v>10.663356251591546</v>
      </c>
      <c r="E18">
        <f t="shared" si="0"/>
        <v>37.873458778150891</v>
      </c>
      <c r="F18">
        <f t="shared" si="1"/>
        <v>45.352775739941471</v>
      </c>
    </row>
    <row r="19" spans="1:6" x14ac:dyDescent="0.3">
      <c r="A19" s="1">
        <v>43449</v>
      </c>
      <c r="B19" t="s">
        <v>8</v>
      </c>
      <c r="C19">
        <v>39.700000000000003</v>
      </c>
      <c r="D19">
        <f>C19/3.1416</f>
        <v>12.636872930990579</v>
      </c>
      <c r="E19">
        <f t="shared" si="0"/>
        <v>57.902753688264148</v>
      </c>
      <c r="F19">
        <f t="shared" si="1"/>
        <v>66.189834980514178</v>
      </c>
    </row>
    <row r="20" spans="1:6" x14ac:dyDescent="0.3">
      <c r="A20" s="1">
        <v>43449</v>
      </c>
      <c r="B20" t="s">
        <v>8</v>
      </c>
      <c r="C20">
        <v>26.6</v>
      </c>
      <c r="D20">
        <f>C20/3.1416</f>
        <v>8.4670231729055256</v>
      </c>
      <c r="E20">
        <f t="shared" si="0"/>
        <v>21.277815690186362</v>
      </c>
      <c r="F20">
        <f t="shared" si="1"/>
        <v>27.139421738320209</v>
      </c>
    </row>
    <row r="21" spans="1:6" x14ac:dyDescent="0.3">
      <c r="A21" s="1">
        <v>43449</v>
      </c>
      <c r="B21" t="s">
        <v>8</v>
      </c>
      <c r="C21">
        <v>38.799999999999997</v>
      </c>
      <c r="D21">
        <f>C21/3.1416</f>
        <v>12.35039470333588</v>
      </c>
      <c r="E21">
        <f t="shared" si="0"/>
        <v>54.676696242090799</v>
      </c>
      <c r="F21">
        <f t="shared" si="1"/>
        <v>62.895426714719832</v>
      </c>
    </row>
    <row r="22" spans="1:6" x14ac:dyDescent="0.3">
      <c r="A22" s="1">
        <v>43449</v>
      </c>
      <c r="B22" t="s">
        <v>8</v>
      </c>
      <c r="C22">
        <v>40.799999999999997</v>
      </c>
      <c r="D22">
        <f>C22/3.1416</f>
        <v>12.987012987012987</v>
      </c>
      <c r="E22">
        <f t="shared" si="0"/>
        <v>61.997383164072843</v>
      </c>
      <c r="F22">
        <f t="shared" si="1"/>
        <v>70.342516510233622</v>
      </c>
    </row>
    <row r="23" spans="1:6" x14ac:dyDescent="0.3">
      <c r="A23" s="1">
        <v>43449</v>
      </c>
      <c r="B23" t="s">
        <v>8</v>
      </c>
      <c r="C23">
        <v>45</v>
      </c>
      <c r="D23">
        <f>C23/3.1416</f>
        <v>14.323911382734913</v>
      </c>
      <c r="E23">
        <f t="shared" si="0"/>
        <v>79.205298594142889</v>
      </c>
      <c r="F23">
        <f t="shared" si="1"/>
        <v>87.489604794222245</v>
      </c>
    </row>
    <row r="24" spans="1:6" x14ac:dyDescent="0.3">
      <c r="A24" s="1">
        <v>43449</v>
      </c>
      <c r="B24" t="s">
        <v>8</v>
      </c>
      <c r="C24">
        <v>13.6</v>
      </c>
      <c r="D24">
        <f>C24/3.1416</f>
        <v>4.329004329004329</v>
      </c>
      <c r="E24">
        <f t="shared" si="0"/>
        <v>3.977133984314428</v>
      </c>
      <c r="F24">
        <f t="shared" si="1"/>
        <v>6.0947393855490191</v>
      </c>
    </row>
    <row r="25" spans="1:6" x14ac:dyDescent="0.3">
      <c r="A25" s="1">
        <v>43449</v>
      </c>
      <c r="B25" t="s">
        <v>8</v>
      </c>
      <c r="C25">
        <v>48.7</v>
      </c>
      <c r="D25">
        <f>C25/3.1416</f>
        <v>15.501655207537562</v>
      </c>
      <c r="E25">
        <f t="shared" si="0"/>
        <v>96.504008739041211</v>
      </c>
      <c r="F25">
        <f t="shared" si="1"/>
        <v>104.31784176049406</v>
      </c>
    </row>
    <row r="26" spans="1:6" x14ac:dyDescent="0.3">
      <c r="A26" s="1">
        <v>43449</v>
      </c>
      <c r="B26" t="s">
        <v>8</v>
      </c>
      <c r="C26">
        <v>40</v>
      </c>
      <c r="D26">
        <f>C26/3.1416</f>
        <v>12.732365673542144</v>
      </c>
      <c r="E26">
        <f t="shared" si="0"/>
        <v>59.002841802085889</v>
      </c>
      <c r="F26">
        <f t="shared" si="1"/>
        <v>67.308587807011861</v>
      </c>
    </row>
    <row r="27" spans="1:6" x14ac:dyDescent="0.3">
      <c r="A27" s="1">
        <v>43449</v>
      </c>
      <c r="B27" t="s">
        <v>8</v>
      </c>
      <c r="C27">
        <v>43</v>
      </c>
      <c r="D27">
        <f>C27/3.1416</f>
        <v>13.687293099057806</v>
      </c>
      <c r="E27">
        <f t="shared" ref="E27:E32" si="2">0.102*((D27)^2.5)</f>
        <v>70.695877598195366</v>
      </c>
      <c r="F27">
        <f t="shared" ref="F27:F32" si="3">0.2334*((D27)^2.2264)</f>
        <v>79.067550309151869</v>
      </c>
    </row>
    <row r="28" spans="1:6" x14ac:dyDescent="0.3">
      <c r="A28" s="1">
        <v>43449</v>
      </c>
      <c r="B28" t="s">
        <v>8</v>
      </c>
      <c r="C28">
        <v>41</v>
      </c>
      <c r="D28">
        <f>C28/3.1416</f>
        <v>13.050674815380697</v>
      </c>
      <c r="E28">
        <f t="shared" si="2"/>
        <v>62.759950576137527</v>
      </c>
      <c r="F28">
        <f t="shared" si="3"/>
        <v>71.112523891196261</v>
      </c>
    </row>
    <row r="29" spans="1:6" x14ac:dyDescent="0.3">
      <c r="A29" s="1">
        <v>43449</v>
      </c>
      <c r="B29" t="s">
        <v>8</v>
      </c>
      <c r="C29">
        <v>42.6</v>
      </c>
      <c r="D29">
        <f>C29/3.1416</f>
        <v>13.559969442322384</v>
      </c>
      <c r="E29">
        <f t="shared" si="2"/>
        <v>69.063240013777744</v>
      </c>
      <c r="F29">
        <f t="shared" si="3"/>
        <v>77.439340465958509</v>
      </c>
    </row>
    <row r="30" spans="1:6" x14ac:dyDescent="0.3">
      <c r="A30" s="1">
        <v>43449</v>
      </c>
      <c r="B30" t="s">
        <v>8</v>
      </c>
      <c r="C30">
        <v>16.399999999999999</v>
      </c>
      <c r="D30">
        <f>C30/3.1416</f>
        <v>5.2202699261522785</v>
      </c>
      <c r="E30">
        <f t="shared" si="2"/>
        <v>6.3508604691261183</v>
      </c>
      <c r="F30">
        <f t="shared" si="3"/>
        <v>9.2463953214531553</v>
      </c>
    </row>
    <row r="31" spans="1:6" x14ac:dyDescent="0.3">
      <c r="A31" s="1">
        <v>43449</v>
      </c>
      <c r="B31" t="s">
        <v>8</v>
      </c>
      <c r="C31">
        <v>13.6</v>
      </c>
      <c r="D31">
        <f>C31/3.1416</f>
        <v>4.329004329004329</v>
      </c>
      <c r="E31">
        <f t="shared" si="2"/>
        <v>3.977133984314428</v>
      </c>
      <c r="F31">
        <f t="shared" si="3"/>
        <v>6.0947393855490191</v>
      </c>
    </row>
    <row r="32" spans="1:6" x14ac:dyDescent="0.3">
      <c r="A32" s="1">
        <v>43449</v>
      </c>
      <c r="B32" t="s">
        <v>8</v>
      </c>
      <c r="C32">
        <v>24.5</v>
      </c>
      <c r="D32">
        <f>C32/3.1416</f>
        <v>7.7985739750445635</v>
      </c>
      <c r="E32">
        <f t="shared" si="2"/>
        <v>17.323600584579182</v>
      </c>
      <c r="F32">
        <f t="shared" si="3"/>
        <v>22.598701426985365</v>
      </c>
    </row>
    <row r="33" spans="1:6" x14ac:dyDescent="0.3">
      <c r="A33" s="1">
        <v>43449</v>
      </c>
      <c r="B33" t="s">
        <v>8</v>
      </c>
      <c r="C33">
        <v>20.5</v>
      </c>
      <c r="D33">
        <f>C33/3.1416</f>
        <v>6.5253374076903485</v>
      </c>
      <c r="E33">
        <f t="shared" ref="E33:E36" si="4">0.102*((D33)^2.5)</f>
        <v>11.094496659829861</v>
      </c>
      <c r="F33">
        <f t="shared" ref="F33:F36" si="5">0.2334*((D33)^2.2264)</f>
        <v>15.196126855461848</v>
      </c>
    </row>
    <row r="34" spans="1:6" x14ac:dyDescent="0.3">
      <c r="A34" s="1">
        <v>43449</v>
      </c>
      <c r="B34" t="s">
        <v>8</v>
      </c>
      <c r="C34">
        <v>32</v>
      </c>
      <c r="D34">
        <f>C34/3.1416</f>
        <v>10.185892538833716</v>
      </c>
      <c r="E34">
        <f t="shared" si="4"/>
        <v>33.775197474593355</v>
      </c>
      <c r="F34">
        <f t="shared" si="5"/>
        <v>40.955291918261551</v>
      </c>
    </row>
    <row r="35" spans="1:6" x14ac:dyDescent="0.3">
      <c r="A35" s="1">
        <v>43449</v>
      </c>
      <c r="B35" t="s">
        <v>8</v>
      </c>
      <c r="C35">
        <v>13.1</v>
      </c>
      <c r="D35">
        <f>C35/3.1416</f>
        <v>4.1698497580850518</v>
      </c>
      <c r="E35">
        <f t="shared" si="4"/>
        <v>3.6216059103695737</v>
      </c>
      <c r="F35">
        <f t="shared" si="5"/>
        <v>5.6070822492443577</v>
      </c>
    </row>
    <row r="36" spans="1:6" x14ac:dyDescent="0.3">
      <c r="A36" s="1">
        <v>43449</v>
      </c>
      <c r="B36" t="s">
        <v>8</v>
      </c>
      <c r="C36">
        <v>32</v>
      </c>
      <c r="D36">
        <f>C36/3.1416</f>
        <v>10.185892538833716</v>
      </c>
      <c r="E36">
        <f t="shared" si="4"/>
        <v>33.775197474593355</v>
      </c>
      <c r="F36">
        <f t="shared" si="5"/>
        <v>40.955291918261551</v>
      </c>
    </row>
    <row r="37" spans="1:6" x14ac:dyDescent="0.3">
      <c r="A37" s="1">
        <v>43449</v>
      </c>
      <c r="B37" t="s">
        <v>8</v>
      </c>
      <c r="C37">
        <v>35.6</v>
      </c>
      <c r="D37">
        <f>C37/3.1416</f>
        <v>11.331805449452508</v>
      </c>
      <c r="E37">
        <f>0.102*((D37)^2.5)</f>
        <v>44.090796663812064</v>
      </c>
      <c r="F37">
        <f>0.2334*((D37)^2.2264)</f>
        <v>51.926899196511592</v>
      </c>
    </row>
    <row r="38" spans="1:6" x14ac:dyDescent="0.3">
      <c r="A38" s="1">
        <v>43449</v>
      </c>
      <c r="B38" t="s">
        <v>2</v>
      </c>
      <c r="C38">
        <v>40</v>
      </c>
      <c r="D38">
        <f>C38/3.1416</f>
        <v>12.732365673542144</v>
      </c>
      <c r="E38">
        <f t="shared" ref="E38:E46" si="6">0.102*((D38)^2.5)</f>
        <v>59.002841802085889</v>
      </c>
      <c r="F38">
        <f t="shared" ref="F38:F46" si="7">0.2334*((D38)^2.2264)</f>
        <v>67.308587807011861</v>
      </c>
    </row>
    <row r="39" spans="1:6" x14ac:dyDescent="0.3">
      <c r="A39" s="1">
        <v>43449</v>
      </c>
      <c r="B39" t="s">
        <v>8</v>
      </c>
      <c r="C39">
        <v>39.5</v>
      </c>
      <c r="D39">
        <f>C39/3.1416</f>
        <v>12.573211102622867</v>
      </c>
      <c r="E39">
        <f t="shared" si="6"/>
        <v>57.176252915621639</v>
      </c>
      <c r="F39">
        <f t="shared" si="7"/>
        <v>65.449734293673686</v>
      </c>
    </row>
    <row r="40" spans="1:6" x14ac:dyDescent="0.3">
      <c r="A40" s="1">
        <v>43449</v>
      </c>
      <c r="B40" t="s">
        <v>8</v>
      </c>
      <c r="C40">
        <v>45.5</v>
      </c>
      <c r="D40">
        <f>C40/3.1416</f>
        <v>14.483065953654188</v>
      </c>
      <c r="E40">
        <f t="shared" si="6"/>
        <v>81.423814243061543</v>
      </c>
      <c r="F40">
        <f t="shared" si="7"/>
        <v>89.668661620327953</v>
      </c>
    </row>
    <row r="41" spans="1:6" x14ac:dyDescent="0.3">
      <c r="A41" s="1">
        <v>43449</v>
      </c>
      <c r="B41" t="s">
        <v>8</v>
      </c>
      <c r="C41">
        <v>43</v>
      </c>
      <c r="D41">
        <f>C41/3.1416</f>
        <v>13.687293099057806</v>
      </c>
      <c r="E41">
        <f t="shared" si="6"/>
        <v>70.695877598195366</v>
      </c>
      <c r="F41">
        <f t="shared" si="7"/>
        <v>79.067550309151869</v>
      </c>
    </row>
    <row r="42" spans="1:6" x14ac:dyDescent="0.3">
      <c r="A42" s="1">
        <v>43449</v>
      </c>
      <c r="B42" t="s">
        <v>8</v>
      </c>
      <c r="C42">
        <v>43</v>
      </c>
      <c r="D42">
        <f>C42/3.1416</f>
        <v>13.687293099057806</v>
      </c>
      <c r="E42">
        <f t="shared" si="6"/>
        <v>70.695877598195366</v>
      </c>
      <c r="F42">
        <f t="shared" si="7"/>
        <v>79.067550309151869</v>
      </c>
    </row>
    <row r="43" spans="1:6" x14ac:dyDescent="0.3">
      <c r="A43" s="1">
        <v>43449</v>
      </c>
      <c r="B43" t="s">
        <v>8</v>
      </c>
      <c r="C43">
        <v>36.700000000000003</v>
      </c>
      <c r="D43">
        <f>C43/3.1416</f>
        <v>11.681945505474918</v>
      </c>
      <c r="E43">
        <f t="shared" si="6"/>
        <v>47.57602040273391</v>
      </c>
      <c r="F43">
        <f t="shared" si="7"/>
        <v>55.56696023212875</v>
      </c>
    </row>
    <row r="44" spans="1:6" x14ac:dyDescent="0.3">
      <c r="A44" s="1">
        <v>43449</v>
      </c>
      <c r="B44" t="s">
        <v>8</v>
      </c>
      <c r="C44">
        <v>17</v>
      </c>
      <c r="D44">
        <f>C44/3.1416</f>
        <v>5.4112554112554117</v>
      </c>
      <c r="E44">
        <f t="shared" si="6"/>
        <v>6.9477671441809727</v>
      </c>
      <c r="F44">
        <f t="shared" si="7"/>
        <v>10.01649071167194</v>
      </c>
    </row>
    <row r="45" spans="1:6" x14ac:dyDescent="0.3">
      <c r="A45" s="1">
        <v>43449</v>
      </c>
      <c r="B45" t="s">
        <v>8</v>
      </c>
      <c r="C45">
        <v>30.6</v>
      </c>
      <c r="D45">
        <f>C45/3.1416</f>
        <v>9.7402597402597415</v>
      </c>
      <c r="E45">
        <f t="shared" si="6"/>
        <v>30.201361193387694</v>
      </c>
      <c r="F45">
        <f t="shared" si="7"/>
        <v>37.072706932131418</v>
      </c>
    </row>
    <row r="46" spans="1:6" x14ac:dyDescent="0.3">
      <c r="A46" s="1">
        <v>43449</v>
      </c>
      <c r="B46" t="s">
        <v>8</v>
      </c>
      <c r="C46">
        <v>14.8</v>
      </c>
      <c r="D46">
        <f>C46/3.1416</f>
        <v>4.7109752992105935</v>
      </c>
      <c r="E46">
        <f t="shared" si="6"/>
        <v>4.9133447687863834</v>
      </c>
      <c r="F46">
        <f t="shared" si="7"/>
        <v>7.3572378633504352</v>
      </c>
    </row>
    <row r="47" spans="1:6" x14ac:dyDescent="0.3">
      <c r="A47" s="1">
        <v>43449</v>
      </c>
      <c r="B47" t="s">
        <v>8</v>
      </c>
      <c r="C47">
        <v>44.5</v>
      </c>
      <c r="D47">
        <f>C47/3.1416</f>
        <v>14.164756811815636</v>
      </c>
      <c r="E47">
        <f>0.102*((D47)^2.5)</f>
        <v>77.023451970628642</v>
      </c>
      <c r="F47">
        <f>0.2334*((D47)^2.2264)</f>
        <v>85.340040087855229</v>
      </c>
    </row>
    <row r="48" spans="1:6" x14ac:dyDescent="0.3">
      <c r="A48" s="1">
        <v>43449</v>
      </c>
      <c r="B48" t="s">
        <v>8</v>
      </c>
      <c r="C48">
        <v>20</v>
      </c>
      <c r="D48">
        <f>C48/3.1416</f>
        <v>6.3661828367710722</v>
      </c>
      <c r="E48">
        <f t="shared" ref="E48:E50" si="8">0.102*((D48)^2.5)</f>
        <v>10.430327386883013</v>
      </c>
      <c r="F48">
        <f t="shared" ref="F48:F50" si="9">0.2334*((D48)^2.2264)</f>
        <v>14.383258852439228</v>
      </c>
    </row>
    <row r="49" spans="1:9" x14ac:dyDescent="0.3">
      <c r="A49" s="1">
        <v>43449</v>
      </c>
      <c r="B49" t="s">
        <v>8</v>
      </c>
      <c r="C49">
        <v>15.5</v>
      </c>
      <c r="D49">
        <f>C49/3.1416</f>
        <v>4.9337916984975809</v>
      </c>
      <c r="E49">
        <f t="shared" si="8"/>
        <v>5.5150848252432416</v>
      </c>
      <c r="F49">
        <f t="shared" si="9"/>
        <v>8.1545238428294571</v>
      </c>
    </row>
    <row r="50" spans="1:9" x14ac:dyDescent="0.3">
      <c r="A50" s="1">
        <v>43449</v>
      </c>
      <c r="B50" t="s">
        <v>8</v>
      </c>
      <c r="C50">
        <v>25.6</v>
      </c>
      <c r="D50">
        <f>C50/3.1416</f>
        <v>8.148714031066973</v>
      </c>
      <c r="E50">
        <f t="shared" si="8"/>
        <v>19.334051201707506</v>
      </c>
      <c r="F50">
        <f t="shared" si="9"/>
        <v>24.920088071366166</v>
      </c>
    </row>
    <row r="51" spans="1:9" x14ac:dyDescent="0.3">
      <c r="A51" s="1">
        <v>43449</v>
      </c>
      <c r="B51" t="s">
        <v>8</v>
      </c>
      <c r="C51">
        <v>13.4</v>
      </c>
      <c r="D51">
        <f>C51/3.1416</f>
        <v>4.2653425006366188</v>
      </c>
      <c r="E51">
        <f t="shared" ref="E51:E56" si="10">0.102*((D51)^2.5)</f>
        <v>3.8325245634385472</v>
      </c>
      <c r="F51">
        <f t="shared" ref="F51:F56" si="11">0.2334*((D51)^2.2264)</f>
        <v>5.8969879069166975</v>
      </c>
    </row>
    <row r="52" spans="1:9" x14ac:dyDescent="0.3">
      <c r="A52" s="1">
        <v>43449</v>
      </c>
      <c r="B52" t="s">
        <v>8</v>
      </c>
      <c r="C52">
        <v>13</v>
      </c>
      <c r="D52">
        <f>C52/3.1416</f>
        <v>4.1380188439011967</v>
      </c>
      <c r="E52">
        <f t="shared" si="10"/>
        <v>3.5528864842199464</v>
      </c>
      <c r="F52">
        <f t="shared" si="11"/>
        <v>5.5122333415170512</v>
      </c>
    </row>
    <row r="53" spans="1:9" x14ac:dyDescent="0.3">
      <c r="A53" s="1">
        <v>43449</v>
      </c>
      <c r="B53" t="s">
        <v>8</v>
      </c>
      <c r="C53">
        <v>17</v>
      </c>
      <c r="D53">
        <f>C53/3.1416</f>
        <v>5.4112554112554117</v>
      </c>
      <c r="E53">
        <f t="shared" si="10"/>
        <v>6.9477671441809727</v>
      </c>
      <c r="F53">
        <f t="shared" si="11"/>
        <v>10.01649071167194</v>
      </c>
    </row>
    <row r="54" spans="1:9" x14ac:dyDescent="0.3">
      <c r="A54" s="1">
        <v>43449</v>
      </c>
      <c r="B54" t="s">
        <v>8</v>
      </c>
      <c r="C54">
        <v>48.7</v>
      </c>
      <c r="D54">
        <f>C54/3.1416</f>
        <v>15.501655207537562</v>
      </c>
      <c r="E54">
        <f t="shared" si="10"/>
        <v>96.504008739041211</v>
      </c>
      <c r="F54">
        <f t="shared" si="11"/>
        <v>104.31784176049406</v>
      </c>
    </row>
    <row r="55" spans="1:9" x14ac:dyDescent="0.3">
      <c r="A55" s="1">
        <v>43449</v>
      </c>
      <c r="B55" t="s">
        <v>8</v>
      </c>
      <c r="C55">
        <v>41</v>
      </c>
      <c r="D55">
        <f>C55/3.1416</f>
        <v>13.050674815380697</v>
      </c>
      <c r="E55">
        <f t="shared" si="10"/>
        <v>62.759950576137527</v>
      </c>
      <c r="F55">
        <f t="shared" si="11"/>
        <v>71.112523891196261</v>
      </c>
    </row>
    <row r="56" spans="1:9" x14ac:dyDescent="0.3">
      <c r="A56" s="1">
        <v>43449</v>
      </c>
      <c r="B56" t="s">
        <v>8</v>
      </c>
      <c r="C56">
        <v>40</v>
      </c>
      <c r="D56">
        <f>C56/3.1416</f>
        <v>12.732365673542144</v>
      </c>
      <c r="E56">
        <f t="shared" si="10"/>
        <v>59.002841802085889</v>
      </c>
      <c r="F56">
        <f t="shared" si="11"/>
        <v>67.308587807011861</v>
      </c>
    </row>
    <row r="57" spans="1:9" x14ac:dyDescent="0.3">
      <c r="D57" s="5"/>
      <c r="E57" s="5">
        <f>SUM(E6:E56)</f>
        <v>2103.615823336605</v>
      </c>
      <c r="F57" s="10">
        <f>SUM(F6:F56)</f>
        <v>2427.4588834650563</v>
      </c>
      <c r="G57" s="10">
        <f>F57/1000</f>
        <v>2.4274588834650563</v>
      </c>
      <c r="H57" s="10">
        <f>G57*25</f>
        <v>60.686472086626409</v>
      </c>
      <c r="I57" s="10">
        <f>H57*0.48</f>
        <v>29.129506601580676</v>
      </c>
    </row>
    <row r="58" spans="1:9" x14ac:dyDescent="0.3">
      <c r="D58" s="5"/>
      <c r="F58" s="11" t="s">
        <v>23</v>
      </c>
      <c r="G58" s="11" t="s">
        <v>25</v>
      </c>
      <c r="H58" s="11" t="s">
        <v>24</v>
      </c>
      <c r="I58" s="11" t="s">
        <v>28</v>
      </c>
    </row>
    <row r="59" spans="1:9" x14ac:dyDescent="0.3">
      <c r="H59" s="7" t="s">
        <v>27</v>
      </c>
      <c r="I59" s="7" t="s">
        <v>26</v>
      </c>
    </row>
    <row r="60" spans="1:9" x14ac:dyDescent="0.3">
      <c r="H60" s="7"/>
      <c r="I60" s="7"/>
    </row>
    <row r="61" spans="1:9" x14ac:dyDescent="0.3">
      <c r="H61" s="7"/>
      <c r="I61" s="7"/>
    </row>
    <row r="62" spans="1:9" x14ac:dyDescent="0.3">
      <c r="H62" s="7"/>
      <c r="I62" s="7"/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opLeftCell="A18" zoomScale="71" zoomScaleNormal="71" workbookViewId="0">
      <selection activeCell="J5" sqref="J5"/>
    </sheetView>
  </sheetViews>
  <sheetFormatPr defaultColWidth="11.44140625" defaultRowHeight="14.4" x14ac:dyDescent="0.3"/>
  <cols>
    <col min="5" max="5" width="17.33203125" customWidth="1"/>
    <col min="6" max="6" width="14.44140625" customWidth="1"/>
    <col min="11" max="11" width="14.77734375" customWidth="1"/>
  </cols>
  <sheetData>
    <row r="1" spans="1:9" x14ac:dyDescent="0.3">
      <c r="A1" t="s">
        <v>3</v>
      </c>
    </row>
    <row r="2" spans="1:9" x14ac:dyDescent="0.3">
      <c r="A2" t="s">
        <v>1</v>
      </c>
      <c r="E2" s="9"/>
    </row>
    <row r="3" spans="1:9" ht="16.2" x14ac:dyDescent="0.3">
      <c r="A3" t="s">
        <v>4</v>
      </c>
      <c r="C3" t="s">
        <v>21</v>
      </c>
      <c r="D3" t="s">
        <v>16</v>
      </c>
      <c r="E3" s="9"/>
    </row>
    <row r="4" spans="1:9" x14ac:dyDescent="0.3">
      <c r="E4" s="14" t="s">
        <v>18</v>
      </c>
      <c r="F4" s="14"/>
      <c r="G4" s="14"/>
      <c r="H4" s="14"/>
    </row>
    <row r="5" spans="1:9" ht="57.6" x14ac:dyDescent="0.3">
      <c r="A5" s="3" t="s">
        <v>0</v>
      </c>
      <c r="B5" s="3" t="s">
        <v>5</v>
      </c>
      <c r="C5" s="3" t="s">
        <v>30</v>
      </c>
      <c r="D5" s="3" t="s">
        <v>31</v>
      </c>
      <c r="E5" s="8" t="s">
        <v>17</v>
      </c>
      <c r="F5" s="3" t="s">
        <v>19</v>
      </c>
      <c r="G5" s="13" t="s">
        <v>33</v>
      </c>
      <c r="H5" s="13"/>
      <c r="I5" s="3"/>
    </row>
    <row r="6" spans="1:9" x14ac:dyDescent="0.3">
      <c r="A6" s="1">
        <v>43449</v>
      </c>
      <c r="B6" t="s">
        <v>2</v>
      </c>
      <c r="C6">
        <v>100</v>
      </c>
      <c r="D6" s="4">
        <f>C6/3.1416</f>
        <v>31.830914183855359</v>
      </c>
      <c r="E6">
        <f>(0.14*D6^2.4)</f>
        <v>566.19483573871526</v>
      </c>
      <c r="F6">
        <f>(0.201*D6^2.4517)</f>
        <v>972.14539809656389</v>
      </c>
      <c r="G6">
        <f>(-1.96+2.45*LN(D6))</f>
        <v>6.5180730061807504</v>
      </c>
      <c r="H6">
        <f>2.7182^G6</f>
        <v>677.13914911271127</v>
      </c>
    </row>
    <row r="7" spans="1:9" x14ac:dyDescent="0.3">
      <c r="A7" s="1">
        <v>43449</v>
      </c>
      <c r="B7" t="s">
        <v>2</v>
      </c>
      <c r="C7">
        <v>23</v>
      </c>
      <c r="D7" s="4">
        <f>C7/3.1416</f>
        <v>7.3211102622867328</v>
      </c>
      <c r="E7">
        <f>(0.14*D7^2.4)</f>
        <v>16.638444036201172</v>
      </c>
      <c r="F7">
        <f>(0.201*D7^2.4517)</f>
        <v>26.477645315892804</v>
      </c>
      <c r="G7">
        <f>(-1.96+2.45*LN(D7))</f>
        <v>2.9173668795363428</v>
      </c>
      <c r="H7">
        <f>2.7182^G7</f>
        <v>18.490906241099523</v>
      </c>
    </row>
    <row r="8" spans="1:9" x14ac:dyDescent="0.3">
      <c r="A8" s="1">
        <v>43449</v>
      </c>
      <c r="B8" t="s">
        <v>2</v>
      </c>
      <c r="C8">
        <v>63.7</v>
      </c>
      <c r="D8" s="4">
        <f>C8/3.1416</f>
        <v>20.276292335115865</v>
      </c>
      <c r="E8">
        <f>(0.14*D8^2.4)</f>
        <v>191.82293932619689</v>
      </c>
      <c r="F8">
        <f>(0.201*D8^2.4517)</f>
        <v>321.76579200691862</v>
      </c>
      <c r="G8">
        <f>(-1.96+2.45*LN(D8))</f>
        <v>5.4131582288263154</v>
      </c>
      <c r="H8">
        <f t="shared" ref="H8:H45" si="0">2.7182^G8</f>
        <v>224.30242974360965</v>
      </c>
    </row>
    <row r="9" spans="1:9" x14ac:dyDescent="0.3">
      <c r="A9" s="1">
        <v>43449</v>
      </c>
      <c r="B9" t="s">
        <v>2</v>
      </c>
      <c r="C9">
        <v>43.5</v>
      </c>
      <c r="D9" s="4">
        <f>C9/3.1416</f>
        <v>13.846447669977081</v>
      </c>
      <c r="E9">
        <f>(0.14*D9^2.4)</f>
        <v>76.796268887411316</v>
      </c>
      <c r="F9">
        <f>(0.201*D9^2.4517)</f>
        <v>126.30348559665563</v>
      </c>
      <c r="G9">
        <f>(-1.96+2.45*LN(D9))</f>
        <v>4.4786703488417903</v>
      </c>
      <c r="H9">
        <f t="shared" si="0"/>
        <v>88.105549807171641</v>
      </c>
    </row>
    <row r="10" spans="1:9" x14ac:dyDescent="0.3">
      <c r="A10" s="1">
        <v>43449</v>
      </c>
      <c r="B10" t="s">
        <v>2</v>
      </c>
      <c r="C10">
        <v>70</v>
      </c>
      <c r="D10" s="4">
        <f>C10/3.1416</f>
        <v>22.281639928698752</v>
      </c>
      <c r="E10">
        <f>(0.14*D10^2.4)</f>
        <v>240.54769509081297</v>
      </c>
      <c r="F10">
        <f>(0.201*D10^2.4517)</f>
        <v>405.46940463129994</v>
      </c>
      <c r="G10">
        <f>(-1.96+2.45*LN(D10))</f>
        <v>5.6442193935308556</v>
      </c>
      <c r="H10">
        <f t="shared" si="0"/>
        <v>282.6048078419729</v>
      </c>
    </row>
    <row r="11" spans="1:9" x14ac:dyDescent="0.3">
      <c r="A11" s="1">
        <v>43449</v>
      </c>
      <c r="B11" t="s">
        <v>2</v>
      </c>
      <c r="C11">
        <v>19.3</v>
      </c>
      <c r="D11" s="4">
        <f>C11/3.1416</f>
        <v>6.1433664374840848</v>
      </c>
      <c r="E11">
        <f>(0.14*D11^2.4)</f>
        <v>10.922032021245506</v>
      </c>
      <c r="F11">
        <f>(0.201*D11^2.4517)</f>
        <v>17.223923153368592</v>
      </c>
      <c r="G11">
        <f>(-1.96+2.45*LN(D11))</f>
        <v>2.4876635354914844</v>
      </c>
      <c r="H11">
        <f t="shared" si="0"/>
        <v>12.03222717836136</v>
      </c>
    </row>
    <row r="12" spans="1:9" x14ac:dyDescent="0.3">
      <c r="A12" s="1">
        <v>43449</v>
      </c>
      <c r="B12" t="s">
        <v>2</v>
      </c>
      <c r="C12">
        <v>50</v>
      </c>
      <c r="D12" s="4">
        <f>C12/3.1416</f>
        <v>15.91545709192768</v>
      </c>
      <c r="E12">
        <f>(0.14*D12^2.4)</f>
        <v>107.27386155022552</v>
      </c>
      <c r="F12">
        <f>(0.201*D12^2.4517)</f>
        <v>177.70350108933681</v>
      </c>
      <c r="G12">
        <f>(-1.96+2.45*LN(D12))</f>
        <v>4.8198624138088837</v>
      </c>
      <c r="H12">
        <f t="shared" si="0"/>
        <v>123.93005318982935</v>
      </c>
    </row>
    <row r="13" spans="1:9" x14ac:dyDescent="0.3">
      <c r="A13" s="1">
        <v>43449</v>
      </c>
      <c r="B13" t="s">
        <v>2</v>
      </c>
      <c r="C13">
        <v>10</v>
      </c>
      <c r="D13" s="4">
        <f>C13/3.1416</f>
        <v>3.1830914183855361</v>
      </c>
      <c r="E13">
        <f>(0.14*D13^2.4)</f>
        <v>2.2540622403794206</v>
      </c>
      <c r="F13">
        <f>(0.201*D13^2.4517)</f>
        <v>3.435826497297148</v>
      </c>
      <c r="G13">
        <f>(-1.96+2.45*LN(D13))</f>
        <v>0.8767395283453383</v>
      </c>
      <c r="H13">
        <f t="shared" si="0"/>
        <v>2.4029884144365892</v>
      </c>
    </row>
    <row r="14" spans="1:9" x14ac:dyDescent="0.3">
      <c r="A14" s="1">
        <v>43449</v>
      </c>
      <c r="B14" t="s">
        <v>2</v>
      </c>
      <c r="C14">
        <v>45.8</v>
      </c>
      <c r="D14" s="4">
        <f>C14/3.1416</f>
        <v>14.578558696205754</v>
      </c>
      <c r="E14">
        <f>(0.14*D14^2.4)</f>
        <v>86.904657249447524</v>
      </c>
      <c r="F14">
        <f>(0.201*D14^2.4517)</f>
        <v>143.30954498213598</v>
      </c>
      <c r="G14">
        <f>(-1.96+2.45*LN(D14))</f>
        <v>4.6049020737542685</v>
      </c>
      <c r="H14">
        <f t="shared" si="0"/>
        <v>99.959334698245769</v>
      </c>
    </row>
    <row r="15" spans="1:9" x14ac:dyDescent="0.3">
      <c r="A15" s="1">
        <v>43449</v>
      </c>
      <c r="B15" t="s">
        <v>2</v>
      </c>
      <c r="C15">
        <v>48.8</v>
      </c>
      <c r="D15" s="4">
        <f>C15/3.1416</f>
        <v>15.533486121721415</v>
      </c>
      <c r="E15">
        <f>(0.14*D15^2.4)</f>
        <v>101.19836050847749</v>
      </c>
      <c r="F15">
        <f>(0.201*D15^2.4517)</f>
        <v>167.4287759863285</v>
      </c>
      <c r="G15">
        <f>(-1.96+2.45*LN(D15))</f>
        <v>4.7603453170147256</v>
      </c>
      <c r="H15">
        <f t="shared" si="0"/>
        <v>116.76951260981308</v>
      </c>
    </row>
    <row r="16" spans="1:9" x14ac:dyDescent="0.3">
      <c r="A16" s="1">
        <v>43449</v>
      </c>
      <c r="B16" t="s">
        <v>2</v>
      </c>
      <c r="C16">
        <v>113</v>
      </c>
      <c r="D16" s="4">
        <f>C16/3.1416</f>
        <v>35.968933027756556</v>
      </c>
      <c r="E16">
        <f>(0.14*D16^2.4)</f>
        <v>759.19644920338931</v>
      </c>
      <c r="F16">
        <f>(0.201*D16^2.4517)</f>
        <v>1311.7879722698165</v>
      </c>
      <c r="G16">
        <f>(-1.96+2.45*LN(D16))</f>
        <v>6.8175062063551612</v>
      </c>
      <c r="H16">
        <f t="shared" si="0"/>
        <v>913.51607774664399</v>
      </c>
    </row>
    <row r="17" spans="1:8" x14ac:dyDescent="0.3">
      <c r="A17" s="1">
        <v>43449</v>
      </c>
      <c r="B17" t="s">
        <v>2</v>
      </c>
      <c r="C17">
        <v>110</v>
      </c>
      <c r="D17" s="4">
        <f>C17/3.1416</f>
        <v>35.0140056022409</v>
      </c>
      <c r="E17">
        <f>(0.14*D17^2.4)</f>
        <v>711.71865315255275</v>
      </c>
      <c r="F17">
        <f>(0.201*D17^2.4517)</f>
        <v>1228.0432741461123</v>
      </c>
      <c r="G17">
        <f>(-1.96+2.45*LN(D17))</f>
        <v>6.7515829467013466</v>
      </c>
      <c r="H17">
        <f t="shared" si="0"/>
        <v>855.23792124453723</v>
      </c>
    </row>
    <row r="18" spans="1:8" x14ac:dyDescent="0.3">
      <c r="A18" s="1">
        <v>43449</v>
      </c>
      <c r="B18" t="s">
        <v>2</v>
      </c>
      <c r="C18">
        <v>36</v>
      </c>
      <c r="D18" s="4">
        <f>C18/3.1416</f>
        <v>11.45912910618793</v>
      </c>
      <c r="E18">
        <f>(0.14*D18^2.4)</f>
        <v>48.763167212736739</v>
      </c>
      <c r="F18">
        <f>(0.201*D18^2.4517)</f>
        <v>79.417839052126453</v>
      </c>
      <c r="G18">
        <f>(-1.96+2.45*LN(D18))</f>
        <v>4.0150274497273957</v>
      </c>
      <c r="H18">
        <f t="shared" si="0"/>
        <v>55.418118194350768</v>
      </c>
    </row>
    <row r="19" spans="1:8" x14ac:dyDescent="0.3">
      <c r="A19" s="1">
        <v>43449</v>
      </c>
      <c r="B19" t="s">
        <v>2</v>
      </c>
      <c r="C19">
        <v>54.8</v>
      </c>
      <c r="D19" s="4">
        <f>C19/3.1416</f>
        <v>17.443340972752736</v>
      </c>
      <c r="E19">
        <f>(0.14*D19^2.4)</f>
        <v>133.67163009651767</v>
      </c>
      <c r="F19">
        <f>(0.201*D19^2.4517)</f>
        <v>222.48437698038057</v>
      </c>
      <c r="G19">
        <f>(-1.96+2.45*LN(D19))</f>
        <v>5.0444470256971528</v>
      </c>
      <c r="H19">
        <f t="shared" si="0"/>
        <v>155.13491697092218</v>
      </c>
    </row>
    <row r="20" spans="1:8" x14ac:dyDescent="0.3">
      <c r="A20" s="1">
        <v>43449</v>
      </c>
      <c r="B20" t="s">
        <v>2</v>
      </c>
      <c r="C20">
        <v>117</v>
      </c>
      <c r="D20" s="4">
        <f>C20/3.1416</f>
        <v>37.242169595110774</v>
      </c>
      <c r="E20">
        <f>(0.14*D20^2.4)</f>
        <v>825.30024120811606</v>
      </c>
      <c r="F20">
        <f>(0.201*D20^2.4517)</f>
        <v>1428.5732111845068</v>
      </c>
      <c r="G20">
        <f>(-1.96+2.45*LN(D20))</f>
        <v>6.9027321907644295</v>
      </c>
      <c r="H20">
        <f t="shared" si="0"/>
        <v>994.78277290572942</v>
      </c>
    </row>
    <row r="21" spans="1:8" x14ac:dyDescent="0.3">
      <c r="A21" s="1">
        <v>43449</v>
      </c>
      <c r="B21" t="s">
        <v>2</v>
      </c>
      <c r="C21">
        <v>64</v>
      </c>
      <c r="D21" s="4">
        <f>C21/3.1416</f>
        <v>20.371785077667433</v>
      </c>
      <c r="E21">
        <f>(0.14*D21^2.4)</f>
        <v>193.99826299988206</v>
      </c>
      <c r="F21">
        <f>(0.201*D21^2.4517)</f>
        <v>325.49375977883983</v>
      </c>
      <c r="G21">
        <f>(-1.96+2.45*LN(D21))</f>
        <v>5.4246696047411227</v>
      </c>
      <c r="H21">
        <f t="shared" si="0"/>
        <v>226.89929924903018</v>
      </c>
    </row>
    <row r="22" spans="1:8" x14ac:dyDescent="0.3">
      <c r="A22" s="1">
        <v>43449</v>
      </c>
      <c r="B22" t="s">
        <v>2</v>
      </c>
      <c r="C22">
        <v>48</v>
      </c>
      <c r="D22" s="4">
        <f>C22/3.1416</f>
        <v>15.278838808250573</v>
      </c>
      <c r="E22">
        <f>(0.14*D22^2.4)</f>
        <v>97.262375755703928</v>
      </c>
      <c r="F22">
        <f>(0.201*D22^2.4517)</f>
        <v>160.77938619918729</v>
      </c>
      <c r="G22">
        <f>(-1.96+2.45*LN(D22))</f>
        <v>4.7198485272342596</v>
      </c>
      <c r="H22">
        <f t="shared" si="0"/>
        <v>112.13532977611536</v>
      </c>
    </row>
    <row r="23" spans="1:8" x14ac:dyDescent="0.3">
      <c r="A23" s="1">
        <v>43449</v>
      </c>
      <c r="B23" t="s">
        <v>2</v>
      </c>
      <c r="C23">
        <v>46</v>
      </c>
      <c r="D23" s="4">
        <f>C23/3.1416</f>
        <v>14.642220524573466</v>
      </c>
      <c r="E23">
        <f>(0.14*D23^2.4)</f>
        <v>87.818234114878138</v>
      </c>
      <c r="F23">
        <f>(0.201*D23^2.4517)</f>
        <v>144.84869959505141</v>
      </c>
      <c r="G23">
        <f>(-1.96+2.45*LN(D23))</f>
        <v>4.6155774719082094</v>
      </c>
      <c r="H23">
        <f t="shared" si="0"/>
        <v>101.03212413894626</v>
      </c>
    </row>
    <row r="24" spans="1:8" x14ac:dyDescent="0.3">
      <c r="A24" s="1">
        <v>43449</v>
      </c>
      <c r="B24" t="s">
        <v>2</v>
      </c>
      <c r="C24">
        <v>12.6</v>
      </c>
      <c r="D24" s="4">
        <f>C24/3.1416</f>
        <v>4.0106951871657754</v>
      </c>
      <c r="E24">
        <f>(0.14*D24^2.4)</f>
        <v>3.9251405474037893</v>
      </c>
      <c r="F24">
        <f>(0.201*D24^2.4517)</f>
        <v>6.0549378553106115</v>
      </c>
      <c r="G24">
        <f>(-1.96+2.45*LN(D24))</f>
        <v>1.4429632447056355</v>
      </c>
      <c r="H24">
        <f t="shared" si="0"/>
        <v>4.2330374409627307</v>
      </c>
    </row>
    <row r="25" spans="1:8" x14ac:dyDescent="0.3">
      <c r="A25" s="1">
        <v>43449</v>
      </c>
      <c r="B25" t="s">
        <v>2</v>
      </c>
      <c r="C25">
        <v>10.3</v>
      </c>
      <c r="D25" s="4">
        <f>C25/3.1416</f>
        <v>3.2785841609371023</v>
      </c>
      <c r="E25">
        <f>(0.14*D25^2.4)</f>
        <v>2.419776435597452</v>
      </c>
      <c r="F25">
        <f>(0.201*D25^2.4517)</f>
        <v>3.694062580501468</v>
      </c>
      <c r="G25">
        <f>(-1.96+2.45*LN(D25))</f>
        <v>0.94915859383712231</v>
      </c>
      <c r="H25">
        <f t="shared" si="0"/>
        <v>2.5834611241291698</v>
      </c>
    </row>
    <row r="26" spans="1:8" x14ac:dyDescent="0.3">
      <c r="A26" s="1">
        <v>43449</v>
      </c>
      <c r="B26" t="s">
        <v>2</v>
      </c>
      <c r="C26">
        <v>51</v>
      </c>
      <c r="D26" s="4">
        <f>C26/3.1416</f>
        <v>16.233766233766232</v>
      </c>
      <c r="E26">
        <f>(0.14*D26^2.4)</f>
        <v>112.49528660131296</v>
      </c>
      <c r="F26">
        <f>(0.201*D26^2.4517)</f>
        <v>186.54388851478762</v>
      </c>
      <c r="G26">
        <f>(-1.96+2.45*LN(D26))</f>
        <v>4.8683788506845245</v>
      </c>
      <c r="H26">
        <f t="shared" si="0"/>
        <v>130.09075153453693</v>
      </c>
    </row>
    <row r="27" spans="1:8" x14ac:dyDescent="0.3">
      <c r="A27" s="1">
        <v>43449</v>
      </c>
      <c r="B27" t="s">
        <v>2</v>
      </c>
      <c r="C27">
        <v>12</v>
      </c>
      <c r="D27" s="4">
        <f>C27/3.1416</f>
        <v>3.8197097020626432</v>
      </c>
      <c r="E27">
        <f>(0.14*D27^2.4)</f>
        <v>3.4914103448025173</v>
      </c>
      <c r="F27">
        <f>(0.201*D27^2.4517)</f>
        <v>5.3722954113392518</v>
      </c>
      <c r="G27">
        <f>(-1.96+2.45*LN(D27))</f>
        <v>1.3234273424905272</v>
      </c>
      <c r="H27">
        <f t="shared" si="0"/>
        <v>3.7561237299410588</v>
      </c>
    </row>
    <row r="28" spans="1:8" x14ac:dyDescent="0.3">
      <c r="A28" s="1">
        <v>43449</v>
      </c>
      <c r="B28" t="s">
        <v>2</v>
      </c>
      <c r="C28">
        <v>43</v>
      </c>
      <c r="D28" s="4">
        <f>C28/3.1416</f>
        <v>13.687293099057806</v>
      </c>
      <c r="E28">
        <f>(0.14*D28^2.4)</f>
        <v>74.69477050156695</v>
      </c>
      <c r="F28">
        <f>(0.201*D28^2.4517)</f>
        <v>122.77383935523847</v>
      </c>
      <c r="G28">
        <f>(-1.96+2.45*LN(D28))</f>
        <v>4.4503463339591542</v>
      </c>
      <c r="H28">
        <f t="shared" si="0"/>
        <v>85.645129939184727</v>
      </c>
    </row>
    <row r="29" spans="1:8" x14ac:dyDescent="0.3">
      <c r="A29" s="1">
        <v>43449</v>
      </c>
      <c r="B29" t="s">
        <v>2</v>
      </c>
      <c r="C29">
        <v>42</v>
      </c>
      <c r="D29" s="4">
        <f>C29/3.1416</f>
        <v>13.368983957219251</v>
      </c>
      <c r="E29">
        <f>(0.14*D29^2.4)</f>
        <v>70.593416485062193</v>
      </c>
      <c r="F29">
        <f>(0.201*D29^2.4517)</f>
        <v>115.8914802266027</v>
      </c>
      <c r="G29">
        <f>(-1.96+2.45*LN(D29))</f>
        <v>4.3926966153041791</v>
      </c>
      <c r="H29">
        <f t="shared" si="0"/>
        <v>80.847477027014207</v>
      </c>
    </row>
    <row r="30" spans="1:8" x14ac:dyDescent="0.3">
      <c r="A30" s="1">
        <v>43449</v>
      </c>
      <c r="B30" t="s">
        <v>2</v>
      </c>
      <c r="C30">
        <v>25</v>
      </c>
      <c r="D30" s="4">
        <f>C30/3.1416</f>
        <v>7.9577285459638398</v>
      </c>
      <c r="E30">
        <f>(0.14*D30^2.4)</f>
        <v>20.324596138152451</v>
      </c>
      <c r="F30">
        <f>(0.201*D30^2.4517)</f>
        <v>32.483344941238137</v>
      </c>
      <c r="G30">
        <f>(-1.96+2.45*LN(D30))</f>
        <v>3.1216518214370179</v>
      </c>
      <c r="H30">
        <f t="shared" si="0"/>
        <v>22.681686775545543</v>
      </c>
    </row>
    <row r="31" spans="1:8" x14ac:dyDescent="0.3">
      <c r="A31" s="1">
        <v>43449</v>
      </c>
      <c r="B31" t="s">
        <v>2</v>
      </c>
      <c r="C31">
        <v>75</v>
      </c>
      <c r="D31" s="4">
        <f>C31/3.1416</f>
        <v>23.87318563789152</v>
      </c>
      <c r="E31">
        <f>(0.14*D31^2.4)</f>
        <v>283.86571102748184</v>
      </c>
      <c r="F31">
        <f>(0.201*D31^2.4517)</f>
        <v>480.19642683328419</v>
      </c>
      <c r="G31">
        <f>(-1.96+2.45*LN(D31))</f>
        <v>5.8132519286738873</v>
      </c>
      <c r="H31">
        <f t="shared" si="0"/>
        <v>334.64722915135474</v>
      </c>
    </row>
    <row r="32" spans="1:8" x14ac:dyDescent="0.3">
      <c r="A32" s="1">
        <v>43449</v>
      </c>
      <c r="B32" t="s">
        <v>2</v>
      </c>
      <c r="C32">
        <v>22</v>
      </c>
      <c r="D32" s="4">
        <f>C32/3.1416</f>
        <v>7.0028011204481793</v>
      </c>
      <c r="E32">
        <f>(0.14*D32^2.4)</f>
        <v>14.954790651343831</v>
      </c>
      <c r="F32">
        <f>(0.201*D32^2.4517)</f>
        <v>23.743728149832926</v>
      </c>
      <c r="G32">
        <f>(-1.96+2.45*LN(D32))</f>
        <v>2.8084600612377999</v>
      </c>
      <c r="H32">
        <f t="shared" si="0"/>
        <v>16.582957591323879</v>
      </c>
    </row>
    <row r="33" spans="1:11" x14ac:dyDescent="0.3">
      <c r="A33" s="1">
        <v>43449</v>
      </c>
      <c r="B33" t="s">
        <v>2</v>
      </c>
      <c r="C33">
        <v>38</v>
      </c>
      <c r="D33" s="4">
        <f>C33/3.1416</f>
        <v>12.095747389865037</v>
      </c>
      <c r="E33">
        <f>(0.14*D33^2.4)</f>
        <v>55.519626490231715</v>
      </c>
      <c r="F33">
        <f>(0.201*D33^2.4517)</f>
        <v>90.674812977365434</v>
      </c>
      <c r="G33">
        <f>(-1.96+2.45*LN(D33))</f>
        <v>4.1474921418395709</v>
      </c>
      <c r="H33">
        <f t="shared" ref="H33:H37" si="1">2.7182^G33</f>
        <v>63.267216485768188</v>
      </c>
    </row>
    <row r="34" spans="1:11" x14ac:dyDescent="0.3">
      <c r="A34" s="1">
        <v>43449</v>
      </c>
      <c r="B34" t="s">
        <v>2</v>
      </c>
      <c r="C34">
        <v>52</v>
      </c>
      <c r="D34" s="4">
        <f>C34/3.1416</f>
        <v>16.552075375604787</v>
      </c>
      <c r="E34">
        <f>(0.14*D34^2.4)</f>
        <v>117.86203316580792</v>
      </c>
      <c r="F34">
        <f>(0.201*D34^2.4517)</f>
        <v>195.63953515610032</v>
      </c>
      <c r="G34">
        <f>(-1.96+2.45*LN(D34))</f>
        <v>4.915953161034424</v>
      </c>
      <c r="H34">
        <f t="shared" si="1"/>
        <v>136.42911474351735</v>
      </c>
    </row>
    <row r="35" spans="1:11" x14ac:dyDescent="0.3">
      <c r="A35" s="1">
        <v>43449</v>
      </c>
      <c r="B35" t="s">
        <v>2</v>
      </c>
      <c r="C35">
        <v>16</v>
      </c>
      <c r="D35" s="4">
        <f>C35/3.1416</f>
        <v>5.0929462694168581</v>
      </c>
      <c r="E35">
        <f>(0.14*D35^2.4)</f>
        <v>6.9639214243827086</v>
      </c>
      <c r="F35">
        <f>(0.201*D35^2.4517)</f>
        <v>10.876074809198775</v>
      </c>
      <c r="G35">
        <f>(-1.96+2.45*LN(D35))</f>
        <v>2.0282484199973907</v>
      </c>
      <c r="H35">
        <f t="shared" si="1"/>
        <v>7.6002972829158342</v>
      </c>
    </row>
    <row r="36" spans="1:11" x14ac:dyDescent="0.3">
      <c r="A36" s="1">
        <v>43449</v>
      </c>
      <c r="B36" t="s">
        <v>2</v>
      </c>
      <c r="C36">
        <v>11</v>
      </c>
      <c r="D36" s="4">
        <f>C36/3.1416</f>
        <v>3.5014005602240896</v>
      </c>
      <c r="E36">
        <f>(0.14*D36^2.4)</f>
        <v>2.8334029923670858</v>
      </c>
      <c r="F36">
        <f>(0.201*D36^2.4517)</f>
        <v>4.3402392578313096</v>
      </c>
      <c r="G36">
        <f>(-1.96+2.45*LN(D36))</f>
        <v>1.1102494688659346</v>
      </c>
      <c r="H36">
        <f t="shared" si="1"/>
        <v>3.0350140278115494</v>
      </c>
    </row>
    <row r="37" spans="1:11" x14ac:dyDescent="0.3">
      <c r="A37" s="1">
        <v>43449</v>
      </c>
      <c r="B37" t="s">
        <v>2</v>
      </c>
      <c r="C37">
        <v>9.5</v>
      </c>
      <c r="D37" s="4">
        <f>C37/3.1416</f>
        <v>3.0239368474662593</v>
      </c>
      <c r="E37">
        <f>(0.14*D37^2.4)</f>
        <v>1.992978238105594</v>
      </c>
      <c r="F37">
        <f>(0.201*D37^2.4517)</f>
        <v>3.0298155329368188</v>
      </c>
      <c r="G37">
        <f>(-1.96+2.45*LN(D37))</f>
        <v>0.75107095709583982</v>
      </c>
      <c r="H37">
        <f t="shared" si="1"/>
        <v>2.11922053151289</v>
      </c>
    </row>
    <row r="38" spans="1:11" x14ac:dyDescent="0.3">
      <c r="A38" s="1">
        <v>43449</v>
      </c>
      <c r="B38" t="s">
        <v>2</v>
      </c>
      <c r="C38">
        <v>57</v>
      </c>
      <c r="D38" s="4">
        <f>C38/3.1416</f>
        <v>18.143621084797555</v>
      </c>
      <c r="E38">
        <f>(0.14*D38^2.4)</f>
        <v>146.91480312052502</v>
      </c>
      <c r="F38">
        <f>(0.201*D38^2.4517)</f>
        <v>245.02455454503084</v>
      </c>
      <c r="G38">
        <f>(-1.96+2.45*LN(D38))</f>
        <v>5.1408816567045745</v>
      </c>
      <c r="H38">
        <f t="shared" si="0"/>
        <v>170.83990644828344</v>
      </c>
    </row>
    <row r="39" spans="1:11" x14ac:dyDescent="0.3">
      <c r="A39" s="1">
        <v>43449</v>
      </c>
      <c r="B39" t="s">
        <v>2</v>
      </c>
      <c r="C39">
        <v>15</v>
      </c>
      <c r="D39" s="4">
        <f>C39/3.1416</f>
        <v>4.7746371275783037</v>
      </c>
      <c r="E39">
        <f>(0.14*D39^2.4)</f>
        <v>5.9646494618442096</v>
      </c>
      <c r="F39">
        <f>(0.201*D39^2.4517)</f>
        <v>9.2844068749763586</v>
      </c>
      <c r="G39">
        <f>(-1.96+2.45*LN(D39))</f>
        <v>1.870129043210341</v>
      </c>
      <c r="H39">
        <f t="shared" si="0"/>
        <v>6.4887684131164898</v>
      </c>
    </row>
    <row r="40" spans="1:11" x14ac:dyDescent="0.3">
      <c r="A40" s="1">
        <v>43449</v>
      </c>
      <c r="B40" t="s">
        <v>2</v>
      </c>
      <c r="C40">
        <v>49</v>
      </c>
      <c r="D40" s="4">
        <f>C40/3.1416</f>
        <v>15.597147950089127</v>
      </c>
      <c r="E40">
        <f>(0.14*D40^2.4)</f>
        <v>102.19661141558909</v>
      </c>
      <c r="F40">
        <f>(0.201*D40^2.4517)</f>
        <v>169.11609972537306</v>
      </c>
      <c r="G40">
        <f>(-1.96+2.45*LN(D40))</f>
        <v>4.7703657808809625</v>
      </c>
      <c r="H40">
        <f t="shared" si="0"/>
        <v>117.94544373937052</v>
      </c>
    </row>
    <row r="41" spans="1:11" x14ac:dyDescent="0.3">
      <c r="A41" s="1">
        <v>43449</v>
      </c>
      <c r="B41" t="s">
        <v>2</v>
      </c>
      <c r="C41">
        <v>126</v>
      </c>
      <c r="D41" s="4">
        <f>C41/3.1416</f>
        <v>40.106951871657756</v>
      </c>
      <c r="E41">
        <f>(0.14*D41^2.4)</f>
        <v>985.95072827916533</v>
      </c>
      <c r="F41">
        <f>(0.201*D41^2.4517)</f>
        <v>1713.2064079578622</v>
      </c>
      <c r="G41">
        <f>(-1.96+2.45*LN(D41))</f>
        <v>7.0842967225410485</v>
      </c>
      <c r="H41">
        <f>2.7182^G41</f>
        <v>1192.829459233081</v>
      </c>
    </row>
    <row r="42" spans="1:11" x14ac:dyDescent="0.3">
      <c r="A42" s="1">
        <v>43449</v>
      </c>
      <c r="B42" t="s">
        <v>2</v>
      </c>
      <c r="C42">
        <v>45</v>
      </c>
      <c r="D42" s="4">
        <f>C42/3.1416</f>
        <v>14.323911382734913</v>
      </c>
      <c r="E42">
        <f>(0.14*D42^2.4)</f>
        <v>83.305933805876194</v>
      </c>
      <c r="F42">
        <f>(0.201*D42^2.4517)</f>
        <v>137.24999733540662</v>
      </c>
      <c r="G42">
        <f>(-1.96+2.45*LN(D42))</f>
        <v>4.5617291504472108</v>
      </c>
      <c r="H42">
        <f t="shared" si="0"/>
        <v>95.735753321284449</v>
      </c>
    </row>
    <row r="43" spans="1:11" x14ac:dyDescent="0.3">
      <c r="A43" s="1">
        <v>43449</v>
      </c>
      <c r="B43" t="s">
        <v>2</v>
      </c>
      <c r="C43">
        <v>63</v>
      </c>
      <c r="D43" s="4">
        <f>C43/3.1416</f>
        <v>20.053475935828878</v>
      </c>
      <c r="E43">
        <f>(0.14*D43^2.4)</f>
        <v>186.80273157696567</v>
      </c>
      <c r="F43">
        <f>(0.201*D43^2.4517)</f>
        <v>313.16588792056262</v>
      </c>
      <c r="G43">
        <f>(-1.96+2.45*LN(D43))</f>
        <v>5.3860861301691827</v>
      </c>
      <c r="H43">
        <f t="shared" si="0"/>
        <v>218.31172887117333</v>
      </c>
    </row>
    <row r="44" spans="1:11" x14ac:dyDescent="0.3">
      <c r="A44" s="1">
        <v>43449</v>
      </c>
      <c r="B44" t="s">
        <v>2</v>
      </c>
      <c r="C44">
        <v>111</v>
      </c>
      <c r="D44" s="4">
        <f>C44/3.1416</f>
        <v>35.332314744079447</v>
      </c>
      <c r="E44">
        <f>(0.14*D44^2.4)</f>
        <v>727.3459968812241</v>
      </c>
      <c r="F44">
        <f>(0.201*D44^2.4517)</f>
        <v>1255.594983128683</v>
      </c>
      <c r="G44">
        <f>(-1.96+2.45*LN(D44))</f>
        <v>6.7737550437251448</v>
      </c>
      <c r="H44">
        <f t="shared" si="0"/>
        <v>874.41153637874675</v>
      </c>
    </row>
    <row r="45" spans="1:11" x14ac:dyDescent="0.3">
      <c r="A45" s="1">
        <v>43449</v>
      </c>
      <c r="B45" t="s">
        <v>2</v>
      </c>
      <c r="C45">
        <v>28</v>
      </c>
      <c r="D45" s="4">
        <f>C45/3.1416</f>
        <v>8.9126559714795004</v>
      </c>
      <c r="E45">
        <f>(0.14*D45^2.4)</f>
        <v>26.677503101608572</v>
      </c>
      <c r="F45">
        <f>(0.201*D45^2.4517)</f>
        <v>42.887286601661771</v>
      </c>
      <c r="G45">
        <f>(-1.96+2.45*LN(D45))</f>
        <v>3.3993071004391755</v>
      </c>
      <c r="H45">
        <f t="shared" si="0"/>
        <v>29.940281154067971</v>
      </c>
    </row>
    <row r="46" spans="1:11" x14ac:dyDescent="0.3">
      <c r="A46" s="1"/>
      <c r="D46" s="6"/>
      <c r="E46" s="5">
        <f>SUM(E6:E45)</f>
        <v>7295.3779890793094</v>
      </c>
      <c r="F46" s="5">
        <f>SUM(F6:F45)</f>
        <v>12429.535922252944</v>
      </c>
      <c r="H46" s="10">
        <f>SUM(H6:H45)</f>
        <v>8659.9151140081703</v>
      </c>
      <c r="I46" s="10">
        <f>H46/1000</f>
        <v>8.6599151140081698</v>
      </c>
      <c r="J46" s="16">
        <f>I46*25</f>
        <v>216.49787785020425</v>
      </c>
      <c r="K46" s="10">
        <f>J46*0.48</f>
        <v>103.91898136809803</v>
      </c>
    </row>
    <row r="47" spans="1:11" x14ac:dyDescent="0.3">
      <c r="A47" s="1"/>
      <c r="D47" s="6"/>
      <c r="H47" s="11" t="s">
        <v>23</v>
      </c>
      <c r="I47" s="11" t="s">
        <v>25</v>
      </c>
      <c r="J47" s="17" t="s">
        <v>24</v>
      </c>
      <c r="K47" s="11" t="s">
        <v>28</v>
      </c>
    </row>
    <row r="48" spans="1:11" x14ac:dyDescent="0.3">
      <c r="A48" s="1"/>
      <c r="J48" s="7" t="s">
        <v>27</v>
      </c>
      <c r="K48" s="7" t="s">
        <v>26</v>
      </c>
    </row>
    <row r="49" spans="1:1" x14ac:dyDescent="0.3">
      <c r="A49" s="1"/>
    </row>
  </sheetData>
  <mergeCells count="2">
    <mergeCell ref="E4:H4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zoomScale="70" zoomScaleNormal="70" workbookViewId="0">
      <selection activeCell="N19" sqref="N19"/>
    </sheetView>
  </sheetViews>
  <sheetFormatPr defaultColWidth="11.44140625" defaultRowHeight="14.4" x14ac:dyDescent="0.3"/>
  <cols>
    <col min="5" max="5" width="18.88671875" customWidth="1"/>
    <col min="6" max="6" width="18.109375" customWidth="1"/>
    <col min="7" max="7" width="13.44140625" customWidth="1"/>
    <col min="11" max="11" width="16.44140625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9</v>
      </c>
      <c r="D3" t="s">
        <v>16</v>
      </c>
    </row>
    <row r="4" spans="1:8" x14ac:dyDescent="0.3">
      <c r="E4" s="14" t="s">
        <v>18</v>
      </c>
      <c r="F4" s="14"/>
      <c r="G4" s="14"/>
      <c r="H4" s="14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  <c r="G5" s="13" t="s">
        <v>33</v>
      </c>
      <c r="H5" s="13"/>
    </row>
    <row r="6" spans="1:8" x14ac:dyDescent="0.3">
      <c r="A6" s="1">
        <v>42844</v>
      </c>
      <c r="B6" t="s">
        <v>2</v>
      </c>
      <c r="C6">
        <v>70</v>
      </c>
      <c r="D6">
        <f>C6/3.1416</f>
        <v>22.281639928698752</v>
      </c>
      <c r="E6">
        <f>(0.14*D6^2.4)</f>
        <v>240.54769509081297</v>
      </c>
      <c r="F6">
        <f>(0.201*D6^2.4517)</f>
        <v>405.46940463129994</v>
      </c>
      <c r="G6">
        <f>(-1.96+2.45*LN(D6))</f>
        <v>5.6442193935308556</v>
      </c>
      <c r="H6">
        <f>2.7182^G6</f>
        <v>282.6048078419729</v>
      </c>
    </row>
    <row r="7" spans="1:8" x14ac:dyDescent="0.3">
      <c r="A7" s="1">
        <v>42844</v>
      </c>
      <c r="B7" t="s">
        <v>2</v>
      </c>
      <c r="C7">
        <v>59</v>
      </c>
      <c r="D7">
        <f>C7/3.1416</f>
        <v>18.780239368474664</v>
      </c>
      <c r="E7">
        <f>(0.14*D7^2.4)</f>
        <v>159.5918583268602</v>
      </c>
      <c r="F7">
        <f>(0.201*D7^2.4517)</f>
        <v>266.6423336514261</v>
      </c>
      <c r="G7">
        <f>(-1.96+2.45*LN(D7))</f>
        <v>5.22537278807894</v>
      </c>
      <c r="H7">
        <f t="shared" ref="H7:H63" si="0">2.7182^G7</f>
        <v>185.90122537247322</v>
      </c>
    </row>
    <row r="8" spans="1:8" x14ac:dyDescent="0.3">
      <c r="A8" s="1">
        <v>42844</v>
      </c>
      <c r="B8" t="s">
        <v>2</v>
      </c>
      <c r="C8">
        <v>38.5</v>
      </c>
      <c r="D8">
        <f>C8/3.1416</f>
        <v>12.254901960784315</v>
      </c>
      <c r="E8">
        <f>(0.14*D8^2.4)</f>
        <v>57.289054495685406</v>
      </c>
      <c r="F8">
        <f>(0.201*D8^2.4517)</f>
        <v>93.62790271473375</v>
      </c>
      <c r="G8">
        <f>(-1.96+2.45*LN(D8))</f>
        <v>4.179518741679586</v>
      </c>
      <c r="H8">
        <f t="shared" si="0"/>
        <v>65.326183196316123</v>
      </c>
    </row>
    <row r="9" spans="1:8" x14ac:dyDescent="0.3">
      <c r="A9" s="1">
        <v>42844</v>
      </c>
      <c r="B9" t="s">
        <v>2</v>
      </c>
      <c r="C9">
        <v>65</v>
      </c>
      <c r="D9">
        <f>C9/3.1416</f>
        <v>20.690094219505983</v>
      </c>
      <c r="E9">
        <f>(0.14*D9^2.4)</f>
        <v>201.35293284584236</v>
      </c>
      <c r="F9">
        <f>(0.201*D9^2.4517)</f>
        <v>338.10446115577065</v>
      </c>
      <c r="G9">
        <f>(-1.96+2.45*LN(D9))</f>
        <v>5.4626548617542374</v>
      </c>
      <c r="H9">
        <f t="shared" si="0"/>
        <v>235.68364463624076</v>
      </c>
    </row>
    <row r="10" spans="1:8" x14ac:dyDescent="0.3">
      <c r="A10" s="1">
        <v>42844</v>
      </c>
      <c r="B10" t="s">
        <v>2</v>
      </c>
      <c r="C10">
        <v>43.5</v>
      </c>
      <c r="D10">
        <f>C10/3.1416</f>
        <v>13.846447669977081</v>
      </c>
      <c r="E10">
        <f>(0.14*D10^2.4)</f>
        <v>76.796268887411316</v>
      </c>
      <c r="F10">
        <f>(0.201*D10^2.4517)</f>
        <v>126.30348559665563</v>
      </c>
      <c r="G10">
        <f>(-1.96+2.45*LN(D10))</f>
        <v>4.4786703488417903</v>
      </c>
      <c r="H10">
        <f t="shared" si="0"/>
        <v>88.105549807171641</v>
      </c>
    </row>
    <row r="11" spans="1:8" x14ac:dyDescent="0.3">
      <c r="A11" s="1">
        <v>42844</v>
      </c>
      <c r="B11" t="s">
        <v>2</v>
      </c>
      <c r="C11">
        <v>42.5</v>
      </c>
      <c r="D11">
        <f>C11/3.1416</f>
        <v>13.528138528138529</v>
      </c>
      <c r="E11">
        <f>(0.14*D11^2.4)</f>
        <v>72.62720582991895</v>
      </c>
      <c r="F11">
        <f>(0.201*D11^2.4517)</f>
        <v>119.30327467010517</v>
      </c>
      <c r="G11">
        <f>(-1.96+2.45*LN(D11))</f>
        <v>4.421691036539336</v>
      </c>
      <c r="H11">
        <f t="shared" si="0"/>
        <v>83.225844311509633</v>
      </c>
    </row>
    <row r="12" spans="1:8" x14ac:dyDescent="0.3">
      <c r="A12" s="1">
        <v>42844</v>
      </c>
      <c r="B12" t="s">
        <v>2</v>
      </c>
      <c r="C12">
        <v>52.5</v>
      </c>
      <c r="D12">
        <f>C12/3.1416</f>
        <v>16.711229946524064</v>
      </c>
      <c r="E12">
        <f>(0.14*D12^2.4)</f>
        <v>120.60025664820192</v>
      </c>
      <c r="F12">
        <f>(0.201*D12^2.4517)</f>
        <v>200.28378437566718</v>
      </c>
      <c r="G12">
        <f>(-1.96+2.45*LN(D12))</f>
        <v>4.9393983160239925</v>
      </c>
      <c r="H12">
        <f t="shared" si="0"/>
        <v>139.66540852510263</v>
      </c>
    </row>
    <row r="13" spans="1:8" x14ac:dyDescent="0.3">
      <c r="A13" s="1">
        <v>42844</v>
      </c>
      <c r="B13" t="s">
        <v>2</v>
      </c>
      <c r="C13">
        <v>20</v>
      </c>
      <c r="D13">
        <f>C13/3.1416</f>
        <v>6.3661828367710722</v>
      </c>
      <c r="E13">
        <f>(0.14*D13^2.4)</f>
        <v>11.897011830220478</v>
      </c>
      <c r="F13">
        <f>(0.201*D13^2.4517)</f>
        <v>18.796044520960105</v>
      </c>
      <c r="G13">
        <f>(-1.96+2.45*LN(D13))</f>
        <v>2.5749501207172045</v>
      </c>
      <c r="H13">
        <f t="shared" si="0"/>
        <v>13.129644411488332</v>
      </c>
    </row>
    <row r="14" spans="1:8" x14ac:dyDescent="0.3">
      <c r="A14" s="1">
        <v>42844</v>
      </c>
      <c r="B14" t="s">
        <v>2</v>
      </c>
      <c r="C14">
        <v>69</v>
      </c>
      <c r="D14">
        <f>C14/3.1416</f>
        <v>21.963330786860197</v>
      </c>
      <c r="E14">
        <f>(0.14*D14^2.4)</f>
        <v>232.38266160975459</v>
      </c>
      <c r="F14">
        <f>(0.201*D14^2.4517)</f>
        <v>391.4150680803051</v>
      </c>
      <c r="G14">
        <f>(-1.96+2.45*LN(D14))</f>
        <v>5.6089669867732113</v>
      </c>
      <c r="H14">
        <f t="shared" si="0"/>
        <v>272.81615337149498</v>
      </c>
    </row>
    <row r="15" spans="1:8" x14ac:dyDescent="0.3">
      <c r="A15" s="1">
        <v>42844</v>
      </c>
      <c r="B15" t="s">
        <v>2</v>
      </c>
      <c r="C15">
        <v>9.5</v>
      </c>
      <c r="D15">
        <f>C15/3.1416</f>
        <v>3.0239368474662593</v>
      </c>
      <c r="E15">
        <f>(0.14*D15^2.4)</f>
        <v>1.992978238105594</v>
      </c>
      <c r="F15">
        <f>(0.201*D15^2.4517)</f>
        <v>3.0298155329368188</v>
      </c>
      <c r="G15">
        <f>(-1.96+2.45*LN(D15))</f>
        <v>0.75107095709583982</v>
      </c>
      <c r="H15">
        <f t="shared" si="0"/>
        <v>2.11922053151289</v>
      </c>
    </row>
    <row r="16" spans="1:8" x14ac:dyDescent="0.3">
      <c r="A16" s="1">
        <v>42844</v>
      </c>
      <c r="B16" t="s">
        <v>2</v>
      </c>
      <c r="C16">
        <v>28.7</v>
      </c>
      <c r="D16">
        <f>C16/3.1416</f>
        <v>9.1354723707664878</v>
      </c>
      <c r="E16">
        <f>(0.14*D16^2.4)</f>
        <v>28.306257689851588</v>
      </c>
      <c r="F16">
        <f>(0.201*D16^2.4517)</f>
        <v>45.563835042775203</v>
      </c>
      <c r="G16">
        <f>(-1.96+2.45*LN(D16))</f>
        <v>3.459804001285586</v>
      </c>
      <c r="H16">
        <f t="shared" si="0"/>
        <v>31.807428057128064</v>
      </c>
    </row>
    <row r="17" spans="1:8" x14ac:dyDescent="0.3">
      <c r="A17" s="1">
        <v>42844</v>
      </c>
      <c r="B17" t="s">
        <v>2</v>
      </c>
      <c r="C17">
        <v>25</v>
      </c>
      <c r="D17">
        <f>C17/3.1416</f>
        <v>7.9577285459638398</v>
      </c>
      <c r="E17">
        <f>(0.14*D17^2.4)</f>
        <v>20.324596138152451</v>
      </c>
      <c r="F17">
        <f>(0.201*D17^2.4517)</f>
        <v>32.483344941238137</v>
      </c>
      <c r="G17">
        <f>(-1.96+2.45*LN(D17))</f>
        <v>3.1216518214370179</v>
      </c>
      <c r="H17">
        <f t="shared" si="0"/>
        <v>22.681686775545543</v>
      </c>
    </row>
    <row r="18" spans="1:8" x14ac:dyDescent="0.3">
      <c r="A18" s="1">
        <v>42844</v>
      </c>
      <c r="B18" t="s">
        <v>2</v>
      </c>
      <c r="C18">
        <v>52.3</v>
      </c>
      <c r="D18">
        <f>C18/3.1416</f>
        <v>16.647568118156354</v>
      </c>
      <c r="E18">
        <f>(0.14*D18^2.4)</f>
        <v>119.50056458502482</v>
      </c>
      <c r="F18">
        <f>(0.201*D18^2.4517)</f>
        <v>198.41834152096067</v>
      </c>
      <c r="G18">
        <f>(-1.96+2.45*LN(D18))</f>
        <v>4.9300471596335758</v>
      </c>
      <c r="H18">
        <f t="shared" si="0"/>
        <v>138.36550186787707</v>
      </c>
    </row>
    <row r="19" spans="1:8" x14ac:dyDescent="0.3">
      <c r="A19" s="1">
        <v>42844</v>
      </c>
      <c r="B19" t="s">
        <v>2</v>
      </c>
      <c r="C19">
        <v>79</v>
      </c>
      <c r="D19">
        <f>C19/3.1416</f>
        <v>25.146422205245734</v>
      </c>
      <c r="E19">
        <f>(0.14*D19^2.4)</f>
        <v>321.56659198719973</v>
      </c>
      <c r="F19">
        <f>(0.201*D19^2.4517)</f>
        <v>545.4357053911009</v>
      </c>
      <c r="G19">
        <f>(-1.96+2.45*LN(D19))</f>
        <v>5.9405532890541295</v>
      </c>
      <c r="H19">
        <f t="shared" si="0"/>
        <v>380.0772257917086</v>
      </c>
    </row>
    <row r="20" spans="1:8" x14ac:dyDescent="0.3">
      <c r="A20" s="1">
        <v>42844</v>
      </c>
      <c r="B20" t="s">
        <v>2</v>
      </c>
      <c r="C20">
        <v>37</v>
      </c>
      <c r="D20">
        <f>C20/3.1416</f>
        <v>11.777438248026483</v>
      </c>
      <c r="E20">
        <f>(0.14*D20^2.4)</f>
        <v>52.077489689769536</v>
      </c>
      <c r="F20">
        <f>(0.201*D20^2.4517)</f>
        <v>84.935919270422389</v>
      </c>
      <c r="G20">
        <f>(-1.96+2.45*LN(D20))</f>
        <v>4.0821549364882763</v>
      </c>
      <c r="H20">
        <f t="shared" si="0"/>
        <v>59.265778567364563</v>
      </c>
    </row>
    <row r="21" spans="1:8" x14ac:dyDescent="0.3">
      <c r="A21" s="1">
        <v>42844</v>
      </c>
      <c r="B21" t="s">
        <v>2</v>
      </c>
      <c r="C21">
        <v>53</v>
      </c>
      <c r="D21">
        <f>C21/3.1416</f>
        <v>16.870384517443341</v>
      </c>
      <c r="E21">
        <f>(0.14*D21^2.4)</f>
        <v>123.37523442785135</v>
      </c>
      <c r="F21">
        <f>(0.201*D21^2.4517)</f>
        <v>204.992689855538</v>
      </c>
      <c r="G21">
        <f>(-1.96+2.45*LN(D21))</f>
        <v>4.9626212387126252</v>
      </c>
      <c r="H21">
        <f t="shared" si="0"/>
        <v>142.94670187705427</v>
      </c>
    </row>
    <row r="22" spans="1:8" x14ac:dyDescent="0.3">
      <c r="A22" s="1">
        <v>42844</v>
      </c>
      <c r="B22" t="s">
        <v>2</v>
      </c>
      <c r="C22">
        <v>15.5</v>
      </c>
      <c r="D22">
        <f>C22/3.1416</f>
        <v>4.9337916984975809</v>
      </c>
      <c r="E22">
        <f>(0.14*D22^2.4)</f>
        <v>6.4530046707989621</v>
      </c>
      <c r="F22">
        <f>(0.201*D22^2.4517)</f>
        <v>10.061609294026896</v>
      </c>
      <c r="G22">
        <f>(-1.96+2.45*LN(D22))</f>
        <v>1.9504641091266688</v>
      </c>
      <c r="H22">
        <f t="shared" si="0"/>
        <v>7.0315375418305281</v>
      </c>
    </row>
    <row r="23" spans="1:8" x14ac:dyDescent="0.3">
      <c r="A23" s="1">
        <v>42844</v>
      </c>
      <c r="B23" t="s">
        <v>2</v>
      </c>
      <c r="C23">
        <v>12.2</v>
      </c>
      <c r="D23">
        <f>C23/3.1416</f>
        <v>3.8833715304303538</v>
      </c>
      <c r="E23">
        <f>(0.14*D23^2.4)</f>
        <v>3.6326996951401567</v>
      </c>
      <c r="F23">
        <f>(0.201*D23^2.4517)</f>
        <v>5.5944786593671347</v>
      </c>
      <c r="G23">
        <f>(-1.96+2.45*LN(D23))</f>
        <v>1.3639241322709927</v>
      </c>
      <c r="H23">
        <f t="shared" si="0"/>
        <v>3.9113519184637187</v>
      </c>
    </row>
    <row r="24" spans="1:8" x14ac:dyDescent="0.3">
      <c r="A24" s="1">
        <v>42844</v>
      </c>
      <c r="B24" t="s">
        <v>2</v>
      </c>
      <c r="C24">
        <v>44</v>
      </c>
      <c r="D24">
        <f>C24/3.1416</f>
        <v>14.005602240896359</v>
      </c>
      <c r="E24">
        <f>(0.14*D24^2.4)</f>
        <v>78.931858273602856</v>
      </c>
      <c r="F24">
        <f>(0.201*D24^2.4517)</f>
        <v>129.89252273038628</v>
      </c>
      <c r="G24">
        <f>(-1.96+2.45*LN(D24))</f>
        <v>4.5066706536096657</v>
      </c>
      <c r="H24">
        <f t="shared" si="0"/>
        <v>90.607318435999446</v>
      </c>
    </row>
    <row r="25" spans="1:8" x14ac:dyDescent="0.3">
      <c r="A25" s="1">
        <v>42844</v>
      </c>
      <c r="B25" t="s">
        <v>2</v>
      </c>
      <c r="C25">
        <v>9</v>
      </c>
      <c r="D25">
        <f>C25/3.1416</f>
        <v>2.8647822765469826</v>
      </c>
      <c r="E25">
        <f>(0.14*D25^2.4)</f>
        <v>1.7504428113036279</v>
      </c>
      <c r="F25">
        <f>(0.201*D25^2.4517)</f>
        <v>2.653674095941879</v>
      </c>
      <c r="G25">
        <f>(-1.96+2.45*LN(D25))</f>
        <v>0.61860626498366411</v>
      </c>
      <c r="H25">
        <f t="shared" si="0"/>
        <v>1.8563044246097791</v>
      </c>
    </row>
    <row r="26" spans="1:8" x14ac:dyDescent="0.3">
      <c r="A26" s="1">
        <v>42844</v>
      </c>
      <c r="B26" t="s">
        <v>2</v>
      </c>
      <c r="C26">
        <v>7.5</v>
      </c>
      <c r="D26">
        <f>C26/3.1416</f>
        <v>2.3873185637891519</v>
      </c>
      <c r="E26">
        <f>(0.14*D26^2.4)</f>
        <v>1.1300897503430751</v>
      </c>
      <c r="F26">
        <f>(0.201*D26^2.4517)</f>
        <v>1.6971449028629</v>
      </c>
      <c r="G26">
        <f>(-1.96+2.45*LN(D26))</f>
        <v>0.17191845083847479</v>
      </c>
      <c r="H26">
        <f t="shared" si="0"/>
        <v>1.187574836911635</v>
      </c>
    </row>
    <row r="27" spans="1:8" x14ac:dyDescent="0.3">
      <c r="A27" s="1">
        <v>42844</v>
      </c>
      <c r="B27" t="s">
        <v>2</v>
      </c>
      <c r="C27">
        <v>29</v>
      </c>
      <c r="D27">
        <f>C27/3.1416</f>
        <v>9.2309651133180548</v>
      </c>
      <c r="E27">
        <f>(0.14*D27^2.4)</f>
        <v>29.021583080192759</v>
      </c>
      <c r="F27">
        <f>(0.201*D27^2.4517)</f>
        <v>46.740396921163956</v>
      </c>
      <c r="G27">
        <f>(-1.96+2.45*LN(D27))</f>
        <v>3.4852808339767885</v>
      </c>
      <c r="H27">
        <f t="shared" si="0"/>
        <v>32.628166387666496</v>
      </c>
    </row>
    <row r="28" spans="1:8" x14ac:dyDescent="0.3">
      <c r="A28" s="1">
        <v>42844</v>
      </c>
      <c r="B28" t="s">
        <v>2</v>
      </c>
      <c r="C28">
        <v>13</v>
      </c>
      <c r="D28">
        <f>C28/3.1416</f>
        <v>4.1380188439011967</v>
      </c>
      <c r="E28">
        <f>(0.14*D28^2.4)</f>
        <v>4.2308726129427976</v>
      </c>
      <c r="F28">
        <f>(0.201*D28^2.4517)</f>
        <v>6.5371152474332233</v>
      </c>
      <c r="G28">
        <f>(-1.96+2.45*LN(D28))</f>
        <v>1.5195319762906911</v>
      </c>
      <c r="H28">
        <f t="shared" si="0"/>
        <v>4.5698767405964036</v>
      </c>
    </row>
    <row r="29" spans="1:8" x14ac:dyDescent="0.3">
      <c r="A29" s="1">
        <v>42844</v>
      </c>
      <c r="B29" t="s">
        <v>2</v>
      </c>
      <c r="C29">
        <v>17</v>
      </c>
      <c r="D29">
        <f>C29/3.1416</f>
        <v>5.4112554112554117</v>
      </c>
      <c r="E29">
        <f>(0.14*D29^2.4)</f>
        <v>8.0545877110041086</v>
      </c>
      <c r="F29">
        <f>(0.201*D29^2.4517)</f>
        <v>12.618939123029945</v>
      </c>
      <c r="G29">
        <f>(-1.96+2.45*LN(D29))</f>
        <v>2.176778743447656</v>
      </c>
      <c r="H29">
        <f t="shared" si="0"/>
        <v>8.8172780817113932</v>
      </c>
    </row>
    <row r="30" spans="1:8" x14ac:dyDescent="0.3">
      <c r="A30" s="1">
        <v>42844</v>
      </c>
      <c r="B30" t="s">
        <v>2</v>
      </c>
      <c r="C30">
        <v>28</v>
      </c>
      <c r="D30">
        <f>C30/3.1416</f>
        <v>8.9126559714795004</v>
      </c>
      <c r="E30">
        <f>(0.14*D30^2.4)</f>
        <v>26.677503101608572</v>
      </c>
      <c r="F30">
        <f>(0.201*D30^2.4517)</f>
        <v>42.887286601661771</v>
      </c>
      <c r="G30">
        <f>(-1.96+2.45*LN(D30))</f>
        <v>3.3993071004391755</v>
      </c>
      <c r="H30">
        <f t="shared" si="0"/>
        <v>29.940281154067971</v>
      </c>
    </row>
    <row r="31" spans="1:8" x14ac:dyDescent="0.3">
      <c r="A31" s="1">
        <v>42844</v>
      </c>
      <c r="B31" t="s">
        <v>2</v>
      </c>
      <c r="C31">
        <v>13</v>
      </c>
      <c r="D31">
        <f>C31/3.1416</f>
        <v>4.1380188439011967</v>
      </c>
      <c r="E31">
        <f>(0.14*D31^2.4)</f>
        <v>4.2308726129427976</v>
      </c>
      <c r="F31">
        <f>(0.201*D31^2.4517)</f>
        <v>6.5371152474332233</v>
      </c>
      <c r="G31">
        <f>(-1.96+2.45*LN(D31))</f>
        <v>1.5195319762906911</v>
      </c>
      <c r="H31">
        <f>2.7182^G31</f>
        <v>4.5698767405964036</v>
      </c>
    </row>
    <row r="32" spans="1:8" x14ac:dyDescent="0.3">
      <c r="A32" s="1">
        <v>42844</v>
      </c>
      <c r="B32" t="s">
        <v>2</v>
      </c>
      <c r="C32">
        <v>14</v>
      </c>
      <c r="D32">
        <f>C32/3.1416</f>
        <v>4.4563279857397502</v>
      </c>
      <c r="E32">
        <f>(0.14*D32^2.4)</f>
        <v>5.0544416755300814</v>
      </c>
      <c r="F32">
        <f>(0.201*D32^2.4517)</f>
        <v>7.8395896295546557</v>
      </c>
      <c r="G32">
        <f>(-1.96+2.45*LN(D32))</f>
        <v>1.7010965080673097</v>
      </c>
      <c r="H32">
        <f t="shared" si="0"/>
        <v>5.4796722960179514</v>
      </c>
    </row>
    <row r="33" spans="1:8" x14ac:dyDescent="0.3">
      <c r="A33" s="1">
        <v>42844</v>
      </c>
      <c r="B33" t="s">
        <v>2</v>
      </c>
      <c r="C33">
        <v>62</v>
      </c>
      <c r="D33">
        <f>C33/3.1416</f>
        <v>19.735166793990324</v>
      </c>
      <c r="E33">
        <f>(0.14*D33^2.4)</f>
        <v>179.76533923572981</v>
      </c>
      <c r="F33">
        <f>(0.201*D33^2.4517)</f>
        <v>301.11884075756865</v>
      </c>
      <c r="G33">
        <f>(-1.96+2.45*LN(D33))</f>
        <v>5.3468852938704012</v>
      </c>
      <c r="H33">
        <f t="shared" si="0"/>
        <v>209.9195441303192</v>
      </c>
    </row>
    <row r="34" spans="1:8" x14ac:dyDescent="0.3">
      <c r="A34" s="1">
        <v>42844</v>
      </c>
      <c r="B34" t="s">
        <v>2</v>
      </c>
      <c r="C34">
        <v>108.5</v>
      </c>
      <c r="D34">
        <f>C34/3.1416</f>
        <v>34.536541889483068</v>
      </c>
      <c r="E34">
        <f>(0.14*D34^2.4)</f>
        <v>688.64797615777206</v>
      </c>
      <c r="F34">
        <f>(0.201*D34^2.4517)</f>
        <v>1187.392533729856</v>
      </c>
      <c r="G34">
        <f>(-1.96+2.45*LN(D34))</f>
        <v>6.7179439743121874</v>
      </c>
      <c r="H34">
        <f t="shared" si="0"/>
        <v>826.94793861856772</v>
      </c>
    </row>
    <row r="35" spans="1:8" x14ac:dyDescent="0.3">
      <c r="A35" s="1">
        <v>42844</v>
      </c>
      <c r="B35" t="s">
        <v>2</v>
      </c>
      <c r="C35">
        <v>31.5</v>
      </c>
      <c r="D35">
        <f>C35/3.1416</f>
        <v>10.026737967914439</v>
      </c>
      <c r="E35">
        <f>(0.14*D35^2.4)</f>
        <v>35.392499365075231</v>
      </c>
      <c r="F35">
        <f>(0.201*D35^2.4517)</f>
        <v>57.245217448128059</v>
      </c>
      <c r="G35">
        <f>(-1.96+2.45*LN(D35))</f>
        <v>3.687875537797316</v>
      </c>
      <c r="H35">
        <f t="shared" si="0"/>
        <v>39.955427486979751</v>
      </c>
    </row>
    <row r="36" spans="1:8" x14ac:dyDescent="0.3">
      <c r="A36" s="1">
        <v>42844</v>
      </c>
      <c r="B36" t="s">
        <v>2</v>
      </c>
      <c r="C36">
        <v>63.3</v>
      </c>
      <c r="D36">
        <f>C36/3.1416</f>
        <v>20.148968678380442</v>
      </c>
      <c r="E36">
        <f>(0.14*D36^2.4)</f>
        <v>188.94474074744102</v>
      </c>
      <c r="F36">
        <f>(0.201*D36^2.4517)</f>
        <v>316.8346713304814</v>
      </c>
      <c r="G36">
        <f>(-1.96+2.45*LN(D36))</f>
        <v>5.3977251069277461</v>
      </c>
      <c r="H36">
        <f t="shared" si="0"/>
        <v>220.86742104322494</v>
      </c>
    </row>
    <row r="37" spans="1:8" x14ac:dyDescent="0.3">
      <c r="A37" s="1">
        <v>42844</v>
      </c>
      <c r="B37" t="s">
        <v>2</v>
      </c>
      <c r="C37">
        <v>60</v>
      </c>
      <c r="D37">
        <f>C37/3.1416</f>
        <v>19.098548510313215</v>
      </c>
      <c r="E37">
        <f>(0.14*D37^2.4)</f>
        <v>166.16092636391687</v>
      </c>
      <c r="F37">
        <f>(0.201*D37^2.4517)</f>
        <v>277.85911315142857</v>
      </c>
      <c r="G37">
        <f>(-1.96+2.45*LN(D37))</f>
        <v>5.2665502279540739</v>
      </c>
      <c r="H37">
        <f t="shared" si="0"/>
        <v>193.71571283597623</v>
      </c>
    </row>
    <row r="38" spans="1:8" x14ac:dyDescent="0.3">
      <c r="A38" s="1">
        <v>42844</v>
      </c>
      <c r="B38" t="s">
        <v>2</v>
      </c>
      <c r="C38">
        <v>14</v>
      </c>
      <c r="D38">
        <f>C38/3.1416</f>
        <v>4.4563279857397502</v>
      </c>
      <c r="E38">
        <f>(0.14*D38^2.4)</f>
        <v>5.0544416755300814</v>
      </c>
      <c r="F38">
        <f>(0.201*D38^2.4517)</f>
        <v>7.8395896295546557</v>
      </c>
      <c r="G38">
        <f>(-1.96+2.45*LN(D38))</f>
        <v>1.7010965080673097</v>
      </c>
      <c r="H38">
        <f t="shared" si="0"/>
        <v>5.4796722960179514</v>
      </c>
    </row>
    <row r="39" spans="1:8" x14ac:dyDescent="0.3">
      <c r="A39" s="1">
        <v>42844</v>
      </c>
      <c r="B39" t="s">
        <v>2</v>
      </c>
      <c r="C39">
        <v>53</v>
      </c>
      <c r="D39">
        <f>C39/3.1416</f>
        <v>16.870384517443341</v>
      </c>
      <c r="E39">
        <f>(0.14*D39^2.4)</f>
        <v>123.37523442785135</v>
      </c>
      <c r="F39">
        <f>(0.201*D39^2.4517)</f>
        <v>204.992689855538</v>
      </c>
      <c r="G39">
        <f>(-1.96+2.45*LN(D39))</f>
        <v>4.9626212387126252</v>
      </c>
      <c r="H39">
        <f t="shared" si="0"/>
        <v>142.94670187705427</v>
      </c>
    </row>
    <row r="40" spans="1:8" x14ac:dyDescent="0.3">
      <c r="A40" s="1">
        <v>42844</v>
      </c>
      <c r="B40" t="s">
        <v>2</v>
      </c>
      <c r="C40">
        <v>62.8</v>
      </c>
      <c r="D40">
        <f>C40/3.1416</f>
        <v>19.989814107461164</v>
      </c>
      <c r="E40">
        <f>(0.14*D40^2.4)</f>
        <v>185.38263412789567</v>
      </c>
      <c r="F40">
        <f>(0.201*D40^2.4517)</f>
        <v>310.73407697242305</v>
      </c>
      <c r="G40">
        <f>(-1.96+2.45*LN(D40))</f>
        <v>5.3782959805216013</v>
      </c>
      <c r="H40">
        <f t="shared" si="0"/>
        <v>216.617705744522</v>
      </c>
    </row>
    <row r="41" spans="1:8" x14ac:dyDescent="0.3">
      <c r="A41" s="1">
        <v>42844</v>
      </c>
      <c r="B41" t="s">
        <v>2</v>
      </c>
      <c r="C41">
        <v>18.3</v>
      </c>
      <c r="D41">
        <f>C41/3.1416</f>
        <v>5.8250572956455313</v>
      </c>
      <c r="E41">
        <f>(0.14*D41^2.4)</f>
        <v>9.6127692898187611</v>
      </c>
      <c r="F41">
        <f>(0.201*D41^2.4517)</f>
        <v>15.117589950423104</v>
      </c>
      <c r="G41">
        <f>(-1.96+2.45*LN(D41))</f>
        <v>2.3573136471359959</v>
      </c>
      <c r="H41">
        <f t="shared" si="0"/>
        <v>10.561789074235135</v>
      </c>
    </row>
    <row r="42" spans="1:8" x14ac:dyDescent="0.3">
      <c r="A42" s="1">
        <v>42844</v>
      </c>
      <c r="B42" t="s">
        <v>2</v>
      </c>
      <c r="C42">
        <v>17</v>
      </c>
      <c r="D42">
        <f>C42/3.1416</f>
        <v>5.4112554112554117</v>
      </c>
      <c r="E42">
        <f>(0.14*D42^2.4)</f>
        <v>8.0545877110041086</v>
      </c>
      <c r="F42">
        <f>(0.201*D42^2.4517)</f>
        <v>12.618939123029945</v>
      </c>
      <c r="G42">
        <f>(-1.96+2.45*LN(D42))</f>
        <v>2.176778743447656</v>
      </c>
      <c r="H42">
        <f t="shared" si="0"/>
        <v>8.8172780817113932</v>
      </c>
    </row>
    <row r="43" spans="1:8" x14ac:dyDescent="0.3">
      <c r="A43" s="1">
        <v>42844</v>
      </c>
      <c r="B43" t="s">
        <v>2</v>
      </c>
      <c r="C43">
        <v>96</v>
      </c>
      <c r="D43">
        <f>C43/3.1416</f>
        <v>30.557677616501145</v>
      </c>
      <c r="E43">
        <f>(0.14*D43^2.4)</f>
        <v>513.35389692086756</v>
      </c>
      <c r="F43">
        <f>(0.201*D43^2.4517)</f>
        <v>879.56027565125385</v>
      </c>
      <c r="G43">
        <f>(-1.96+2.45*LN(D43))</f>
        <v>6.4180591196061245</v>
      </c>
      <c r="H43">
        <f t="shared" si="0"/>
        <v>612.69417575222496</v>
      </c>
    </row>
    <row r="44" spans="1:8" x14ac:dyDescent="0.3">
      <c r="A44" s="1">
        <v>42844</v>
      </c>
      <c r="B44" t="s">
        <v>2</v>
      </c>
      <c r="C44">
        <v>88.5</v>
      </c>
      <c r="D44">
        <f>C44/3.1416</f>
        <v>28.170359052711994</v>
      </c>
      <c r="E44">
        <f>(0.14*D44^2.4)</f>
        <v>422.3084326738869</v>
      </c>
      <c r="F44">
        <f>(0.201*D44^2.4517)</f>
        <v>720.52995623048093</v>
      </c>
      <c r="G44">
        <f>(-1.96+2.45*LN(D44))</f>
        <v>6.2187623029439427</v>
      </c>
      <c r="H44">
        <f t="shared" si="0"/>
        <v>501.98743860335225</v>
      </c>
    </row>
    <row r="45" spans="1:8" x14ac:dyDescent="0.3">
      <c r="A45" s="1">
        <v>42844</v>
      </c>
      <c r="B45" t="s">
        <v>2</v>
      </c>
      <c r="C45">
        <v>25.5</v>
      </c>
      <c r="D45">
        <f>C45/3.1416</f>
        <v>8.1168831168831161</v>
      </c>
      <c r="E45">
        <f>(0.14*D45^2.4)</f>
        <v>21.313871194493153</v>
      </c>
      <c r="F45">
        <f>(0.201*D45^2.4517)</f>
        <v>34.099325225221008</v>
      </c>
      <c r="G45">
        <f>(-1.96+2.45*LN(D45))</f>
        <v>3.1701682583126578</v>
      </c>
      <c r="H45">
        <f>2.7182^G45</f>
        <v>23.809218206192462</v>
      </c>
    </row>
    <row r="46" spans="1:8" x14ac:dyDescent="0.3">
      <c r="A46" s="1">
        <v>42844</v>
      </c>
      <c r="B46" t="s">
        <v>2</v>
      </c>
      <c r="C46">
        <v>20</v>
      </c>
      <c r="D46">
        <f>C46/3.1416</f>
        <v>6.3661828367710722</v>
      </c>
      <c r="E46">
        <f>(0.14*D46^2.4)</f>
        <v>11.897011830220478</v>
      </c>
      <c r="F46">
        <f>(0.201*D46^2.4517)</f>
        <v>18.796044520960105</v>
      </c>
      <c r="G46">
        <f>(-1.96+2.45*LN(D46))</f>
        <v>2.5749501207172045</v>
      </c>
      <c r="H46">
        <f t="shared" si="0"/>
        <v>13.129644411488332</v>
      </c>
    </row>
    <row r="47" spans="1:8" x14ac:dyDescent="0.3">
      <c r="A47" s="1">
        <v>42844</v>
      </c>
      <c r="B47" t="s">
        <v>2</v>
      </c>
      <c r="C47">
        <v>14</v>
      </c>
      <c r="D47">
        <f>C47/3.1416</f>
        <v>4.4563279857397502</v>
      </c>
      <c r="E47">
        <f>(0.14*D47^2.4)</f>
        <v>5.0544416755300814</v>
      </c>
      <c r="F47">
        <f>(0.201*D47^2.4517)</f>
        <v>7.8395896295546557</v>
      </c>
      <c r="G47">
        <f>(-1.96+2.45*LN(D47))</f>
        <v>1.7010965080673097</v>
      </c>
      <c r="H47">
        <f t="shared" si="0"/>
        <v>5.4796722960179514</v>
      </c>
    </row>
    <row r="48" spans="1:8" x14ac:dyDescent="0.3">
      <c r="A48" s="1">
        <v>42844</v>
      </c>
      <c r="B48" t="s">
        <v>2</v>
      </c>
      <c r="C48">
        <v>46</v>
      </c>
      <c r="D48">
        <f>C48/3.1416</f>
        <v>14.642220524573466</v>
      </c>
      <c r="E48">
        <f>(0.14*D48^2.4)</f>
        <v>87.818234114878138</v>
      </c>
      <c r="F48">
        <f>(0.201*D48^2.4517)</f>
        <v>144.84869959505141</v>
      </c>
      <c r="G48">
        <f>(-1.96+2.45*LN(D48))</f>
        <v>4.6155774719082094</v>
      </c>
      <c r="H48">
        <f t="shared" si="0"/>
        <v>101.03212413894626</v>
      </c>
    </row>
    <row r="49" spans="1:11" x14ac:dyDescent="0.3">
      <c r="A49" s="1">
        <v>42844</v>
      </c>
      <c r="B49" t="s">
        <v>2</v>
      </c>
      <c r="C49">
        <v>91.5</v>
      </c>
      <c r="D49">
        <f>C49/3.1416</f>
        <v>29.125286478227654</v>
      </c>
      <c r="E49">
        <f>(0.14*D49^2.4)</f>
        <v>457.48465301326303</v>
      </c>
      <c r="F49">
        <f>(0.201*D49^2.4517)</f>
        <v>781.89299265736986</v>
      </c>
      <c r="G49">
        <f>(-1.96+2.45*LN(D49))</f>
        <v>6.3004365325995417</v>
      </c>
      <c r="H49">
        <f t="shared" si="0"/>
        <v>544.70636391171001</v>
      </c>
    </row>
    <row r="50" spans="1:11" x14ac:dyDescent="0.3">
      <c r="A50" s="1">
        <v>42844</v>
      </c>
      <c r="B50" t="s">
        <v>2</v>
      </c>
      <c r="C50">
        <v>59.3</v>
      </c>
      <c r="D50">
        <f>C50/3.1416</f>
        <v>18.875732111026227</v>
      </c>
      <c r="E50">
        <f>(0.14*D50^2.4)</f>
        <v>161.54635668301191</v>
      </c>
      <c r="F50">
        <f>(0.201*D50^2.4517)</f>
        <v>269.97864690524204</v>
      </c>
      <c r="G50">
        <f>(-1.96+2.45*LN(D50))</f>
        <v>5.2377988502189421</v>
      </c>
      <c r="H50">
        <f t="shared" si="0"/>
        <v>188.22558700126709</v>
      </c>
    </row>
    <row r="51" spans="1:11" x14ac:dyDescent="0.3">
      <c r="A51" s="1">
        <v>42844</v>
      </c>
      <c r="B51" t="s">
        <v>2</v>
      </c>
      <c r="C51">
        <v>18.5</v>
      </c>
      <c r="D51">
        <f>C51/3.1416</f>
        <v>5.8887191240132415</v>
      </c>
      <c r="E51">
        <f>(0.14*D51^2.4)</f>
        <v>9.8668392331322732</v>
      </c>
      <c r="F51">
        <f>(0.201*D51^2.4517)</f>
        <v>15.525877355535336</v>
      </c>
      <c r="G51">
        <f>(-1.96+2.45*LN(D51))</f>
        <v>2.3839443441164105</v>
      </c>
      <c r="H51">
        <f t="shared" si="0"/>
        <v>10.846826829927657</v>
      </c>
    </row>
    <row r="52" spans="1:11" x14ac:dyDescent="0.3">
      <c r="A52" s="1">
        <v>42844</v>
      </c>
      <c r="B52" t="s">
        <v>2</v>
      </c>
      <c r="C52">
        <v>10.199999999999999</v>
      </c>
      <c r="D52">
        <f>C52/3.1416</f>
        <v>3.2467532467532467</v>
      </c>
      <c r="E52">
        <f>(0.14*D52^2.4)</f>
        <v>2.3637759849817535</v>
      </c>
      <c r="F52">
        <f>(0.201*D52^2.4517)</f>
        <v>3.6067518711729623</v>
      </c>
      <c r="G52">
        <f>(-1.96+2.45*LN(D52))</f>
        <v>0.92525596522097864</v>
      </c>
      <c r="H52">
        <f t="shared" si="0"/>
        <v>2.5224435939199292</v>
      </c>
    </row>
    <row r="53" spans="1:11" x14ac:dyDescent="0.3">
      <c r="A53" s="1">
        <v>42844</v>
      </c>
      <c r="B53" t="s">
        <v>2</v>
      </c>
      <c r="C53">
        <v>19.3</v>
      </c>
      <c r="D53">
        <f>C53/3.1416</f>
        <v>6.1433664374840848</v>
      </c>
      <c r="E53">
        <f>(0.14*D53^2.4)</f>
        <v>10.922032021245506</v>
      </c>
      <c r="F53">
        <f>(0.201*D53^2.4517)</f>
        <v>17.223923153368592</v>
      </c>
      <c r="G53">
        <f>(-1.96+2.45*LN(D53))</f>
        <v>2.4876635354914844</v>
      </c>
      <c r="H53">
        <f t="shared" si="0"/>
        <v>12.03222717836136</v>
      </c>
    </row>
    <row r="54" spans="1:11" x14ac:dyDescent="0.3">
      <c r="A54" s="1">
        <v>42844</v>
      </c>
      <c r="B54" t="s">
        <v>2</v>
      </c>
      <c r="C54">
        <v>22.2</v>
      </c>
      <c r="D54">
        <f>C54/3.1416</f>
        <v>7.0664629488158903</v>
      </c>
      <c r="E54">
        <f>(0.14*D54^2.4)</f>
        <v>15.2831558738425</v>
      </c>
      <c r="F54">
        <f>(0.201*D54^2.4517)</f>
        <v>24.276429482039955</v>
      </c>
      <c r="G54">
        <f>(-1.96+2.45*LN(D54))</f>
        <v>2.830632158261599</v>
      </c>
      <c r="H54">
        <f t="shared" si="0"/>
        <v>16.954731619047394</v>
      </c>
    </row>
    <row r="55" spans="1:11" x14ac:dyDescent="0.3">
      <c r="A55" s="1">
        <v>42844</v>
      </c>
      <c r="B55" t="s">
        <v>2</v>
      </c>
      <c r="C55">
        <v>85.5</v>
      </c>
      <c r="D55">
        <f>C55/3.1416</f>
        <v>27.215431627196335</v>
      </c>
      <c r="E55">
        <f>(0.14*D55^2.4)</f>
        <v>388.76269060888211</v>
      </c>
      <c r="F55">
        <f>(0.201*D55^2.4517)</f>
        <v>662.11366043817964</v>
      </c>
      <c r="G55">
        <f>(-1.96+2.45*LN(D55))</f>
        <v>6.1342711715695772</v>
      </c>
      <c r="H55">
        <f t="shared" si="0"/>
        <v>461.31749200351805</v>
      </c>
    </row>
    <row r="56" spans="1:11" x14ac:dyDescent="0.3">
      <c r="A56" s="1">
        <v>42844</v>
      </c>
      <c r="B56" t="s">
        <v>2</v>
      </c>
      <c r="C56">
        <v>9.1999999999999993</v>
      </c>
      <c r="D56">
        <f>C56/3.1416</f>
        <v>2.9284441049146928</v>
      </c>
      <c r="E56">
        <f>(0.14*D56^2.4)</f>
        <v>1.8452562690909342</v>
      </c>
      <c r="F56">
        <f>(0.201*D56^2.4517)</f>
        <v>2.8005919811198092</v>
      </c>
      <c r="G56">
        <f>(-1.96+2.45*LN(D56))</f>
        <v>0.67245458644466272</v>
      </c>
      <c r="H56">
        <f t="shared" si="0"/>
        <v>1.9590004001687236</v>
      </c>
    </row>
    <row r="57" spans="1:11" x14ac:dyDescent="0.3">
      <c r="A57" s="1">
        <v>42844</v>
      </c>
      <c r="B57" t="s">
        <v>2</v>
      </c>
      <c r="C57">
        <v>18.5</v>
      </c>
      <c r="D57">
        <f>C57/3.1416</f>
        <v>5.8887191240132415</v>
      </c>
      <c r="E57">
        <f>(0.14*D57^2.4)</f>
        <v>9.8668392331322732</v>
      </c>
      <c r="F57">
        <f>(0.201*D57^2.4517)</f>
        <v>15.525877355535336</v>
      </c>
      <c r="G57">
        <f>(-1.96+2.45*LN(D57))</f>
        <v>2.3839443441164105</v>
      </c>
      <c r="H57">
        <f t="shared" si="0"/>
        <v>10.846826829927657</v>
      </c>
    </row>
    <row r="58" spans="1:11" x14ac:dyDescent="0.3">
      <c r="A58" s="1">
        <v>42844</v>
      </c>
      <c r="B58" t="s">
        <v>2</v>
      </c>
      <c r="C58">
        <v>9.6</v>
      </c>
      <c r="D58">
        <f>C58/3.1416</f>
        <v>3.0557677616501144</v>
      </c>
      <c r="E58">
        <f>(0.14*D58^2.4)</f>
        <v>2.0436986739577852</v>
      </c>
      <c r="F58">
        <f>(0.201*D58^2.4517)</f>
        <v>3.1086054688625739</v>
      </c>
      <c r="G58">
        <f>(-1.96+2.45*LN(D58))</f>
        <v>0.77672564177071335</v>
      </c>
      <c r="H58">
        <f>2.7182^G58</f>
        <v>2.1742901851925058</v>
      </c>
    </row>
    <row r="59" spans="1:11" x14ac:dyDescent="0.3">
      <c r="A59" s="1">
        <v>42844</v>
      </c>
      <c r="B59" t="s">
        <v>2</v>
      </c>
      <c r="C59">
        <v>14</v>
      </c>
      <c r="D59">
        <f>C59/3.1416</f>
        <v>4.4563279857397502</v>
      </c>
      <c r="E59">
        <f>(0.14*D59^2.4)</f>
        <v>5.0544416755300814</v>
      </c>
      <c r="F59">
        <f>(0.201*D59^2.4517)</f>
        <v>7.8395896295546557</v>
      </c>
      <c r="G59">
        <f>(-1.96+2.45*LN(D59))</f>
        <v>1.7010965080673097</v>
      </c>
      <c r="H59">
        <f t="shared" si="0"/>
        <v>5.4796722960179514</v>
      </c>
    </row>
    <row r="60" spans="1:11" x14ac:dyDescent="0.3">
      <c r="A60" s="1">
        <v>42844</v>
      </c>
      <c r="B60" t="s">
        <v>2</v>
      </c>
      <c r="C60">
        <v>56.5</v>
      </c>
      <c r="D60">
        <f>C60/3.1416</f>
        <v>17.984466513878278</v>
      </c>
      <c r="E60">
        <f>(0.14*D60^2.4)</f>
        <v>143.84082941168086</v>
      </c>
      <c r="F60">
        <f>(0.201*D60^2.4517)</f>
        <v>239.78852938629404</v>
      </c>
      <c r="G60">
        <f>(-1.96+2.45*LN(D60))</f>
        <v>5.1192956139832955</v>
      </c>
      <c r="H60">
        <f t="shared" si="0"/>
        <v>167.19177476779072</v>
      </c>
    </row>
    <row r="61" spans="1:11" x14ac:dyDescent="0.3">
      <c r="A61" s="1">
        <v>42844</v>
      </c>
      <c r="B61" t="s">
        <v>2</v>
      </c>
      <c r="C61">
        <v>34</v>
      </c>
      <c r="D61">
        <f>C61/3.1416</f>
        <v>10.822510822510823</v>
      </c>
      <c r="E61">
        <f>(0.14*D61^2.4)</f>
        <v>42.512368810736248</v>
      </c>
      <c r="F61">
        <f>(0.201*D61^2.4517)</f>
        <v>69.033212751092876</v>
      </c>
      <c r="G61">
        <f>(-1.96+2.45*LN(D61))</f>
        <v>3.8749893358195227</v>
      </c>
      <c r="H61">
        <f t="shared" si="0"/>
        <v>48.176564312410051</v>
      </c>
    </row>
    <row r="62" spans="1:11" x14ac:dyDescent="0.3">
      <c r="A62" s="1">
        <v>42844</v>
      </c>
      <c r="B62" t="s">
        <v>2</v>
      </c>
      <c r="C62">
        <v>9.4</v>
      </c>
      <c r="D62">
        <f>C62/3.1416</f>
        <v>2.9921059332824038</v>
      </c>
      <c r="E62">
        <f>(0.14*D62^2.4)</f>
        <v>1.9429997847509231</v>
      </c>
      <c r="F62">
        <f>(0.201*D62^2.4517)</f>
        <v>2.9522204437094737</v>
      </c>
      <c r="G62">
        <f>(-1.96+2.45*LN(D62))</f>
        <v>0.72514478923602432</v>
      </c>
      <c r="H62">
        <f t="shared" si="0"/>
        <v>2.06498499463956</v>
      </c>
    </row>
    <row r="63" spans="1:11" x14ac:dyDescent="0.3">
      <c r="A63" s="1">
        <v>42844</v>
      </c>
      <c r="B63" t="s">
        <v>2</v>
      </c>
      <c r="C63">
        <v>11.3</v>
      </c>
      <c r="D63">
        <f>C63/3.1416</f>
        <v>3.5968933027756562</v>
      </c>
      <c r="E63">
        <f>(0.14*D63^2.4)</f>
        <v>3.0224155028662327</v>
      </c>
      <c r="F63">
        <f>(0.201*D63^2.4517)</f>
        <v>4.6362158199638381</v>
      </c>
      <c r="G63">
        <f>(-1.96+2.45*LN(D63))</f>
        <v>1.1761727285197492</v>
      </c>
      <c r="H63">
        <f t="shared" si="0"/>
        <v>3.2418278489778296</v>
      </c>
    </row>
    <row r="64" spans="1:11" x14ac:dyDescent="0.3">
      <c r="D64" s="5"/>
      <c r="E64" s="5">
        <f t="shared" ref="E64:F64" si="1">SUM(E6:E63)</f>
        <v>5917.8920046080884</v>
      </c>
      <c r="F64" s="5">
        <f t="shared" si="1"/>
        <v>9965.595560904756</v>
      </c>
      <c r="G64" s="5"/>
      <c r="H64" s="10">
        <f>SUM(H6:H63)</f>
        <v>6946.0233218701387</v>
      </c>
      <c r="I64" s="10">
        <f>H64/1000</f>
        <v>6.9460233218701388</v>
      </c>
      <c r="J64" s="10">
        <f>I64*25</f>
        <v>173.65058304675347</v>
      </c>
      <c r="K64" s="10">
        <f>J64*0.48</f>
        <v>83.352279862441662</v>
      </c>
    </row>
    <row r="65" spans="4:11" x14ac:dyDescent="0.3">
      <c r="D65" s="5"/>
      <c r="H65" s="11" t="s">
        <v>23</v>
      </c>
      <c r="I65" s="11" t="s">
        <v>25</v>
      </c>
      <c r="J65" s="11" t="s">
        <v>24</v>
      </c>
      <c r="K65" s="11" t="s">
        <v>28</v>
      </c>
    </row>
    <row r="66" spans="4:11" x14ac:dyDescent="0.3">
      <c r="J66" s="7" t="s">
        <v>27</v>
      </c>
      <c r="K66" s="7" t="s">
        <v>26</v>
      </c>
    </row>
  </sheetData>
  <mergeCells count="2">
    <mergeCell ref="G5:H5"/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zoomScale="66" zoomScaleNormal="66" workbookViewId="0">
      <selection activeCell="M15" sqref="M15"/>
    </sheetView>
  </sheetViews>
  <sheetFormatPr defaultColWidth="11.44140625" defaultRowHeight="14.4" x14ac:dyDescent="0.3"/>
  <cols>
    <col min="5" max="5" width="17" customWidth="1"/>
    <col min="6" max="6" width="18.109375" customWidth="1"/>
    <col min="7" max="7" width="13.44140625" customWidth="1"/>
    <col min="11" max="11" width="16.44140625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9</v>
      </c>
      <c r="D3" t="s">
        <v>16</v>
      </c>
    </row>
    <row r="4" spans="1:8" x14ac:dyDescent="0.3">
      <c r="E4" s="14" t="s">
        <v>18</v>
      </c>
      <c r="F4" s="14"/>
      <c r="G4" s="14"/>
      <c r="H4" s="14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  <c r="G5" s="13" t="s">
        <v>20</v>
      </c>
      <c r="H5" s="13"/>
    </row>
    <row r="6" spans="1:8" x14ac:dyDescent="0.3">
      <c r="A6" s="1">
        <v>43449</v>
      </c>
      <c r="B6" t="s">
        <v>2</v>
      </c>
      <c r="C6">
        <v>76</v>
      </c>
      <c r="D6">
        <f>C6/3.1416</f>
        <v>24.191494779730075</v>
      </c>
      <c r="E6">
        <f>(0.14*D6^2.4)</f>
        <v>293.03434542806809</v>
      </c>
      <c r="F6">
        <f>(0.201*D6^2.4517)</f>
        <v>496.04595080485871</v>
      </c>
      <c r="G6">
        <f>(-1.96+2.45*LN(D6))</f>
        <v>5.8457027342114376</v>
      </c>
      <c r="H6">
        <f>2.7182^G6</f>
        <v>345.68458606470284</v>
      </c>
    </row>
    <row r="7" spans="1:8" x14ac:dyDescent="0.3">
      <c r="A7" s="1">
        <v>43449</v>
      </c>
      <c r="B7" t="s">
        <v>2</v>
      </c>
      <c r="C7">
        <v>33</v>
      </c>
      <c r="D7">
        <f>C7/3.1416</f>
        <v>10.504201680672269</v>
      </c>
      <c r="E7">
        <f>(0.14*D7^2.4)</f>
        <v>39.573035035410548</v>
      </c>
      <c r="F7">
        <f>(0.201*D7^2.4517)</f>
        <v>64.161107391568308</v>
      </c>
      <c r="G7">
        <f>(-1.96+2.45*LN(D7))</f>
        <v>3.8018495761028026</v>
      </c>
      <c r="H7">
        <f t="shared" ref="H7:H63" si="0">2.7182^G7</f>
        <v>44.778814066759274</v>
      </c>
    </row>
    <row r="8" spans="1:8" x14ac:dyDescent="0.3">
      <c r="A8" s="1">
        <v>43449</v>
      </c>
      <c r="B8" t="s">
        <v>2</v>
      </c>
      <c r="C8">
        <v>49</v>
      </c>
      <c r="D8">
        <f>C8/3.1416</f>
        <v>15.597147950089127</v>
      </c>
      <c r="E8">
        <f>(0.14*D8^2.4)</f>
        <v>102.19661141558909</v>
      </c>
      <c r="F8">
        <f>(0.201*D8^2.4517)</f>
        <v>169.11609972537306</v>
      </c>
      <c r="G8">
        <f>(-1.96+2.45*LN(D8))</f>
        <v>4.7703657808809625</v>
      </c>
      <c r="H8">
        <f t="shared" si="0"/>
        <v>117.94544373937052</v>
      </c>
    </row>
    <row r="9" spans="1:8" x14ac:dyDescent="0.3">
      <c r="A9" s="1">
        <v>43449</v>
      </c>
      <c r="B9" t="s">
        <v>2</v>
      </c>
      <c r="C9">
        <v>41</v>
      </c>
      <c r="D9">
        <f>C9/3.1416</f>
        <v>13.050674815380697</v>
      </c>
      <c r="E9">
        <f>(0.14*D9^2.4)</f>
        <v>66.626524594354194</v>
      </c>
      <c r="F9">
        <f>(0.201*D9^2.4517)</f>
        <v>109.2429466946902</v>
      </c>
      <c r="G9">
        <f>(-1.96+2.45*LN(D9))</f>
        <v>4.3336576139354808</v>
      </c>
      <c r="H9">
        <f t="shared" si="0"/>
        <v>76.212626864123109</v>
      </c>
    </row>
    <row r="10" spans="1:8" x14ac:dyDescent="0.3">
      <c r="A10" s="1">
        <v>43449</v>
      </c>
      <c r="B10" t="s">
        <v>2</v>
      </c>
      <c r="C10">
        <v>27.2</v>
      </c>
      <c r="D10">
        <f>C10/3.1416</f>
        <v>8.6580086580086579</v>
      </c>
      <c r="E10">
        <f>(0.14*D10^2.4)</f>
        <v>24.884634913980666</v>
      </c>
      <c r="F10">
        <f>(0.201*D10^2.4517)</f>
        <v>39.945127037923704</v>
      </c>
      <c r="G10">
        <f>(-1.96+2.45*LN(D10))</f>
        <v>3.3282876350997084</v>
      </c>
      <c r="H10">
        <f t="shared" si="0"/>
        <v>27.887747708037406</v>
      </c>
    </row>
    <row r="11" spans="1:8" x14ac:dyDescent="0.3">
      <c r="A11" s="1">
        <v>43449</v>
      </c>
      <c r="B11" t="s">
        <v>2</v>
      </c>
      <c r="C11">
        <v>39</v>
      </c>
      <c r="D11">
        <f>C11/3.1416</f>
        <v>12.41405653170359</v>
      </c>
      <c r="E11">
        <f>(0.14*D11^2.4)</f>
        <v>59.090948443754911</v>
      </c>
      <c r="F11">
        <f>(0.201*D11^2.4517)</f>
        <v>96.637196363040658</v>
      </c>
      <c r="G11">
        <f>(-1.96+2.45*LN(D11))</f>
        <v>4.2111320835275601</v>
      </c>
      <c r="H11">
        <f t="shared" si="0"/>
        <v>67.424288322887634</v>
      </c>
    </row>
    <row r="12" spans="1:8" x14ac:dyDescent="0.3">
      <c r="A12" s="1">
        <v>43449</v>
      </c>
      <c r="B12" t="s">
        <v>2</v>
      </c>
      <c r="C12">
        <v>58.5</v>
      </c>
      <c r="D12">
        <f>C12/3.1416</f>
        <v>18.621084797555387</v>
      </c>
      <c r="E12">
        <f>(0.14*D12^2.4)</f>
        <v>156.3651559930212</v>
      </c>
      <c r="F12">
        <f>(0.201*D12^2.4517)</f>
        <v>261.1363091230794</v>
      </c>
      <c r="G12">
        <f>(-1.96+2.45*LN(D12))</f>
        <v>5.2045215983925628</v>
      </c>
      <c r="H12">
        <f t="shared" si="0"/>
        <v>182.06521085079379</v>
      </c>
    </row>
    <row r="13" spans="1:8" x14ac:dyDescent="0.3">
      <c r="A13" s="1">
        <v>43449</v>
      </c>
      <c r="B13" t="s">
        <v>2</v>
      </c>
      <c r="C13">
        <v>32.4</v>
      </c>
      <c r="D13">
        <f>C13/3.1416</f>
        <v>10.313216195569137</v>
      </c>
      <c r="E13">
        <f>(0.14*D13^2.4)</f>
        <v>37.868136014542259</v>
      </c>
      <c r="F13">
        <f>(0.201*D13^2.4517)</f>
        <v>61.338680056777754</v>
      </c>
      <c r="G13">
        <f>(-1.96+2.45*LN(D13))</f>
        <v>3.756894186365721</v>
      </c>
      <c r="H13">
        <f t="shared" si="0"/>
        <v>42.810401161189482</v>
      </c>
    </row>
    <row r="14" spans="1:8" x14ac:dyDescent="0.3">
      <c r="A14" s="1">
        <v>43449</v>
      </c>
      <c r="B14" t="s">
        <v>2</v>
      </c>
      <c r="C14">
        <v>37.700000000000003</v>
      </c>
      <c r="D14">
        <f>C14/3.1416</f>
        <v>12.000254647313472</v>
      </c>
      <c r="E14">
        <f>(0.14*D14^2.4)</f>
        <v>54.473482958289267</v>
      </c>
      <c r="F14">
        <f>(0.201*D14^2.4517)</f>
        <v>88.929799460125864</v>
      </c>
      <c r="G14">
        <f>(-1.96+2.45*LN(D14))</f>
        <v>4.1280732819221413</v>
      </c>
      <c r="H14">
        <f t="shared" si="0"/>
        <v>62.050527487984752</v>
      </c>
    </row>
    <row r="15" spans="1:8" x14ac:dyDescent="0.3">
      <c r="A15" s="1">
        <v>43449</v>
      </c>
      <c r="B15" t="s">
        <v>2</v>
      </c>
      <c r="C15">
        <v>20.6</v>
      </c>
      <c r="D15">
        <f>C15/3.1416</f>
        <v>6.5571683218742045</v>
      </c>
      <c r="E15">
        <f>(0.14*D15^2.4)</f>
        <v>12.771656596290702</v>
      </c>
      <c r="F15">
        <f>(0.201*D15^2.4517)</f>
        <v>20.208751746032473</v>
      </c>
      <c r="G15">
        <f>(-1.96+2.45*LN(D15))</f>
        <v>2.6473691862089881</v>
      </c>
      <c r="H15">
        <f t="shared" si="0"/>
        <v>14.115725946466062</v>
      </c>
    </row>
    <row r="16" spans="1:8" x14ac:dyDescent="0.3">
      <c r="A16" s="1">
        <v>43449</v>
      </c>
      <c r="B16" t="s">
        <v>2</v>
      </c>
      <c r="C16">
        <v>21.4</v>
      </c>
      <c r="D16">
        <f>C16/3.1416</f>
        <v>6.811815635345047</v>
      </c>
      <c r="E16">
        <f>(0.14*D16^2.4)</f>
        <v>13.994550701243003</v>
      </c>
      <c r="F16">
        <f>(0.201*D16^2.4517)</f>
        <v>22.187413271573302</v>
      </c>
      <c r="G16">
        <f>(-1.96+2.45*LN(D16))</f>
        <v>2.7407138094780512</v>
      </c>
      <c r="H16">
        <f t="shared" si="0"/>
        <v>15.496765186614999</v>
      </c>
    </row>
    <row r="17" spans="1:8" x14ac:dyDescent="0.3">
      <c r="A17" s="1">
        <v>43449</v>
      </c>
      <c r="B17" t="s">
        <v>2</v>
      </c>
      <c r="C17">
        <v>32.6</v>
      </c>
      <c r="D17">
        <f>C17/3.1416</f>
        <v>10.376878023936849</v>
      </c>
      <c r="E17">
        <f>(0.14*D17^2.4)</f>
        <v>38.43157154508075</v>
      </c>
      <c r="F17">
        <f>(0.201*D17^2.4517)</f>
        <v>62.271139758446161</v>
      </c>
      <c r="G17">
        <f>(-1.96+2.45*LN(D17))</f>
        <v>3.7719711570229491</v>
      </c>
      <c r="H17">
        <f t="shared" si="0"/>
        <v>43.460722867867368</v>
      </c>
    </row>
    <row r="18" spans="1:8" x14ac:dyDescent="0.3">
      <c r="A18" s="1">
        <v>43449</v>
      </c>
      <c r="B18" t="s">
        <v>2</v>
      </c>
      <c r="C18">
        <v>31</v>
      </c>
      <c r="D18">
        <f>C18/3.1416</f>
        <v>9.8675833969951618</v>
      </c>
      <c r="E18">
        <f>(0.14*D18^2.4)</f>
        <v>34.059162845494662</v>
      </c>
      <c r="F18">
        <f>(0.201*D18^2.4517)</f>
        <v>55.043075193642238</v>
      </c>
      <c r="G18">
        <f>(-1.96+2.45*LN(D18))</f>
        <v>3.6486747014985346</v>
      </c>
      <c r="H18">
        <f t="shared" si="0"/>
        <v>38.41948926412595</v>
      </c>
    </row>
    <row r="19" spans="1:8" x14ac:dyDescent="0.3">
      <c r="A19" s="1">
        <v>43449</v>
      </c>
      <c r="B19" t="s">
        <v>2</v>
      </c>
      <c r="C19">
        <v>41</v>
      </c>
      <c r="D19">
        <f>C19/3.1416</f>
        <v>13.050674815380697</v>
      </c>
      <c r="E19">
        <f>(0.14*D19^2.4)</f>
        <v>66.626524594354194</v>
      </c>
      <c r="F19">
        <f>(0.201*D19^2.4517)</f>
        <v>109.2429466946902</v>
      </c>
      <c r="G19">
        <f>(-1.96+2.45*LN(D19))</f>
        <v>4.3336576139354808</v>
      </c>
      <c r="H19">
        <f t="shared" si="0"/>
        <v>76.212626864123109</v>
      </c>
    </row>
    <row r="20" spans="1:8" x14ac:dyDescent="0.3">
      <c r="A20" s="1">
        <v>43449</v>
      </c>
      <c r="B20" t="s">
        <v>2</v>
      </c>
      <c r="C20">
        <v>25.6</v>
      </c>
      <c r="D20">
        <f>C20/3.1416</f>
        <v>8.148714031066973</v>
      </c>
      <c r="E20">
        <f>(0.14*D20^2.4)</f>
        <v>21.515023292707859</v>
      </c>
      <c r="F20">
        <f>(0.201*D20^2.4517)</f>
        <v>34.428107283165261</v>
      </c>
      <c r="G20">
        <f>(-1.96+2.45*LN(D20))</f>
        <v>3.1797573116494426</v>
      </c>
      <c r="H20">
        <f t="shared" si="0"/>
        <v>24.038617265760472</v>
      </c>
    </row>
    <row r="21" spans="1:8" x14ac:dyDescent="0.3">
      <c r="A21" s="1">
        <v>43449</v>
      </c>
      <c r="B21" t="s">
        <v>2</v>
      </c>
      <c r="C21">
        <v>58.2</v>
      </c>
      <c r="D21">
        <f>C21/3.1416</f>
        <v>18.52559205500382</v>
      </c>
      <c r="E21">
        <f>(0.14*D21^2.4)</f>
        <v>154.44756547887204</v>
      </c>
      <c r="F21">
        <f>(0.201*D21^2.4517)</f>
        <v>257.86530089090104</v>
      </c>
      <c r="G21">
        <f>(-1.96+2.45*LN(D21))</f>
        <v>5.191925169616538</v>
      </c>
      <c r="H21">
        <f t="shared" si="0"/>
        <v>179.78629125139327</v>
      </c>
    </row>
    <row r="22" spans="1:8" x14ac:dyDescent="0.3">
      <c r="A22" s="1">
        <v>43449</v>
      </c>
      <c r="B22" t="s">
        <v>2</v>
      </c>
      <c r="C22">
        <v>30.2</v>
      </c>
      <c r="D22">
        <f>C22/3.1416</f>
        <v>9.6129360835243194</v>
      </c>
      <c r="E22">
        <f>(0.14*D22^2.4)</f>
        <v>31.987667051292384</v>
      </c>
      <c r="F22">
        <f>(0.201*D22^2.4517)</f>
        <v>51.62549712682074</v>
      </c>
      <c r="G22">
        <f>(-1.96+2.45*LN(D22))</f>
        <v>3.5846187652429453</v>
      </c>
      <c r="H22">
        <f t="shared" si="0"/>
        <v>36.035726740874949</v>
      </c>
    </row>
    <row r="23" spans="1:8" x14ac:dyDescent="0.3">
      <c r="A23" s="1">
        <v>43449</v>
      </c>
      <c r="B23" t="s">
        <v>2</v>
      </c>
      <c r="C23">
        <v>47</v>
      </c>
      <c r="D23">
        <f>C23/3.1416</f>
        <v>14.96052966641202</v>
      </c>
      <c r="E23">
        <f>(0.14*D23^2.4)</f>
        <v>92.469979829129954</v>
      </c>
      <c r="F23">
        <f>(0.201*D23^2.4517)</f>
        <v>152.6910364208992</v>
      </c>
      <c r="G23">
        <f>(-1.96+2.45*LN(D23))</f>
        <v>4.668267674699571</v>
      </c>
      <c r="H23">
        <f t="shared" si="0"/>
        <v>106.49809990111112</v>
      </c>
    </row>
    <row r="24" spans="1:8" x14ac:dyDescent="0.3">
      <c r="A24" s="1">
        <v>43449</v>
      </c>
      <c r="B24" t="s">
        <v>2</v>
      </c>
      <c r="C24">
        <v>25.3</v>
      </c>
      <c r="D24">
        <f>C24/3.1416</f>
        <v>8.053221288515406</v>
      </c>
      <c r="E24">
        <f>(0.14*D24^2.4)</f>
        <v>20.914869286204411</v>
      </c>
      <c r="F24">
        <f>(0.201*D24^2.4517)</f>
        <v>33.447357061066533</v>
      </c>
      <c r="G24">
        <f>(-1.96+2.45*LN(D24))</f>
        <v>3.150876820056939</v>
      </c>
      <c r="H24">
        <f t="shared" si="0"/>
        <v>23.354319767639517</v>
      </c>
    </row>
    <row r="25" spans="1:8" x14ac:dyDescent="0.3">
      <c r="A25" s="1">
        <v>43449</v>
      </c>
      <c r="B25" t="s">
        <v>2</v>
      </c>
      <c r="C25">
        <v>40.5</v>
      </c>
      <c r="D25">
        <f>C25/3.1416</f>
        <v>12.891520244461422</v>
      </c>
      <c r="E25">
        <f>(0.14*D25^2.4)</f>
        <v>64.693099576915813</v>
      </c>
      <c r="F25">
        <f>(0.201*D25^2.4517)</f>
        <v>106.00557475285132</v>
      </c>
      <c r="G25">
        <f>(-1.96+2.45*LN(D25))</f>
        <v>4.3035958870855362</v>
      </c>
      <c r="H25">
        <f t="shared" si="0"/>
        <v>73.955705077886535</v>
      </c>
    </row>
    <row r="26" spans="1:8" x14ac:dyDescent="0.3">
      <c r="A26" s="1">
        <v>43449</v>
      </c>
      <c r="B26" t="s">
        <v>2</v>
      </c>
      <c r="C26">
        <v>73.2</v>
      </c>
      <c r="D26">
        <f>C26/3.1416</f>
        <v>23.300229182582125</v>
      </c>
      <c r="E26">
        <f>(0.14*D26^2.4)</f>
        <v>267.78885504279691</v>
      </c>
      <c r="F26">
        <f>(0.201*D26^2.4517)</f>
        <v>452.43171622874434</v>
      </c>
      <c r="G26">
        <f>(-1.96+2.45*LN(D26))</f>
        <v>5.7537348318797275</v>
      </c>
      <c r="H26">
        <f t="shared" si="0"/>
        <v>315.31168460302882</v>
      </c>
    </row>
    <row r="27" spans="1:8" x14ac:dyDescent="0.3">
      <c r="A27" s="1">
        <v>43449</v>
      </c>
      <c r="B27" t="s">
        <v>2</v>
      </c>
      <c r="C27">
        <v>30.6</v>
      </c>
      <c r="D27">
        <f>C27/3.1416</f>
        <v>9.7402597402597415</v>
      </c>
      <c r="E27">
        <f>(0.14*D27^2.4)</f>
        <v>33.013937700192173</v>
      </c>
      <c r="F27">
        <f>(0.201*D27^2.4517)</f>
        <v>53.31807312777012</v>
      </c>
      <c r="G27">
        <f>(-1.96+2.45*LN(D27))</f>
        <v>3.616856072457848</v>
      </c>
      <c r="H27">
        <f t="shared" si="0"/>
        <v>37.216313219967155</v>
      </c>
    </row>
    <row r="28" spans="1:8" x14ac:dyDescent="0.3">
      <c r="A28" s="1">
        <v>43449</v>
      </c>
      <c r="B28" t="s">
        <v>2</v>
      </c>
      <c r="C28">
        <v>31</v>
      </c>
      <c r="D28">
        <f>C28/3.1416</f>
        <v>9.8675833969951618</v>
      </c>
      <c r="E28">
        <f>(0.14*D28^2.4)</f>
        <v>34.059162845494662</v>
      </c>
      <c r="F28">
        <f>(0.201*D28^2.4517)</f>
        <v>55.043075193642238</v>
      </c>
      <c r="G28">
        <f>(-1.96+2.45*LN(D28))</f>
        <v>3.6486747014985346</v>
      </c>
      <c r="H28">
        <f t="shared" si="0"/>
        <v>38.41948926412595</v>
      </c>
    </row>
    <row r="29" spans="1:8" x14ac:dyDescent="0.3">
      <c r="A29" s="1">
        <v>43449</v>
      </c>
      <c r="B29" t="s">
        <v>2</v>
      </c>
      <c r="C29">
        <v>48</v>
      </c>
      <c r="D29">
        <f>C29/3.1416</f>
        <v>15.278838808250573</v>
      </c>
      <c r="E29">
        <f>(0.14*D29^2.4)</f>
        <v>97.262375755703928</v>
      </c>
      <c r="F29">
        <f>(0.201*D29^2.4517)</f>
        <v>160.77938619918729</v>
      </c>
      <c r="G29">
        <f>(-1.96+2.45*LN(D29))</f>
        <v>4.7198485272342596</v>
      </c>
      <c r="H29">
        <f t="shared" si="0"/>
        <v>112.13532977611536</v>
      </c>
    </row>
    <row r="30" spans="1:8" x14ac:dyDescent="0.3">
      <c r="A30" s="1">
        <v>43449</v>
      </c>
      <c r="B30" t="s">
        <v>2</v>
      </c>
      <c r="C30">
        <v>40.200000000000003</v>
      </c>
      <c r="D30">
        <f>C30/3.1416</f>
        <v>12.796027501909856</v>
      </c>
      <c r="E30">
        <f>(0.14*D30^2.4)</f>
        <v>63.548957611603946</v>
      </c>
      <c r="F30">
        <f>(0.201*D30^2.4517)</f>
        <v>104.09077427134444</v>
      </c>
      <c r="G30">
        <f>(-1.96+2.45*LN(D30))</f>
        <v>4.285380189791117</v>
      </c>
      <c r="H30">
        <f t="shared" si="0"/>
        <v>72.620785682207654</v>
      </c>
    </row>
    <row r="31" spans="1:8" x14ac:dyDescent="0.3">
      <c r="A31" s="1">
        <v>43449</v>
      </c>
      <c r="B31" t="s">
        <v>2</v>
      </c>
      <c r="C31">
        <v>22.5</v>
      </c>
      <c r="D31">
        <f>C31/3.1416</f>
        <v>7.1619556913674565</v>
      </c>
      <c r="E31">
        <f>(0.14*D31^2.4)</f>
        <v>15.783522994773142</v>
      </c>
      <c r="F31">
        <f>(0.201*D31^2.4517)</f>
        <v>25.088639105589063</v>
      </c>
      <c r="G31">
        <f>(-1.96+2.45*LN(D31))</f>
        <v>2.8635185580753442</v>
      </c>
      <c r="H31">
        <f>2.7182^G31</f>
        <v>17.521564093320922</v>
      </c>
    </row>
    <row r="32" spans="1:8" x14ac:dyDescent="0.3">
      <c r="A32" s="1">
        <v>43449</v>
      </c>
      <c r="B32" t="s">
        <v>2</v>
      </c>
      <c r="C32">
        <v>44.5</v>
      </c>
      <c r="D32">
        <f>C32/3.1416</f>
        <v>14.164756811815636</v>
      </c>
      <c r="E32">
        <f>(0.14*D32^2.4)</f>
        <v>81.101694865223237</v>
      </c>
      <c r="F32">
        <f>(0.201*D32^2.4517)</f>
        <v>133.54125814894155</v>
      </c>
      <c r="G32">
        <f>(-1.96+2.45*LN(D32))</f>
        <v>4.534354563981803</v>
      </c>
      <c r="H32">
        <f t="shared" si="0"/>
        <v>93.150648994046307</v>
      </c>
    </row>
    <row r="33" spans="1:8" x14ac:dyDescent="0.3">
      <c r="A33" s="1">
        <v>43449</v>
      </c>
      <c r="B33" t="s">
        <v>2</v>
      </c>
      <c r="C33">
        <v>80</v>
      </c>
      <c r="D33">
        <f>C33/3.1416</f>
        <v>25.464731347084289</v>
      </c>
      <c r="E33">
        <f>(0.14*D33^2.4)</f>
        <v>331.42241121085067</v>
      </c>
      <c r="F33">
        <f>(0.201*D33^2.4517)</f>
        <v>562.51867584832007</v>
      </c>
      <c r="G33">
        <f>(-1.96+2.45*LN(D33))</f>
        <v>5.971371305460937</v>
      </c>
      <c r="H33">
        <f t="shared" si="0"/>
        <v>391.97244600578625</v>
      </c>
    </row>
    <row r="34" spans="1:8" x14ac:dyDescent="0.3">
      <c r="A34" s="1">
        <v>43449</v>
      </c>
      <c r="B34" t="s">
        <v>2</v>
      </c>
      <c r="C34">
        <v>32.299999999999997</v>
      </c>
      <c r="D34">
        <f>C34/3.1416</f>
        <v>10.281385281385282</v>
      </c>
      <c r="E34">
        <f>(0.14*D34^2.4)</f>
        <v>37.588237082510453</v>
      </c>
      <c r="F34">
        <f>(0.201*D34^2.4517)</f>
        <v>60.875571116973127</v>
      </c>
      <c r="G34">
        <f>(-1.96+2.45*LN(D34))</f>
        <v>3.7493207645700233</v>
      </c>
      <c r="H34">
        <f t="shared" si="0"/>
        <v>42.487414261024789</v>
      </c>
    </row>
    <row r="35" spans="1:8" x14ac:dyDescent="0.3">
      <c r="A35" s="1">
        <v>43449</v>
      </c>
      <c r="B35" t="s">
        <v>2</v>
      </c>
      <c r="C35">
        <v>9.8000000000000007</v>
      </c>
      <c r="D35">
        <f>C35/3.1416</f>
        <v>3.1194295900178255</v>
      </c>
      <c r="E35">
        <f>(0.14*D35^2.4)</f>
        <v>2.1473779311911376</v>
      </c>
      <c r="F35">
        <f>(0.201*D35^2.4517)</f>
        <v>3.269792508274052</v>
      </c>
      <c r="G35">
        <f>(-1.96+2.45*LN(D35))</f>
        <v>0.8272428954174158</v>
      </c>
      <c r="H35">
        <f t="shared" si="0"/>
        <v>2.2869475768493355</v>
      </c>
    </row>
    <row r="36" spans="1:8" x14ac:dyDescent="0.3">
      <c r="A36" s="1">
        <v>43449</v>
      </c>
      <c r="B36" t="s">
        <v>2</v>
      </c>
      <c r="C36">
        <v>57.4</v>
      </c>
      <c r="D36">
        <f>C36/3.1416</f>
        <v>18.270944741532976</v>
      </c>
      <c r="E36">
        <f>(0.14*D36^2.4)</f>
        <v>149.40132378454098</v>
      </c>
      <c r="F36">
        <f>(0.201*D36^2.4517)</f>
        <v>249.26167624686582</v>
      </c>
      <c r="G36">
        <f>(-1.96+2.45*LN(D36))</f>
        <v>5.1580145936574526</v>
      </c>
      <c r="H36">
        <f t="shared" si="0"/>
        <v>173.79202393366725</v>
      </c>
    </row>
    <row r="37" spans="1:8" x14ac:dyDescent="0.3">
      <c r="A37" s="1">
        <v>43449</v>
      </c>
      <c r="B37" t="s">
        <v>2</v>
      </c>
      <c r="C37">
        <v>39.700000000000003</v>
      </c>
      <c r="D37">
        <f>C37/3.1416</f>
        <v>12.636872930990579</v>
      </c>
      <c r="E37">
        <f>(0.14*D37^2.4)</f>
        <v>61.668462389423091</v>
      </c>
      <c r="F37">
        <f>(0.201*D37^2.4517)</f>
        <v>100.94525514998277</v>
      </c>
      <c r="G37">
        <f>(-1.96+2.45*LN(D37))</f>
        <v>4.2547164603581313</v>
      </c>
      <c r="H37">
        <f t="shared" si="0"/>
        <v>70.427821627467679</v>
      </c>
    </row>
    <row r="38" spans="1:8" x14ac:dyDescent="0.3">
      <c r="A38" s="1">
        <v>43449</v>
      </c>
      <c r="B38" t="s">
        <v>2</v>
      </c>
      <c r="C38">
        <v>19</v>
      </c>
      <c r="D38">
        <f>C38/3.1416</f>
        <v>6.0478736949325187</v>
      </c>
      <c r="E38">
        <f>(0.14*D38^2.4)</f>
        <v>10.519002204714218</v>
      </c>
      <c r="F38">
        <f>(0.201*D38^2.4517)</f>
        <v>16.57491951126649</v>
      </c>
      <c r="G38">
        <f>(-1.96+2.45*LN(D38))</f>
        <v>2.4492815494677052</v>
      </c>
      <c r="H38">
        <f t="shared" si="0"/>
        <v>11.579170270287532</v>
      </c>
    </row>
    <row r="39" spans="1:8" x14ac:dyDescent="0.3">
      <c r="A39" s="1">
        <v>43449</v>
      </c>
      <c r="B39" t="s">
        <v>2</v>
      </c>
      <c r="C39">
        <v>11.8</v>
      </c>
      <c r="D39">
        <f>C39/3.1416</f>
        <v>3.756047873694933</v>
      </c>
      <c r="E39">
        <f>(0.14*D39^2.4)</f>
        <v>3.3533796260157205</v>
      </c>
      <c r="F39">
        <f>(0.201*D39^2.4517)</f>
        <v>5.1554234421084741</v>
      </c>
      <c r="G39">
        <f>(-1.96+2.45*LN(D39))</f>
        <v>1.2822499026153933</v>
      </c>
      <c r="H39">
        <f t="shared" si="0"/>
        <v>3.604601783841396</v>
      </c>
    </row>
    <row r="40" spans="1:8" x14ac:dyDescent="0.3">
      <c r="A40" s="1">
        <v>43449</v>
      </c>
      <c r="B40" t="s">
        <v>2</v>
      </c>
      <c r="C40">
        <v>15.4</v>
      </c>
      <c r="D40">
        <f>C40/3.1416</f>
        <v>4.9019607843137258</v>
      </c>
      <c r="E40">
        <f>(0.14*D40^2.4)</f>
        <v>6.3535380308669609</v>
      </c>
      <c r="F40">
        <f>(0.201*D40^2.4517)</f>
        <v>9.9032051537664127</v>
      </c>
      <c r="G40">
        <f>(-1.96+2.45*LN(D40))</f>
        <v>1.934606448587906</v>
      </c>
      <c r="H40">
        <f t="shared" si="0"/>
        <v>6.9209165497055141</v>
      </c>
    </row>
    <row r="41" spans="1:8" x14ac:dyDescent="0.3">
      <c r="A41" s="1">
        <v>43449</v>
      </c>
      <c r="B41" t="s">
        <v>2</v>
      </c>
      <c r="C41">
        <v>20.2</v>
      </c>
      <c r="D41">
        <f>C41/3.1416</f>
        <v>6.4298446651387824</v>
      </c>
      <c r="E41">
        <f>(0.14*D41^2.4)</f>
        <v>12.184541473079241</v>
      </c>
      <c r="F41">
        <f>(0.201*D41^2.4517)</f>
        <v>19.260217054886976</v>
      </c>
      <c r="G41">
        <f>(-1.96+2.45*LN(D41))</f>
        <v>2.599328431307466</v>
      </c>
      <c r="H41">
        <f t="shared" si="0"/>
        <v>13.453646472841195</v>
      </c>
    </row>
    <row r="42" spans="1:8" x14ac:dyDescent="0.3">
      <c r="A42" s="1">
        <v>43449</v>
      </c>
      <c r="B42" t="s">
        <v>2</v>
      </c>
      <c r="C42">
        <v>13.5</v>
      </c>
      <c r="D42">
        <f>C42/3.1416</f>
        <v>4.2971734148204739</v>
      </c>
      <c r="E42">
        <f>(0.14*D42^2.4)</f>
        <v>4.6319829086324535</v>
      </c>
      <c r="F42">
        <f>(0.201*D42^2.4517)</f>
        <v>7.1708481320844326</v>
      </c>
      <c r="G42">
        <f>(-1.96+2.45*LN(D42))</f>
        <v>1.6119957798486668</v>
      </c>
      <c r="H42">
        <f t="shared" si="0"/>
        <v>5.0125624589665145</v>
      </c>
    </row>
    <row r="43" spans="1:8" x14ac:dyDescent="0.3">
      <c r="A43" s="1">
        <v>43449</v>
      </c>
      <c r="B43" t="s">
        <v>2</v>
      </c>
      <c r="C43">
        <v>8.1999999999999993</v>
      </c>
      <c r="D43">
        <f>C43/3.1416</f>
        <v>2.6101349630761392</v>
      </c>
      <c r="E43">
        <f>(0.14*D43^2.4)</f>
        <v>1.3999713548629009</v>
      </c>
      <c r="F43">
        <f>(0.201*D43^2.4517)</f>
        <v>2.1121689139244451</v>
      </c>
      <c r="G43">
        <f>(-1.96+2.45*LN(D43))</f>
        <v>0.39053472847193405</v>
      </c>
      <c r="H43">
        <f t="shared" si="0"/>
        <v>1.477753415531464</v>
      </c>
    </row>
    <row r="44" spans="1:8" x14ac:dyDescent="0.3">
      <c r="A44" s="1">
        <v>43449</v>
      </c>
      <c r="B44" t="s">
        <v>2</v>
      </c>
      <c r="C44">
        <v>10.6</v>
      </c>
      <c r="D44">
        <f>C44/3.1416</f>
        <v>3.374076903488668</v>
      </c>
      <c r="E44">
        <f>(0.14*D44^2.4)</f>
        <v>2.5923878687966759</v>
      </c>
      <c r="F44">
        <f>(0.201*D44^2.4517)</f>
        <v>3.9634521055597598</v>
      </c>
      <c r="G44">
        <f>(-1.96+2.45*LN(D44))</f>
        <v>1.0194983532490789</v>
      </c>
      <c r="H44">
        <f t="shared" si="0"/>
        <v>2.7717188821530532</v>
      </c>
    </row>
    <row r="45" spans="1:8" x14ac:dyDescent="0.3">
      <c r="A45" s="1">
        <v>43449</v>
      </c>
      <c r="B45" t="s">
        <v>2</v>
      </c>
      <c r="C45">
        <v>20</v>
      </c>
      <c r="D45">
        <f>C45/3.1416</f>
        <v>6.3661828367710722</v>
      </c>
      <c r="E45">
        <f>(0.14*D45^2.4)</f>
        <v>11.897011830220478</v>
      </c>
      <c r="F45">
        <f>(0.201*D45^2.4517)</f>
        <v>18.796044520960105</v>
      </c>
      <c r="G45">
        <f>(-1.96+2.45*LN(D45))</f>
        <v>2.5749501207172045</v>
      </c>
      <c r="H45">
        <f>2.7182^G45</f>
        <v>13.129644411488332</v>
      </c>
    </row>
    <row r="46" spans="1:8" x14ac:dyDescent="0.3">
      <c r="A46" s="1">
        <v>43449</v>
      </c>
      <c r="B46" t="s">
        <v>2</v>
      </c>
      <c r="C46">
        <v>22.9</v>
      </c>
      <c r="D46">
        <f>C46/3.1416</f>
        <v>7.2892793481028768</v>
      </c>
      <c r="E46">
        <f>(0.14*D46^2.4)</f>
        <v>16.465353587486927</v>
      </c>
      <c r="F46">
        <f>(0.201*D46^2.4517)</f>
        <v>26.196295258619063</v>
      </c>
      <c r="G46">
        <f>(-1.96+2.45*LN(D46))</f>
        <v>2.906691481382401</v>
      </c>
      <c r="H46">
        <f t="shared" si="0"/>
        <v>18.294564244595957</v>
      </c>
    </row>
    <row r="47" spans="1:8" x14ac:dyDescent="0.3">
      <c r="A47" s="1">
        <v>43449</v>
      </c>
      <c r="B47" t="s">
        <v>2</v>
      </c>
      <c r="C47">
        <v>16.100000000000001</v>
      </c>
      <c r="D47">
        <f>C47/3.1416</f>
        <v>5.1247771836007132</v>
      </c>
      <c r="E47">
        <f>(0.14*D47^2.4)</f>
        <v>7.068837633575054</v>
      </c>
      <c r="F47">
        <f>(0.201*D47^2.4517)</f>
        <v>11.043487016751163</v>
      </c>
      <c r="G47">
        <f>(-1.96+2.45*LN(D47))</f>
        <v>2.0435132668864489</v>
      </c>
      <c r="H47">
        <f t="shared" si="0"/>
        <v>7.7172011276223742</v>
      </c>
    </row>
    <row r="48" spans="1:8" x14ac:dyDescent="0.3">
      <c r="A48" s="1">
        <v>43449</v>
      </c>
      <c r="B48" t="s">
        <v>2</v>
      </c>
      <c r="C48">
        <v>35</v>
      </c>
      <c r="D48">
        <f>C48/3.1416</f>
        <v>11.140819964349376</v>
      </c>
      <c r="E48">
        <f>(0.14*D48^2.4)</f>
        <v>45.575265810629638</v>
      </c>
      <c r="F48">
        <f>(0.201*D48^2.4517)</f>
        <v>74.117856165003261</v>
      </c>
      <c r="G48">
        <f>(-1.96+2.45*LN(D48))</f>
        <v>3.9460088011589898</v>
      </c>
      <c r="H48">
        <f t="shared" si="0"/>
        <v>51.722351179148156</v>
      </c>
    </row>
    <row r="49" spans="1:11" x14ac:dyDescent="0.3">
      <c r="A49" s="1">
        <v>43449</v>
      </c>
      <c r="B49" t="s">
        <v>2</v>
      </c>
      <c r="C49">
        <v>51.5</v>
      </c>
      <c r="D49">
        <f>C49/3.1416</f>
        <v>16.392920804685509</v>
      </c>
      <c r="E49">
        <f>(0.14*D49^2.4)</f>
        <v>115.16042356092399</v>
      </c>
      <c r="F49">
        <f>(0.201*D49^2.4517)</f>
        <v>191.0596633196196</v>
      </c>
      <c r="G49">
        <f>(-1.96+2.45*LN(D49))</f>
        <v>4.8922814793006681</v>
      </c>
      <c r="H49">
        <f t="shared" si="0"/>
        <v>133.23762719940203</v>
      </c>
    </row>
    <row r="50" spans="1:11" x14ac:dyDescent="0.3">
      <c r="A50" s="1">
        <v>43449</v>
      </c>
      <c r="B50" t="s">
        <v>2</v>
      </c>
      <c r="C50">
        <v>37.5</v>
      </c>
      <c r="D50">
        <f>C50/3.1416</f>
        <v>11.93659281894576</v>
      </c>
      <c r="E50">
        <f>(0.14*D50^2.4)</f>
        <v>53.782495108575993</v>
      </c>
      <c r="F50">
        <f>(0.201*D50^2.4517)</f>
        <v>87.777596258690522</v>
      </c>
      <c r="G50">
        <f>(-1.96+2.45*LN(D50))</f>
        <v>4.1150413363020215</v>
      </c>
      <c r="H50">
        <f t="shared" si="0"/>
        <v>61.247158671744735</v>
      </c>
    </row>
    <row r="51" spans="1:11" x14ac:dyDescent="0.3">
      <c r="A51" s="1">
        <v>43449</v>
      </c>
      <c r="B51" t="s">
        <v>2</v>
      </c>
      <c r="C51">
        <v>34.799999999999997</v>
      </c>
      <c r="D51">
        <f>C51/3.1416</f>
        <v>11.077158135981664</v>
      </c>
      <c r="E51">
        <f>(0.14*D51^2.4)</f>
        <v>44.952731816169646</v>
      </c>
      <c r="F51">
        <f>(0.201*D51^2.4517)</f>
        <v>73.083789330246702</v>
      </c>
      <c r="G51">
        <f>(-1.96+2.45*LN(D51))</f>
        <v>3.9319686481219769</v>
      </c>
      <c r="H51">
        <f t="shared" si="0"/>
        <v>51.00125714168869</v>
      </c>
    </row>
    <row r="52" spans="1:11" x14ac:dyDescent="0.3">
      <c r="A52" s="1">
        <v>43449</v>
      </c>
      <c r="B52" t="s">
        <v>2</v>
      </c>
      <c r="C52">
        <v>25.3</v>
      </c>
      <c r="D52">
        <f>C52/3.1416</f>
        <v>8.053221288515406</v>
      </c>
      <c r="E52">
        <f>(0.14*D52^2.4)</f>
        <v>20.914869286204411</v>
      </c>
      <c r="F52">
        <f>(0.201*D52^2.4517)</f>
        <v>33.447357061066533</v>
      </c>
      <c r="G52">
        <f>(-1.96+2.45*LN(D52))</f>
        <v>3.150876820056939</v>
      </c>
      <c r="H52">
        <f t="shared" si="0"/>
        <v>23.354319767639517</v>
      </c>
    </row>
    <row r="53" spans="1:11" x14ac:dyDescent="0.3">
      <c r="A53" s="1">
        <v>43449</v>
      </c>
      <c r="B53" t="s">
        <v>2</v>
      </c>
      <c r="C53">
        <v>18.2</v>
      </c>
      <c r="D53">
        <f>C53/3.1416</f>
        <v>5.7932263814616753</v>
      </c>
      <c r="E53">
        <f>(0.14*D53^2.4)</f>
        <v>9.4871820642881985</v>
      </c>
      <c r="F53">
        <f>(0.201*D53^2.4517)</f>
        <v>14.915858219644225</v>
      </c>
      <c r="G53">
        <f>(-1.96+2.45*LN(D53))</f>
        <v>2.3438889560126634</v>
      </c>
      <c r="H53">
        <f t="shared" si="0"/>
        <v>10.420952020084634</v>
      </c>
    </row>
    <row r="54" spans="1:11" x14ac:dyDescent="0.3">
      <c r="A54" s="1">
        <v>43449</v>
      </c>
      <c r="B54" t="s">
        <v>2</v>
      </c>
      <c r="C54">
        <v>19.399999999999999</v>
      </c>
      <c r="D54">
        <f>C54/3.1416</f>
        <v>6.1751973516679399</v>
      </c>
      <c r="E54">
        <f>(0.14*D54^2.4)</f>
        <v>11.058342980265859</v>
      </c>
      <c r="F54">
        <f>(0.201*D54^2.4517)</f>
        <v>17.44354403562318</v>
      </c>
      <c r="G54">
        <f>(-1.96+2.45*LN(D54))</f>
        <v>2.5003250623796687</v>
      </c>
      <c r="H54">
        <f t="shared" si="0"/>
        <v>12.185537453999856</v>
      </c>
    </row>
    <row r="55" spans="1:11" x14ac:dyDescent="0.3">
      <c r="A55" s="1">
        <v>43449</v>
      </c>
      <c r="B55" t="s">
        <v>2</v>
      </c>
      <c r="C55">
        <v>33.5</v>
      </c>
      <c r="D55">
        <f>C55/3.1416</f>
        <v>10.663356251591546</v>
      </c>
      <c r="E55">
        <f>(0.14*D55^2.4)</f>
        <v>41.027347582053082</v>
      </c>
      <c r="F55">
        <f>(0.201*D55^2.4517)</f>
        <v>66.570769658496147</v>
      </c>
      <c r="G55">
        <f>(-1.96+2.45*LN(D55))</f>
        <v>3.8386923756459277</v>
      </c>
      <c r="H55">
        <f t="shared" si="0"/>
        <v>46.459307304119548</v>
      </c>
    </row>
    <row r="56" spans="1:11" x14ac:dyDescent="0.3">
      <c r="A56" s="1">
        <v>43449</v>
      </c>
      <c r="B56" t="s">
        <v>2</v>
      </c>
      <c r="C56">
        <v>11.6</v>
      </c>
      <c r="D56">
        <f>C56/3.1416</f>
        <v>3.6923860453272219</v>
      </c>
      <c r="E56">
        <f>(0.14*D56^2.4)</f>
        <v>3.2185857043574826</v>
      </c>
      <c r="F56">
        <f>(0.201*D56^2.4517)</f>
        <v>4.9438225812775549</v>
      </c>
      <c r="G56">
        <f>(-1.96+2.45*LN(D56))</f>
        <v>1.240368540885108</v>
      </c>
      <c r="H56">
        <f t="shared" si="0"/>
        <v>3.4567581586747327</v>
      </c>
    </row>
    <row r="57" spans="1:11" x14ac:dyDescent="0.3">
      <c r="A57" s="1">
        <v>43449</v>
      </c>
      <c r="B57" t="s">
        <v>2</v>
      </c>
      <c r="C57">
        <v>43.5</v>
      </c>
      <c r="D57">
        <f>C57/3.1416</f>
        <v>13.846447669977081</v>
      </c>
      <c r="E57">
        <f>(0.14*D57^2.4)</f>
        <v>76.796268887411316</v>
      </c>
      <c r="F57">
        <f>(0.201*D57^2.4517)</f>
        <v>126.30348559665563</v>
      </c>
      <c r="G57">
        <f>(-1.96+2.45*LN(D57))</f>
        <v>4.4786703488417903</v>
      </c>
      <c r="H57">
        <f t="shared" si="0"/>
        <v>88.105549807171641</v>
      </c>
    </row>
    <row r="58" spans="1:11" x14ac:dyDescent="0.3">
      <c r="A58" s="1">
        <v>43449</v>
      </c>
      <c r="B58" t="s">
        <v>2</v>
      </c>
      <c r="C58">
        <v>42</v>
      </c>
      <c r="D58">
        <f>C58/3.1416</f>
        <v>13.368983957219251</v>
      </c>
      <c r="E58">
        <f>(0.14*D58^2.4)</f>
        <v>70.593416485062193</v>
      </c>
      <c r="F58">
        <f>(0.201*D58^2.4517)</f>
        <v>115.8914802266027</v>
      </c>
      <c r="G58">
        <f>(-1.96+2.45*LN(D58))</f>
        <v>4.3926966153041791</v>
      </c>
      <c r="H58">
        <f>2.7182^G58</f>
        <v>80.847477027014207</v>
      </c>
    </row>
    <row r="59" spans="1:11" x14ac:dyDescent="0.3">
      <c r="A59" s="1">
        <v>43449</v>
      </c>
      <c r="B59" t="s">
        <v>2</v>
      </c>
      <c r="C59">
        <v>70</v>
      </c>
      <c r="D59">
        <f>C59/3.1416</f>
        <v>22.281639928698752</v>
      </c>
      <c r="E59">
        <f>(0.14*D59^2.4)</f>
        <v>240.54769509081297</v>
      </c>
      <c r="F59">
        <f>(0.201*D59^2.4517)</f>
        <v>405.46940463129994</v>
      </c>
      <c r="G59">
        <f>(-1.96+2.45*LN(D59))</f>
        <v>5.6442193935308556</v>
      </c>
      <c r="H59">
        <f t="shared" si="0"/>
        <v>282.6048078419729</v>
      </c>
    </row>
    <row r="60" spans="1:11" x14ac:dyDescent="0.3">
      <c r="A60" s="1">
        <v>43449</v>
      </c>
      <c r="B60" t="s">
        <v>2</v>
      </c>
      <c r="C60">
        <v>30.8</v>
      </c>
      <c r="D60">
        <f>C60/3.1416</f>
        <v>9.8039215686274517</v>
      </c>
      <c r="E60">
        <f>(0.14*D60^2.4)</f>
        <v>33.534174772501572</v>
      </c>
      <c r="F60">
        <f>(0.201*D60^2.4517)</f>
        <v>54.176508946777801</v>
      </c>
      <c r="G60">
        <f>(-1.96+2.45*LN(D60))</f>
        <v>3.6328170409597726</v>
      </c>
      <c r="H60">
        <f t="shared" si="0"/>
        <v>37.815069250145996</v>
      </c>
    </row>
    <row r="61" spans="1:11" x14ac:dyDescent="0.3">
      <c r="A61" s="1">
        <v>43449</v>
      </c>
      <c r="B61" t="s">
        <v>2</v>
      </c>
      <c r="C61">
        <v>42</v>
      </c>
      <c r="D61">
        <f>C61/3.1416</f>
        <v>13.368983957219251</v>
      </c>
      <c r="E61">
        <f>(0.14*D61^2.4)</f>
        <v>70.593416485062193</v>
      </c>
      <c r="F61">
        <f>(0.201*D61^2.4517)</f>
        <v>115.8914802266027</v>
      </c>
      <c r="G61">
        <f>(-1.96+2.45*LN(D61))</f>
        <v>4.3926966153041791</v>
      </c>
      <c r="H61">
        <f t="shared" si="0"/>
        <v>80.847477027014207</v>
      </c>
    </row>
    <row r="62" spans="1:11" x14ac:dyDescent="0.3">
      <c r="A62" s="1">
        <v>43449</v>
      </c>
      <c r="B62" t="s">
        <v>2</v>
      </c>
      <c r="C62">
        <v>55</v>
      </c>
      <c r="D62">
        <f>C62/3.1416</f>
        <v>17.50700280112045</v>
      </c>
      <c r="E62">
        <f>(0.14*D62^2.4)</f>
        <v>134.84546915972399</v>
      </c>
      <c r="F62">
        <f>(0.201*D62^2.4517)</f>
        <v>224.48040152456667</v>
      </c>
      <c r="G62">
        <f>(-1.96+2.45*LN(D62))</f>
        <v>5.0533723543294808</v>
      </c>
      <c r="H62">
        <f t="shared" si="0"/>
        <v>156.52570259551257</v>
      </c>
    </row>
    <row r="63" spans="1:11" x14ac:dyDescent="0.3">
      <c r="A63" s="1">
        <v>43449</v>
      </c>
      <c r="B63" t="s">
        <v>2</v>
      </c>
      <c r="C63">
        <v>40</v>
      </c>
      <c r="D63">
        <f>C63/3.1416</f>
        <v>12.732365673542144</v>
      </c>
      <c r="E63">
        <f>(0.14*D63^2.4)</f>
        <v>62.792804898138471</v>
      </c>
      <c r="F63">
        <f>(0.201*D63^2.4517)</f>
        <v>102.82570726776724</v>
      </c>
      <c r="G63">
        <f>(-1.96+2.45*LN(D63))</f>
        <v>4.2731607130890703</v>
      </c>
      <c r="H63">
        <f t="shared" si="0"/>
        <v>71.73882376480168</v>
      </c>
    </row>
    <row r="64" spans="1:11" x14ac:dyDescent="0.3">
      <c r="D64" s="5"/>
      <c r="E64" s="5">
        <f t="shared" ref="E64:F64" si="1">SUM(E6:E63)</f>
        <v>3672.1573610193323</v>
      </c>
      <c r="F64" s="5">
        <f t="shared" si="1"/>
        <v>6081.3080961630267</v>
      </c>
      <c r="G64" s="5"/>
      <c r="H64" s="10">
        <f>SUM(H6:H63)</f>
        <v>4241.1081612644884</v>
      </c>
      <c r="I64" s="10">
        <f>H64/1000</f>
        <v>4.2411081612644885</v>
      </c>
      <c r="J64" s="10">
        <f>I64*25</f>
        <v>106.02770403161222</v>
      </c>
      <c r="K64" s="10">
        <f>J64*0.48</f>
        <v>50.893297935173862</v>
      </c>
    </row>
    <row r="65" spans="4:11" x14ac:dyDescent="0.3">
      <c r="D65" s="5"/>
      <c r="H65" s="11" t="s">
        <v>23</v>
      </c>
      <c r="I65" s="11" t="s">
        <v>25</v>
      </c>
      <c r="J65" s="11" t="s">
        <v>24</v>
      </c>
      <c r="K65" s="11" t="s">
        <v>28</v>
      </c>
    </row>
    <row r="66" spans="4:11" x14ac:dyDescent="0.3">
      <c r="J66" s="7" t="s">
        <v>27</v>
      </c>
      <c r="K66" s="7" t="s">
        <v>26</v>
      </c>
    </row>
  </sheetData>
  <mergeCells count="2">
    <mergeCell ref="E4:H4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"/>
  <sheetViews>
    <sheetView topLeftCell="A85" zoomScale="80" zoomScaleNormal="80" workbookViewId="0">
      <selection activeCell="E117" sqref="E117"/>
    </sheetView>
  </sheetViews>
  <sheetFormatPr defaultColWidth="11.44140625" defaultRowHeight="14.4" x14ac:dyDescent="0.3"/>
  <cols>
    <col min="2" max="2" width="12" customWidth="1"/>
    <col min="3" max="3" width="12.5546875" customWidth="1"/>
    <col min="5" max="5" width="17.44140625" bestFit="1" customWidth="1"/>
    <col min="6" max="6" width="16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10</v>
      </c>
      <c r="D3" t="s">
        <v>16</v>
      </c>
    </row>
    <row r="4" spans="1:8" x14ac:dyDescent="0.3">
      <c r="E4" s="14" t="s">
        <v>18</v>
      </c>
      <c r="F4" s="14"/>
      <c r="G4" s="7"/>
      <c r="H4" s="7"/>
    </row>
    <row r="5" spans="1:8" ht="43.2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</row>
    <row r="6" spans="1:8" x14ac:dyDescent="0.3">
      <c r="A6" s="1">
        <v>42908</v>
      </c>
      <c r="B6" t="s">
        <v>8</v>
      </c>
      <c r="C6">
        <v>53.5</v>
      </c>
      <c r="D6">
        <f>C6/3.1416</f>
        <v>17.029539088362618</v>
      </c>
      <c r="E6">
        <f>0.102*((D6)^2.5)</f>
        <v>122.06956758868569</v>
      </c>
      <c r="F6">
        <f>0.2334*((D6)^2.2264)</f>
        <v>128.60296287183414</v>
      </c>
    </row>
    <row r="7" spans="1:8" x14ac:dyDescent="0.3">
      <c r="A7" s="1">
        <v>42908</v>
      </c>
      <c r="B7" t="s">
        <v>8</v>
      </c>
      <c r="C7">
        <v>17.7</v>
      </c>
      <c r="D7">
        <f>C7/3.1416</f>
        <v>5.634071810542399</v>
      </c>
      <c r="E7">
        <f t="shared" ref="E7:E19" si="0">0.102*((D7)^2.5)</f>
        <v>7.6852166859093716</v>
      </c>
      <c r="F7">
        <f t="shared" ref="F7:F19" si="1">0.2334*((D7)^2.2264)</f>
        <v>10.958012570738044</v>
      </c>
    </row>
    <row r="8" spans="1:8" x14ac:dyDescent="0.3">
      <c r="A8" s="1">
        <v>42908</v>
      </c>
      <c r="B8" t="s">
        <v>8</v>
      </c>
      <c r="C8">
        <v>12.8</v>
      </c>
      <c r="D8">
        <f>C8/3.1416</f>
        <v>4.0743570155334865</v>
      </c>
      <c r="E8">
        <f t="shared" si="0"/>
        <v>3.4178096781338261</v>
      </c>
      <c r="F8">
        <f t="shared" si="1"/>
        <v>5.3252057283350567</v>
      </c>
    </row>
    <row r="9" spans="1:8" x14ac:dyDescent="0.3">
      <c r="A9" s="1">
        <v>42908</v>
      </c>
      <c r="B9" t="s">
        <v>8</v>
      </c>
      <c r="C9">
        <v>31.2</v>
      </c>
      <c r="D9">
        <f>C9/3.1416</f>
        <v>9.931245225362872</v>
      </c>
      <c r="E9">
        <f t="shared" si="0"/>
        <v>31.703662504740731</v>
      </c>
      <c r="F9">
        <f t="shared" si="1"/>
        <v>38.710599949151423</v>
      </c>
    </row>
    <row r="10" spans="1:8" x14ac:dyDescent="0.3">
      <c r="A10" s="1">
        <v>42908</v>
      </c>
      <c r="B10" t="s">
        <v>8</v>
      </c>
      <c r="C10">
        <v>34.4</v>
      </c>
      <c r="D10">
        <f>C10/3.1416</f>
        <v>10.949834479246244</v>
      </c>
      <c r="E10">
        <f t="shared" si="0"/>
        <v>40.468681737873787</v>
      </c>
      <c r="F10">
        <f t="shared" si="1"/>
        <v>48.110274033052931</v>
      </c>
    </row>
    <row r="11" spans="1:8" x14ac:dyDescent="0.3">
      <c r="A11" s="1">
        <v>42908</v>
      </c>
      <c r="B11" t="s">
        <v>8</v>
      </c>
      <c r="C11">
        <v>28</v>
      </c>
      <c r="D11">
        <f>C11/3.1416</f>
        <v>8.9126559714795004</v>
      </c>
      <c r="E11">
        <f t="shared" si="0"/>
        <v>24.189006401982333</v>
      </c>
      <c r="F11">
        <f t="shared" si="1"/>
        <v>30.422629963824921</v>
      </c>
    </row>
    <row r="12" spans="1:8" x14ac:dyDescent="0.3">
      <c r="A12" s="1">
        <v>42908</v>
      </c>
      <c r="B12" t="s">
        <v>8</v>
      </c>
      <c r="C12">
        <v>39.4</v>
      </c>
      <c r="D12">
        <f>C12/3.1416</f>
        <v>12.541380188439012</v>
      </c>
      <c r="E12">
        <f t="shared" si="0"/>
        <v>56.815064711624458</v>
      </c>
      <c r="F12">
        <f t="shared" si="1"/>
        <v>65.081402345787183</v>
      </c>
    </row>
    <row r="13" spans="1:8" x14ac:dyDescent="0.3">
      <c r="A13" s="1">
        <v>42908</v>
      </c>
      <c r="B13" t="s">
        <v>8</v>
      </c>
      <c r="C13">
        <v>19.2</v>
      </c>
      <c r="D13">
        <f>C13/3.1416</f>
        <v>6.1115355233002289</v>
      </c>
      <c r="E13">
        <f t="shared" si="0"/>
        <v>9.4183759680456109</v>
      </c>
      <c r="F13">
        <f t="shared" si="1"/>
        <v>13.133666061808533</v>
      </c>
    </row>
    <row r="14" spans="1:8" x14ac:dyDescent="0.3">
      <c r="A14" s="1">
        <v>42908</v>
      </c>
      <c r="B14" t="s">
        <v>8</v>
      </c>
      <c r="C14">
        <v>43.7</v>
      </c>
      <c r="D14">
        <f>C14/3.1416</f>
        <v>13.910109498344793</v>
      </c>
      <c r="E14">
        <f t="shared" si="0"/>
        <v>73.608258612724143</v>
      </c>
      <c r="F14">
        <f t="shared" si="1"/>
        <v>81.961893943547182</v>
      </c>
    </row>
    <row r="15" spans="1:8" x14ac:dyDescent="0.3">
      <c r="A15" s="1">
        <v>42908</v>
      </c>
      <c r="B15" t="s">
        <v>8</v>
      </c>
      <c r="C15">
        <v>20</v>
      </c>
      <c r="D15">
        <f>C15/3.1416</f>
        <v>6.3661828367710722</v>
      </c>
      <c r="E15">
        <f t="shared" si="0"/>
        <v>10.430327386883013</v>
      </c>
      <c r="F15">
        <f t="shared" si="1"/>
        <v>14.383258852439228</v>
      </c>
    </row>
    <row r="16" spans="1:8" x14ac:dyDescent="0.3">
      <c r="A16" s="1">
        <v>42908</v>
      </c>
      <c r="B16" t="s">
        <v>8</v>
      </c>
      <c r="C16">
        <v>36</v>
      </c>
      <c r="D16">
        <f>C16/3.1416</f>
        <v>11.45912910618793</v>
      </c>
      <c r="E16">
        <f t="shared" si="0"/>
        <v>45.339758549676027</v>
      </c>
      <c r="F16">
        <f t="shared" si="1"/>
        <v>53.234845966972259</v>
      </c>
    </row>
    <row r="17" spans="1:6" x14ac:dyDescent="0.3">
      <c r="A17" s="1">
        <v>42908</v>
      </c>
      <c r="B17" t="s">
        <v>8</v>
      </c>
      <c r="C17">
        <v>29.3</v>
      </c>
      <c r="D17">
        <f>C17/3.1416</f>
        <v>9.3264578558696218</v>
      </c>
      <c r="E17">
        <f t="shared" si="0"/>
        <v>27.095177598483854</v>
      </c>
      <c r="F17">
        <f t="shared" si="1"/>
        <v>33.657215545918724</v>
      </c>
    </row>
    <row r="18" spans="1:6" x14ac:dyDescent="0.3">
      <c r="A18" s="1">
        <v>42908</v>
      </c>
      <c r="B18" t="s">
        <v>8</v>
      </c>
      <c r="C18">
        <v>35</v>
      </c>
      <c r="D18">
        <f>C18/3.1416</f>
        <v>11.140819964349376</v>
      </c>
      <c r="E18">
        <f t="shared" si="0"/>
        <v>42.256455174226616</v>
      </c>
      <c r="F18">
        <f t="shared" si="1"/>
        <v>49.998526791779277</v>
      </c>
    </row>
    <row r="19" spans="1:6" x14ac:dyDescent="0.3">
      <c r="A19" s="1">
        <v>42908</v>
      </c>
      <c r="B19" t="s">
        <v>8</v>
      </c>
      <c r="C19">
        <v>35</v>
      </c>
      <c r="D19">
        <f>C19/3.1416</f>
        <v>11.140819964349376</v>
      </c>
      <c r="E19">
        <f t="shared" si="0"/>
        <v>42.256455174226616</v>
      </c>
      <c r="F19">
        <f t="shared" si="1"/>
        <v>49.998526791779277</v>
      </c>
    </row>
    <row r="20" spans="1:6" x14ac:dyDescent="0.3">
      <c r="A20" s="1">
        <v>42908</v>
      </c>
      <c r="B20" t="s">
        <v>8</v>
      </c>
      <c r="C20">
        <v>38.1</v>
      </c>
      <c r="D20">
        <f>C20/3.1416</f>
        <v>12.127578304048892</v>
      </c>
      <c r="E20">
        <f>0.102*((D20)^2.5)</f>
        <v>52.243876036333063</v>
      </c>
      <c r="F20">
        <f>0.2334*((D20)^2.2264)</f>
        <v>60.397015681280443</v>
      </c>
    </row>
    <row r="21" spans="1:6" x14ac:dyDescent="0.3">
      <c r="A21" s="1">
        <v>42908</v>
      </c>
      <c r="B21" t="s">
        <v>8</v>
      </c>
      <c r="C21">
        <v>44</v>
      </c>
      <c r="D21">
        <f>C21/3.1416</f>
        <v>14.005602240896359</v>
      </c>
      <c r="E21">
        <f t="shared" ref="E21:E29" si="2">0.102*((D21)^2.5)</f>
        <v>74.878070084545769</v>
      </c>
      <c r="F21">
        <f t="shared" ref="F21:F29" si="3">0.2334*((D21)^2.2264)</f>
        <v>83.219892990004496</v>
      </c>
    </row>
    <row r="22" spans="1:6" x14ac:dyDescent="0.3">
      <c r="A22" s="1">
        <v>42908</v>
      </c>
      <c r="B22" t="s">
        <v>8</v>
      </c>
      <c r="C22">
        <v>32</v>
      </c>
      <c r="D22">
        <f>C22/3.1416</f>
        <v>10.185892538833716</v>
      </c>
      <c r="E22">
        <f t="shared" si="2"/>
        <v>33.775197474593355</v>
      </c>
      <c r="F22">
        <f t="shared" si="3"/>
        <v>40.955291918261551</v>
      </c>
    </row>
    <row r="23" spans="1:6" x14ac:dyDescent="0.3">
      <c r="A23" s="1">
        <v>42908</v>
      </c>
      <c r="B23" t="s">
        <v>8</v>
      </c>
      <c r="C23">
        <v>31.3</v>
      </c>
      <c r="D23">
        <f>C23/3.1416</f>
        <v>9.9630761395467289</v>
      </c>
      <c r="E23">
        <f t="shared" si="2"/>
        <v>31.958309250946545</v>
      </c>
      <c r="F23">
        <f t="shared" si="3"/>
        <v>38.98737785907359</v>
      </c>
    </row>
    <row r="24" spans="1:6" x14ac:dyDescent="0.3">
      <c r="A24" s="1">
        <v>42908</v>
      </c>
      <c r="B24" t="s">
        <v>8</v>
      </c>
      <c r="C24">
        <v>23</v>
      </c>
      <c r="D24">
        <f>C24/3.1416</f>
        <v>7.3211102622867328</v>
      </c>
      <c r="E24">
        <f t="shared" si="2"/>
        <v>14.792532807614144</v>
      </c>
      <c r="F24">
        <f t="shared" si="3"/>
        <v>19.633375291477417</v>
      </c>
    </row>
    <row r="25" spans="1:6" x14ac:dyDescent="0.3">
      <c r="A25" s="1">
        <v>42908</v>
      </c>
      <c r="B25" t="s">
        <v>8</v>
      </c>
      <c r="C25">
        <v>61.5</v>
      </c>
      <c r="D25">
        <f>C25/3.1416</f>
        <v>19.576012223071046</v>
      </c>
      <c r="E25">
        <f t="shared" si="2"/>
        <v>172.9460870930566</v>
      </c>
      <c r="F25">
        <f t="shared" si="3"/>
        <v>175.38630228495632</v>
      </c>
    </row>
    <row r="26" spans="1:6" x14ac:dyDescent="0.3">
      <c r="A26" s="1">
        <v>42908</v>
      </c>
      <c r="B26" t="s">
        <v>8</v>
      </c>
      <c r="C26">
        <v>31</v>
      </c>
      <c r="D26">
        <f>C26/3.1416</f>
        <v>9.8675833969951618</v>
      </c>
      <c r="E26">
        <f t="shared" si="2"/>
        <v>31.198031029988179</v>
      </c>
      <c r="F26">
        <f t="shared" si="3"/>
        <v>38.160300786520061</v>
      </c>
    </row>
    <row r="27" spans="1:6" x14ac:dyDescent="0.3">
      <c r="A27" s="1">
        <v>42908</v>
      </c>
      <c r="B27" t="s">
        <v>8</v>
      </c>
      <c r="C27">
        <v>48.5</v>
      </c>
      <c r="D27">
        <f>C27/3.1416</f>
        <v>15.43799337916985</v>
      </c>
      <c r="E27">
        <f t="shared" si="2"/>
        <v>95.516257486267378</v>
      </c>
      <c r="F27">
        <f t="shared" si="3"/>
        <v>103.36643089093863</v>
      </c>
    </row>
    <row r="28" spans="1:6" x14ac:dyDescent="0.3">
      <c r="A28" s="1">
        <v>42908</v>
      </c>
      <c r="B28" t="s">
        <v>8</v>
      </c>
      <c r="C28">
        <v>50</v>
      </c>
      <c r="D28">
        <f>C28/3.1416</f>
        <v>15.91545709192768</v>
      </c>
      <c r="E28">
        <f t="shared" si="2"/>
        <v>103.07372276182053</v>
      </c>
      <c r="F28">
        <f t="shared" si="3"/>
        <v>110.61930657498611</v>
      </c>
    </row>
    <row r="29" spans="1:6" x14ac:dyDescent="0.3">
      <c r="A29" s="1">
        <v>42908</v>
      </c>
      <c r="B29" t="s">
        <v>8</v>
      </c>
      <c r="C29">
        <v>25</v>
      </c>
      <c r="D29">
        <f>C29/3.1416</f>
        <v>7.9577285459638398</v>
      </c>
      <c r="E29">
        <f t="shared" si="2"/>
        <v>18.22103208175637</v>
      </c>
      <c r="F29">
        <f t="shared" si="3"/>
        <v>23.638382149797664</v>
      </c>
    </row>
    <row r="30" spans="1:6" x14ac:dyDescent="0.3">
      <c r="A30" s="1">
        <v>42908</v>
      </c>
      <c r="B30" t="s">
        <v>8</v>
      </c>
      <c r="C30">
        <v>24.6</v>
      </c>
      <c r="D30">
        <f>C30/3.1416</f>
        <v>7.8304048892284195</v>
      </c>
      <c r="E30">
        <f>0.102*((D30)^2.5)</f>
        <v>17.500913524093068</v>
      </c>
      <c r="F30">
        <f>0.2334*((D30)^2.2264)</f>
        <v>22.804577817766859</v>
      </c>
    </row>
    <row r="31" spans="1:6" x14ac:dyDescent="0.3">
      <c r="A31" s="1">
        <v>42908</v>
      </c>
      <c r="B31" t="s">
        <v>8</v>
      </c>
      <c r="C31">
        <v>33.700000000000003</v>
      </c>
      <c r="D31">
        <f>C31/3.1416</f>
        <v>10.727018079959258</v>
      </c>
      <c r="E31">
        <f t="shared" ref="E31:E40" si="4">0.102*((D31)^2.5)</f>
        <v>38.44126788326512</v>
      </c>
      <c r="F31">
        <f t="shared" ref="F31:F40" si="5">0.2334*((D31)^2.2264)</f>
        <v>45.957810005031284</v>
      </c>
    </row>
    <row r="32" spans="1:6" x14ac:dyDescent="0.3">
      <c r="A32" s="1">
        <v>42908</v>
      </c>
      <c r="B32" t="s">
        <v>8</v>
      </c>
      <c r="C32">
        <v>20</v>
      </c>
      <c r="D32">
        <f>C32/3.1416</f>
        <v>6.3661828367710722</v>
      </c>
      <c r="E32">
        <f t="shared" si="4"/>
        <v>10.430327386883013</v>
      </c>
      <c r="F32">
        <f t="shared" si="5"/>
        <v>14.383258852439228</v>
      </c>
    </row>
    <row r="33" spans="1:6" x14ac:dyDescent="0.3">
      <c r="A33" s="1">
        <v>42908</v>
      </c>
      <c r="B33" t="s">
        <v>8</v>
      </c>
      <c r="C33">
        <v>35</v>
      </c>
      <c r="D33">
        <f>C33/3.1416</f>
        <v>11.140819964349376</v>
      </c>
      <c r="E33">
        <f t="shared" si="4"/>
        <v>42.256455174226616</v>
      </c>
      <c r="F33">
        <f t="shared" si="5"/>
        <v>49.998526791779277</v>
      </c>
    </row>
    <row r="34" spans="1:6" x14ac:dyDescent="0.3">
      <c r="A34" s="1">
        <v>42908</v>
      </c>
      <c r="B34" t="s">
        <v>8</v>
      </c>
      <c r="C34">
        <v>16.600000000000001</v>
      </c>
      <c r="D34">
        <f>C34/3.1416</f>
        <v>5.2839317545199904</v>
      </c>
      <c r="E34">
        <f t="shared" si="4"/>
        <v>6.5462588072826327</v>
      </c>
      <c r="F34">
        <f t="shared" si="5"/>
        <v>9.4993253252011396</v>
      </c>
    </row>
    <row r="35" spans="1:6" x14ac:dyDescent="0.3">
      <c r="A35" s="1">
        <v>42908</v>
      </c>
      <c r="B35" t="s">
        <v>8</v>
      </c>
      <c r="C35">
        <v>32.200000000000003</v>
      </c>
      <c r="D35">
        <f>C35/3.1416</f>
        <v>10.249554367201426</v>
      </c>
      <c r="E35">
        <f t="shared" si="4"/>
        <v>34.305411279313844</v>
      </c>
      <c r="F35">
        <f t="shared" si="5"/>
        <v>41.527369948725251</v>
      </c>
    </row>
    <row r="36" spans="1:6" x14ac:dyDescent="0.3">
      <c r="A36" s="1">
        <v>42908</v>
      </c>
      <c r="B36" t="s">
        <v>8</v>
      </c>
      <c r="C36">
        <v>21.6</v>
      </c>
      <c r="D36">
        <f>C36/3.1416</f>
        <v>6.875477463712758</v>
      </c>
      <c r="E36">
        <f t="shared" si="4"/>
        <v>12.643209344445157</v>
      </c>
      <c r="F36">
        <f t="shared" si="5"/>
        <v>17.071510347855117</v>
      </c>
    </row>
    <row r="37" spans="1:6" x14ac:dyDescent="0.3">
      <c r="A37" s="1">
        <v>42908</v>
      </c>
      <c r="B37" t="s">
        <v>8</v>
      </c>
      <c r="C37">
        <v>33</v>
      </c>
      <c r="D37">
        <f>C37/3.1416</f>
        <v>10.504201680672269</v>
      </c>
      <c r="E37">
        <f t="shared" si="4"/>
        <v>36.476049869757134</v>
      </c>
      <c r="F37">
        <f t="shared" si="5"/>
        <v>43.859487217704697</v>
      </c>
    </row>
    <row r="38" spans="1:6" x14ac:dyDescent="0.3">
      <c r="A38" s="1">
        <v>42908</v>
      </c>
      <c r="B38" t="s">
        <v>8</v>
      </c>
      <c r="C38">
        <v>24.7</v>
      </c>
      <c r="D38">
        <f>C38/3.1416</f>
        <v>7.8622358034122737</v>
      </c>
      <c r="E38">
        <f t="shared" si="4"/>
        <v>17.679310943795997</v>
      </c>
      <c r="F38">
        <f t="shared" si="5"/>
        <v>23.011483141445513</v>
      </c>
    </row>
    <row r="39" spans="1:6" x14ac:dyDescent="0.3">
      <c r="A39" s="1">
        <v>42908</v>
      </c>
      <c r="B39" t="s">
        <v>8</v>
      </c>
      <c r="C39">
        <v>26.4</v>
      </c>
      <c r="D39">
        <f>C39/3.1416</f>
        <v>8.4033613445378155</v>
      </c>
      <c r="E39">
        <f t="shared" si="4"/>
        <v>20.880109327219031</v>
      </c>
      <c r="F39">
        <f t="shared" si="5"/>
        <v>26.687205316752021</v>
      </c>
    </row>
    <row r="40" spans="1:6" x14ac:dyDescent="0.3">
      <c r="A40" s="1">
        <v>42908</v>
      </c>
      <c r="B40" t="s">
        <v>8</v>
      </c>
      <c r="C40">
        <v>22.2</v>
      </c>
      <c r="D40">
        <f>C40/3.1416</f>
        <v>7.0664629488158903</v>
      </c>
      <c r="E40">
        <f t="shared" si="4"/>
        <v>13.539586065637081</v>
      </c>
      <c r="F40">
        <f t="shared" si="5"/>
        <v>18.145309339015775</v>
      </c>
    </row>
    <row r="41" spans="1:6" x14ac:dyDescent="0.3">
      <c r="A41" s="1">
        <v>42908</v>
      </c>
      <c r="B41" t="s">
        <v>8</v>
      </c>
      <c r="C41">
        <v>25</v>
      </c>
      <c r="D41">
        <f>C41/3.1416</f>
        <v>7.9577285459638398</v>
      </c>
      <c r="E41">
        <f>0.102*((D41)^2.5)</f>
        <v>18.22103208175637</v>
      </c>
      <c r="F41">
        <f>0.2334*((D41)^2.2264)</f>
        <v>23.638382149797664</v>
      </c>
    </row>
    <row r="42" spans="1:6" x14ac:dyDescent="0.3">
      <c r="A42" s="1">
        <v>42908</v>
      </c>
      <c r="B42" t="s">
        <v>8</v>
      </c>
      <c r="C42">
        <v>18.600000000000001</v>
      </c>
      <c r="D42">
        <f>C42/3.1416</f>
        <v>5.9205500381970975</v>
      </c>
      <c r="E42">
        <f t="shared" ref="E42:E53" si="6">0.102*((D42)^2.5)</f>
        <v>8.6997207321796601</v>
      </c>
      <c r="F42">
        <f t="shared" ref="F42:F53" si="7">0.2334*((D42)^2.2264)</f>
        <v>12.237359908179565</v>
      </c>
    </row>
    <row r="43" spans="1:6" x14ac:dyDescent="0.3">
      <c r="A43" s="1">
        <v>42908</v>
      </c>
      <c r="B43" t="s">
        <v>8</v>
      </c>
      <c r="C43">
        <v>26.2</v>
      </c>
      <c r="D43">
        <f>C43/3.1416</f>
        <v>8.3396995161701035</v>
      </c>
      <c r="E43">
        <f t="shared" si="6"/>
        <v>20.486896784060846</v>
      </c>
      <c r="F43">
        <f t="shared" si="7"/>
        <v>26.239170954668484</v>
      </c>
    </row>
    <row r="44" spans="1:6" x14ac:dyDescent="0.3">
      <c r="A44" s="1">
        <v>42908</v>
      </c>
      <c r="B44" t="s">
        <v>8</v>
      </c>
      <c r="C44">
        <v>23.8</v>
      </c>
      <c r="D44">
        <f>C44/3.1416</f>
        <v>7.5757575757575761</v>
      </c>
      <c r="E44">
        <f t="shared" si="6"/>
        <v>16.112589537834136</v>
      </c>
      <c r="F44">
        <f t="shared" si="7"/>
        <v>21.186296762336788</v>
      </c>
    </row>
    <row r="45" spans="1:6" x14ac:dyDescent="0.3">
      <c r="A45" s="1">
        <v>42908</v>
      </c>
      <c r="B45" t="s">
        <v>8</v>
      </c>
      <c r="C45">
        <v>41.8</v>
      </c>
      <c r="D45">
        <f>C45/3.1416</f>
        <v>13.30532212885154</v>
      </c>
      <c r="E45">
        <f t="shared" si="6"/>
        <v>65.866358792035911</v>
      </c>
      <c r="F45">
        <f t="shared" si="7"/>
        <v>74.238807609966727</v>
      </c>
    </row>
    <row r="46" spans="1:6" x14ac:dyDescent="0.3">
      <c r="A46" s="1">
        <v>42908</v>
      </c>
      <c r="B46" t="s">
        <v>8</v>
      </c>
      <c r="C46">
        <v>28.1</v>
      </c>
      <c r="D46">
        <f>C46/3.1416</f>
        <v>8.9444868856633573</v>
      </c>
      <c r="E46">
        <f t="shared" si="6"/>
        <v>24.405558517454438</v>
      </c>
      <c r="F46">
        <f t="shared" si="7"/>
        <v>30.665063244002358</v>
      </c>
    </row>
    <row r="47" spans="1:6" x14ac:dyDescent="0.3">
      <c r="A47" s="1">
        <v>42908</v>
      </c>
      <c r="B47" t="s">
        <v>8</v>
      </c>
      <c r="C47">
        <v>48.5</v>
      </c>
      <c r="D47">
        <f>C47/3.1416</f>
        <v>15.43799337916985</v>
      </c>
      <c r="E47">
        <f t="shared" si="6"/>
        <v>95.516257486267378</v>
      </c>
      <c r="F47">
        <f t="shared" si="7"/>
        <v>103.36643089093863</v>
      </c>
    </row>
    <row r="48" spans="1:6" x14ac:dyDescent="0.3">
      <c r="A48" s="1">
        <v>42908</v>
      </c>
      <c r="B48" t="s">
        <v>8</v>
      </c>
      <c r="C48">
        <v>23</v>
      </c>
      <c r="D48">
        <f>C48/3.1416</f>
        <v>7.3211102622867328</v>
      </c>
      <c r="E48">
        <f t="shared" si="6"/>
        <v>14.792532807614144</v>
      </c>
      <c r="F48">
        <f t="shared" si="7"/>
        <v>19.633375291477417</v>
      </c>
    </row>
    <row r="49" spans="1:6" x14ac:dyDescent="0.3">
      <c r="A49" s="1">
        <v>42908</v>
      </c>
      <c r="B49" t="s">
        <v>8</v>
      </c>
      <c r="C49">
        <v>46.5</v>
      </c>
      <c r="D49">
        <f>C49/3.1416</f>
        <v>14.801375095492743</v>
      </c>
      <c r="E49">
        <f t="shared" si="6"/>
        <v>85.971664128360786</v>
      </c>
      <c r="F49">
        <f t="shared" si="7"/>
        <v>94.115546500214123</v>
      </c>
    </row>
    <row r="50" spans="1:6" x14ac:dyDescent="0.3">
      <c r="A50" s="1">
        <v>42908</v>
      </c>
      <c r="B50" t="s">
        <v>8</v>
      </c>
      <c r="C50">
        <v>40.700000000000003</v>
      </c>
      <c r="D50">
        <f>C50/3.1416</f>
        <v>12.955182072829134</v>
      </c>
      <c r="E50">
        <f t="shared" si="6"/>
        <v>61.618195272191038</v>
      </c>
      <c r="F50">
        <f t="shared" si="7"/>
        <v>69.959243848889287</v>
      </c>
    </row>
    <row r="51" spans="1:6" x14ac:dyDescent="0.3">
      <c r="A51" s="1">
        <v>42908</v>
      </c>
      <c r="B51" t="s">
        <v>8</v>
      </c>
      <c r="C51">
        <v>32.299999999999997</v>
      </c>
      <c r="D51">
        <f>C51/3.1416</f>
        <v>10.281385281385282</v>
      </c>
      <c r="E51">
        <f t="shared" si="6"/>
        <v>34.572378333115566</v>
      </c>
      <c r="F51">
        <f t="shared" si="7"/>
        <v>41.815048976981231</v>
      </c>
    </row>
    <row r="52" spans="1:6" x14ac:dyDescent="0.3">
      <c r="A52" s="1">
        <v>42908</v>
      </c>
      <c r="B52" t="s">
        <v>8</v>
      </c>
      <c r="C52">
        <v>43</v>
      </c>
      <c r="D52">
        <f>C52/3.1416</f>
        <v>13.687293099057806</v>
      </c>
      <c r="E52">
        <f t="shared" si="6"/>
        <v>70.695877598195366</v>
      </c>
      <c r="F52">
        <f t="shared" si="7"/>
        <v>79.067550309151869</v>
      </c>
    </row>
    <row r="53" spans="1:6" x14ac:dyDescent="0.3">
      <c r="A53" s="1">
        <v>42908</v>
      </c>
      <c r="B53" t="s">
        <v>8</v>
      </c>
      <c r="C53">
        <v>37.5</v>
      </c>
      <c r="D53">
        <f>C53/3.1416</f>
        <v>11.93659281894576</v>
      </c>
      <c r="E53">
        <f t="shared" si="6"/>
        <v>50.211260085583632</v>
      </c>
      <c r="F53">
        <f t="shared" si="7"/>
        <v>58.299835393199828</v>
      </c>
    </row>
    <row r="54" spans="1:6" x14ac:dyDescent="0.3">
      <c r="A54" s="1">
        <v>42908</v>
      </c>
      <c r="B54" t="s">
        <v>8</v>
      </c>
      <c r="C54">
        <v>21.2</v>
      </c>
      <c r="D54">
        <f>C54/3.1416</f>
        <v>6.7481538069773359</v>
      </c>
      <c r="E54">
        <f>0.102*((D54)^2.5)</f>
        <v>12.06598006426146</v>
      </c>
      <c r="F54">
        <f>0.2334*((D54)^2.2264)</f>
        <v>16.375639719819794</v>
      </c>
    </row>
    <row r="55" spans="1:6" x14ac:dyDescent="0.3">
      <c r="A55" s="1">
        <v>42908</v>
      </c>
      <c r="B55" t="s">
        <v>8</v>
      </c>
      <c r="C55">
        <v>30.5</v>
      </c>
      <c r="D55">
        <f>C55/3.1416</f>
        <v>9.7084288260758846</v>
      </c>
      <c r="E55">
        <f t="shared" ref="E55:E67" si="8">0.102*((D55)^2.5)</f>
        <v>29.955222479471978</v>
      </c>
      <c r="F55">
        <f t="shared" ref="F55:F67" si="9">0.2334*((D55)^2.2264)</f>
        <v>36.803513093893756</v>
      </c>
    </row>
    <row r="56" spans="1:6" x14ac:dyDescent="0.3">
      <c r="A56" s="1">
        <v>42908</v>
      </c>
      <c r="B56" t="s">
        <v>8</v>
      </c>
      <c r="C56">
        <v>36.6</v>
      </c>
      <c r="D56">
        <f>C56/3.1416</f>
        <v>11.650114591291063</v>
      </c>
      <c r="E56">
        <f t="shared" si="8"/>
        <v>47.252595073226821</v>
      </c>
      <c r="F56">
        <f t="shared" si="9"/>
        <v>55.230427220028268</v>
      </c>
    </row>
    <row r="57" spans="1:6" x14ac:dyDescent="0.3">
      <c r="A57" s="1">
        <v>42908</v>
      </c>
      <c r="B57" t="s">
        <v>8</v>
      </c>
      <c r="C57">
        <v>39</v>
      </c>
      <c r="D57">
        <f>C57/3.1416</f>
        <v>12.41405653170359</v>
      </c>
      <c r="E57">
        <f t="shared" si="8"/>
        <v>55.384019137743337</v>
      </c>
      <c r="F57">
        <f t="shared" si="9"/>
        <v>63.619515176200622</v>
      </c>
    </row>
    <row r="58" spans="1:6" x14ac:dyDescent="0.3">
      <c r="A58" s="1">
        <v>42908</v>
      </c>
      <c r="B58" t="s">
        <v>8</v>
      </c>
      <c r="C58">
        <v>28.5</v>
      </c>
      <c r="D58">
        <f>C58/3.1416</f>
        <v>9.0718105423987776</v>
      </c>
      <c r="E58">
        <f t="shared" si="8"/>
        <v>25.283378202644354</v>
      </c>
      <c r="F58">
        <f t="shared" si="9"/>
        <v>31.645408805741962</v>
      </c>
    </row>
    <row r="59" spans="1:6" x14ac:dyDescent="0.3">
      <c r="A59" s="1">
        <v>42908</v>
      </c>
      <c r="B59" t="s">
        <v>8</v>
      </c>
      <c r="C59">
        <v>28</v>
      </c>
      <c r="D59">
        <f>C59/3.1416</f>
        <v>8.9126559714795004</v>
      </c>
      <c r="E59">
        <f t="shared" si="8"/>
        <v>24.189006401982333</v>
      </c>
      <c r="F59">
        <f t="shared" si="9"/>
        <v>30.422629963824921</v>
      </c>
    </row>
    <row r="60" spans="1:6" x14ac:dyDescent="0.3">
      <c r="A60" s="1">
        <v>42908</v>
      </c>
      <c r="B60" t="s">
        <v>8</v>
      </c>
      <c r="C60">
        <v>17.8</v>
      </c>
      <c r="D60">
        <f>C60/3.1416</f>
        <v>5.6659027247262541</v>
      </c>
      <c r="E60">
        <f t="shared" si="8"/>
        <v>7.7942253272246775</v>
      </c>
      <c r="F60">
        <f t="shared" si="9"/>
        <v>11.096325994676985</v>
      </c>
    </row>
    <row r="61" spans="1:6" x14ac:dyDescent="0.3">
      <c r="A61" s="1">
        <v>42908</v>
      </c>
      <c r="B61" t="s">
        <v>8</v>
      </c>
      <c r="C61">
        <v>37.200000000000003</v>
      </c>
      <c r="D61">
        <f>C61/3.1416</f>
        <v>11.841100076394195</v>
      </c>
      <c r="E61">
        <f t="shared" si="8"/>
        <v>49.213052193227533</v>
      </c>
      <c r="F61">
        <f t="shared" si="9"/>
        <v>57.266536211021851</v>
      </c>
    </row>
    <row r="62" spans="1:6" x14ac:dyDescent="0.3">
      <c r="A62" s="1">
        <v>42908</v>
      </c>
      <c r="B62" t="s">
        <v>8</v>
      </c>
      <c r="C62">
        <v>35.5</v>
      </c>
      <c r="D62">
        <f>C62/3.1416</f>
        <v>11.299974535268653</v>
      </c>
      <c r="E62">
        <f t="shared" si="8"/>
        <v>43.781822280022503</v>
      </c>
      <c r="F62">
        <f t="shared" si="9"/>
        <v>51.602711119132671</v>
      </c>
    </row>
    <row r="63" spans="1:6" x14ac:dyDescent="0.3">
      <c r="A63" s="1">
        <v>42908</v>
      </c>
      <c r="B63" t="s">
        <v>8</v>
      </c>
      <c r="C63">
        <v>31.5</v>
      </c>
      <c r="D63">
        <f>C63/3.1416</f>
        <v>10.026737967914439</v>
      </c>
      <c r="E63">
        <f t="shared" si="8"/>
        <v>32.471274539473349</v>
      </c>
      <c r="F63">
        <f t="shared" si="9"/>
        <v>39.544194270833145</v>
      </c>
    </row>
    <row r="64" spans="1:6" x14ac:dyDescent="0.3">
      <c r="A64" s="1">
        <v>42908</v>
      </c>
      <c r="B64" t="s">
        <v>8</v>
      </c>
      <c r="C64">
        <v>33.1</v>
      </c>
      <c r="D64">
        <f>C64/3.1416</f>
        <v>10.536032594856126</v>
      </c>
      <c r="E64">
        <f t="shared" si="8"/>
        <v>36.753011929120781</v>
      </c>
      <c r="F64">
        <f t="shared" si="9"/>
        <v>44.15594252972592</v>
      </c>
    </row>
    <row r="65" spans="1:6" x14ac:dyDescent="0.3">
      <c r="A65" s="1">
        <v>42908</v>
      </c>
      <c r="B65" t="s">
        <v>8</v>
      </c>
      <c r="C65">
        <v>32.9</v>
      </c>
      <c r="D65">
        <f>C65/3.1416</f>
        <v>10.472370766488414</v>
      </c>
      <c r="E65">
        <f t="shared" si="8"/>
        <v>36.200343872476587</v>
      </c>
      <c r="F65">
        <f t="shared" si="9"/>
        <v>43.564131597383117</v>
      </c>
    </row>
    <row r="66" spans="1:6" x14ac:dyDescent="0.3">
      <c r="A66" s="1">
        <v>42908</v>
      </c>
      <c r="B66" t="s">
        <v>8</v>
      </c>
      <c r="C66">
        <v>23.4</v>
      </c>
      <c r="D66">
        <f>C66/3.1416</f>
        <v>7.448433919022154</v>
      </c>
      <c r="E66">
        <f t="shared" si="8"/>
        <v>15.444099631188942</v>
      </c>
      <c r="F66">
        <f t="shared" si="9"/>
        <v>20.401697270428027</v>
      </c>
    </row>
    <row r="67" spans="1:6" x14ac:dyDescent="0.3">
      <c r="A67" s="1">
        <v>42908</v>
      </c>
      <c r="B67" t="s">
        <v>8</v>
      </c>
      <c r="C67">
        <v>43.7</v>
      </c>
      <c r="D67">
        <f>C67/3.1416</f>
        <v>13.910109498344793</v>
      </c>
      <c r="E67">
        <f t="shared" si="8"/>
        <v>73.608258612724143</v>
      </c>
      <c r="F67">
        <f t="shared" si="9"/>
        <v>81.961893943547182</v>
      </c>
    </row>
    <row r="68" spans="1:6" x14ac:dyDescent="0.3">
      <c r="A68" s="1">
        <v>42908</v>
      </c>
      <c r="B68" t="s">
        <v>8</v>
      </c>
      <c r="C68">
        <v>20.8</v>
      </c>
      <c r="D68">
        <f>C68/3.1416</f>
        <v>6.6208301502419156</v>
      </c>
      <c r="E68">
        <f>0.102*((D68)^2.5)</f>
        <v>11.504858683558831</v>
      </c>
      <c r="F68">
        <f>0.2334*((D68)^2.2264)</f>
        <v>15.695686766084997</v>
      </c>
    </row>
    <row r="69" spans="1:6" x14ac:dyDescent="0.3">
      <c r="A69" s="1">
        <v>42908</v>
      </c>
      <c r="B69" t="s">
        <v>8</v>
      </c>
      <c r="C69">
        <v>34.5</v>
      </c>
      <c r="D69">
        <f>C69/3.1416</f>
        <v>10.981665393430099</v>
      </c>
      <c r="E69">
        <f t="shared" ref="E69:E70" si="10">0.102*((D69)^2.5)</f>
        <v>40.763427054788849</v>
      </c>
      <c r="F69">
        <f t="shared" ref="F69:F70" si="11">0.2334*((D69)^2.2264)</f>
        <v>48.422203366225204</v>
      </c>
    </row>
    <row r="70" spans="1:6" x14ac:dyDescent="0.3">
      <c r="A70" s="1">
        <v>42908</v>
      </c>
      <c r="B70" t="s">
        <v>8</v>
      </c>
      <c r="C70">
        <v>34.4</v>
      </c>
      <c r="D70">
        <f>C70/3.1416</f>
        <v>10.949834479246244</v>
      </c>
      <c r="E70">
        <f t="shared" si="10"/>
        <v>40.468681737873787</v>
      </c>
      <c r="F70">
        <f t="shared" si="11"/>
        <v>48.110274033052931</v>
      </c>
    </row>
    <row r="71" spans="1:6" x14ac:dyDescent="0.3">
      <c r="A71" s="1">
        <v>42908</v>
      </c>
      <c r="B71" t="s">
        <v>8</v>
      </c>
      <c r="C71">
        <v>21.6</v>
      </c>
      <c r="D71">
        <f>C71/3.1416</f>
        <v>6.875477463712758</v>
      </c>
      <c r="E71">
        <f>0.102*((D71)^2.5)</f>
        <v>12.643209344445157</v>
      </c>
      <c r="F71">
        <f>0.2334*((D71)^2.2264)</f>
        <v>17.071510347855117</v>
      </c>
    </row>
    <row r="72" spans="1:6" x14ac:dyDescent="0.3">
      <c r="A72" s="1">
        <v>42908</v>
      </c>
      <c r="B72" t="s">
        <v>8</v>
      </c>
      <c r="C72">
        <v>22.5</v>
      </c>
      <c r="D72">
        <f>C72/3.1416</f>
        <v>7.1619556913674565</v>
      </c>
      <c r="E72">
        <f t="shared" ref="E72:E79" si="12">0.102*((D72)^2.5)</f>
        <v>14.001650935455936</v>
      </c>
      <c r="F72">
        <f t="shared" ref="F72:F79" si="13">0.2334*((D72)^2.2264)</f>
        <v>18.695766374730184</v>
      </c>
    </row>
    <row r="73" spans="1:6" x14ac:dyDescent="0.3">
      <c r="A73" s="1">
        <v>42908</v>
      </c>
      <c r="B73" t="s">
        <v>8</v>
      </c>
      <c r="C73">
        <v>34.5</v>
      </c>
      <c r="D73">
        <f>C73/3.1416</f>
        <v>10.981665393430099</v>
      </c>
      <c r="E73">
        <f t="shared" si="12"/>
        <v>40.763427054788849</v>
      </c>
      <c r="F73">
        <f t="shared" si="13"/>
        <v>48.422203366225204</v>
      </c>
    </row>
    <row r="74" spans="1:6" x14ac:dyDescent="0.3">
      <c r="A74" s="1">
        <v>42908</v>
      </c>
      <c r="B74" t="s">
        <v>8</v>
      </c>
      <c r="C74">
        <v>27.8</v>
      </c>
      <c r="D74">
        <f>C74/3.1416</f>
        <v>8.8489941431117902</v>
      </c>
      <c r="E74">
        <f t="shared" si="12"/>
        <v>23.759371101200717</v>
      </c>
      <c r="F74">
        <f t="shared" si="13"/>
        <v>29.94094115525013</v>
      </c>
    </row>
    <row r="75" spans="1:6" x14ac:dyDescent="0.3">
      <c r="A75" s="1">
        <v>42908</v>
      </c>
      <c r="B75" t="s">
        <v>8</v>
      </c>
      <c r="C75">
        <v>42</v>
      </c>
      <c r="D75">
        <f>C75/3.1416</f>
        <v>13.368983957219251</v>
      </c>
      <c r="E75">
        <f t="shared" si="12"/>
        <v>66.657063453493905</v>
      </c>
      <c r="F75">
        <f t="shared" si="13"/>
        <v>75.031967411289315</v>
      </c>
    </row>
    <row r="76" spans="1:6" x14ac:dyDescent="0.3">
      <c r="A76" s="1">
        <v>42908</v>
      </c>
      <c r="B76" t="s">
        <v>8</v>
      </c>
      <c r="C76">
        <v>21</v>
      </c>
      <c r="D76">
        <f>C76/3.1416</f>
        <v>6.6844919786096257</v>
      </c>
      <c r="E76">
        <f t="shared" si="12"/>
        <v>11.78341539548688</v>
      </c>
      <c r="F76">
        <f t="shared" si="13"/>
        <v>16.033677791289701</v>
      </c>
    </row>
    <row r="77" spans="1:6" x14ac:dyDescent="0.3">
      <c r="A77" s="1">
        <v>42908</v>
      </c>
      <c r="B77" t="s">
        <v>8</v>
      </c>
      <c r="C77">
        <v>16</v>
      </c>
      <c r="D77">
        <f>C77/3.1416</f>
        <v>5.0929462694168581</v>
      </c>
      <c r="E77">
        <f t="shared" si="12"/>
        <v>5.9706677925499276</v>
      </c>
      <c r="F77">
        <f t="shared" si="13"/>
        <v>8.7517890989862899</v>
      </c>
    </row>
    <row r="78" spans="1:6" x14ac:dyDescent="0.3">
      <c r="A78" s="1">
        <v>42908</v>
      </c>
      <c r="B78" t="s">
        <v>8</v>
      </c>
      <c r="C78">
        <v>40</v>
      </c>
      <c r="D78">
        <f>C78/3.1416</f>
        <v>12.732365673542144</v>
      </c>
      <c r="E78">
        <f t="shared" si="12"/>
        <v>59.002841802085889</v>
      </c>
      <c r="F78">
        <f t="shared" si="13"/>
        <v>67.308587807011861</v>
      </c>
    </row>
    <row r="79" spans="1:6" x14ac:dyDescent="0.3">
      <c r="A79" s="1">
        <v>42908</v>
      </c>
      <c r="B79" t="s">
        <v>8</v>
      </c>
      <c r="C79">
        <v>46</v>
      </c>
      <c r="D79">
        <f>C79/3.1416</f>
        <v>14.642220524573466</v>
      </c>
      <c r="E79">
        <f t="shared" si="12"/>
        <v>83.679202073507554</v>
      </c>
      <c r="F79">
        <f t="shared" si="13"/>
        <v>91.877284439632859</v>
      </c>
    </row>
    <row r="80" spans="1:6" x14ac:dyDescent="0.3">
      <c r="A80" s="1">
        <v>42908</v>
      </c>
      <c r="B80" t="s">
        <v>8</v>
      </c>
      <c r="C80">
        <v>42.2</v>
      </c>
      <c r="D80">
        <f>C80/3.1416</f>
        <v>13.432645785586963</v>
      </c>
      <c r="E80">
        <f>0.102*((D80)^2.5)</f>
        <v>67.453436229914757</v>
      </c>
      <c r="F80">
        <f>0.2334*((D80)^2.2264)</f>
        <v>75.829772824626318</v>
      </c>
    </row>
    <row r="81" spans="1:6" x14ac:dyDescent="0.3">
      <c r="A81" s="1">
        <v>42908</v>
      </c>
      <c r="B81" t="s">
        <v>8</v>
      </c>
      <c r="C81">
        <v>26.6</v>
      </c>
      <c r="D81">
        <f>C81/3.1416</f>
        <v>8.4670231729055256</v>
      </c>
      <c r="E81">
        <f t="shared" ref="E81:E90" si="14">0.102*((D81)^2.5)</f>
        <v>21.277815690186362</v>
      </c>
      <c r="F81">
        <f t="shared" ref="F81:F90" si="15">0.2334*((D81)^2.2264)</f>
        <v>27.139421738320209</v>
      </c>
    </row>
    <row r="82" spans="1:6" x14ac:dyDescent="0.3">
      <c r="A82" s="1">
        <v>42908</v>
      </c>
      <c r="B82" t="s">
        <v>8</v>
      </c>
      <c r="C82">
        <v>38.5</v>
      </c>
      <c r="D82">
        <f>C82/3.1416</f>
        <v>12.254901960784315</v>
      </c>
      <c r="E82">
        <f t="shared" si="14"/>
        <v>53.625922335631515</v>
      </c>
      <c r="F82">
        <f t="shared" si="15"/>
        <v>61.817847986944187</v>
      </c>
    </row>
    <row r="83" spans="1:6" x14ac:dyDescent="0.3">
      <c r="A83" s="1">
        <v>42908</v>
      </c>
      <c r="B83" t="s">
        <v>8</v>
      </c>
      <c r="C83">
        <v>33</v>
      </c>
      <c r="D83">
        <f>C83/3.1416</f>
        <v>10.504201680672269</v>
      </c>
      <c r="E83">
        <f t="shared" si="14"/>
        <v>36.476049869757134</v>
      </c>
      <c r="F83">
        <f t="shared" si="15"/>
        <v>43.859487217704697</v>
      </c>
    </row>
    <row r="84" spans="1:6" x14ac:dyDescent="0.3">
      <c r="A84" s="1">
        <v>42908</v>
      </c>
      <c r="B84" t="s">
        <v>8</v>
      </c>
      <c r="C84">
        <v>45.6</v>
      </c>
      <c r="D84">
        <f>C84/3.1416</f>
        <v>14.514896867838045</v>
      </c>
      <c r="E84">
        <f t="shared" si="14"/>
        <v>81.871935553341913</v>
      </c>
      <c r="F84">
        <f t="shared" si="15"/>
        <v>90.108018551866138</v>
      </c>
    </row>
    <row r="85" spans="1:6" x14ac:dyDescent="0.3">
      <c r="A85" s="1">
        <v>42908</v>
      </c>
      <c r="B85" t="s">
        <v>8</v>
      </c>
      <c r="C85">
        <v>30.5</v>
      </c>
      <c r="D85">
        <f>C85/3.1416</f>
        <v>9.7084288260758846</v>
      </c>
      <c r="E85">
        <f t="shared" si="14"/>
        <v>29.955222479471978</v>
      </c>
      <c r="F85">
        <f t="shared" si="15"/>
        <v>36.803513093893756</v>
      </c>
    </row>
    <row r="86" spans="1:6" x14ac:dyDescent="0.3">
      <c r="A86" s="1">
        <v>42908</v>
      </c>
      <c r="B86" t="s">
        <v>8</v>
      </c>
      <c r="C86">
        <v>44</v>
      </c>
      <c r="D86">
        <f>C86/3.1416</f>
        <v>14.005602240896359</v>
      </c>
      <c r="E86">
        <f t="shared" si="14"/>
        <v>74.878070084545769</v>
      </c>
      <c r="F86">
        <f t="shared" si="15"/>
        <v>83.219892990004496</v>
      </c>
    </row>
    <row r="87" spans="1:6" x14ac:dyDescent="0.3">
      <c r="A87" s="1">
        <v>42908</v>
      </c>
      <c r="B87" t="s">
        <v>8</v>
      </c>
      <c r="C87">
        <v>43.4</v>
      </c>
      <c r="D87">
        <f>C87/3.1416</f>
        <v>13.814616755793226</v>
      </c>
      <c r="E87">
        <f t="shared" si="14"/>
        <v>72.35145593441878</v>
      </c>
      <c r="F87">
        <f t="shared" si="15"/>
        <v>80.714441841507778</v>
      </c>
    </row>
    <row r="88" spans="1:6" x14ac:dyDescent="0.3">
      <c r="A88" s="1">
        <v>42908</v>
      </c>
      <c r="B88" t="s">
        <v>8</v>
      </c>
      <c r="C88">
        <v>18.7</v>
      </c>
      <c r="D88">
        <f>C88/3.1416</f>
        <v>5.9523809523809526</v>
      </c>
      <c r="E88">
        <f t="shared" si="14"/>
        <v>8.8171243835698654</v>
      </c>
      <c r="F88">
        <f t="shared" si="15"/>
        <v>12.384322897261491</v>
      </c>
    </row>
    <row r="89" spans="1:6" x14ac:dyDescent="0.3">
      <c r="A89" s="1">
        <v>42908</v>
      </c>
      <c r="B89" t="s">
        <v>8</v>
      </c>
      <c r="C89">
        <v>44.8</v>
      </c>
      <c r="D89">
        <f>C89/3.1416</f>
        <v>14.260249554367201</v>
      </c>
      <c r="E89">
        <f t="shared" si="14"/>
        <v>78.328171076258442</v>
      </c>
      <c r="F89">
        <f t="shared" si="15"/>
        <v>86.626244015513933</v>
      </c>
    </row>
    <row r="90" spans="1:6" x14ac:dyDescent="0.3">
      <c r="A90" s="1">
        <v>42908</v>
      </c>
      <c r="B90" t="s">
        <v>8</v>
      </c>
      <c r="C90">
        <v>35</v>
      </c>
      <c r="D90">
        <f>C90/3.1416</f>
        <v>11.140819964349376</v>
      </c>
      <c r="E90">
        <f t="shared" si="14"/>
        <v>42.256455174226616</v>
      </c>
      <c r="F90">
        <f t="shared" si="15"/>
        <v>49.998526791779277</v>
      </c>
    </row>
    <row r="91" spans="1:6" x14ac:dyDescent="0.3">
      <c r="A91" s="1">
        <v>42908</v>
      </c>
      <c r="B91" t="s">
        <v>8</v>
      </c>
      <c r="C91">
        <v>37</v>
      </c>
      <c r="D91">
        <f>C91/3.1416</f>
        <v>11.777438248026483</v>
      </c>
      <c r="E91">
        <f>0.102*((D91)^2.5)</f>
        <v>48.554251246994809</v>
      </c>
      <c r="F91">
        <f>0.2334*((D91)^2.2264)</f>
        <v>56.583320866330531</v>
      </c>
    </row>
    <row r="92" spans="1:6" x14ac:dyDescent="0.3">
      <c r="A92" s="1">
        <v>42908</v>
      </c>
      <c r="B92" t="s">
        <v>8</v>
      </c>
      <c r="C92">
        <v>47.8</v>
      </c>
      <c r="D92">
        <f>C92/3.1416</f>
        <v>15.215176979882862</v>
      </c>
      <c r="E92">
        <f t="shared" ref="E92:E97" si="16">0.102*((D92)^2.5)</f>
        <v>92.107011755186164</v>
      </c>
      <c r="F92">
        <f t="shared" ref="F92:F97" si="17">0.2334*((D92)^2.2264)</f>
        <v>100.07425901021757</v>
      </c>
    </row>
    <row r="93" spans="1:6" x14ac:dyDescent="0.3">
      <c r="A93" s="1">
        <v>42908</v>
      </c>
      <c r="B93" t="s">
        <v>8</v>
      </c>
      <c r="C93">
        <v>31.2</v>
      </c>
      <c r="D93">
        <f>C93/3.1416</f>
        <v>9.931245225362872</v>
      </c>
      <c r="E93">
        <f t="shared" si="16"/>
        <v>31.703662504740731</v>
      </c>
      <c r="F93">
        <f t="shared" si="17"/>
        <v>38.710599949151423</v>
      </c>
    </row>
    <row r="94" spans="1:6" x14ac:dyDescent="0.3">
      <c r="A94" s="1">
        <v>42908</v>
      </c>
      <c r="B94" t="s">
        <v>8</v>
      </c>
      <c r="C94">
        <v>35.700000000000003</v>
      </c>
      <c r="D94">
        <f>C94/3.1416</f>
        <v>11.363636363636365</v>
      </c>
      <c r="E94">
        <f t="shared" si="16"/>
        <v>44.4010756529253</v>
      </c>
      <c r="F94">
        <f t="shared" si="17"/>
        <v>52.252206010058508</v>
      </c>
    </row>
    <row r="95" spans="1:6" x14ac:dyDescent="0.3">
      <c r="A95" s="1">
        <v>42908</v>
      </c>
      <c r="B95" t="s">
        <v>8</v>
      </c>
      <c r="C95">
        <v>35.4</v>
      </c>
      <c r="D95">
        <f>C95/3.1416</f>
        <v>11.268143621084798</v>
      </c>
      <c r="E95">
        <f t="shared" si="16"/>
        <v>43.474150667956152</v>
      </c>
      <c r="F95">
        <f t="shared" si="17"/>
        <v>51.279641065680913</v>
      </c>
    </row>
    <row r="96" spans="1:6" x14ac:dyDescent="0.3">
      <c r="A96" s="1">
        <v>42908</v>
      </c>
      <c r="B96" t="s">
        <v>8</v>
      </c>
      <c r="C96">
        <v>39.700000000000003</v>
      </c>
      <c r="D96">
        <f>C96/3.1416</f>
        <v>12.636872930990579</v>
      </c>
      <c r="E96">
        <f t="shared" si="16"/>
        <v>57.902753688264148</v>
      </c>
      <c r="F96">
        <f t="shared" si="17"/>
        <v>66.189834980514178</v>
      </c>
    </row>
    <row r="97" spans="1:9" x14ac:dyDescent="0.3">
      <c r="A97" s="1">
        <v>42908</v>
      </c>
      <c r="B97" t="s">
        <v>8</v>
      </c>
      <c r="C97">
        <v>45</v>
      </c>
      <c r="D97">
        <f>C97/3.1416</f>
        <v>14.323911382734913</v>
      </c>
      <c r="E97">
        <f t="shared" si="16"/>
        <v>79.205298594142889</v>
      </c>
      <c r="F97">
        <f t="shared" si="17"/>
        <v>87.489604794222245</v>
      </c>
    </row>
    <row r="98" spans="1:9" x14ac:dyDescent="0.3">
      <c r="A98" s="1">
        <v>42908</v>
      </c>
      <c r="B98" t="s">
        <v>8</v>
      </c>
      <c r="C98">
        <v>17.399999999999999</v>
      </c>
      <c r="D98">
        <f>C98/3.1416</f>
        <v>5.538579067990832</v>
      </c>
      <c r="E98">
        <f>0.102*((D98)^2.5)</f>
        <v>7.363699744753176</v>
      </c>
      <c r="F98">
        <f>0.2334*((D98)^2.2264)</f>
        <v>10.548797621056092</v>
      </c>
    </row>
    <row r="99" spans="1:9" x14ac:dyDescent="0.3">
      <c r="A99" s="1">
        <v>42908</v>
      </c>
      <c r="B99" t="s">
        <v>8</v>
      </c>
      <c r="C99">
        <v>54.5</v>
      </c>
      <c r="D99">
        <f>C99/3.1416</f>
        <v>17.347848230201173</v>
      </c>
      <c r="E99">
        <f t="shared" ref="E99:E110" si="18">0.102*((D99)^2.5)</f>
        <v>127.8539667399542</v>
      </c>
      <c r="F99">
        <f t="shared" ref="F99:F110" si="19">0.2334*((D99)^2.2264)</f>
        <v>134.01619608135334</v>
      </c>
    </row>
    <row r="100" spans="1:9" x14ac:dyDescent="0.3">
      <c r="A100" s="1">
        <v>42908</v>
      </c>
      <c r="B100" t="s">
        <v>8</v>
      </c>
      <c r="C100">
        <v>40.700000000000003</v>
      </c>
      <c r="D100">
        <f>C100/3.1416</f>
        <v>12.955182072829134</v>
      </c>
      <c r="E100">
        <f t="shared" si="18"/>
        <v>61.618195272191038</v>
      </c>
      <c r="F100">
        <f t="shared" si="19"/>
        <v>69.959243848889287</v>
      </c>
    </row>
    <row r="101" spans="1:9" x14ac:dyDescent="0.3">
      <c r="A101" s="1">
        <v>42908</v>
      </c>
      <c r="B101" t="s">
        <v>8</v>
      </c>
      <c r="C101">
        <v>35</v>
      </c>
      <c r="D101">
        <f>C101/3.1416</f>
        <v>11.140819964349376</v>
      </c>
      <c r="E101">
        <f t="shared" si="18"/>
        <v>42.256455174226616</v>
      </c>
      <c r="F101">
        <f t="shared" si="19"/>
        <v>49.998526791779277</v>
      </c>
    </row>
    <row r="102" spans="1:9" x14ac:dyDescent="0.3">
      <c r="A102" s="1">
        <v>42908</v>
      </c>
      <c r="B102" t="s">
        <v>8</v>
      </c>
      <c r="C102">
        <v>40.5</v>
      </c>
      <c r="D102">
        <f>C102/3.1416</f>
        <v>12.891520244461422</v>
      </c>
      <c r="E102">
        <f t="shared" si="18"/>
        <v>60.864002553627472</v>
      </c>
      <c r="F102">
        <f t="shared" si="19"/>
        <v>69.196157380180608</v>
      </c>
    </row>
    <row r="103" spans="1:9" x14ac:dyDescent="0.3">
      <c r="A103" s="1">
        <v>42908</v>
      </c>
      <c r="B103" t="s">
        <v>8</v>
      </c>
      <c r="C103">
        <v>47.5</v>
      </c>
      <c r="D103">
        <f>C103/3.1416</f>
        <v>15.119684237331297</v>
      </c>
      <c r="E103">
        <f t="shared" si="18"/>
        <v>90.668613624727143</v>
      </c>
      <c r="F103">
        <f t="shared" si="19"/>
        <v>98.68127828228171</v>
      </c>
    </row>
    <row r="104" spans="1:9" x14ac:dyDescent="0.3">
      <c r="A104" s="1">
        <v>42908</v>
      </c>
      <c r="B104" t="s">
        <v>8</v>
      </c>
      <c r="C104">
        <v>40.5</v>
      </c>
      <c r="D104">
        <f>C104/3.1416</f>
        <v>12.891520244461422</v>
      </c>
      <c r="E104">
        <f t="shared" si="18"/>
        <v>60.864002553627472</v>
      </c>
      <c r="F104">
        <f t="shared" si="19"/>
        <v>69.196157380180608</v>
      </c>
    </row>
    <row r="105" spans="1:9" x14ac:dyDescent="0.3">
      <c r="A105" s="1">
        <v>42908</v>
      </c>
      <c r="B105" t="s">
        <v>8</v>
      </c>
      <c r="C105">
        <v>38.200000000000003</v>
      </c>
      <c r="D105">
        <f>C105/3.1416</f>
        <v>12.159409218232749</v>
      </c>
      <c r="E105">
        <f t="shared" si="18"/>
        <v>52.587358735054359</v>
      </c>
      <c r="F105">
        <f t="shared" si="19"/>
        <v>60.750517985182007</v>
      </c>
    </row>
    <row r="106" spans="1:9" x14ac:dyDescent="0.3">
      <c r="A106" s="1">
        <v>42908</v>
      </c>
      <c r="B106" t="s">
        <v>8</v>
      </c>
      <c r="C106">
        <v>41.6</v>
      </c>
      <c r="D106">
        <f>C106/3.1416</f>
        <v>13.241660300483831</v>
      </c>
      <c r="E106">
        <f t="shared" si="18"/>
        <v>65.081308733899107</v>
      </c>
      <c r="F106">
        <f t="shared" si="19"/>
        <v>73.450288402980661</v>
      </c>
    </row>
    <row r="107" spans="1:9" x14ac:dyDescent="0.3">
      <c r="A107" s="1">
        <v>42908</v>
      </c>
      <c r="B107" t="s">
        <v>8</v>
      </c>
      <c r="C107">
        <v>34.5</v>
      </c>
      <c r="D107">
        <f>C107/3.1416</f>
        <v>10.981665393430099</v>
      </c>
      <c r="E107">
        <f t="shared" si="18"/>
        <v>40.763427054788849</v>
      </c>
      <c r="F107">
        <f t="shared" si="19"/>
        <v>48.422203366225204</v>
      </c>
    </row>
    <row r="108" spans="1:9" x14ac:dyDescent="0.3">
      <c r="A108" s="1">
        <v>42908</v>
      </c>
      <c r="B108" t="s">
        <v>8</v>
      </c>
      <c r="C108">
        <v>18.7</v>
      </c>
      <c r="D108">
        <f>C108/3.1416</f>
        <v>5.9523809523809526</v>
      </c>
      <c r="E108">
        <f t="shared" si="18"/>
        <v>8.8171243835698654</v>
      </c>
      <c r="F108">
        <f t="shared" si="19"/>
        <v>12.384322897261491</v>
      </c>
    </row>
    <row r="109" spans="1:9" x14ac:dyDescent="0.3">
      <c r="A109" s="1">
        <v>42908</v>
      </c>
      <c r="B109" t="s">
        <v>8</v>
      </c>
      <c r="C109">
        <v>36.5</v>
      </c>
      <c r="D109">
        <f>C109/3.1416</f>
        <v>11.618283677107208</v>
      </c>
      <c r="E109">
        <f t="shared" si="18"/>
        <v>46.930492545266269</v>
      </c>
      <c r="F109">
        <f t="shared" si="19"/>
        <v>54.895019982719305</v>
      </c>
    </row>
    <row r="110" spans="1:9" x14ac:dyDescent="0.3">
      <c r="A110" s="1">
        <v>42908</v>
      </c>
      <c r="B110" t="s">
        <v>8</v>
      </c>
      <c r="C110">
        <v>48.9</v>
      </c>
      <c r="D110">
        <f>C110/3.1416</f>
        <v>15.56531703590527</v>
      </c>
      <c r="E110">
        <f t="shared" si="18"/>
        <v>97.497863486042519</v>
      </c>
      <c r="F110">
        <f t="shared" si="19"/>
        <v>105.27405655142147</v>
      </c>
    </row>
    <row r="111" spans="1:9" x14ac:dyDescent="0.3">
      <c r="D111" s="5"/>
      <c r="E111" s="5">
        <f>SUM(E6:E110)</f>
        <v>4611.4266353399926</v>
      </c>
      <c r="F111" s="10">
        <f>SUM(F6:F110)</f>
        <v>5312.2568558587873</v>
      </c>
      <c r="G111" s="10">
        <f>F111/1000</f>
        <v>5.312256855858787</v>
      </c>
      <c r="H111" s="10">
        <f>G111*25</f>
        <v>132.80642139646969</v>
      </c>
      <c r="I111" s="10">
        <f>H111*0.48</f>
        <v>63.747082270305448</v>
      </c>
    </row>
    <row r="112" spans="1:9" x14ac:dyDescent="0.3">
      <c r="D112" s="5"/>
      <c r="F112" s="11" t="s">
        <v>23</v>
      </c>
      <c r="G112" s="11" t="s">
        <v>25</v>
      </c>
      <c r="H112" s="11" t="s">
        <v>24</v>
      </c>
      <c r="I112" s="11" t="s">
        <v>28</v>
      </c>
    </row>
    <row r="113" spans="8:9" x14ac:dyDescent="0.3">
      <c r="H113" s="7" t="s">
        <v>27</v>
      </c>
      <c r="I113" s="7" t="s">
        <v>26</v>
      </c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7"/>
  <sheetViews>
    <sheetView zoomScale="80" zoomScaleNormal="80" workbookViewId="0">
      <selection activeCell="M105" sqref="M105"/>
    </sheetView>
  </sheetViews>
  <sheetFormatPr defaultColWidth="11.44140625" defaultRowHeight="14.4" x14ac:dyDescent="0.3"/>
  <cols>
    <col min="1" max="1" width="19" bestFit="1" customWidth="1"/>
    <col min="2" max="2" width="12" customWidth="1"/>
    <col min="3" max="3" width="12.5546875" customWidth="1"/>
    <col min="5" max="5" width="17.44140625" bestFit="1" customWidth="1"/>
    <col min="6" max="6" width="16" customWidth="1"/>
  </cols>
  <sheetData>
    <row r="1" spans="1:8" x14ac:dyDescent="0.3">
      <c r="A1" t="s">
        <v>3</v>
      </c>
    </row>
    <row r="2" spans="1:8" x14ac:dyDescent="0.3">
      <c r="A2" t="s">
        <v>7</v>
      </c>
    </row>
    <row r="3" spans="1:8" x14ac:dyDescent="0.3">
      <c r="A3" t="s">
        <v>4</v>
      </c>
      <c r="C3" t="s">
        <v>10</v>
      </c>
      <c r="D3" t="s">
        <v>16</v>
      </c>
    </row>
    <row r="4" spans="1:8" x14ac:dyDescent="0.3">
      <c r="E4" s="14" t="s">
        <v>18</v>
      </c>
      <c r="F4" s="14"/>
      <c r="G4" s="7"/>
      <c r="H4" s="7"/>
    </row>
    <row r="5" spans="1:8" ht="43.2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</row>
    <row r="6" spans="1:8" x14ac:dyDescent="0.3">
      <c r="A6" s="1">
        <v>43449</v>
      </c>
      <c r="B6" t="s">
        <v>8</v>
      </c>
      <c r="C6">
        <v>14.4</v>
      </c>
      <c r="D6">
        <f>C6/3.1416</f>
        <v>4.5836516424751723</v>
      </c>
      <c r="E6">
        <f>0.102*((D6)^2.5)</f>
        <v>4.5880609785302005</v>
      </c>
      <c r="F6">
        <f>0.2334*((D6)^2.2264)</f>
        <v>6.9218529135657638</v>
      </c>
    </row>
    <row r="7" spans="1:8" x14ac:dyDescent="0.3">
      <c r="A7" s="1">
        <v>43449</v>
      </c>
      <c r="B7" t="s">
        <v>8</v>
      </c>
      <c r="C7">
        <v>45</v>
      </c>
      <c r="D7">
        <f>C7/3.1416</f>
        <v>14.323911382734913</v>
      </c>
      <c r="E7">
        <f t="shared" ref="E7:E19" si="0">0.102*((D7)^2.5)</f>
        <v>79.205298594142889</v>
      </c>
      <c r="F7">
        <f t="shared" ref="F7:F19" si="1">0.2334*((D7)^2.2264)</f>
        <v>87.489604794222245</v>
      </c>
    </row>
    <row r="8" spans="1:8" x14ac:dyDescent="0.3">
      <c r="A8" s="1">
        <v>43449</v>
      </c>
      <c r="B8" t="s">
        <v>8</v>
      </c>
      <c r="C8">
        <v>41.7</v>
      </c>
      <c r="D8">
        <f>C8/3.1416</f>
        <v>13.273491214667686</v>
      </c>
      <c r="E8">
        <f t="shared" si="0"/>
        <v>65.473127783291503</v>
      </c>
      <c r="F8">
        <f t="shared" si="1"/>
        <v>73.843968246511565</v>
      </c>
    </row>
    <row r="9" spans="1:8" x14ac:dyDescent="0.3">
      <c r="A9" s="1">
        <v>43449</v>
      </c>
      <c r="B9" t="s">
        <v>8</v>
      </c>
      <c r="C9">
        <v>14.6</v>
      </c>
      <c r="D9">
        <f>C9/3.1416</f>
        <v>4.6473134708428825</v>
      </c>
      <c r="E9">
        <f t="shared" si="0"/>
        <v>4.7490319410110153</v>
      </c>
      <c r="F9">
        <f t="shared" si="1"/>
        <v>7.1377167925568701</v>
      </c>
    </row>
    <row r="10" spans="1:8" x14ac:dyDescent="0.3">
      <c r="A10" s="1">
        <v>43449</v>
      </c>
      <c r="B10" t="s">
        <v>8</v>
      </c>
      <c r="C10">
        <v>20</v>
      </c>
      <c r="D10">
        <f>C10/3.1416</f>
        <v>6.3661828367710722</v>
      </c>
      <c r="E10">
        <f t="shared" si="0"/>
        <v>10.430327386883013</v>
      </c>
      <c r="F10">
        <f t="shared" si="1"/>
        <v>14.383258852439228</v>
      </c>
    </row>
    <row r="11" spans="1:8" x14ac:dyDescent="0.3">
      <c r="A11" s="1">
        <v>43449</v>
      </c>
      <c r="B11" t="s">
        <v>8</v>
      </c>
      <c r="C11">
        <v>42.7</v>
      </c>
      <c r="D11">
        <f>C11/3.1416</f>
        <v>13.591800356506241</v>
      </c>
      <c r="E11">
        <f t="shared" si="0"/>
        <v>69.469254554749725</v>
      </c>
      <c r="F11">
        <f t="shared" si="1"/>
        <v>77.844643672976545</v>
      </c>
    </row>
    <row r="12" spans="1:8" x14ac:dyDescent="0.3">
      <c r="A12" s="1">
        <v>43449</v>
      </c>
      <c r="B12" t="s">
        <v>8</v>
      </c>
      <c r="C12">
        <v>40.299999999999997</v>
      </c>
      <c r="D12">
        <f>C12/3.1416</f>
        <v>12.82785841609371</v>
      </c>
      <c r="E12">
        <f t="shared" si="0"/>
        <v>60.115375813265082</v>
      </c>
      <c r="F12">
        <f t="shared" si="1"/>
        <v>68.437678430137396</v>
      </c>
    </row>
    <row r="13" spans="1:8" x14ac:dyDescent="0.3">
      <c r="A13" s="1">
        <v>43449</v>
      </c>
      <c r="B13" t="s">
        <v>8</v>
      </c>
      <c r="C13">
        <v>45.6</v>
      </c>
      <c r="D13">
        <f>C13/3.1416</f>
        <v>14.514896867838045</v>
      </c>
      <c r="E13">
        <f t="shared" si="0"/>
        <v>81.871935553341913</v>
      </c>
      <c r="F13">
        <f t="shared" si="1"/>
        <v>90.108018551866138</v>
      </c>
    </row>
    <row r="14" spans="1:8" x14ac:dyDescent="0.3">
      <c r="A14" s="1">
        <v>43449</v>
      </c>
      <c r="B14" t="s">
        <v>8</v>
      </c>
      <c r="C14">
        <v>44.7</v>
      </c>
      <c r="D14">
        <f>C14/3.1416</f>
        <v>14.228418640183348</v>
      </c>
      <c r="E14">
        <f t="shared" si="0"/>
        <v>77.891803385842323</v>
      </c>
      <c r="F14">
        <f t="shared" si="1"/>
        <v>86.196331670318898</v>
      </c>
    </row>
    <row r="15" spans="1:8" x14ac:dyDescent="0.3">
      <c r="A15" s="1">
        <v>43449</v>
      </c>
      <c r="B15" t="s">
        <v>8</v>
      </c>
      <c r="C15">
        <v>35</v>
      </c>
      <c r="D15">
        <f>C15/3.1416</f>
        <v>11.140819964349376</v>
      </c>
      <c r="E15">
        <f t="shared" si="0"/>
        <v>42.256455174226616</v>
      </c>
      <c r="F15">
        <f t="shared" si="1"/>
        <v>49.998526791779277</v>
      </c>
    </row>
    <row r="16" spans="1:8" x14ac:dyDescent="0.3">
      <c r="A16" s="1">
        <v>43449</v>
      </c>
      <c r="B16" t="s">
        <v>8</v>
      </c>
      <c r="C16">
        <v>49</v>
      </c>
      <c r="D16">
        <f>C16/3.1416</f>
        <v>15.597147950089127</v>
      </c>
      <c r="E16">
        <f t="shared" si="0"/>
        <v>97.997083583385461</v>
      </c>
      <c r="F16">
        <f t="shared" si="1"/>
        <v>105.75396681154301</v>
      </c>
    </row>
    <row r="17" spans="1:6" x14ac:dyDescent="0.3">
      <c r="A17" s="1">
        <v>43449</v>
      </c>
      <c r="B17" t="s">
        <v>8</v>
      </c>
      <c r="C17">
        <v>20.5</v>
      </c>
      <c r="D17">
        <f>C17/3.1416</f>
        <v>6.5253374076903485</v>
      </c>
      <c r="E17">
        <f t="shared" si="0"/>
        <v>11.094496659829861</v>
      </c>
      <c r="F17">
        <f t="shared" si="1"/>
        <v>15.196126855461848</v>
      </c>
    </row>
    <row r="18" spans="1:6" x14ac:dyDescent="0.3">
      <c r="A18" s="1">
        <v>43449</v>
      </c>
      <c r="B18" t="s">
        <v>8</v>
      </c>
      <c r="C18">
        <v>12</v>
      </c>
      <c r="D18">
        <f>C18/3.1416</f>
        <v>3.8197097020626432</v>
      </c>
      <c r="E18">
        <f t="shared" si="0"/>
        <v>2.9085468670720092</v>
      </c>
      <c r="F18">
        <f t="shared" si="1"/>
        <v>4.6124666630506308</v>
      </c>
    </row>
    <row r="19" spans="1:6" x14ac:dyDescent="0.3">
      <c r="A19" s="1">
        <v>43449</v>
      </c>
      <c r="B19" t="s">
        <v>8</v>
      </c>
      <c r="C19">
        <v>9.4</v>
      </c>
      <c r="D19">
        <f>C19/3.1416</f>
        <v>2.9921059332824038</v>
      </c>
      <c r="E19">
        <f t="shared" si="0"/>
        <v>1.5795834875126389</v>
      </c>
      <c r="F19">
        <f t="shared" si="1"/>
        <v>2.6780332654245038</v>
      </c>
    </row>
    <row r="20" spans="1:6" x14ac:dyDescent="0.3">
      <c r="A20" s="1">
        <v>43449</v>
      </c>
      <c r="B20" t="s">
        <v>8</v>
      </c>
      <c r="C20">
        <v>11.4</v>
      </c>
      <c r="D20">
        <f>C20/3.1416</f>
        <v>3.6287242169595113</v>
      </c>
      <c r="E20">
        <f>0.102*((D20)^2.5)</f>
        <v>2.5584979860419348</v>
      </c>
      <c r="F20">
        <f>0.2334*((D20)^2.2264)</f>
        <v>4.1146895640292369</v>
      </c>
    </row>
    <row r="21" spans="1:6" x14ac:dyDescent="0.3">
      <c r="A21" s="1">
        <v>43449</v>
      </c>
      <c r="B21" t="s">
        <v>8</v>
      </c>
      <c r="C21">
        <v>16.5</v>
      </c>
      <c r="D21">
        <f>C21/3.1416</f>
        <v>5.2521008403361344</v>
      </c>
      <c r="E21">
        <f t="shared" ref="E21:E29" si="2">0.102*((D21)^2.5)</f>
        <v>6.4481155534509922</v>
      </c>
      <c r="F21">
        <f t="shared" ref="F21:F29" si="3">0.2334*((D21)^2.2264)</f>
        <v>9.3723903344437485</v>
      </c>
    </row>
    <row r="22" spans="1:6" x14ac:dyDescent="0.3">
      <c r="A22" s="1">
        <v>43449</v>
      </c>
      <c r="B22" t="s">
        <v>8</v>
      </c>
      <c r="C22">
        <v>17.100000000000001</v>
      </c>
      <c r="D22">
        <f>C22/3.1416</f>
        <v>5.4430863254392667</v>
      </c>
      <c r="E22">
        <f t="shared" si="2"/>
        <v>7.0503913954587771</v>
      </c>
      <c r="F22">
        <f t="shared" si="3"/>
        <v>10.148144773904283</v>
      </c>
    </row>
    <row r="23" spans="1:6" x14ac:dyDescent="0.3">
      <c r="A23" s="1">
        <v>43449</v>
      </c>
      <c r="B23" t="s">
        <v>8</v>
      </c>
      <c r="C23">
        <v>35</v>
      </c>
      <c r="D23">
        <f>C23/3.1416</f>
        <v>11.140819964349376</v>
      </c>
      <c r="E23">
        <f t="shared" si="2"/>
        <v>42.256455174226616</v>
      </c>
      <c r="F23">
        <f t="shared" si="3"/>
        <v>49.998526791779277</v>
      </c>
    </row>
    <row r="24" spans="1:6" x14ac:dyDescent="0.3">
      <c r="A24" s="1">
        <v>43449</v>
      </c>
      <c r="B24" t="s">
        <v>8</v>
      </c>
      <c r="C24">
        <v>17.5</v>
      </c>
      <c r="D24">
        <f>C24/3.1416</f>
        <v>5.570409982174688</v>
      </c>
      <c r="E24">
        <f t="shared" si="2"/>
        <v>7.4699565006502597</v>
      </c>
      <c r="F24">
        <f t="shared" si="3"/>
        <v>10.684249610892332</v>
      </c>
    </row>
    <row r="25" spans="1:6" x14ac:dyDescent="0.3">
      <c r="A25" s="1">
        <v>43449</v>
      </c>
      <c r="B25" t="s">
        <v>8</v>
      </c>
      <c r="C25">
        <v>45</v>
      </c>
      <c r="D25">
        <f>C25/3.1416</f>
        <v>14.323911382734913</v>
      </c>
      <c r="E25">
        <f t="shared" si="2"/>
        <v>79.205298594142889</v>
      </c>
      <c r="F25">
        <f t="shared" si="3"/>
        <v>87.489604794222245</v>
      </c>
    </row>
    <row r="26" spans="1:6" x14ac:dyDescent="0.3">
      <c r="A26" s="1">
        <v>43449</v>
      </c>
      <c r="B26" t="s">
        <v>8</v>
      </c>
      <c r="C26">
        <v>39.799999999999997</v>
      </c>
      <c r="D26">
        <f>C26/3.1416</f>
        <v>12.668703845174432</v>
      </c>
      <c r="E26">
        <f t="shared" si="2"/>
        <v>58.268069731528165</v>
      </c>
      <c r="F26">
        <f t="shared" si="3"/>
        <v>66.561605029885968</v>
      </c>
    </row>
    <row r="27" spans="1:6" x14ac:dyDescent="0.3">
      <c r="A27" s="1">
        <v>43449</v>
      </c>
      <c r="B27" t="s">
        <v>8</v>
      </c>
      <c r="C27">
        <v>29.5</v>
      </c>
      <c r="D27">
        <f>C27/3.1416</f>
        <v>9.390119684237332</v>
      </c>
      <c r="E27">
        <f t="shared" si="2"/>
        <v>27.559922441224391</v>
      </c>
      <c r="F27">
        <f t="shared" si="3"/>
        <v>34.170855385427473</v>
      </c>
    </row>
    <row r="28" spans="1:6" x14ac:dyDescent="0.3">
      <c r="A28" s="1">
        <v>43449</v>
      </c>
      <c r="B28" t="s">
        <v>8</v>
      </c>
      <c r="C28">
        <v>25</v>
      </c>
      <c r="D28">
        <f>C28/3.1416</f>
        <v>7.9577285459638398</v>
      </c>
      <c r="E28">
        <f t="shared" si="2"/>
        <v>18.22103208175637</v>
      </c>
      <c r="F28">
        <f t="shared" si="3"/>
        <v>23.638382149797664</v>
      </c>
    </row>
    <row r="29" spans="1:6" x14ac:dyDescent="0.3">
      <c r="A29" s="1">
        <v>43449</v>
      </c>
      <c r="B29" t="s">
        <v>8</v>
      </c>
      <c r="C29">
        <v>25</v>
      </c>
      <c r="D29">
        <f>C29/3.1416</f>
        <v>7.9577285459638398</v>
      </c>
      <c r="E29">
        <f t="shared" si="2"/>
        <v>18.22103208175637</v>
      </c>
      <c r="F29">
        <f t="shared" si="3"/>
        <v>23.638382149797664</v>
      </c>
    </row>
    <row r="30" spans="1:6" x14ac:dyDescent="0.3">
      <c r="A30" s="1">
        <v>43449</v>
      </c>
      <c r="B30" t="s">
        <v>8</v>
      </c>
      <c r="C30">
        <v>27</v>
      </c>
      <c r="D30">
        <f>C30/3.1416</f>
        <v>8.5943468296409478</v>
      </c>
      <c r="E30">
        <f>0.102*((D30)^2.5)</f>
        <v>22.086777771828075</v>
      </c>
      <c r="F30">
        <f>0.2334*((D30)^2.2264)</f>
        <v>28.056429326403208</v>
      </c>
    </row>
    <row r="31" spans="1:6" x14ac:dyDescent="0.3">
      <c r="A31" s="1">
        <v>43449</v>
      </c>
      <c r="B31" t="s">
        <v>8</v>
      </c>
      <c r="C31">
        <v>20</v>
      </c>
      <c r="D31">
        <f>C31/3.1416</f>
        <v>6.3661828367710722</v>
      </c>
      <c r="E31">
        <f t="shared" ref="E31:E40" si="4">0.102*((D31)^2.5)</f>
        <v>10.430327386883013</v>
      </c>
      <c r="F31">
        <f t="shared" ref="F31:F40" si="5">0.2334*((D31)^2.2264)</f>
        <v>14.383258852439228</v>
      </c>
    </row>
    <row r="32" spans="1:6" x14ac:dyDescent="0.3">
      <c r="A32" s="1">
        <v>43449</v>
      </c>
      <c r="B32" t="s">
        <v>8</v>
      </c>
      <c r="C32">
        <v>22</v>
      </c>
      <c r="D32">
        <f>C32/3.1416</f>
        <v>7.0028011204481793</v>
      </c>
      <c r="E32">
        <f t="shared" si="4"/>
        <v>13.236697779735964</v>
      </c>
      <c r="F32">
        <f t="shared" si="5"/>
        <v>17.783366157963467</v>
      </c>
    </row>
    <row r="33" spans="1:6" x14ac:dyDescent="0.3">
      <c r="A33" s="1">
        <v>43449</v>
      </c>
      <c r="B33" t="s">
        <v>8</v>
      </c>
      <c r="C33">
        <v>18.100000000000001</v>
      </c>
      <c r="D33">
        <f>C33/3.1416</f>
        <v>5.7613954672778211</v>
      </c>
      <c r="E33">
        <f t="shared" si="4"/>
        <v>8.126796563470462</v>
      </c>
      <c r="F33">
        <f t="shared" si="5"/>
        <v>11.517008654005418</v>
      </c>
    </row>
    <row r="34" spans="1:6" x14ac:dyDescent="0.3">
      <c r="A34" s="1">
        <v>43449</v>
      </c>
      <c r="B34" t="s">
        <v>8</v>
      </c>
      <c r="C34">
        <v>43</v>
      </c>
      <c r="D34">
        <f>C34/3.1416</f>
        <v>13.687293099057806</v>
      </c>
      <c r="E34">
        <f t="shared" si="4"/>
        <v>70.695877598195366</v>
      </c>
      <c r="F34">
        <f t="shared" si="5"/>
        <v>79.067550309151869</v>
      </c>
    </row>
    <row r="35" spans="1:6" x14ac:dyDescent="0.3">
      <c r="A35" s="1">
        <v>43449</v>
      </c>
      <c r="B35" t="s">
        <v>8</v>
      </c>
      <c r="C35">
        <v>40.6</v>
      </c>
      <c r="D35">
        <f>C35/3.1416</f>
        <v>12.923351158645277</v>
      </c>
      <c r="E35">
        <f t="shared" si="4"/>
        <v>61.240402306950486</v>
      </c>
      <c r="F35">
        <f t="shared" si="5"/>
        <v>69.577124352897243</v>
      </c>
    </row>
    <row r="36" spans="1:6" x14ac:dyDescent="0.3">
      <c r="A36" s="1">
        <v>43449</v>
      </c>
      <c r="B36" t="s">
        <v>8</v>
      </c>
      <c r="C36">
        <v>41</v>
      </c>
      <c r="D36">
        <f>C36/3.1416</f>
        <v>13.050674815380697</v>
      </c>
      <c r="E36">
        <f t="shared" si="4"/>
        <v>62.759950576137527</v>
      </c>
      <c r="F36">
        <f t="shared" si="5"/>
        <v>71.112523891196261</v>
      </c>
    </row>
    <row r="37" spans="1:6" x14ac:dyDescent="0.3">
      <c r="A37" s="1">
        <v>43449</v>
      </c>
      <c r="B37" t="s">
        <v>8</v>
      </c>
      <c r="C37">
        <v>50.7</v>
      </c>
      <c r="D37">
        <f>C37/3.1416</f>
        <v>16.138273491214669</v>
      </c>
      <c r="E37">
        <f t="shared" si="4"/>
        <v>106.71927088328742</v>
      </c>
      <c r="F37">
        <f t="shared" si="5"/>
        <v>114.09689734542361</v>
      </c>
    </row>
    <row r="38" spans="1:6" x14ac:dyDescent="0.3">
      <c r="A38" s="1">
        <v>43449</v>
      </c>
      <c r="B38" t="s">
        <v>8</v>
      </c>
      <c r="C38">
        <v>22.4</v>
      </c>
      <c r="D38">
        <f>C38/3.1416</f>
        <v>7.1301247771836005</v>
      </c>
      <c r="E38">
        <f t="shared" si="4"/>
        <v>13.84659523149058</v>
      </c>
      <c r="F38">
        <f t="shared" si="5"/>
        <v>18.511273697528118</v>
      </c>
    </row>
    <row r="39" spans="1:6" x14ac:dyDescent="0.3">
      <c r="A39" s="1">
        <v>43449</v>
      </c>
      <c r="B39" t="s">
        <v>8</v>
      </c>
      <c r="C39">
        <v>44.4</v>
      </c>
      <c r="D39">
        <f>C39/3.1416</f>
        <v>14.132925897631781</v>
      </c>
      <c r="E39">
        <f t="shared" si="4"/>
        <v>76.591464971766968</v>
      </c>
      <c r="F39">
        <f t="shared" si="5"/>
        <v>84.91365965532998</v>
      </c>
    </row>
    <row r="40" spans="1:6" x14ac:dyDescent="0.3">
      <c r="A40" s="1">
        <v>43449</v>
      </c>
      <c r="B40" t="s">
        <v>8</v>
      </c>
      <c r="C40">
        <v>41.5</v>
      </c>
      <c r="D40">
        <f>C40/3.1416</f>
        <v>13.209829386299974</v>
      </c>
      <c r="E40">
        <f t="shared" si="4"/>
        <v>64.690899949844876</v>
      </c>
      <c r="F40">
        <f t="shared" si="5"/>
        <v>73.057767449255834</v>
      </c>
    </row>
    <row r="41" spans="1:6" x14ac:dyDescent="0.3">
      <c r="A41" s="1">
        <v>43449</v>
      </c>
      <c r="B41" t="s">
        <v>8</v>
      </c>
      <c r="C41">
        <v>48.4</v>
      </c>
      <c r="D41">
        <f>C41/3.1416</f>
        <v>15.406162464985995</v>
      </c>
      <c r="E41">
        <f>0.102*((D41)^2.5)</f>
        <v>95.024666750677454</v>
      </c>
      <c r="F41">
        <f>0.2334*((D41)^2.2264)</f>
        <v>102.89252552920638</v>
      </c>
    </row>
    <row r="42" spans="1:6" x14ac:dyDescent="0.3">
      <c r="A42" s="1">
        <v>43449</v>
      </c>
      <c r="B42" t="s">
        <v>8</v>
      </c>
      <c r="C42">
        <v>33.299999999999997</v>
      </c>
      <c r="D42">
        <f>C42/3.1416</f>
        <v>10.599694423223834</v>
      </c>
      <c r="E42">
        <f t="shared" ref="E42:E53" si="6">0.102*((D42)^2.5)</f>
        <v>37.310711837971589</v>
      </c>
      <c r="F42">
        <f t="shared" ref="F42:F53" si="7">0.2334*((D42)^2.2264)</f>
        <v>44.75215524140112</v>
      </c>
    </row>
    <row r="43" spans="1:6" x14ac:dyDescent="0.3">
      <c r="A43" s="1">
        <v>43449</v>
      </c>
      <c r="B43" t="s">
        <v>8</v>
      </c>
      <c r="C43">
        <v>40.5</v>
      </c>
      <c r="D43">
        <f>C43/3.1416</f>
        <v>12.891520244461422</v>
      </c>
      <c r="E43">
        <f t="shared" si="6"/>
        <v>60.864002553627472</v>
      </c>
      <c r="F43">
        <f t="shared" si="7"/>
        <v>69.196157380180608</v>
      </c>
    </row>
    <row r="44" spans="1:6" x14ac:dyDescent="0.3">
      <c r="A44" s="1">
        <v>43449</v>
      </c>
      <c r="B44" t="s">
        <v>8</v>
      </c>
      <c r="C44">
        <v>32.799999999999997</v>
      </c>
      <c r="D44">
        <f>C44/3.1416</f>
        <v>10.440539852304557</v>
      </c>
      <c r="E44">
        <f t="shared" si="6"/>
        <v>35.925892032709257</v>
      </c>
      <c r="F44">
        <f t="shared" si="7"/>
        <v>43.269874913419102</v>
      </c>
    </row>
    <row r="45" spans="1:6" x14ac:dyDescent="0.3">
      <c r="A45" s="1">
        <v>43449</v>
      </c>
      <c r="B45" t="s">
        <v>8</v>
      </c>
      <c r="C45">
        <v>44.5</v>
      </c>
      <c r="D45">
        <f>C45/3.1416</f>
        <v>14.164756811815636</v>
      </c>
      <c r="E45">
        <f t="shared" si="6"/>
        <v>77.023451970628642</v>
      </c>
      <c r="F45">
        <f t="shared" si="7"/>
        <v>85.340040087855229</v>
      </c>
    </row>
    <row r="46" spans="1:6" x14ac:dyDescent="0.3">
      <c r="A46" s="1">
        <v>43449</v>
      </c>
      <c r="B46" t="s">
        <v>8</v>
      </c>
      <c r="C46">
        <v>46.7</v>
      </c>
      <c r="D46">
        <f>C46/3.1416</f>
        <v>14.865036923860455</v>
      </c>
      <c r="E46">
        <f t="shared" si="6"/>
        <v>86.899074781821056</v>
      </c>
      <c r="F46">
        <f t="shared" si="7"/>
        <v>95.019166602518013</v>
      </c>
    </row>
    <row r="47" spans="1:6" x14ac:dyDescent="0.3">
      <c r="A47" s="1">
        <v>43449</v>
      </c>
      <c r="B47" t="s">
        <v>8</v>
      </c>
      <c r="C47">
        <v>16</v>
      </c>
      <c r="D47">
        <f>C47/3.1416</f>
        <v>5.0929462694168581</v>
      </c>
      <c r="E47">
        <f t="shared" si="6"/>
        <v>5.9706677925499276</v>
      </c>
      <c r="F47">
        <f t="shared" si="7"/>
        <v>8.7517890989862899</v>
      </c>
    </row>
    <row r="48" spans="1:6" x14ac:dyDescent="0.3">
      <c r="A48" s="1">
        <v>43449</v>
      </c>
      <c r="B48" t="s">
        <v>8</v>
      </c>
      <c r="C48">
        <v>15</v>
      </c>
      <c r="D48">
        <f>C48/3.1416</f>
        <v>4.7746371275783037</v>
      </c>
      <c r="E48">
        <f t="shared" si="6"/>
        <v>5.0810222738414526</v>
      </c>
      <c r="F48">
        <f t="shared" si="7"/>
        <v>7.5804274089040984</v>
      </c>
    </row>
    <row r="49" spans="1:6" x14ac:dyDescent="0.3">
      <c r="A49" s="1">
        <v>43449</v>
      </c>
      <c r="B49" t="s">
        <v>8</v>
      </c>
      <c r="C49">
        <v>47.8</v>
      </c>
      <c r="D49">
        <f>C49/3.1416</f>
        <v>15.215176979882862</v>
      </c>
      <c r="E49">
        <f t="shared" si="6"/>
        <v>92.107011755186164</v>
      </c>
      <c r="F49">
        <f t="shared" si="7"/>
        <v>100.07425901021757</v>
      </c>
    </row>
    <row r="50" spans="1:6" x14ac:dyDescent="0.3">
      <c r="A50" s="1">
        <v>43449</v>
      </c>
      <c r="B50" t="s">
        <v>8</v>
      </c>
      <c r="C50">
        <v>55.6</v>
      </c>
      <c r="D50">
        <f>C50/3.1416</f>
        <v>17.69798828622358</v>
      </c>
      <c r="E50">
        <f t="shared" si="6"/>
        <v>134.40329937909377</v>
      </c>
      <c r="F50">
        <f t="shared" si="7"/>
        <v>140.11306390630401</v>
      </c>
    </row>
    <row r="51" spans="1:6" x14ac:dyDescent="0.3">
      <c r="A51" s="1">
        <v>43449</v>
      </c>
      <c r="B51" t="s">
        <v>8</v>
      </c>
      <c r="C51">
        <v>43.2</v>
      </c>
      <c r="D51">
        <f>C51/3.1416</f>
        <v>13.750954927425516</v>
      </c>
      <c r="E51">
        <f t="shared" si="6"/>
        <v>71.520792507346442</v>
      </c>
      <c r="F51">
        <f t="shared" si="7"/>
        <v>79.888658407343627</v>
      </c>
    </row>
    <row r="52" spans="1:6" x14ac:dyDescent="0.3">
      <c r="A52" s="1">
        <v>43449</v>
      </c>
      <c r="B52" t="s">
        <v>8</v>
      </c>
      <c r="C52">
        <v>29.7</v>
      </c>
      <c r="D52">
        <f>C52/3.1416</f>
        <v>9.4537815126050422</v>
      </c>
      <c r="E52">
        <f t="shared" si="6"/>
        <v>28.029417625139924</v>
      </c>
      <c r="F52">
        <f t="shared" si="7"/>
        <v>34.68878373914815</v>
      </c>
    </row>
    <row r="53" spans="1:6" x14ac:dyDescent="0.3">
      <c r="A53" s="1">
        <v>43449</v>
      </c>
      <c r="B53" t="s">
        <v>8</v>
      </c>
      <c r="C53">
        <v>44.4</v>
      </c>
      <c r="D53">
        <f>C53/3.1416</f>
        <v>14.132925897631781</v>
      </c>
      <c r="E53">
        <f t="shared" si="6"/>
        <v>76.591464971766968</v>
      </c>
      <c r="F53">
        <f t="shared" si="7"/>
        <v>84.91365965532998</v>
      </c>
    </row>
    <row r="54" spans="1:6" x14ac:dyDescent="0.3">
      <c r="A54" s="1">
        <v>43449</v>
      </c>
      <c r="B54" t="s">
        <v>8</v>
      </c>
      <c r="C54">
        <v>25.5</v>
      </c>
      <c r="D54">
        <f>C54/3.1416</f>
        <v>8.1168831168831161</v>
      </c>
      <c r="E54">
        <f>0.102*((D54)^2.5)</f>
        <v>19.14579489928191</v>
      </c>
      <c r="F54">
        <f>0.2334*((D54)^2.2264)</f>
        <v>24.703880155900908</v>
      </c>
    </row>
    <row r="55" spans="1:6" x14ac:dyDescent="0.3">
      <c r="A55" s="1">
        <v>43449</v>
      </c>
      <c r="B55" t="s">
        <v>8</v>
      </c>
      <c r="C55">
        <v>29.4</v>
      </c>
      <c r="D55">
        <f>C55/3.1416</f>
        <v>9.3582887700534751</v>
      </c>
      <c r="E55">
        <f t="shared" ref="E55:E67" si="8">0.102*((D55)^2.5)</f>
        <v>27.326957234065056</v>
      </c>
      <c r="F55">
        <f t="shared" ref="F55:F67" si="9">0.2334*((D55)^2.2264)</f>
        <v>33.913499813074836</v>
      </c>
    </row>
    <row r="56" spans="1:6" x14ac:dyDescent="0.3">
      <c r="A56" s="1">
        <v>43449</v>
      </c>
      <c r="B56" t="s">
        <v>8</v>
      </c>
      <c r="C56">
        <v>36.799999999999997</v>
      </c>
      <c r="D56">
        <f>C56/3.1416</f>
        <v>11.713776419658771</v>
      </c>
      <c r="E56">
        <f t="shared" si="8"/>
        <v>47.900770339661911</v>
      </c>
      <c r="F56">
        <f t="shared" si="9"/>
        <v>55.904619714667632</v>
      </c>
    </row>
    <row r="57" spans="1:6" x14ac:dyDescent="0.3">
      <c r="A57" s="1">
        <v>43449</v>
      </c>
      <c r="B57" t="s">
        <v>8</v>
      </c>
      <c r="C57">
        <v>25</v>
      </c>
      <c r="D57">
        <f>C57/3.1416</f>
        <v>7.9577285459638398</v>
      </c>
      <c r="E57">
        <f t="shared" si="8"/>
        <v>18.22103208175637</v>
      </c>
      <c r="F57">
        <f t="shared" si="9"/>
        <v>23.638382149797664</v>
      </c>
    </row>
    <row r="58" spans="1:6" x14ac:dyDescent="0.3">
      <c r="A58" s="1">
        <v>43449</v>
      </c>
      <c r="B58" t="s">
        <v>8</v>
      </c>
      <c r="C58">
        <v>36.700000000000003</v>
      </c>
      <c r="D58">
        <f>C58/3.1416</f>
        <v>11.681945505474918</v>
      </c>
      <c r="E58">
        <f t="shared" si="8"/>
        <v>47.57602040273391</v>
      </c>
      <c r="F58">
        <f t="shared" si="9"/>
        <v>55.56696023212875</v>
      </c>
    </row>
    <row r="59" spans="1:6" x14ac:dyDescent="0.3">
      <c r="A59" s="1">
        <v>43449</v>
      </c>
      <c r="B59" t="s">
        <v>8</v>
      </c>
      <c r="C59">
        <v>35.5</v>
      </c>
      <c r="D59">
        <f>C59/3.1416</f>
        <v>11.299974535268653</v>
      </c>
      <c r="E59">
        <f t="shared" si="8"/>
        <v>43.781822280022503</v>
      </c>
      <c r="F59">
        <f t="shared" si="9"/>
        <v>51.602711119132671</v>
      </c>
    </row>
    <row r="60" spans="1:6" x14ac:dyDescent="0.3">
      <c r="A60" s="1">
        <v>43449</v>
      </c>
      <c r="B60" t="s">
        <v>8</v>
      </c>
      <c r="C60">
        <v>17.5</v>
      </c>
      <c r="D60">
        <f>C60/3.1416</f>
        <v>5.570409982174688</v>
      </c>
      <c r="E60">
        <f t="shared" si="8"/>
        <v>7.4699565006502597</v>
      </c>
      <c r="F60">
        <f t="shared" si="9"/>
        <v>10.684249610892332</v>
      </c>
    </row>
    <row r="61" spans="1:6" x14ac:dyDescent="0.3">
      <c r="A61" s="1">
        <v>43449</v>
      </c>
      <c r="B61" t="s">
        <v>8</v>
      </c>
      <c r="C61">
        <v>16</v>
      </c>
      <c r="D61">
        <f>C61/3.1416</f>
        <v>5.0929462694168581</v>
      </c>
      <c r="E61">
        <f t="shared" si="8"/>
        <v>5.9706677925499276</v>
      </c>
      <c r="F61">
        <f t="shared" si="9"/>
        <v>8.7517890989862899</v>
      </c>
    </row>
    <row r="62" spans="1:6" x14ac:dyDescent="0.3">
      <c r="A62" s="1">
        <v>43449</v>
      </c>
      <c r="B62" t="s">
        <v>8</v>
      </c>
      <c r="C62">
        <v>11.5</v>
      </c>
      <c r="D62">
        <f>C62/3.1416</f>
        <v>3.6605551311433664</v>
      </c>
      <c r="E62">
        <f t="shared" si="8"/>
        <v>2.6149750647971111</v>
      </c>
      <c r="F62">
        <f t="shared" si="9"/>
        <v>4.1954812627191389</v>
      </c>
    </row>
    <row r="63" spans="1:6" x14ac:dyDescent="0.3">
      <c r="A63" s="1">
        <v>43449</v>
      </c>
      <c r="B63" t="s">
        <v>8</v>
      </c>
      <c r="C63">
        <v>13.4</v>
      </c>
      <c r="D63">
        <f>C63/3.1416</f>
        <v>4.2653425006366188</v>
      </c>
      <c r="E63">
        <f t="shared" si="8"/>
        <v>3.8325245634385472</v>
      </c>
      <c r="F63">
        <f t="shared" si="9"/>
        <v>5.8969879069166975</v>
      </c>
    </row>
    <row r="64" spans="1:6" x14ac:dyDescent="0.3">
      <c r="A64" s="1">
        <v>43449</v>
      </c>
      <c r="B64" t="s">
        <v>8</v>
      </c>
      <c r="C64">
        <v>42.4</v>
      </c>
      <c r="D64">
        <f>C64/3.1416</f>
        <v>13.496307613954672</v>
      </c>
      <c r="E64">
        <f t="shared" si="8"/>
        <v>68.255490600807789</v>
      </c>
      <c r="F64">
        <f t="shared" si="9"/>
        <v>76.632228849205362</v>
      </c>
    </row>
    <row r="65" spans="1:6" x14ac:dyDescent="0.3">
      <c r="A65" s="1">
        <v>43449</v>
      </c>
      <c r="B65" t="s">
        <v>8</v>
      </c>
      <c r="C65">
        <v>19.5</v>
      </c>
      <c r="D65">
        <f>C65/3.1416</f>
        <v>6.207028265851795</v>
      </c>
      <c r="E65">
        <f t="shared" si="8"/>
        <v>9.7906038754159663</v>
      </c>
      <c r="F65">
        <f t="shared" si="9"/>
        <v>13.594936168764093</v>
      </c>
    </row>
    <row r="66" spans="1:6" x14ac:dyDescent="0.3">
      <c r="A66" s="1">
        <v>43449</v>
      </c>
      <c r="B66" t="s">
        <v>8</v>
      </c>
      <c r="C66">
        <v>34.299999999999997</v>
      </c>
      <c r="D66">
        <f>C66/3.1416</f>
        <v>10.918003565062389</v>
      </c>
      <c r="E66">
        <f t="shared" si="8"/>
        <v>40.175218850057256</v>
      </c>
      <c r="F66">
        <f t="shared" si="9"/>
        <v>47.799454784862256</v>
      </c>
    </row>
    <row r="67" spans="1:6" x14ac:dyDescent="0.3">
      <c r="A67" s="1">
        <v>43449</v>
      </c>
      <c r="B67" t="s">
        <v>8</v>
      </c>
      <c r="C67">
        <v>38</v>
      </c>
      <c r="D67">
        <f>C67/3.1416</f>
        <v>12.095747389865037</v>
      </c>
      <c r="E67">
        <f t="shared" si="8"/>
        <v>51.901742973581641</v>
      </c>
      <c r="F67">
        <f t="shared" si="9"/>
        <v>60.044649436204971</v>
      </c>
    </row>
    <row r="68" spans="1:6" x14ac:dyDescent="0.3">
      <c r="A68" s="1">
        <v>43449</v>
      </c>
      <c r="B68" t="s">
        <v>8</v>
      </c>
      <c r="C68">
        <v>28.5</v>
      </c>
      <c r="D68">
        <f>C68/3.1416</f>
        <v>9.0718105423987776</v>
      </c>
      <c r="E68">
        <f>0.102*((D68)^2.5)</f>
        <v>25.283378202644354</v>
      </c>
      <c r="F68">
        <f>0.2334*((D68)^2.2264)</f>
        <v>31.645408805741962</v>
      </c>
    </row>
    <row r="69" spans="1:6" x14ac:dyDescent="0.3">
      <c r="A69" s="1">
        <v>43449</v>
      </c>
      <c r="B69" t="s">
        <v>8</v>
      </c>
      <c r="C69">
        <v>29</v>
      </c>
      <c r="D69">
        <f>C69/3.1416</f>
        <v>9.2309651133180548</v>
      </c>
      <c r="E69">
        <f t="shared" ref="E69:E70" si="10">0.102*((D69)^2.5)</f>
        <v>26.406931923982285</v>
      </c>
      <c r="F69">
        <f t="shared" ref="F69:F70" si="11">0.2334*((D69)^2.2264)</f>
        <v>32.894782304029754</v>
      </c>
    </row>
    <row r="70" spans="1:6" x14ac:dyDescent="0.3">
      <c r="A70" s="1">
        <v>43449</v>
      </c>
      <c r="B70" t="s">
        <v>8</v>
      </c>
      <c r="C70">
        <v>33.6</v>
      </c>
      <c r="D70">
        <f>C70/3.1416</f>
        <v>10.695187165775401</v>
      </c>
      <c r="E70">
        <f t="shared" si="10"/>
        <v>38.156729616007517</v>
      </c>
      <c r="F70">
        <f t="shared" si="11"/>
        <v>45.65474077901716</v>
      </c>
    </row>
    <row r="71" spans="1:6" x14ac:dyDescent="0.3">
      <c r="A71" s="1">
        <v>43449</v>
      </c>
      <c r="B71" t="s">
        <v>8</v>
      </c>
      <c r="C71">
        <v>19.600000000000001</v>
      </c>
      <c r="D71">
        <f>C71/3.1416</f>
        <v>6.238859180035651</v>
      </c>
      <c r="E71">
        <f>0.102*((D71)^2.5)</f>
        <v>9.9166076216765795</v>
      </c>
      <c r="F71">
        <f>0.2334*((D71)^2.2264)</f>
        <v>13.750643774751744</v>
      </c>
    </row>
    <row r="72" spans="1:6" x14ac:dyDescent="0.3">
      <c r="A72" s="1">
        <v>43449</v>
      </c>
      <c r="B72" t="s">
        <v>8</v>
      </c>
      <c r="C72">
        <v>16.3</v>
      </c>
      <c r="D72">
        <f>C72/3.1416</f>
        <v>5.1884390119684243</v>
      </c>
      <c r="E72">
        <f t="shared" ref="E72:E79" si="12">0.102*((D72)^2.5)</f>
        <v>6.2544908587866734</v>
      </c>
      <c r="F72">
        <f t="shared" ref="F72:F79" si="13">0.2334*((D72)^2.2264)</f>
        <v>9.1213389934253879</v>
      </c>
    </row>
    <row r="73" spans="1:6" x14ac:dyDescent="0.3">
      <c r="A73" s="1">
        <v>43449</v>
      </c>
      <c r="B73" t="s">
        <v>8</v>
      </c>
      <c r="C73">
        <v>23.5</v>
      </c>
      <c r="D73">
        <f>C73/3.1416</f>
        <v>7.48026483320601</v>
      </c>
      <c r="E73">
        <f t="shared" si="12"/>
        <v>15.609629921662746</v>
      </c>
      <c r="F73">
        <f t="shared" si="13"/>
        <v>20.596318667779908</v>
      </c>
    </row>
    <row r="74" spans="1:6" x14ac:dyDescent="0.3">
      <c r="A74" s="1">
        <v>43449</v>
      </c>
      <c r="B74" t="s">
        <v>8</v>
      </c>
      <c r="C74">
        <v>20.7</v>
      </c>
      <c r="D74">
        <f>C74/3.1416</f>
        <v>6.5889992360580596</v>
      </c>
      <c r="E74">
        <f t="shared" si="12"/>
        <v>11.367077336462735</v>
      </c>
      <c r="F74">
        <f t="shared" si="13"/>
        <v>15.528177659146772</v>
      </c>
    </row>
    <row r="75" spans="1:6" x14ac:dyDescent="0.3">
      <c r="A75" s="1">
        <v>43449</v>
      </c>
      <c r="B75" t="s">
        <v>8</v>
      </c>
      <c r="C75">
        <v>31.4</v>
      </c>
      <c r="D75">
        <f>C75/3.1416</f>
        <v>9.9949070537305822</v>
      </c>
      <c r="E75">
        <f t="shared" si="12"/>
        <v>32.214179278335152</v>
      </c>
      <c r="F75">
        <f t="shared" si="13"/>
        <v>39.265242371302229</v>
      </c>
    </row>
    <row r="76" spans="1:6" x14ac:dyDescent="0.3">
      <c r="A76" s="1">
        <v>43449</v>
      </c>
      <c r="B76" t="s">
        <v>8</v>
      </c>
      <c r="C76">
        <v>35.1</v>
      </c>
      <c r="D76">
        <f>C76/3.1416</f>
        <v>11.172650878533233</v>
      </c>
      <c r="E76">
        <f t="shared" si="12"/>
        <v>42.558934087258635</v>
      </c>
      <c r="F76">
        <f t="shared" si="13"/>
        <v>50.317131903125151</v>
      </c>
    </row>
    <row r="77" spans="1:6" x14ac:dyDescent="0.3">
      <c r="A77" s="1">
        <v>43449</v>
      </c>
      <c r="B77" t="s">
        <v>8</v>
      </c>
      <c r="C77">
        <v>14</v>
      </c>
      <c r="D77">
        <f>C77/3.1416</f>
        <v>4.4563279857397502</v>
      </c>
      <c r="E77">
        <f t="shared" si="12"/>
        <v>4.2760526142516309</v>
      </c>
      <c r="F77">
        <f t="shared" si="13"/>
        <v>6.5010509951017479</v>
      </c>
    </row>
    <row r="78" spans="1:6" x14ac:dyDescent="0.3">
      <c r="A78" s="1">
        <v>43449</v>
      </c>
      <c r="B78" t="s">
        <v>8</v>
      </c>
      <c r="C78">
        <v>45.3</v>
      </c>
      <c r="D78">
        <f>C78/3.1416</f>
        <v>14.419404125286478</v>
      </c>
      <c r="E78">
        <f t="shared" si="12"/>
        <v>80.531994673319332</v>
      </c>
      <c r="F78">
        <f t="shared" si="13"/>
        <v>88.793495093475642</v>
      </c>
    </row>
    <row r="79" spans="1:6" x14ac:dyDescent="0.3">
      <c r="A79" s="1">
        <v>43449</v>
      </c>
      <c r="B79" t="s">
        <v>8</v>
      </c>
      <c r="C79">
        <v>11.5</v>
      </c>
      <c r="D79">
        <f>C79/3.1416</f>
        <v>3.6605551311433664</v>
      </c>
      <c r="E79">
        <f t="shared" si="12"/>
        <v>2.6149750647971111</v>
      </c>
      <c r="F79">
        <f t="shared" si="13"/>
        <v>4.1954812627191389</v>
      </c>
    </row>
    <row r="80" spans="1:6" x14ac:dyDescent="0.3">
      <c r="A80" s="1">
        <v>43449</v>
      </c>
      <c r="B80" t="s">
        <v>8</v>
      </c>
      <c r="C80">
        <v>28.4</v>
      </c>
      <c r="D80">
        <f>C80/3.1416</f>
        <v>9.0399796282149225</v>
      </c>
      <c r="E80">
        <f>0.102*((D80)^2.5)</f>
        <v>25.062177484017973</v>
      </c>
      <c r="F80">
        <f>0.2334*((D80)^2.2264)</f>
        <v>31.398728847459736</v>
      </c>
    </row>
    <row r="81" spans="1:6" x14ac:dyDescent="0.3">
      <c r="A81" s="1">
        <v>43449</v>
      </c>
      <c r="B81" t="s">
        <v>8</v>
      </c>
      <c r="C81">
        <v>42.5</v>
      </c>
      <c r="D81">
        <f>C81/3.1416</f>
        <v>13.528138528138529</v>
      </c>
      <c r="E81">
        <f t="shared" ref="E81:E90" si="14">0.102*((D81)^2.5)</f>
        <v>68.658652587797945</v>
      </c>
      <c r="F81">
        <f t="shared" ref="F81:F90" si="15">0.2334*((D81)^2.2264)</f>
        <v>77.035202397962422</v>
      </c>
    </row>
    <row r="82" spans="1:6" x14ac:dyDescent="0.3">
      <c r="A82" s="1">
        <v>43449</v>
      </c>
      <c r="B82" t="s">
        <v>8</v>
      </c>
      <c r="C82">
        <v>14.5</v>
      </c>
      <c r="D82">
        <f>C82/3.1416</f>
        <v>4.6154825566590274</v>
      </c>
      <c r="E82">
        <f t="shared" si="14"/>
        <v>4.668130158444848</v>
      </c>
      <c r="F82">
        <f t="shared" si="15"/>
        <v>7.0293284139324657</v>
      </c>
    </row>
    <row r="83" spans="1:6" x14ac:dyDescent="0.3">
      <c r="A83" s="1">
        <v>43449</v>
      </c>
      <c r="B83" t="s">
        <v>8</v>
      </c>
      <c r="C83">
        <v>46.6</v>
      </c>
      <c r="D83">
        <f>C83/3.1416</f>
        <v>14.833206009676598</v>
      </c>
      <c r="E83">
        <f t="shared" si="14"/>
        <v>86.434623148735739</v>
      </c>
      <c r="F83">
        <f t="shared" si="15"/>
        <v>94.566762023800109</v>
      </c>
    </row>
    <row r="84" spans="1:6" x14ac:dyDescent="0.3">
      <c r="A84" s="1">
        <v>43449</v>
      </c>
      <c r="B84" t="s">
        <v>8</v>
      </c>
      <c r="C84">
        <v>39.700000000000003</v>
      </c>
      <c r="D84">
        <f>C84/3.1416</f>
        <v>12.636872930990579</v>
      </c>
      <c r="E84">
        <f t="shared" si="14"/>
        <v>57.902753688264148</v>
      </c>
      <c r="F84">
        <f t="shared" si="15"/>
        <v>66.189834980514178</v>
      </c>
    </row>
    <row r="85" spans="1:6" x14ac:dyDescent="0.3">
      <c r="A85" s="1">
        <v>43449</v>
      </c>
      <c r="B85" t="s">
        <v>8</v>
      </c>
      <c r="C85">
        <v>49.5</v>
      </c>
      <c r="D85">
        <f>C85/3.1416</f>
        <v>15.756302521008404</v>
      </c>
      <c r="E85">
        <f t="shared" si="14"/>
        <v>100.5161737648701</v>
      </c>
      <c r="F85">
        <f t="shared" si="15"/>
        <v>108.17156897703437</v>
      </c>
    </row>
    <row r="86" spans="1:6" x14ac:dyDescent="0.3">
      <c r="A86" s="1">
        <v>43449</v>
      </c>
      <c r="B86" t="s">
        <v>8</v>
      </c>
      <c r="C86">
        <v>41.8</v>
      </c>
      <c r="D86">
        <f>C86/3.1416</f>
        <v>13.30532212885154</v>
      </c>
      <c r="E86">
        <f t="shared" si="14"/>
        <v>65.866358792035911</v>
      </c>
      <c r="F86">
        <f t="shared" si="15"/>
        <v>74.238807609966727</v>
      </c>
    </row>
    <row r="87" spans="1:6" x14ac:dyDescent="0.3">
      <c r="A87" s="1">
        <v>43449</v>
      </c>
      <c r="B87" t="s">
        <v>8</v>
      </c>
      <c r="C87">
        <v>33.5</v>
      </c>
      <c r="D87">
        <f>C87/3.1416</f>
        <v>10.663356251591546</v>
      </c>
      <c r="E87">
        <f t="shared" si="14"/>
        <v>37.873458778150891</v>
      </c>
      <c r="F87">
        <f t="shared" si="15"/>
        <v>45.352775739941471</v>
      </c>
    </row>
    <row r="88" spans="1:6" x14ac:dyDescent="0.3">
      <c r="A88" s="1">
        <v>43449</v>
      </c>
      <c r="B88" t="s">
        <v>8</v>
      </c>
      <c r="C88">
        <v>17.5</v>
      </c>
      <c r="D88">
        <f>C88/3.1416</f>
        <v>5.570409982174688</v>
      </c>
      <c r="E88">
        <f t="shared" si="14"/>
        <v>7.4699565006502597</v>
      </c>
      <c r="F88">
        <f t="shared" si="15"/>
        <v>10.684249610892332</v>
      </c>
    </row>
    <row r="89" spans="1:6" x14ac:dyDescent="0.3">
      <c r="A89" s="1">
        <v>43449</v>
      </c>
      <c r="B89" t="s">
        <v>8</v>
      </c>
      <c r="C89">
        <v>12.7</v>
      </c>
      <c r="D89">
        <f>C89/3.1416</f>
        <v>4.0425261013496305</v>
      </c>
      <c r="E89">
        <f t="shared" si="14"/>
        <v>3.3514462103429241</v>
      </c>
      <c r="F89">
        <f t="shared" si="15"/>
        <v>5.2330239022479157</v>
      </c>
    </row>
    <row r="90" spans="1:6" x14ac:dyDescent="0.3">
      <c r="A90" s="1">
        <v>43449</v>
      </c>
      <c r="B90" t="s">
        <v>8</v>
      </c>
      <c r="C90">
        <v>11.5</v>
      </c>
      <c r="D90">
        <f>C90/3.1416</f>
        <v>3.6605551311433664</v>
      </c>
      <c r="E90">
        <f t="shared" si="14"/>
        <v>2.6149750647971111</v>
      </c>
      <c r="F90">
        <f t="shared" si="15"/>
        <v>4.1954812627191389</v>
      </c>
    </row>
    <row r="91" spans="1:6" x14ac:dyDescent="0.3">
      <c r="A91" s="1">
        <v>43449</v>
      </c>
      <c r="B91" t="s">
        <v>8</v>
      </c>
      <c r="C91">
        <v>44.5</v>
      </c>
      <c r="D91">
        <f>C91/3.1416</f>
        <v>14.164756811815636</v>
      </c>
      <c r="E91">
        <f>0.102*((D91)^2.5)</f>
        <v>77.023451970628642</v>
      </c>
      <c r="F91">
        <f>0.2334*((D91)^2.2264)</f>
        <v>85.340040087855229</v>
      </c>
    </row>
    <row r="92" spans="1:6" x14ac:dyDescent="0.3">
      <c r="A92" s="1">
        <v>43449</v>
      </c>
      <c r="B92" t="s">
        <v>8</v>
      </c>
      <c r="C92">
        <v>24.2</v>
      </c>
      <c r="D92">
        <f>C92/3.1416</f>
        <v>7.7030812324929974</v>
      </c>
      <c r="E92">
        <f t="shared" ref="E92:E97" si="16">0.102*((D92)^2.5)</f>
        <v>16.798146559848952</v>
      </c>
      <c r="F92">
        <f t="shared" ref="F92:F97" si="17">0.2334*((D92)^2.2264)</f>
        <v>21.987236352529973</v>
      </c>
    </row>
    <row r="93" spans="1:6" x14ac:dyDescent="0.3">
      <c r="A93" s="1">
        <v>43449</v>
      </c>
      <c r="B93" t="s">
        <v>8</v>
      </c>
      <c r="C93">
        <v>36</v>
      </c>
      <c r="D93">
        <f>C93/3.1416</f>
        <v>11.45912910618793</v>
      </c>
      <c r="E93">
        <f t="shared" si="16"/>
        <v>45.339758549676027</v>
      </c>
      <c r="F93">
        <f t="shared" si="17"/>
        <v>53.234845966972259</v>
      </c>
    </row>
    <row r="94" spans="1:6" x14ac:dyDescent="0.3">
      <c r="A94" s="1">
        <v>43449</v>
      </c>
      <c r="B94" t="s">
        <v>8</v>
      </c>
      <c r="C94">
        <v>36.6</v>
      </c>
      <c r="D94">
        <f>C94/3.1416</f>
        <v>11.650114591291063</v>
      </c>
      <c r="E94">
        <f t="shared" si="16"/>
        <v>47.252595073226821</v>
      </c>
      <c r="F94">
        <f t="shared" si="17"/>
        <v>55.230427220028268</v>
      </c>
    </row>
    <row r="95" spans="1:6" x14ac:dyDescent="0.3">
      <c r="A95" s="1">
        <v>43449</v>
      </c>
      <c r="B95" t="s">
        <v>8</v>
      </c>
      <c r="C95">
        <v>24.3</v>
      </c>
      <c r="D95">
        <f>C95/3.1416</f>
        <v>7.7349121466768533</v>
      </c>
      <c r="E95">
        <f t="shared" si="16"/>
        <v>16.97221931570817</v>
      </c>
      <c r="F95">
        <f t="shared" si="17"/>
        <v>22.190031647324574</v>
      </c>
    </row>
    <row r="96" spans="1:6" x14ac:dyDescent="0.3">
      <c r="A96" s="1">
        <v>43449</v>
      </c>
      <c r="B96" t="s">
        <v>8</v>
      </c>
      <c r="C96">
        <v>36</v>
      </c>
      <c r="D96">
        <f>C96/3.1416</f>
        <v>11.45912910618793</v>
      </c>
      <c r="E96">
        <f t="shared" si="16"/>
        <v>45.339758549676027</v>
      </c>
      <c r="F96">
        <f t="shared" si="17"/>
        <v>53.234845966972259</v>
      </c>
    </row>
    <row r="97" spans="1:6" x14ac:dyDescent="0.3">
      <c r="A97" s="1">
        <v>43449</v>
      </c>
      <c r="B97" t="s">
        <v>8</v>
      </c>
      <c r="C97">
        <v>27</v>
      </c>
      <c r="D97">
        <f>C97/3.1416</f>
        <v>8.5943468296409478</v>
      </c>
      <c r="E97">
        <f t="shared" si="16"/>
        <v>22.086777771828075</v>
      </c>
      <c r="F97">
        <f t="shared" si="17"/>
        <v>28.056429326403208</v>
      </c>
    </row>
    <row r="98" spans="1:6" x14ac:dyDescent="0.3">
      <c r="A98" s="1">
        <v>43449</v>
      </c>
      <c r="B98" t="s">
        <v>8</v>
      </c>
      <c r="C98">
        <v>17.399999999999999</v>
      </c>
      <c r="D98">
        <f>C98/3.1416</f>
        <v>5.538579067990832</v>
      </c>
      <c r="E98">
        <f>0.102*((D98)^2.5)</f>
        <v>7.363699744753176</v>
      </c>
      <c r="F98">
        <f>0.2334*((D98)^2.2264)</f>
        <v>10.548797621056092</v>
      </c>
    </row>
    <row r="99" spans="1:6" x14ac:dyDescent="0.3">
      <c r="A99" s="1">
        <v>43449</v>
      </c>
      <c r="B99" t="s">
        <v>8</v>
      </c>
      <c r="C99">
        <v>54.5</v>
      </c>
      <c r="D99">
        <f>C99/3.1416</f>
        <v>17.347848230201173</v>
      </c>
      <c r="E99">
        <f t="shared" ref="E99:E109" si="18">0.102*((D99)^2.5)</f>
        <v>127.8539667399542</v>
      </c>
      <c r="F99">
        <f t="shared" ref="F99:F109" si="19">0.2334*((D99)^2.2264)</f>
        <v>134.01619608135334</v>
      </c>
    </row>
    <row r="100" spans="1:6" x14ac:dyDescent="0.3">
      <c r="A100" s="1">
        <v>43449</v>
      </c>
      <c r="B100" t="s">
        <v>8</v>
      </c>
      <c r="C100">
        <v>40.700000000000003</v>
      </c>
      <c r="D100">
        <f>C100/3.1416</f>
        <v>12.955182072829134</v>
      </c>
      <c r="E100">
        <f t="shared" si="18"/>
        <v>61.618195272191038</v>
      </c>
      <c r="F100">
        <f t="shared" si="19"/>
        <v>69.959243848889287</v>
      </c>
    </row>
    <row r="101" spans="1:6" x14ac:dyDescent="0.3">
      <c r="A101" s="1">
        <v>43449</v>
      </c>
      <c r="B101" t="s">
        <v>8</v>
      </c>
      <c r="C101">
        <v>35</v>
      </c>
      <c r="D101">
        <f>C101/3.1416</f>
        <v>11.140819964349376</v>
      </c>
      <c r="E101">
        <f t="shared" si="18"/>
        <v>42.256455174226616</v>
      </c>
      <c r="F101">
        <f t="shared" si="19"/>
        <v>49.998526791779277</v>
      </c>
    </row>
    <row r="102" spans="1:6" x14ac:dyDescent="0.3">
      <c r="A102" s="1">
        <v>43449</v>
      </c>
      <c r="B102" t="s">
        <v>8</v>
      </c>
      <c r="C102">
        <v>40.5</v>
      </c>
      <c r="D102">
        <f>C102/3.1416</f>
        <v>12.891520244461422</v>
      </c>
      <c r="E102">
        <f t="shared" si="18"/>
        <v>60.864002553627472</v>
      </c>
      <c r="F102">
        <f t="shared" si="19"/>
        <v>69.196157380180608</v>
      </c>
    </row>
    <row r="103" spans="1:6" x14ac:dyDescent="0.3">
      <c r="A103" s="1">
        <v>43449</v>
      </c>
      <c r="B103" t="s">
        <v>8</v>
      </c>
      <c r="C103">
        <v>47.5</v>
      </c>
      <c r="D103">
        <f>C103/3.1416</f>
        <v>15.119684237331297</v>
      </c>
      <c r="E103">
        <f t="shared" si="18"/>
        <v>90.668613624727143</v>
      </c>
      <c r="F103">
        <f t="shared" si="19"/>
        <v>98.68127828228171</v>
      </c>
    </row>
    <row r="104" spans="1:6" x14ac:dyDescent="0.3">
      <c r="A104" s="1">
        <v>43449</v>
      </c>
      <c r="B104" t="s">
        <v>8</v>
      </c>
      <c r="C104">
        <v>40.5</v>
      </c>
      <c r="D104">
        <f>C104/3.1416</f>
        <v>12.891520244461422</v>
      </c>
      <c r="E104">
        <f t="shared" si="18"/>
        <v>60.864002553627472</v>
      </c>
      <c r="F104">
        <f t="shared" si="19"/>
        <v>69.196157380180608</v>
      </c>
    </row>
    <row r="105" spans="1:6" x14ac:dyDescent="0.3">
      <c r="A105" s="1">
        <v>43449</v>
      </c>
      <c r="B105" t="s">
        <v>8</v>
      </c>
      <c r="C105">
        <v>38.200000000000003</v>
      </c>
      <c r="D105">
        <f>C105/3.1416</f>
        <v>12.159409218232749</v>
      </c>
      <c r="E105">
        <f t="shared" si="18"/>
        <v>52.587358735054359</v>
      </c>
      <c r="F105">
        <f t="shared" si="19"/>
        <v>60.750517985182007</v>
      </c>
    </row>
    <row r="106" spans="1:6" x14ac:dyDescent="0.3">
      <c r="A106" s="1">
        <v>43449</v>
      </c>
      <c r="B106" t="s">
        <v>8</v>
      </c>
      <c r="C106">
        <v>41.6</v>
      </c>
      <c r="D106">
        <f>C106/3.1416</f>
        <v>13.241660300483831</v>
      </c>
      <c r="E106">
        <f t="shared" si="18"/>
        <v>65.081308733899107</v>
      </c>
      <c r="F106">
        <f t="shared" si="19"/>
        <v>73.450288402980661</v>
      </c>
    </row>
    <row r="107" spans="1:6" x14ac:dyDescent="0.3">
      <c r="A107" s="1">
        <v>43449</v>
      </c>
      <c r="B107" t="s">
        <v>8</v>
      </c>
      <c r="C107">
        <v>34.5</v>
      </c>
      <c r="D107">
        <f>C107/3.1416</f>
        <v>10.981665393430099</v>
      </c>
      <c r="E107">
        <f t="shared" si="18"/>
        <v>40.763427054788849</v>
      </c>
      <c r="F107">
        <f t="shared" si="19"/>
        <v>48.422203366225204</v>
      </c>
    </row>
    <row r="108" spans="1:6" x14ac:dyDescent="0.3">
      <c r="A108" s="1">
        <v>43449</v>
      </c>
      <c r="B108" t="s">
        <v>8</v>
      </c>
      <c r="C108">
        <v>18.7</v>
      </c>
      <c r="D108">
        <f>C108/3.1416</f>
        <v>5.9523809523809526</v>
      </c>
      <c r="E108">
        <f t="shared" si="18"/>
        <v>8.8171243835698654</v>
      </c>
      <c r="F108">
        <f t="shared" si="19"/>
        <v>12.384322897261491</v>
      </c>
    </row>
    <row r="109" spans="1:6" x14ac:dyDescent="0.3">
      <c r="A109" s="1">
        <v>43449</v>
      </c>
      <c r="B109" t="s">
        <v>8</v>
      </c>
      <c r="C109">
        <v>36.5</v>
      </c>
      <c r="D109">
        <f>C109/3.1416</f>
        <v>11.618283677107208</v>
      </c>
      <c r="E109">
        <f t="shared" si="18"/>
        <v>46.930492545266269</v>
      </c>
      <c r="F109">
        <f t="shared" si="19"/>
        <v>54.895019982719305</v>
      </c>
    </row>
    <row r="110" spans="1:6" x14ac:dyDescent="0.3">
      <c r="A110" s="1">
        <v>43449</v>
      </c>
      <c r="B110" t="s">
        <v>8</v>
      </c>
      <c r="C110">
        <v>12</v>
      </c>
      <c r="D110">
        <f>C110/3.1416</f>
        <v>3.8197097020626432</v>
      </c>
      <c r="E110">
        <f t="shared" ref="E110:E114" si="20">0.102*((D110)^2.5)</f>
        <v>2.9085468670720092</v>
      </c>
      <c r="F110">
        <f t="shared" ref="F110:F114" si="21">0.2334*((D110)^2.2264)</f>
        <v>4.6124666630506308</v>
      </c>
    </row>
    <row r="111" spans="1:6" x14ac:dyDescent="0.3">
      <c r="A111" s="1">
        <v>43449</v>
      </c>
      <c r="B111" t="s">
        <v>8</v>
      </c>
      <c r="C111">
        <v>9.5</v>
      </c>
      <c r="D111">
        <f>C111/3.1416</f>
        <v>3.0239368474662593</v>
      </c>
      <c r="E111">
        <f t="shared" si="20"/>
        <v>1.6219294679244269</v>
      </c>
      <c r="F111">
        <f t="shared" si="21"/>
        <v>2.7418768760156014</v>
      </c>
    </row>
    <row r="112" spans="1:6" x14ac:dyDescent="0.3">
      <c r="A112" s="1">
        <v>43449</v>
      </c>
      <c r="B112" t="s">
        <v>8</v>
      </c>
      <c r="C112">
        <v>8</v>
      </c>
      <c r="D112">
        <f>C112/3.1416</f>
        <v>2.5464731347084291</v>
      </c>
      <c r="E112">
        <f t="shared" si="20"/>
        <v>1.0554749210810423</v>
      </c>
      <c r="F112">
        <f t="shared" si="21"/>
        <v>1.8701810888322068</v>
      </c>
    </row>
    <row r="113" spans="1:11" x14ac:dyDescent="0.3">
      <c r="A113" s="1">
        <v>43449</v>
      </c>
      <c r="B113" t="s">
        <v>8</v>
      </c>
      <c r="C113">
        <v>40</v>
      </c>
      <c r="D113">
        <f>C113/3.1416</f>
        <v>12.732365673542144</v>
      </c>
      <c r="E113">
        <f t="shared" si="20"/>
        <v>59.002841802085889</v>
      </c>
      <c r="F113">
        <f t="shared" si="21"/>
        <v>67.308587807011861</v>
      </c>
    </row>
    <row r="114" spans="1:11" x14ac:dyDescent="0.3">
      <c r="A114" s="1">
        <v>43449</v>
      </c>
      <c r="B114" t="s">
        <v>8</v>
      </c>
      <c r="C114">
        <v>16</v>
      </c>
      <c r="D114">
        <f>C114/3.1416</f>
        <v>5.0929462694168581</v>
      </c>
      <c r="E114">
        <f t="shared" si="20"/>
        <v>5.9706677925499276</v>
      </c>
      <c r="F114">
        <f t="shared" si="21"/>
        <v>8.7517890989862899</v>
      </c>
    </row>
    <row r="115" spans="1:11" x14ac:dyDescent="0.3">
      <c r="D115" s="5"/>
      <c r="E115" s="5">
        <f>SUM(E6:E109)</f>
        <v>4280.1203102976615</v>
      </c>
      <c r="F115" s="10">
        <f>SUM(F6:F109)</f>
        <v>4915.0384188359603</v>
      </c>
      <c r="G115" s="10">
        <f>F115/1000</f>
        <v>4.9150384188359606</v>
      </c>
      <c r="H115" s="10">
        <f>G115*25</f>
        <v>122.87596047089902</v>
      </c>
      <c r="I115" s="10">
        <f>H115*0.48</f>
        <v>58.980461026031527</v>
      </c>
      <c r="J115" s="5"/>
      <c r="K115" s="5"/>
    </row>
    <row r="116" spans="1:11" x14ac:dyDescent="0.3">
      <c r="D116" s="5"/>
      <c r="F116" s="11" t="s">
        <v>23</v>
      </c>
      <c r="G116" s="11" t="s">
        <v>25</v>
      </c>
      <c r="H116" s="11" t="s">
        <v>24</v>
      </c>
      <c r="I116" s="11" t="s">
        <v>28</v>
      </c>
      <c r="J116" s="12"/>
      <c r="K116" s="12"/>
    </row>
    <row r="117" spans="1:11" x14ac:dyDescent="0.3">
      <c r="H117" s="7" t="s">
        <v>27</v>
      </c>
      <c r="I117" s="7" t="s">
        <v>26</v>
      </c>
      <c r="J117" s="7"/>
      <c r="K117" s="7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zoomScale="71" zoomScaleNormal="71" workbookViewId="0">
      <selection activeCell="L15" sqref="L15"/>
    </sheetView>
  </sheetViews>
  <sheetFormatPr defaultColWidth="11.44140625" defaultRowHeight="14.4" x14ac:dyDescent="0.3"/>
  <cols>
    <col min="5" max="5" width="18" customWidth="1"/>
    <col min="6" max="6" width="16.44140625" customWidth="1"/>
    <col min="7" max="7" width="12.88671875" customWidth="1"/>
    <col min="8" max="8" width="12.6640625" customWidth="1"/>
  </cols>
  <sheetData>
    <row r="1" spans="1:8" x14ac:dyDescent="0.3">
      <c r="A1" t="s">
        <v>3</v>
      </c>
    </row>
    <row r="2" spans="1:8" x14ac:dyDescent="0.3">
      <c r="A2" t="s">
        <v>12</v>
      </c>
    </row>
    <row r="3" spans="1:8" x14ac:dyDescent="0.3">
      <c r="A3" t="s">
        <v>4</v>
      </c>
      <c r="C3" t="s">
        <v>11</v>
      </c>
      <c r="D3" t="s">
        <v>16</v>
      </c>
    </row>
    <row r="4" spans="1:8" x14ac:dyDescent="0.3">
      <c r="E4" s="14" t="s">
        <v>18</v>
      </c>
      <c r="F4" s="14"/>
      <c r="G4" s="14"/>
      <c r="H4" s="14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  <c r="G5" s="13" t="s">
        <v>33</v>
      </c>
      <c r="H5" s="13"/>
    </row>
    <row r="6" spans="1:8" x14ac:dyDescent="0.3">
      <c r="A6" s="1">
        <v>42846</v>
      </c>
      <c r="B6" t="s">
        <v>2</v>
      </c>
      <c r="C6">
        <v>56.5</v>
      </c>
      <c r="D6">
        <f>C6/3.1416</f>
        <v>17.984466513878278</v>
      </c>
      <c r="E6">
        <f>(0.14*D6^2.4)</f>
        <v>143.84082941168086</v>
      </c>
      <c r="F6">
        <f>(0.201*D6^2.4517)</f>
        <v>239.78852938629404</v>
      </c>
      <c r="G6">
        <f>(-1.96+2.45*LN(D6))</f>
        <v>5.1192956139832955</v>
      </c>
      <c r="H6">
        <f>2.7182^G6</f>
        <v>167.19177476779072</v>
      </c>
    </row>
    <row r="7" spans="1:8" x14ac:dyDescent="0.3">
      <c r="A7" s="1">
        <v>42846</v>
      </c>
      <c r="B7" t="s">
        <v>2</v>
      </c>
      <c r="C7">
        <v>61.5</v>
      </c>
      <c r="D7">
        <f>C7/3.1416</f>
        <v>19.576012223071046</v>
      </c>
      <c r="E7">
        <f>(0.14*D7^2.4)</f>
        <v>176.30563031807432</v>
      </c>
      <c r="F7">
        <f>(0.201*D7^2.4517)</f>
        <v>295.19999514898052</v>
      </c>
      <c r="G7">
        <f>(-1.96+2.45*LN(D7))</f>
        <v>5.3270471288004835</v>
      </c>
      <c r="H7">
        <f t="shared" ref="H7:H48" si="0">2.7182^G7</f>
        <v>205.79628387118262</v>
      </c>
    </row>
    <row r="8" spans="1:8" x14ac:dyDescent="0.3">
      <c r="A8" s="1">
        <v>42846</v>
      </c>
      <c r="B8" t="s">
        <v>2</v>
      </c>
      <c r="C8">
        <v>71.599999999999994</v>
      </c>
      <c r="D8">
        <f>C8/3.1416</f>
        <v>22.790934555640437</v>
      </c>
      <c r="E8">
        <f>(0.14*D8^2.4)</f>
        <v>253.95522777296256</v>
      </c>
      <c r="F8">
        <f>(0.201*D8^2.4517)</f>
        <v>428.56971816965563</v>
      </c>
      <c r="G8">
        <f>(-1.96+2.45*LN(D8))</f>
        <v>5.6995889817280965</v>
      </c>
      <c r="H8">
        <f t="shared" si="0"/>
        <v>298.69333283712012</v>
      </c>
    </row>
    <row r="9" spans="1:8" x14ac:dyDescent="0.3">
      <c r="A9" s="1">
        <v>42846</v>
      </c>
      <c r="B9" t="s">
        <v>2</v>
      </c>
      <c r="C9">
        <v>27</v>
      </c>
      <c r="D9">
        <f>C9/3.1416</f>
        <v>8.5943468296409478</v>
      </c>
      <c r="E9">
        <f>(0.14*D9^2.4)</f>
        <v>24.447752362021436</v>
      </c>
      <c r="F9">
        <f>(0.201*D9^2.4517)</f>
        <v>39.228867013434019</v>
      </c>
      <c r="G9">
        <f>(-1.96+2.45*LN(D9))</f>
        <v>3.3102063722205326</v>
      </c>
      <c r="H9">
        <f t="shared" si="0"/>
        <v>27.388048265741055</v>
      </c>
    </row>
    <row r="10" spans="1:8" x14ac:dyDescent="0.3">
      <c r="A10" s="1">
        <v>42846</v>
      </c>
      <c r="B10" t="s">
        <v>2</v>
      </c>
      <c r="C10">
        <v>52.8</v>
      </c>
      <c r="D10">
        <f>C10/3.1416</f>
        <v>16.806722689075631</v>
      </c>
      <c r="E10">
        <f>(0.14*D10^2.4)</f>
        <v>122.26082384688495</v>
      </c>
      <c r="F10">
        <f>(0.201*D10^2.4517)</f>
        <v>203.1013511248857</v>
      </c>
      <c r="G10">
        <f>(-1.96+2.45*LN(D10))</f>
        <v>4.9533584677548559</v>
      </c>
      <c r="H10">
        <f t="shared" si="0"/>
        <v>141.62877225672327</v>
      </c>
    </row>
    <row r="11" spans="1:8" x14ac:dyDescent="0.3">
      <c r="A11" s="1">
        <v>42846</v>
      </c>
      <c r="B11" t="s">
        <v>2</v>
      </c>
      <c r="C11">
        <v>44.4</v>
      </c>
      <c r="D11">
        <f>C11/3.1416</f>
        <v>14.132925897631781</v>
      </c>
      <c r="E11">
        <f>(0.14*D11^2.4)</f>
        <v>80.664980308441628</v>
      </c>
      <c r="F11">
        <f>(0.201*D11^2.4517)</f>
        <v>132.80672051203058</v>
      </c>
      <c r="G11">
        <f>(-1.96+2.45*LN(D11))</f>
        <v>4.5288427506334656</v>
      </c>
      <c r="H11">
        <f t="shared" si="0"/>
        <v>92.638647740839787</v>
      </c>
    </row>
    <row r="12" spans="1:8" x14ac:dyDescent="0.3">
      <c r="A12" s="1">
        <v>42846</v>
      </c>
      <c r="B12" t="s">
        <v>2</v>
      </c>
      <c r="C12">
        <v>58.7</v>
      </c>
      <c r="D12">
        <f>C12/3.1416</f>
        <v>18.684746625923097</v>
      </c>
      <c r="E12">
        <f>(0.14*D12^2.4)</f>
        <v>157.65122396180357</v>
      </c>
      <c r="F12">
        <f>(0.201*D12^2.4517)</f>
        <v>263.33055683811068</v>
      </c>
      <c r="G12">
        <f>(-1.96+2.45*LN(D12))</f>
        <v>5.2128833812533513</v>
      </c>
      <c r="H12">
        <f t="shared" si="0"/>
        <v>183.59393712063087</v>
      </c>
    </row>
    <row r="13" spans="1:8" x14ac:dyDescent="0.3">
      <c r="A13" s="1">
        <v>42846</v>
      </c>
      <c r="B13" t="s">
        <v>2</v>
      </c>
      <c r="C13">
        <v>58</v>
      </c>
      <c r="D13">
        <f>C13/3.1416</f>
        <v>18.46193022663611</v>
      </c>
      <c r="E13">
        <f>(0.14*D13^2.4)</f>
        <v>153.17683382986854</v>
      </c>
      <c r="F13">
        <f>(0.201*D13^2.4517)</f>
        <v>255.69817979710535</v>
      </c>
      <c r="G13">
        <f>(-1.96+2.45*LN(D13))</f>
        <v>5.1834914263486542</v>
      </c>
      <c r="H13">
        <f t="shared" si="0"/>
        <v>178.27644107446912</v>
      </c>
    </row>
    <row r="14" spans="1:8" x14ac:dyDescent="0.3">
      <c r="A14" s="1">
        <v>42846</v>
      </c>
      <c r="B14" t="s">
        <v>2</v>
      </c>
      <c r="C14">
        <v>12.2</v>
      </c>
      <c r="D14">
        <f>C14/3.1416</f>
        <v>3.8833715304303538</v>
      </c>
      <c r="E14">
        <f>(0.14*D14^2.4)</f>
        <v>3.6326996951401567</v>
      </c>
      <c r="F14">
        <f>(0.201*D14^2.4517)</f>
        <v>5.5944786593671347</v>
      </c>
      <c r="G14">
        <f>(-1.96+2.45*LN(D14))</f>
        <v>1.3639241322709927</v>
      </c>
      <c r="H14">
        <f t="shared" si="0"/>
        <v>3.9113519184637187</v>
      </c>
    </row>
    <row r="15" spans="1:8" x14ac:dyDescent="0.3">
      <c r="A15" s="1">
        <v>42846</v>
      </c>
      <c r="B15" t="s">
        <v>2</v>
      </c>
      <c r="C15">
        <v>9.5</v>
      </c>
      <c r="D15">
        <f>C15/3.1416</f>
        <v>3.0239368474662593</v>
      </c>
      <c r="E15">
        <f>(0.14*D15^2.4)</f>
        <v>1.992978238105594</v>
      </c>
      <c r="F15">
        <f>(0.201*D15^2.4517)</f>
        <v>3.0298155329368188</v>
      </c>
      <c r="G15">
        <f>(-1.96+2.45*LN(D15))</f>
        <v>0.75107095709583982</v>
      </c>
      <c r="H15">
        <f t="shared" si="0"/>
        <v>2.11922053151289</v>
      </c>
    </row>
    <row r="16" spans="1:8" x14ac:dyDescent="0.3">
      <c r="A16" s="1">
        <v>42846</v>
      </c>
      <c r="B16" t="s">
        <v>2</v>
      </c>
      <c r="C16">
        <v>47.6</v>
      </c>
      <c r="D16">
        <f>C16/3.1416</f>
        <v>15.151515151515152</v>
      </c>
      <c r="E16">
        <f>(0.14*D16^2.4)</f>
        <v>95.328462893873336</v>
      </c>
      <c r="F16">
        <f>(0.201*D16^2.4517)</f>
        <v>157.5143736751684</v>
      </c>
      <c r="G16">
        <f>(-1.96+2.45*LN(D16))</f>
        <v>4.6993463155414936</v>
      </c>
      <c r="H16">
        <f t="shared" si="0"/>
        <v>109.85978259155969</v>
      </c>
    </row>
    <row r="17" spans="1:8" x14ac:dyDescent="0.3">
      <c r="A17" s="1">
        <v>42846</v>
      </c>
      <c r="B17" t="s">
        <v>2</v>
      </c>
      <c r="C17">
        <v>14</v>
      </c>
      <c r="D17">
        <f>C17/3.1416</f>
        <v>4.4563279857397502</v>
      </c>
      <c r="E17">
        <f>(0.14*D17^2.4)</f>
        <v>5.0544416755300814</v>
      </c>
      <c r="F17">
        <f>(0.201*D17^2.4517)</f>
        <v>7.8395896295546557</v>
      </c>
      <c r="G17">
        <f>(-1.96+2.45*LN(D17))</f>
        <v>1.7010965080673097</v>
      </c>
      <c r="H17">
        <f t="shared" si="0"/>
        <v>5.4796722960179514</v>
      </c>
    </row>
    <row r="18" spans="1:8" x14ac:dyDescent="0.3">
      <c r="A18" s="1">
        <v>42846</v>
      </c>
      <c r="B18" t="s">
        <v>2</v>
      </c>
      <c r="C18">
        <v>16.7</v>
      </c>
      <c r="D18">
        <f>C18/3.1416</f>
        <v>5.3157626687038446</v>
      </c>
      <c r="E18">
        <f>(0.14*D18^2.4)</f>
        <v>7.7176563162386183</v>
      </c>
      <c r="F18">
        <f>(0.201*D18^2.4517)</f>
        <v>12.079951676564141</v>
      </c>
      <c r="G18">
        <f>(-1.96+2.45*LN(D18))</f>
        <v>2.1331574130955637</v>
      </c>
      <c r="H18">
        <f t="shared" si="0"/>
        <v>8.4409359556176398</v>
      </c>
    </row>
    <row r="19" spans="1:8" x14ac:dyDescent="0.3">
      <c r="A19" s="1">
        <v>42846</v>
      </c>
      <c r="B19" t="s">
        <v>2</v>
      </c>
      <c r="C19">
        <v>40</v>
      </c>
      <c r="D19">
        <f>C19/3.1416</f>
        <v>12.732365673542144</v>
      </c>
      <c r="E19">
        <f>(0.14*D19^2.4)</f>
        <v>62.792804898138471</v>
      </c>
      <c r="F19">
        <f>(0.201*D19^2.4517)</f>
        <v>102.82570726776724</v>
      </c>
      <c r="G19">
        <f>(-1.96+2.45*LN(D19))</f>
        <v>4.2731607130890703</v>
      </c>
      <c r="H19">
        <f t="shared" si="0"/>
        <v>71.73882376480168</v>
      </c>
    </row>
    <row r="20" spans="1:8" x14ac:dyDescent="0.3">
      <c r="A20" s="1">
        <v>42846</v>
      </c>
      <c r="B20" t="s">
        <v>2</v>
      </c>
      <c r="C20">
        <v>67.599999999999994</v>
      </c>
      <c r="D20">
        <f>C20/3.1416</f>
        <v>21.517697988286223</v>
      </c>
      <c r="E20">
        <f>(0.14*D20^2.4)</f>
        <v>221.22692057652947</v>
      </c>
      <c r="F20">
        <f>(0.201*D20^2.4517)</f>
        <v>372.23014295855006</v>
      </c>
      <c r="G20">
        <f>(-1.96+2.45*LN(D20))</f>
        <v>5.5587456089797769</v>
      </c>
      <c r="H20">
        <f>2.7182^G20</f>
        <v>259.45370125837115</v>
      </c>
    </row>
    <row r="21" spans="1:8" x14ac:dyDescent="0.3">
      <c r="A21" s="1">
        <v>42846</v>
      </c>
      <c r="B21" t="s">
        <v>2</v>
      </c>
      <c r="C21">
        <v>40.1</v>
      </c>
      <c r="D21">
        <f>C21/3.1416</f>
        <v>12.764196587726</v>
      </c>
      <c r="E21">
        <f>(0.14*D21^2.4)</f>
        <v>63.170221271671217</v>
      </c>
      <c r="F21">
        <f>(0.201*D21^2.4517)</f>
        <v>103.45709582174707</v>
      </c>
      <c r="G21">
        <f>(-1.96+2.45*LN(D21))</f>
        <v>4.279278069575609</v>
      </c>
      <c r="H21">
        <f t="shared" si="0"/>
        <v>72.179007479923683</v>
      </c>
    </row>
    <row r="22" spans="1:8" x14ac:dyDescent="0.3">
      <c r="A22" s="1">
        <v>42846</v>
      </c>
      <c r="B22" t="s">
        <v>2</v>
      </c>
      <c r="C22">
        <v>94</v>
      </c>
      <c r="D22">
        <f>C22/3.1416</f>
        <v>29.92105933282404</v>
      </c>
      <c r="E22">
        <f>(0.14*D22^2.4)</f>
        <v>488.05947957418704</v>
      </c>
      <c r="F22">
        <f>(0.201*D22^2.4517)</f>
        <v>835.31212090496604</v>
      </c>
      <c r="G22">
        <f>(-1.96+2.45*LN(D22))</f>
        <v>6.3664782670714368</v>
      </c>
      <c r="H22">
        <f t="shared" si="0"/>
        <v>581.89301862638968</v>
      </c>
    </row>
    <row r="23" spans="1:8" x14ac:dyDescent="0.3">
      <c r="A23" s="1">
        <v>42846</v>
      </c>
      <c r="B23" t="s">
        <v>2</v>
      </c>
      <c r="C23">
        <v>11.7</v>
      </c>
      <c r="D23">
        <f>C23/3.1416</f>
        <v>3.724216959511077</v>
      </c>
      <c r="E23">
        <f>(0.14*D23^2.4)</f>
        <v>3.2855794388448194</v>
      </c>
      <c r="F23">
        <f>(0.201*D23^2.4517)</f>
        <v>5.0489666483295457</v>
      </c>
      <c r="G23">
        <f>(-1.96+2.45*LN(D23))</f>
        <v>1.2613987129290165</v>
      </c>
      <c r="H23">
        <f t="shared" si="0"/>
        <v>3.530221936371416</v>
      </c>
    </row>
    <row r="24" spans="1:8" x14ac:dyDescent="0.3">
      <c r="A24" s="1">
        <v>42846</v>
      </c>
      <c r="B24" t="s">
        <v>2</v>
      </c>
      <c r="C24">
        <v>8.8000000000000007</v>
      </c>
      <c r="D24">
        <f>C24/3.1416</f>
        <v>2.801120448179272</v>
      </c>
      <c r="E24">
        <f>(0.14*D24^2.4)</f>
        <v>1.6585337632710042</v>
      </c>
      <c r="F24">
        <f>(0.201*D24^2.4517)</f>
        <v>2.5114202514978636</v>
      </c>
      <c r="G24">
        <f>(-1.96+2.45*LN(D24))</f>
        <v>0.56354776814612073</v>
      </c>
      <c r="H24">
        <f t="shared" si="0"/>
        <v>1.7568647060238822</v>
      </c>
    </row>
    <row r="25" spans="1:8" x14ac:dyDescent="0.3">
      <c r="A25" s="1">
        <v>42846</v>
      </c>
      <c r="B25" t="s">
        <v>2</v>
      </c>
      <c r="C25">
        <v>18.3</v>
      </c>
      <c r="D25">
        <f>C25/3.1416</f>
        <v>5.8250572956455313</v>
      </c>
      <c r="E25">
        <f>(0.14*D25^2.4)</f>
        <v>9.6127692898187611</v>
      </c>
      <c r="F25">
        <f>(0.201*D25^2.4517)</f>
        <v>15.117589950423104</v>
      </c>
      <c r="G25">
        <f>(-1.96+2.45*LN(D25))</f>
        <v>2.3573136471359959</v>
      </c>
      <c r="H25">
        <f t="shared" si="0"/>
        <v>10.561789074235135</v>
      </c>
    </row>
    <row r="26" spans="1:8" x14ac:dyDescent="0.3">
      <c r="A26" s="1">
        <v>42846</v>
      </c>
      <c r="B26" t="s">
        <v>2</v>
      </c>
      <c r="C26">
        <v>12.2</v>
      </c>
      <c r="D26">
        <f>C26/3.1416</f>
        <v>3.8833715304303538</v>
      </c>
      <c r="E26">
        <f>(0.14*D26^2.4)</f>
        <v>3.6326996951401567</v>
      </c>
      <c r="F26">
        <f>(0.201*D26^2.4517)</f>
        <v>5.5944786593671347</v>
      </c>
      <c r="G26">
        <f>(-1.96+2.45*LN(D26))</f>
        <v>1.3639241322709927</v>
      </c>
      <c r="H26">
        <f t="shared" si="0"/>
        <v>3.9113519184637187</v>
      </c>
    </row>
    <row r="27" spans="1:8" x14ac:dyDescent="0.3">
      <c r="A27" s="1">
        <v>42846</v>
      </c>
      <c r="B27" t="s">
        <v>2</v>
      </c>
      <c r="C27">
        <v>9.5</v>
      </c>
      <c r="D27">
        <f>C27/3.1416</f>
        <v>3.0239368474662593</v>
      </c>
      <c r="E27">
        <f>(0.14*D27^2.4)</f>
        <v>1.992978238105594</v>
      </c>
      <c r="F27">
        <f>(0.201*D27^2.4517)</f>
        <v>3.0298155329368188</v>
      </c>
      <c r="G27">
        <f>(-1.96+2.45*LN(D27))</f>
        <v>0.75107095709583982</v>
      </c>
      <c r="H27">
        <f t="shared" si="0"/>
        <v>2.11922053151289</v>
      </c>
    </row>
    <row r="28" spans="1:8" x14ac:dyDescent="0.3">
      <c r="A28" s="1">
        <v>42846</v>
      </c>
      <c r="B28" t="s">
        <v>2</v>
      </c>
      <c r="C28">
        <v>32.5</v>
      </c>
      <c r="D28">
        <f>C28/3.1416</f>
        <v>10.345047109752992</v>
      </c>
      <c r="E28">
        <f>(0.14*D28^2.4)</f>
        <v>38.149247003737393</v>
      </c>
      <c r="F28">
        <f>(0.201*D28^2.4517)</f>
        <v>61.803868638316693</v>
      </c>
      <c r="G28">
        <f>(-1.96+2.45*LN(D28))</f>
        <v>3.7644442693823716</v>
      </c>
      <c r="H28">
        <f t="shared" si="0"/>
        <v>43.134836693484985</v>
      </c>
    </row>
    <row r="29" spans="1:8" x14ac:dyDescent="0.3">
      <c r="A29" s="1">
        <v>42846</v>
      </c>
      <c r="B29" t="s">
        <v>2</v>
      </c>
      <c r="C29">
        <v>19</v>
      </c>
      <c r="D29">
        <f>C29/3.1416</f>
        <v>6.0478736949325187</v>
      </c>
      <c r="E29">
        <f>(0.14*D29^2.4)</f>
        <v>10.519002204714218</v>
      </c>
      <c r="F29">
        <f>(0.201*D29^2.4517)</f>
        <v>16.57491951126649</v>
      </c>
      <c r="G29">
        <f>(-1.96+2.45*LN(D29))</f>
        <v>2.4492815494677052</v>
      </c>
      <c r="H29">
        <f t="shared" si="0"/>
        <v>11.579170270287532</v>
      </c>
    </row>
    <row r="30" spans="1:8" x14ac:dyDescent="0.3">
      <c r="A30" s="1">
        <v>42846</v>
      </c>
      <c r="B30" t="s">
        <v>2</v>
      </c>
      <c r="C30">
        <v>15.9</v>
      </c>
      <c r="D30">
        <f>C30/3.1416</f>
        <v>5.0611153552330022</v>
      </c>
      <c r="E30">
        <f>(0.14*D30^2.4)</f>
        <v>6.8599192291632356</v>
      </c>
      <c r="F30">
        <f>(0.201*D30^2.4517)</f>
        <v>10.71017468619168</v>
      </c>
      <c r="G30">
        <f>(-1.96+2.45*LN(D30))</f>
        <v>2.0128878681140816</v>
      </c>
      <c r="H30">
        <f t="shared" si="0"/>
        <v>7.4844480416565373</v>
      </c>
    </row>
    <row r="31" spans="1:8" x14ac:dyDescent="0.3">
      <c r="A31" s="1">
        <v>42846</v>
      </c>
      <c r="B31" t="s">
        <v>2</v>
      </c>
      <c r="C31">
        <v>66.2</v>
      </c>
      <c r="D31">
        <f>C31/3.1416</f>
        <v>21.072065189712252</v>
      </c>
      <c r="E31">
        <f>(0.14*D31^2.4)</f>
        <v>210.38999267787239</v>
      </c>
      <c r="F31">
        <f>(0.201*D31^2.4517)</f>
        <v>353.61343530115334</v>
      </c>
      <c r="G31">
        <f>(-1.96+2.45*LN(D31))</f>
        <v>5.507473184720185</v>
      </c>
      <c r="H31">
        <f>2.7182^G31</f>
        <v>246.48654078559514</v>
      </c>
    </row>
    <row r="32" spans="1:8" x14ac:dyDescent="0.3">
      <c r="A32" s="1">
        <v>42846</v>
      </c>
      <c r="B32" t="s">
        <v>2</v>
      </c>
      <c r="C32">
        <v>50.6</v>
      </c>
      <c r="D32">
        <f>C32/3.1416</f>
        <v>16.106442577030812</v>
      </c>
      <c r="E32">
        <f>(0.14*D32^2.4)</f>
        <v>110.38934190371106</v>
      </c>
      <c r="F32">
        <f>(0.201*D32^2.4517)</f>
        <v>182.97722918279376</v>
      </c>
      <c r="G32">
        <f>(-1.96+2.45*LN(D32))</f>
        <v>4.8490874124288048</v>
      </c>
      <c r="H32">
        <f t="shared" si="0"/>
        <v>127.60524028293896</v>
      </c>
    </row>
    <row r="33" spans="1:8" x14ac:dyDescent="0.3">
      <c r="A33" s="1">
        <v>42846</v>
      </c>
      <c r="B33" t="s">
        <v>2</v>
      </c>
      <c r="C33">
        <v>69.5</v>
      </c>
      <c r="D33">
        <f>C33/3.1416</f>
        <v>22.122485357779475</v>
      </c>
      <c r="E33">
        <f>(0.14*D33^2.4)</f>
        <v>236.44461903405863</v>
      </c>
      <c r="F33">
        <f>(0.201*D33^2.4517)</f>
        <v>398.40554113427447</v>
      </c>
      <c r="G33">
        <f>(-1.96+2.45*LN(D33))</f>
        <v>5.6266565943082556</v>
      </c>
      <c r="H33">
        <f t="shared" si="0"/>
        <v>277.68495411030187</v>
      </c>
    </row>
    <row r="34" spans="1:8" x14ac:dyDescent="0.3">
      <c r="A34" s="1">
        <v>42846</v>
      </c>
      <c r="B34" t="s">
        <v>2</v>
      </c>
      <c r="C34">
        <v>42</v>
      </c>
      <c r="D34">
        <f>C34/3.1416</f>
        <v>13.368983957219251</v>
      </c>
      <c r="E34">
        <f>(0.14*D34^2.4)</f>
        <v>70.593416485062193</v>
      </c>
      <c r="F34">
        <f>(0.201*D34^2.4517)</f>
        <v>115.8914802266027</v>
      </c>
      <c r="G34">
        <f>(-1.96+2.45*LN(D34))</f>
        <v>4.3926966153041791</v>
      </c>
      <c r="H34">
        <f t="shared" si="0"/>
        <v>80.847477027014207</v>
      </c>
    </row>
    <row r="35" spans="1:8" x14ac:dyDescent="0.3">
      <c r="A35" s="1">
        <v>42846</v>
      </c>
      <c r="B35" t="s">
        <v>2</v>
      </c>
      <c r="C35">
        <v>34</v>
      </c>
      <c r="D35">
        <f>C35/3.1416</f>
        <v>10.822510822510823</v>
      </c>
      <c r="E35">
        <f>(0.14*D35^2.4)</f>
        <v>42.512368810736248</v>
      </c>
      <c r="F35">
        <f>(0.201*D35^2.4517)</f>
        <v>69.033212751092876</v>
      </c>
      <c r="G35">
        <f>(-1.96+2.45*LN(D35))</f>
        <v>3.8749893358195227</v>
      </c>
      <c r="H35">
        <f t="shared" si="0"/>
        <v>48.176564312410051</v>
      </c>
    </row>
    <row r="36" spans="1:8" x14ac:dyDescent="0.3">
      <c r="A36" s="1">
        <v>42846</v>
      </c>
      <c r="B36" t="s">
        <v>2</v>
      </c>
      <c r="C36">
        <v>8.5</v>
      </c>
      <c r="D36">
        <f>C36/3.1416</f>
        <v>2.7056277056277058</v>
      </c>
      <c r="E36">
        <f>(0.14*D36^2.4)</f>
        <v>1.5260590037475001</v>
      </c>
      <c r="F36">
        <f>(0.201*D36^2.4517)</f>
        <v>2.3066813530015664</v>
      </c>
      <c r="G36">
        <f>(-1.96+2.45*LN(D36))</f>
        <v>0.47856815107578976</v>
      </c>
      <c r="H36">
        <f t="shared" si="0"/>
        <v>1.6137388350501694</v>
      </c>
    </row>
    <row r="37" spans="1:8" x14ac:dyDescent="0.3">
      <c r="A37" s="1">
        <v>42846</v>
      </c>
      <c r="B37" t="s">
        <v>2</v>
      </c>
      <c r="C37">
        <v>61</v>
      </c>
      <c r="D37">
        <f>C37/3.1416</f>
        <v>19.416857652151769</v>
      </c>
      <c r="E37">
        <f>(0.14*D37^2.4)</f>
        <v>172.88507707063835</v>
      </c>
      <c r="F37">
        <f>(0.201*D37^2.4517)</f>
        <v>289.35059593992651</v>
      </c>
      <c r="G37">
        <f>(-1.96+2.45*LN(D37))</f>
        <v>5.307047017734539</v>
      </c>
      <c r="H37">
        <f t="shared" si="0"/>
        <v>201.72134346848375</v>
      </c>
    </row>
    <row r="38" spans="1:8" x14ac:dyDescent="0.3">
      <c r="A38" s="1">
        <v>42846</v>
      </c>
      <c r="B38" t="s">
        <v>2</v>
      </c>
      <c r="C38">
        <v>26.9</v>
      </c>
      <c r="D38">
        <f>C38/3.1416</f>
        <v>8.5625159154570909</v>
      </c>
      <c r="E38">
        <f>(0.14*D38^2.4)</f>
        <v>24.231002134305598</v>
      </c>
      <c r="F38">
        <f>(0.201*D38^2.4517)</f>
        <v>38.873611455768966</v>
      </c>
      <c r="G38">
        <f>(-1.96+2.45*LN(D38))</f>
        <v>3.3011154526990198</v>
      </c>
      <c r="H38">
        <f t="shared" si="0"/>
        <v>27.140201468902774</v>
      </c>
    </row>
    <row r="39" spans="1:8" x14ac:dyDescent="0.3">
      <c r="A39" s="1">
        <v>42846</v>
      </c>
      <c r="B39" t="s">
        <v>2</v>
      </c>
      <c r="C39">
        <v>57</v>
      </c>
      <c r="D39">
        <f>C39/3.1416</f>
        <v>18.143621084797555</v>
      </c>
      <c r="E39">
        <f>(0.14*D39^2.4)</f>
        <v>146.91480312052502</v>
      </c>
      <c r="F39">
        <f>(0.201*D39^2.4517)</f>
        <v>245.02455454503084</v>
      </c>
      <c r="G39">
        <f>(-1.96+2.45*LN(D39))</f>
        <v>5.1408816567045745</v>
      </c>
      <c r="H39">
        <f t="shared" si="0"/>
        <v>170.83990644828344</v>
      </c>
    </row>
    <row r="40" spans="1:8" x14ac:dyDescent="0.3">
      <c r="A40" s="1">
        <v>42846</v>
      </c>
      <c r="B40" t="s">
        <v>2</v>
      </c>
      <c r="C40">
        <v>35.200000000000003</v>
      </c>
      <c r="D40">
        <f>C40/3.1416</f>
        <v>11.204481792717088</v>
      </c>
      <c r="E40">
        <f>(0.14*D40^2.4)</f>
        <v>46.202800059558825</v>
      </c>
      <c r="F40">
        <f>(0.201*D40^2.4517)</f>
        <v>75.160536718023906</v>
      </c>
      <c r="G40">
        <f>(-1.96+2.45*LN(D40))</f>
        <v>3.9599689528898532</v>
      </c>
      <c r="H40">
        <f t="shared" si="0"/>
        <v>52.449444519522601</v>
      </c>
    </row>
    <row r="41" spans="1:8" x14ac:dyDescent="0.3">
      <c r="A41" s="1">
        <v>42846</v>
      </c>
      <c r="B41" t="s">
        <v>2</v>
      </c>
      <c r="C41">
        <v>41.2</v>
      </c>
      <c r="D41">
        <f>C41/3.1416</f>
        <v>13.114336643748409</v>
      </c>
      <c r="E41">
        <f>(0.14*D41^2.4)</f>
        <v>67.409207649921555</v>
      </c>
      <c r="F41">
        <f>(0.201*D41^2.4517)</f>
        <v>110.55406838216881</v>
      </c>
      <c r="G41">
        <f>(-1.96+2.45*LN(D41))</f>
        <v>4.3455797785808539</v>
      </c>
      <c r="H41">
        <f t="shared" si="0"/>
        <v>77.12665661377018</v>
      </c>
    </row>
    <row r="42" spans="1:8" x14ac:dyDescent="0.3">
      <c r="A42" s="1">
        <v>42846</v>
      </c>
      <c r="B42" t="s">
        <v>2</v>
      </c>
      <c r="C42">
        <v>30.9</v>
      </c>
      <c r="D42">
        <f>C42/3.1416</f>
        <v>9.8357524828113068</v>
      </c>
      <c r="E42">
        <f>(0.14*D42^2.4)</f>
        <v>33.796074163019327</v>
      </c>
      <c r="F42">
        <f>(0.201*D42^2.4517)</f>
        <v>54.608774276918183</v>
      </c>
      <c r="G42">
        <f>(-1.96+2.45*LN(D42))</f>
        <v>3.6407587010739917</v>
      </c>
      <c r="H42">
        <f>2.7182^G42</f>
        <v>38.116570225376314</v>
      </c>
    </row>
    <row r="43" spans="1:8" x14ac:dyDescent="0.3">
      <c r="A43" s="1">
        <v>42846</v>
      </c>
      <c r="B43" t="s">
        <v>2</v>
      </c>
      <c r="C43">
        <v>10.4</v>
      </c>
      <c r="D43">
        <f>C43/3.1416</f>
        <v>3.3104150751209578</v>
      </c>
      <c r="E43">
        <f>(0.14*D43^2.4)</f>
        <v>2.4765432575484287</v>
      </c>
      <c r="F43">
        <f>(0.201*D43^2.4517)</f>
        <v>3.7826125804370045</v>
      </c>
      <c r="G43">
        <f>(-1.96+2.45*LN(D43))</f>
        <v>0.97283027557087776</v>
      </c>
      <c r="H43">
        <f t="shared" si="0"/>
        <v>2.6453436731633442</v>
      </c>
    </row>
    <row r="44" spans="1:8" x14ac:dyDescent="0.3">
      <c r="A44" s="1">
        <v>42846</v>
      </c>
      <c r="B44" t="s">
        <v>2</v>
      </c>
      <c r="C44">
        <v>17.2</v>
      </c>
      <c r="D44">
        <f>C44/3.1416</f>
        <v>5.4749172396231218</v>
      </c>
      <c r="E44">
        <f>(0.14*D44^2.4)</f>
        <v>8.2838871974109267</v>
      </c>
      <c r="F44">
        <f>(0.201*D44^2.4517)</f>
        <v>12.986027491772017</v>
      </c>
      <c r="G44">
        <f>(-1.96+2.45*LN(D44))</f>
        <v>2.2054340408674751</v>
      </c>
      <c r="H44">
        <f t="shared" si="0"/>
        <v>9.0735868559240842</v>
      </c>
    </row>
    <row r="45" spans="1:8" x14ac:dyDescent="0.3">
      <c r="A45" s="1">
        <v>42846</v>
      </c>
      <c r="B45" t="s">
        <v>2</v>
      </c>
      <c r="C45">
        <v>66.7</v>
      </c>
      <c r="D45">
        <f>C45/3.1416</f>
        <v>21.231219760631525</v>
      </c>
      <c r="E45">
        <f>(0.14*D45^2.4)</f>
        <v>214.22389198998721</v>
      </c>
      <c r="F45">
        <f>(0.201*D45^2.4517)</f>
        <v>360.19736519762779</v>
      </c>
      <c r="G45">
        <f>(-1.96+2.45*LN(D45))</f>
        <v>5.5259081851677925</v>
      </c>
      <c r="H45">
        <f t="shared" si="0"/>
        <v>251.07252364127299</v>
      </c>
    </row>
    <row r="46" spans="1:8" x14ac:dyDescent="0.3">
      <c r="A46" s="1">
        <v>42846</v>
      </c>
      <c r="B46" t="s">
        <v>2</v>
      </c>
      <c r="C46">
        <v>58.6</v>
      </c>
      <c r="D46">
        <f>C46/3.1416</f>
        <v>18.652915711739244</v>
      </c>
      <c r="E46">
        <f>(0.14*D46^2.4)</f>
        <v>157.007421848333</v>
      </c>
      <c r="F46">
        <f>(0.201*D46^2.4517)</f>
        <v>262.23207402658375</v>
      </c>
      <c r="G46">
        <f>(-1.96+2.45*LN(D46))</f>
        <v>5.2087060571381958</v>
      </c>
      <c r="H46">
        <f t="shared" si="0"/>
        <v>182.82862836305571</v>
      </c>
    </row>
    <row r="47" spans="1:8" x14ac:dyDescent="0.3">
      <c r="A47" s="1">
        <v>42846</v>
      </c>
      <c r="B47" t="s">
        <v>2</v>
      </c>
      <c r="C47">
        <v>67</v>
      </c>
      <c r="D47">
        <f>C47/3.1416</f>
        <v>21.326712503183092</v>
      </c>
      <c r="E47">
        <f>(0.14*D47^2.4)</f>
        <v>216.54363877019296</v>
      </c>
      <c r="F47">
        <f>(0.201*D47^2.4517)</f>
        <v>364.1822866434045</v>
      </c>
      <c r="G47">
        <f>(-1.96+2.45*LN(D47))</f>
        <v>5.5369029680177935</v>
      </c>
      <c r="H47">
        <f t="shared" si="0"/>
        <v>253.84815875201502</v>
      </c>
    </row>
    <row r="48" spans="1:8" x14ac:dyDescent="0.3">
      <c r="A48" s="1">
        <v>42846</v>
      </c>
      <c r="B48" t="s">
        <v>2</v>
      </c>
      <c r="C48">
        <v>33.200000000000003</v>
      </c>
      <c r="D48">
        <f>C48/3.1416</f>
        <v>10.567863509039981</v>
      </c>
      <c r="E48">
        <f>(0.14*D48^2.4)</f>
        <v>40.151086761674307</v>
      </c>
      <c r="F48">
        <f>(0.201*D48^2.4517)</f>
        <v>65.118661401200583</v>
      </c>
      <c r="G48">
        <f>(-1.96+2.45*LN(D48))</f>
        <v>3.8166532465199126</v>
      </c>
      <c r="H48">
        <f t="shared" si="0"/>
        <v>45.446615529271931</v>
      </c>
    </row>
    <row r="49" spans="4:11" x14ac:dyDescent="0.3">
      <c r="D49" s="5"/>
      <c r="E49" s="5">
        <f t="shared" ref="E49:F49" si="1">SUM(E6:E48)</f>
        <v>3938.9709277522511</v>
      </c>
      <c r="F49" s="5">
        <f t="shared" si="1"/>
        <v>6582.297176603226</v>
      </c>
      <c r="G49" s="5"/>
      <c r="H49" s="10">
        <f>SUM(H6:H48)</f>
        <v>4589.0841504415457</v>
      </c>
      <c r="I49" s="10">
        <f>H49/1000</f>
        <v>4.5890841504415461</v>
      </c>
      <c r="J49" s="10">
        <f>I49*25</f>
        <v>114.72710376103865</v>
      </c>
      <c r="K49" s="10">
        <f>J49*0.48</f>
        <v>55.069009805298549</v>
      </c>
    </row>
    <row r="50" spans="4:11" x14ac:dyDescent="0.3">
      <c r="D50" s="5"/>
      <c r="H50" s="11" t="s">
        <v>23</v>
      </c>
      <c r="I50" s="11" t="s">
        <v>25</v>
      </c>
      <c r="J50" s="11" t="s">
        <v>24</v>
      </c>
      <c r="K50" s="11" t="s">
        <v>28</v>
      </c>
    </row>
    <row r="51" spans="4:11" x14ac:dyDescent="0.3">
      <c r="J51" s="7" t="s">
        <v>27</v>
      </c>
      <c r="K51" s="7" t="s">
        <v>26</v>
      </c>
    </row>
  </sheetData>
  <mergeCells count="2">
    <mergeCell ref="E4:H4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zoomScale="73" zoomScaleNormal="73" workbookViewId="0">
      <selection activeCell="G59" sqref="G59"/>
    </sheetView>
  </sheetViews>
  <sheetFormatPr defaultColWidth="11.44140625" defaultRowHeight="14.4" x14ac:dyDescent="0.3"/>
  <cols>
    <col min="1" max="1" width="13.5546875" customWidth="1"/>
    <col min="5" max="5" width="18" customWidth="1"/>
    <col min="6" max="6" width="16.44140625" customWidth="1"/>
    <col min="7" max="7" width="12.88671875" customWidth="1"/>
    <col min="8" max="8" width="12.6640625" customWidth="1"/>
    <col min="11" max="11" width="13.77734375" customWidth="1"/>
  </cols>
  <sheetData>
    <row r="1" spans="1:8" x14ac:dyDescent="0.3">
      <c r="A1" t="s">
        <v>3</v>
      </c>
    </row>
    <row r="2" spans="1:8" x14ac:dyDescent="0.3">
      <c r="A2" t="s">
        <v>12</v>
      </c>
    </row>
    <row r="3" spans="1:8" x14ac:dyDescent="0.3">
      <c r="A3" t="s">
        <v>4</v>
      </c>
      <c r="C3" t="s">
        <v>11</v>
      </c>
      <c r="D3" t="s">
        <v>16</v>
      </c>
    </row>
    <row r="4" spans="1:8" x14ac:dyDescent="0.3">
      <c r="E4" s="14" t="s">
        <v>18</v>
      </c>
      <c r="F4" s="14"/>
      <c r="G4" s="14"/>
      <c r="H4" s="14"/>
    </row>
    <row r="5" spans="1:8" ht="57.6" x14ac:dyDescent="0.3">
      <c r="A5" s="2" t="s">
        <v>0</v>
      </c>
      <c r="B5" s="2" t="s">
        <v>5</v>
      </c>
      <c r="C5" s="3" t="s">
        <v>6</v>
      </c>
      <c r="D5" s="3" t="s">
        <v>15</v>
      </c>
      <c r="E5" s="8" t="s">
        <v>17</v>
      </c>
      <c r="F5" s="3" t="s">
        <v>19</v>
      </c>
      <c r="G5" s="13" t="s">
        <v>33</v>
      </c>
      <c r="H5" s="13"/>
    </row>
    <row r="6" spans="1:8" x14ac:dyDescent="0.3">
      <c r="A6" s="1">
        <v>43449</v>
      </c>
      <c r="B6" t="s">
        <v>2</v>
      </c>
      <c r="C6">
        <v>16.5</v>
      </c>
      <c r="D6">
        <f>C6/3.1416</f>
        <v>5.2521008403361344</v>
      </c>
      <c r="E6">
        <f>(0.14*D6^2.4)</f>
        <v>7.4976880987835264</v>
      </c>
      <c r="F6">
        <f>(0.201*D6^2.4517)</f>
        <v>11.728341706471866</v>
      </c>
      <c r="G6">
        <f>(-1.96+2.45*LN(D6))</f>
        <v>2.1036389837309368</v>
      </c>
      <c r="H6">
        <f>2.7182^G6</f>
        <v>8.1954216003352727</v>
      </c>
    </row>
    <row r="7" spans="1:8" x14ac:dyDescent="0.3">
      <c r="A7" s="1">
        <v>43449</v>
      </c>
      <c r="B7" t="s">
        <v>2</v>
      </c>
      <c r="C7">
        <v>29</v>
      </c>
      <c r="D7">
        <f>C7/3.1416</f>
        <v>9.2309651133180548</v>
      </c>
      <c r="E7">
        <f>(0.14*D7^2.4)</f>
        <v>29.021583080192759</v>
      </c>
      <c r="F7">
        <f>(0.201*D7^2.4517)</f>
        <v>46.740396921163956</v>
      </c>
      <c r="G7">
        <f>(-1.96+2.45*LN(D7))</f>
        <v>3.4852808339767885</v>
      </c>
      <c r="H7">
        <f t="shared" ref="H7:H51" si="0">2.7182^G7</f>
        <v>32.628166387666496</v>
      </c>
    </row>
    <row r="8" spans="1:8" x14ac:dyDescent="0.3">
      <c r="A8" s="1">
        <v>43449</v>
      </c>
      <c r="B8" t="s">
        <v>2</v>
      </c>
      <c r="C8">
        <v>58.5</v>
      </c>
      <c r="D8">
        <f>C8/3.1416</f>
        <v>18.621084797555387</v>
      </c>
      <c r="E8">
        <f>(0.14*D8^2.4)</f>
        <v>156.3651559930212</v>
      </c>
      <c r="F8">
        <f>(0.201*D8^2.4517)</f>
        <v>261.1363091230794</v>
      </c>
      <c r="G8">
        <f>(-1.96+2.45*LN(D8))</f>
        <v>5.2045215983925628</v>
      </c>
      <c r="H8">
        <f t="shared" si="0"/>
        <v>182.06521085079379</v>
      </c>
    </row>
    <row r="9" spans="1:8" x14ac:dyDescent="0.3">
      <c r="A9" s="1">
        <v>43449</v>
      </c>
      <c r="B9" t="s">
        <v>2</v>
      </c>
      <c r="C9">
        <v>20.3</v>
      </c>
      <c r="D9">
        <f>C9/3.1416</f>
        <v>6.4616755793226384</v>
      </c>
      <c r="E9">
        <f>(0.14*D9^2.4)</f>
        <v>12.329810300580869</v>
      </c>
      <c r="F9">
        <f>(0.201*D9^2.4517)</f>
        <v>19.494821401162973</v>
      </c>
      <c r="G9">
        <f>(-1.96+2.45*LN(D9))</f>
        <v>2.6114272213268936</v>
      </c>
      <c r="H9">
        <f t="shared" si="0"/>
        <v>13.617403017245376</v>
      </c>
    </row>
    <row r="10" spans="1:8" x14ac:dyDescent="0.3">
      <c r="A10" s="1">
        <v>43449</v>
      </c>
      <c r="B10" t="s">
        <v>2</v>
      </c>
      <c r="C10">
        <v>41.6</v>
      </c>
      <c r="D10">
        <f>C10/3.1416</f>
        <v>13.241660300483831</v>
      </c>
      <c r="E10">
        <f>(0.14*D10^2.4)</f>
        <v>68.990596092352092</v>
      </c>
      <c r="F10">
        <f>(0.201*D10^2.4517)</f>
        <v>113.20414875703507</v>
      </c>
      <c r="G10">
        <f>(-1.96+2.45*LN(D10))</f>
        <v>4.3692514603146098</v>
      </c>
      <c r="H10">
        <f t="shared" si="0"/>
        <v>78.974098429389741</v>
      </c>
    </row>
    <row r="11" spans="1:8" x14ac:dyDescent="0.3">
      <c r="A11" s="1">
        <v>43449</v>
      </c>
      <c r="B11" t="s">
        <v>2</v>
      </c>
      <c r="C11">
        <v>24</v>
      </c>
      <c r="D11">
        <f>C11/3.1416</f>
        <v>7.6394194041252863</v>
      </c>
      <c r="E11">
        <f>(0.14*D11^2.4)</f>
        <v>18.427774278884964</v>
      </c>
      <c r="F11">
        <f>(0.201*D11^2.4517)</f>
        <v>29.389698173268748</v>
      </c>
      <c r="G11">
        <f>(-1.96+2.45*LN(D11))</f>
        <v>3.0216379348623938</v>
      </c>
      <c r="H11">
        <f t="shared" si="0"/>
        <v>20.523015693041639</v>
      </c>
    </row>
    <row r="12" spans="1:8" x14ac:dyDescent="0.3">
      <c r="A12" s="1">
        <v>43449</v>
      </c>
      <c r="B12" t="s">
        <v>2</v>
      </c>
      <c r="C12">
        <v>42</v>
      </c>
      <c r="D12">
        <f>C12/3.1416</f>
        <v>13.368983957219251</v>
      </c>
      <c r="E12">
        <f>(0.14*D12^2.4)</f>
        <v>70.593416485062193</v>
      </c>
      <c r="F12">
        <f>(0.201*D12^2.4517)</f>
        <v>115.8914802266027</v>
      </c>
      <c r="G12">
        <f>(-1.96+2.45*LN(D12))</f>
        <v>4.3926966153041791</v>
      </c>
      <c r="H12">
        <f t="shared" si="0"/>
        <v>80.847477027014207</v>
      </c>
    </row>
    <row r="13" spans="1:8" x14ac:dyDescent="0.3">
      <c r="A13" s="1">
        <v>43449</v>
      </c>
      <c r="B13" t="s">
        <v>2</v>
      </c>
      <c r="C13">
        <v>53</v>
      </c>
      <c r="D13">
        <f>C13/3.1416</f>
        <v>16.870384517443341</v>
      </c>
      <c r="E13">
        <f>(0.14*D13^2.4)</f>
        <v>123.37523442785135</v>
      </c>
      <c r="F13">
        <f>(0.201*D13^2.4517)</f>
        <v>204.992689855538</v>
      </c>
      <c r="G13">
        <f>(-1.96+2.45*LN(D13))</f>
        <v>4.9626212387126252</v>
      </c>
      <c r="H13">
        <f t="shared" si="0"/>
        <v>142.94670187705427</v>
      </c>
    </row>
    <row r="14" spans="1:8" x14ac:dyDescent="0.3">
      <c r="A14" s="1">
        <v>43449</v>
      </c>
      <c r="B14" t="s">
        <v>2</v>
      </c>
      <c r="C14">
        <v>31</v>
      </c>
      <c r="D14">
        <f>C14/3.1416</f>
        <v>9.8675833969951618</v>
      </c>
      <c r="E14">
        <f>(0.14*D14^2.4)</f>
        <v>34.059162845494662</v>
      </c>
      <c r="F14">
        <f>(0.201*D14^2.4517)</f>
        <v>55.043075193642238</v>
      </c>
      <c r="G14">
        <f>(-1.96+2.45*LN(D14))</f>
        <v>3.6486747014985346</v>
      </c>
      <c r="H14">
        <f t="shared" si="0"/>
        <v>38.41948926412595</v>
      </c>
    </row>
    <row r="15" spans="1:8" x14ac:dyDescent="0.3">
      <c r="A15" s="1">
        <v>43449</v>
      </c>
      <c r="B15" t="s">
        <v>2</v>
      </c>
      <c r="C15">
        <v>49</v>
      </c>
      <c r="D15">
        <f>C15/3.1416</f>
        <v>15.597147950089127</v>
      </c>
      <c r="E15">
        <f>(0.14*D15^2.4)</f>
        <v>102.19661141558909</v>
      </c>
      <c r="F15">
        <f>(0.201*D15^2.4517)</f>
        <v>169.11609972537306</v>
      </c>
      <c r="G15">
        <f>(-1.96+2.45*LN(D15))</f>
        <v>4.7703657808809625</v>
      </c>
      <c r="H15">
        <f t="shared" si="0"/>
        <v>117.94544373937052</v>
      </c>
    </row>
    <row r="16" spans="1:8" x14ac:dyDescent="0.3">
      <c r="A16" s="1">
        <v>43449</v>
      </c>
      <c r="B16" t="s">
        <v>2</v>
      </c>
      <c r="C16">
        <v>51.5</v>
      </c>
      <c r="D16">
        <f>C16/3.1416</f>
        <v>16.392920804685509</v>
      </c>
      <c r="E16">
        <f>(0.14*D16^2.4)</f>
        <v>115.16042356092399</v>
      </c>
      <c r="F16">
        <f>(0.201*D16^2.4517)</f>
        <v>191.0596633196196</v>
      </c>
      <c r="G16">
        <f>(-1.96+2.45*LN(D16))</f>
        <v>4.8922814793006681</v>
      </c>
      <c r="H16">
        <f t="shared" si="0"/>
        <v>133.23762719940203</v>
      </c>
    </row>
    <row r="17" spans="1:8" x14ac:dyDescent="0.3">
      <c r="A17" s="1">
        <v>43449</v>
      </c>
      <c r="B17" t="s">
        <v>2</v>
      </c>
      <c r="C17">
        <v>41</v>
      </c>
      <c r="D17">
        <f>C17/3.1416</f>
        <v>13.050674815380697</v>
      </c>
      <c r="E17">
        <f>(0.14*D17^2.4)</f>
        <v>66.626524594354194</v>
      </c>
      <c r="F17">
        <f>(0.201*D17^2.4517)</f>
        <v>109.2429466946902</v>
      </c>
      <c r="G17">
        <f>(-1.96+2.45*LN(D17))</f>
        <v>4.3336576139354808</v>
      </c>
      <c r="H17">
        <f t="shared" si="0"/>
        <v>76.212626864123109</v>
      </c>
    </row>
    <row r="18" spans="1:8" x14ac:dyDescent="0.3">
      <c r="A18" s="1">
        <v>43449</v>
      </c>
      <c r="B18" t="s">
        <v>2</v>
      </c>
      <c r="C18">
        <v>41.5</v>
      </c>
      <c r="D18">
        <f>C18/3.1416</f>
        <v>13.209829386299974</v>
      </c>
      <c r="E18">
        <f>(0.14*D18^2.4)</f>
        <v>68.593242957532397</v>
      </c>
      <c r="F18">
        <f>(0.201*D18^2.4517)</f>
        <v>112.53814269529296</v>
      </c>
      <c r="G18">
        <f>(-1.96+2.45*LN(D18))</f>
        <v>4.3633549472397259</v>
      </c>
      <c r="H18">
        <f t="shared" si="0"/>
        <v>78.509810786775205</v>
      </c>
    </row>
    <row r="19" spans="1:8" x14ac:dyDescent="0.3">
      <c r="A19" s="1">
        <v>43449</v>
      </c>
      <c r="B19" t="s">
        <v>2</v>
      </c>
      <c r="C19">
        <v>47.5</v>
      </c>
      <c r="D19">
        <f>C19/3.1416</f>
        <v>15.119684237331297</v>
      </c>
      <c r="E19">
        <f>(0.14*D19^2.4)</f>
        <v>94.848521818618636</v>
      </c>
      <c r="F19">
        <f>(0.201*D19^2.4517)</f>
        <v>156.70431213021874</v>
      </c>
      <c r="G19">
        <f>(-1.96+2.45*LN(D19))</f>
        <v>4.6941938425593861</v>
      </c>
      <c r="H19">
        <f t="shared" si="0"/>
        <v>109.29520575859669</v>
      </c>
    </row>
    <row r="20" spans="1:8" x14ac:dyDescent="0.3">
      <c r="A20" s="1">
        <v>43449</v>
      </c>
      <c r="B20" t="s">
        <v>2</v>
      </c>
      <c r="C20">
        <v>72.5</v>
      </c>
      <c r="D20">
        <f>C20/3.1416</f>
        <v>23.077412783295138</v>
      </c>
      <c r="E20">
        <f>(0.14*D20^2.4)</f>
        <v>261.68396986920288</v>
      </c>
      <c r="F20">
        <f>(0.201*D20^2.4517)</f>
        <v>441.89787728656779</v>
      </c>
      <c r="G20">
        <f>(-1.96+2.45*LN(D20))</f>
        <v>5.7301931270684685</v>
      </c>
      <c r="H20">
        <f>2.7182^G20</f>
        <v>307.97562136351445</v>
      </c>
    </row>
    <row r="21" spans="1:8" x14ac:dyDescent="0.3">
      <c r="A21" s="1">
        <v>43449</v>
      </c>
      <c r="B21" t="s">
        <v>2</v>
      </c>
      <c r="C21">
        <v>47.5</v>
      </c>
      <c r="D21">
        <f>C21/3.1416</f>
        <v>15.119684237331297</v>
      </c>
      <c r="E21">
        <f>(0.14*D21^2.4)</f>
        <v>94.848521818618636</v>
      </c>
      <c r="F21">
        <f>(0.201*D21^2.4517)</f>
        <v>156.70431213021874</v>
      </c>
      <c r="G21">
        <f>(-1.96+2.45*LN(D21))</f>
        <v>4.6941938425593861</v>
      </c>
      <c r="H21">
        <f t="shared" si="0"/>
        <v>109.29520575859669</v>
      </c>
    </row>
    <row r="22" spans="1:8" x14ac:dyDescent="0.3">
      <c r="A22" s="1">
        <v>43449</v>
      </c>
      <c r="B22" t="s">
        <v>2</v>
      </c>
      <c r="C22">
        <v>47.2</v>
      </c>
      <c r="D22">
        <f>C22/3.1416</f>
        <v>15.024191494779732</v>
      </c>
      <c r="E22">
        <f>(0.14*D22^2.4)</f>
        <v>93.417168715959406</v>
      </c>
      <c r="F22">
        <f>(0.201*D22^2.4517)</f>
        <v>154.2889497233493</v>
      </c>
      <c r="G22">
        <f>(-1.96+2.45*LN(D22))</f>
        <v>4.6786710873591257</v>
      </c>
      <c r="H22">
        <f t="shared" si="0"/>
        <v>107.61179311549765</v>
      </c>
    </row>
    <row r="23" spans="1:8" x14ac:dyDescent="0.3">
      <c r="A23" s="1">
        <v>43449</v>
      </c>
      <c r="B23" t="s">
        <v>2</v>
      </c>
      <c r="C23">
        <v>57</v>
      </c>
      <c r="D23">
        <f>C23/3.1416</f>
        <v>18.143621084797555</v>
      </c>
      <c r="E23">
        <f>(0.14*D23^2.4)</f>
        <v>146.91480312052502</v>
      </c>
      <c r="F23">
        <f>(0.201*D23^2.4517)</f>
        <v>245.02455454503084</v>
      </c>
      <c r="G23">
        <f>(-1.96+2.45*LN(D23))</f>
        <v>5.1408816567045745</v>
      </c>
      <c r="H23">
        <f t="shared" si="0"/>
        <v>170.83990644828344</v>
      </c>
    </row>
    <row r="24" spans="1:8" x14ac:dyDescent="0.3">
      <c r="A24" s="1">
        <v>43449</v>
      </c>
      <c r="B24" t="s">
        <v>2</v>
      </c>
      <c r="C24">
        <v>25.5</v>
      </c>
      <c r="D24">
        <f>C24/3.1416</f>
        <v>8.1168831168831161</v>
      </c>
      <c r="E24">
        <f>(0.14*D24^2.4)</f>
        <v>21.313871194493153</v>
      </c>
      <c r="F24">
        <f>(0.201*D24^2.4517)</f>
        <v>34.099325225221008</v>
      </c>
      <c r="G24">
        <f>(-1.96+2.45*LN(D24))</f>
        <v>3.1701682583126578</v>
      </c>
      <c r="H24">
        <f t="shared" si="0"/>
        <v>23.809218206192462</v>
      </c>
    </row>
    <row r="25" spans="1:8" x14ac:dyDescent="0.3">
      <c r="A25" s="1">
        <v>43449</v>
      </c>
      <c r="B25" t="s">
        <v>2</v>
      </c>
      <c r="C25">
        <v>27</v>
      </c>
      <c r="D25">
        <f>C25/3.1416</f>
        <v>8.5943468296409478</v>
      </c>
      <c r="E25">
        <f>(0.14*D25^2.4)</f>
        <v>24.447752362021436</v>
      </c>
      <c r="F25">
        <f>(0.201*D25^2.4517)</f>
        <v>39.228867013434019</v>
      </c>
      <c r="G25">
        <f>(-1.96+2.45*LN(D25))</f>
        <v>3.3102063722205326</v>
      </c>
      <c r="H25">
        <f t="shared" si="0"/>
        <v>27.388048265741055</v>
      </c>
    </row>
    <row r="26" spans="1:8" x14ac:dyDescent="0.3">
      <c r="A26" s="1">
        <v>43449</v>
      </c>
      <c r="B26" t="s">
        <v>2</v>
      </c>
      <c r="C26">
        <v>20.2</v>
      </c>
      <c r="D26">
        <f>C26/3.1416</f>
        <v>6.4298446651387824</v>
      </c>
      <c r="E26">
        <f>(0.14*D26^2.4)</f>
        <v>12.184541473079241</v>
      </c>
      <c r="F26">
        <f>(0.201*D26^2.4517)</f>
        <v>19.260217054886976</v>
      </c>
      <c r="G26">
        <f>(-1.96+2.45*LN(D26))</f>
        <v>2.599328431307466</v>
      </c>
      <c r="H26">
        <f t="shared" si="0"/>
        <v>13.453646472841195</v>
      </c>
    </row>
    <row r="27" spans="1:8" x14ac:dyDescent="0.3">
      <c r="A27" s="1">
        <v>43449</v>
      </c>
      <c r="B27" t="s">
        <v>2</v>
      </c>
      <c r="C27">
        <v>13.8</v>
      </c>
      <c r="D27">
        <f>C27/3.1416</f>
        <v>4.39266615737204</v>
      </c>
      <c r="E27">
        <f>(0.14*D27^2.4)</f>
        <v>4.8828761758349835</v>
      </c>
      <c r="F27">
        <f>(0.201*D27^2.4517)</f>
        <v>7.5678546236159558</v>
      </c>
      <c r="G27">
        <f>(-1.96+2.45*LN(D27))</f>
        <v>1.6658441013096663</v>
      </c>
      <c r="H27">
        <f t="shared" si="0"/>
        <v>5.2898714956467074</v>
      </c>
    </row>
    <row r="28" spans="1:8" x14ac:dyDescent="0.3">
      <c r="A28" s="1">
        <v>43449</v>
      </c>
      <c r="B28" t="s">
        <v>2</v>
      </c>
      <c r="C28">
        <v>20.399999999999999</v>
      </c>
      <c r="D28">
        <f>C28/3.1416</f>
        <v>6.4935064935064934</v>
      </c>
      <c r="E28">
        <f>(0.14*D28^2.4)</f>
        <v>12.476084445913653</v>
      </c>
      <c r="F28">
        <f>(0.201*D28^2.4517)</f>
        <v>19.731109472481648</v>
      </c>
      <c r="G28">
        <f>(-1.96+2.45*LN(D28))</f>
        <v>2.6234665575928453</v>
      </c>
      <c r="H28">
        <f t="shared" si="0"/>
        <v>13.782333380067698</v>
      </c>
    </row>
    <row r="29" spans="1:8" x14ac:dyDescent="0.3">
      <c r="A29" s="1">
        <v>43449</v>
      </c>
      <c r="B29" t="s">
        <v>2</v>
      </c>
      <c r="C29">
        <v>69</v>
      </c>
      <c r="D29">
        <f>C29/3.1416</f>
        <v>21.963330786860197</v>
      </c>
      <c r="E29">
        <f>(0.14*D29^2.4)</f>
        <v>232.38266160975459</v>
      </c>
      <c r="F29">
        <f>(0.201*D29^2.4517)</f>
        <v>391.4150680803051</v>
      </c>
      <c r="G29">
        <f>(-1.96+2.45*LN(D29))</f>
        <v>5.6089669867732113</v>
      </c>
      <c r="H29">
        <f t="shared" si="0"/>
        <v>272.81615337149498</v>
      </c>
    </row>
    <row r="30" spans="1:8" x14ac:dyDescent="0.3">
      <c r="A30" s="1">
        <v>43449</v>
      </c>
      <c r="B30" t="s">
        <v>2</v>
      </c>
      <c r="C30">
        <v>16.8</v>
      </c>
      <c r="D30">
        <f>C30/3.1416</f>
        <v>5.3475935828877006</v>
      </c>
      <c r="E30">
        <f>(0.14*D30^2.4)</f>
        <v>7.8290340155718994</v>
      </c>
      <c r="F30">
        <f>(0.201*D30^2.4517)</f>
        <v>12.258066996913547</v>
      </c>
      <c r="G30">
        <f>(-1.96+2.45*LN(D30))</f>
        <v>2.147784322212499</v>
      </c>
      <c r="H30">
        <f t="shared" si="0"/>
        <v>8.5653043600709253</v>
      </c>
    </row>
    <row r="31" spans="1:8" x14ac:dyDescent="0.3">
      <c r="A31" s="1">
        <v>43449</v>
      </c>
      <c r="B31" t="s">
        <v>2</v>
      </c>
      <c r="C31">
        <v>14</v>
      </c>
      <c r="D31">
        <f>C31/3.1416</f>
        <v>4.4563279857397502</v>
      </c>
      <c r="E31">
        <f>(0.14*D31^2.4)</f>
        <v>5.0544416755300814</v>
      </c>
      <c r="F31">
        <f>(0.201*D31^2.4517)</f>
        <v>7.8395896295546557</v>
      </c>
      <c r="G31">
        <f>(-1.96+2.45*LN(D31))</f>
        <v>1.7010965080673097</v>
      </c>
      <c r="H31">
        <f>2.7182^G31</f>
        <v>5.4796722960179514</v>
      </c>
    </row>
    <row r="32" spans="1:8" x14ac:dyDescent="0.3">
      <c r="A32" s="1">
        <v>43449</v>
      </c>
      <c r="B32" t="s">
        <v>2</v>
      </c>
      <c r="C32">
        <v>10.199999999999999</v>
      </c>
      <c r="D32">
        <f>C32/3.1416</f>
        <v>3.2467532467532467</v>
      </c>
      <c r="E32">
        <f>(0.14*D32^2.4)</f>
        <v>2.3637759849817535</v>
      </c>
      <c r="F32">
        <f>(0.201*D32^2.4517)</f>
        <v>3.6067518711729623</v>
      </c>
      <c r="G32">
        <f>(-1.96+2.45*LN(D32))</f>
        <v>0.92525596522097864</v>
      </c>
      <c r="H32">
        <f t="shared" si="0"/>
        <v>2.5224435939199292</v>
      </c>
    </row>
    <row r="33" spans="1:8" x14ac:dyDescent="0.3">
      <c r="A33" s="1">
        <v>43449</v>
      </c>
      <c r="B33" t="s">
        <v>2</v>
      </c>
      <c r="C33">
        <v>7.3</v>
      </c>
      <c r="D33">
        <f>C33/3.1416</f>
        <v>2.3236567354214412</v>
      </c>
      <c r="E33">
        <f>(0.14*D33^2.4)</f>
        <v>1.0591092672228617</v>
      </c>
      <c r="F33">
        <f>(0.201*D33^2.4517)</f>
        <v>1.5883268620596411</v>
      </c>
      <c r="G33">
        <f>(-1.96+2.45*LN(D33))</f>
        <v>0.10569820348807246</v>
      </c>
      <c r="H33">
        <f t="shared" si="0"/>
        <v>1.1114828465576276</v>
      </c>
    </row>
    <row r="34" spans="1:8" x14ac:dyDescent="0.3">
      <c r="A34" s="1">
        <v>43449</v>
      </c>
      <c r="B34" t="s">
        <v>2</v>
      </c>
      <c r="C34">
        <v>10.5</v>
      </c>
      <c r="D34">
        <f>C34/3.1416</f>
        <v>3.3422459893048129</v>
      </c>
      <c r="E34">
        <f>(0.14*D34^2.4)</f>
        <v>2.534079418437861</v>
      </c>
      <c r="F34">
        <f>(0.201*D34^2.4517)</f>
        <v>3.8724072914630812</v>
      </c>
      <c r="G34">
        <f>(-1.96+2.45*LN(D34))</f>
        <v>0.9962754305604471</v>
      </c>
      <c r="H34">
        <f t="shared" si="0"/>
        <v>2.7080950096043215</v>
      </c>
    </row>
    <row r="35" spans="1:8" x14ac:dyDescent="0.3">
      <c r="A35" s="1">
        <v>43449</v>
      </c>
      <c r="B35" t="s">
        <v>2</v>
      </c>
      <c r="C35">
        <v>21</v>
      </c>
      <c r="D35">
        <f>C35/3.1416</f>
        <v>6.6844919786096257</v>
      </c>
      <c r="E35">
        <f>(0.14*D35^2.4)</f>
        <v>13.374951356622121</v>
      </c>
      <c r="F35">
        <f>(0.201*D35^2.4517)</f>
        <v>21.184404949111631</v>
      </c>
      <c r="G35">
        <f>(-1.96+2.45*LN(D35))</f>
        <v>2.6944860229323124</v>
      </c>
      <c r="H35">
        <f t="shared" si="0"/>
        <v>14.796710751919052</v>
      </c>
    </row>
    <row r="36" spans="1:8" x14ac:dyDescent="0.3">
      <c r="A36" s="1">
        <v>43449</v>
      </c>
      <c r="B36" t="s">
        <v>2</v>
      </c>
      <c r="C36">
        <v>54.8</v>
      </c>
      <c r="D36">
        <f>C36/3.1416</f>
        <v>17.443340972752736</v>
      </c>
      <c r="E36">
        <f>(0.14*D36^2.4)</f>
        <v>133.67163009651767</v>
      </c>
      <c r="F36">
        <f>(0.201*D36^2.4517)</f>
        <v>222.48437698038057</v>
      </c>
      <c r="G36">
        <f>(-1.96+2.45*LN(D36))</f>
        <v>5.0444470256971528</v>
      </c>
      <c r="H36">
        <f t="shared" si="0"/>
        <v>155.13491697092218</v>
      </c>
    </row>
    <row r="37" spans="1:8" x14ac:dyDescent="0.3">
      <c r="A37" s="1">
        <v>43449</v>
      </c>
      <c r="B37" t="s">
        <v>2</v>
      </c>
      <c r="C37">
        <v>28.7</v>
      </c>
      <c r="D37">
        <f>C37/3.1416</f>
        <v>9.1354723707664878</v>
      </c>
      <c r="E37">
        <f>(0.14*D37^2.4)</f>
        <v>28.306257689851588</v>
      </c>
      <c r="F37">
        <f>(0.201*D37^2.4517)</f>
        <v>45.563835042775203</v>
      </c>
      <c r="G37">
        <f>(-1.96+2.45*LN(D37))</f>
        <v>3.459804001285586</v>
      </c>
      <c r="H37">
        <f t="shared" si="0"/>
        <v>31.807428057128064</v>
      </c>
    </row>
    <row r="38" spans="1:8" x14ac:dyDescent="0.3">
      <c r="A38" s="1">
        <v>43449</v>
      </c>
      <c r="B38" t="s">
        <v>2</v>
      </c>
      <c r="C38">
        <v>79</v>
      </c>
      <c r="D38">
        <f>C38/3.1416</f>
        <v>25.146422205245734</v>
      </c>
      <c r="E38">
        <f>(0.14*D38^2.4)</f>
        <v>321.56659198719973</v>
      </c>
      <c r="F38">
        <f>(0.201*D38^2.4517)</f>
        <v>545.4357053911009</v>
      </c>
      <c r="G38">
        <f>(-1.96+2.45*LN(D38))</f>
        <v>5.9405532890541295</v>
      </c>
      <c r="H38">
        <f t="shared" si="0"/>
        <v>380.0772257917086</v>
      </c>
    </row>
    <row r="39" spans="1:8" x14ac:dyDescent="0.3">
      <c r="A39" s="1">
        <v>43449</v>
      </c>
      <c r="B39" t="s">
        <v>2</v>
      </c>
      <c r="C39">
        <v>39.6</v>
      </c>
      <c r="D39">
        <f>C39/3.1416</f>
        <v>12.605042016806724</v>
      </c>
      <c r="E39">
        <f>(0.14*D39^2.4)</f>
        <v>61.296312685051625</v>
      </c>
      <c r="F39">
        <f>(0.201*D39^2.4517)</f>
        <v>100.32300033116513</v>
      </c>
      <c r="G39">
        <f>(-1.96+2.45*LN(D39))</f>
        <v>4.2485373902479928</v>
      </c>
      <c r="H39">
        <f t="shared" si="0"/>
        <v>69.993997933697301</v>
      </c>
    </row>
    <row r="40" spans="1:8" x14ac:dyDescent="0.3">
      <c r="A40" s="1">
        <v>43449</v>
      </c>
      <c r="B40" t="s">
        <v>2</v>
      </c>
      <c r="C40">
        <v>14.3</v>
      </c>
      <c r="D40">
        <f>C40/3.1416</f>
        <v>4.5518207282913172</v>
      </c>
      <c r="E40">
        <f>(0.14*D40^2.4)</f>
        <v>5.3182946358296652</v>
      </c>
      <c r="F40">
        <f>(0.201*D40^2.4517)</f>
        <v>8.2578803825504998</v>
      </c>
      <c r="G40">
        <f>(-1.96+2.45*LN(D40))</f>
        <v>1.7530419168112874</v>
      </c>
      <c r="H40">
        <f t="shared" si="0"/>
        <v>5.7718297473904876</v>
      </c>
    </row>
    <row r="41" spans="1:8" x14ac:dyDescent="0.3">
      <c r="A41" s="1">
        <v>43449</v>
      </c>
      <c r="B41" t="s">
        <v>2</v>
      </c>
      <c r="C41">
        <v>9</v>
      </c>
      <c r="D41">
        <f>C41/3.1416</f>
        <v>2.8647822765469826</v>
      </c>
      <c r="E41">
        <f>(0.14*D41^2.4)</f>
        <v>1.7504428113036279</v>
      </c>
      <c r="F41">
        <f>(0.201*D41^2.4517)</f>
        <v>2.653674095941879</v>
      </c>
      <c r="G41">
        <f>(-1.96+2.45*LN(D41))</f>
        <v>0.61860626498366411</v>
      </c>
      <c r="H41">
        <f t="shared" si="0"/>
        <v>1.8563044246097791</v>
      </c>
    </row>
    <row r="42" spans="1:8" x14ac:dyDescent="0.3">
      <c r="A42" s="1">
        <v>43449</v>
      </c>
      <c r="B42" t="s">
        <v>2</v>
      </c>
      <c r="C42">
        <v>7.8</v>
      </c>
      <c r="D42">
        <f>C42/3.1416</f>
        <v>2.482811306340718</v>
      </c>
      <c r="E42">
        <f>(0.14*D42^2.4)</f>
        <v>1.2416321526088949</v>
      </c>
      <c r="F42">
        <f>(0.201*D42^2.4517)</f>
        <v>1.868441746241803</v>
      </c>
      <c r="G42">
        <f>(-1.96+2.45*LN(D42))</f>
        <v>0.26800919806401424</v>
      </c>
      <c r="H42">
        <f>2.7182^G42</f>
        <v>1.3073486173959596</v>
      </c>
    </row>
    <row r="43" spans="1:8" x14ac:dyDescent="0.3">
      <c r="A43" s="1">
        <v>43449</v>
      </c>
      <c r="B43" t="s">
        <v>2</v>
      </c>
      <c r="C43">
        <v>16.5</v>
      </c>
      <c r="D43">
        <f>C43/3.1416</f>
        <v>5.2521008403361344</v>
      </c>
      <c r="E43">
        <f>(0.14*D43^2.4)</f>
        <v>7.4976880987835264</v>
      </c>
      <c r="F43">
        <f>(0.201*D43^2.4517)</f>
        <v>11.728341706471866</v>
      </c>
      <c r="G43">
        <f>(-1.96+2.45*LN(D43))</f>
        <v>2.1036389837309368</v>
      </c>
      <c r="H43">
        <f t="shared" si="0"/>
        <v>8.1954216003352727</v>
      </c>
    </row>
    <row r="44" spans="1:8" x14ac:dyDescent="0.3">
      <c r="A44" s="1">
        <v>43449</v>
      </c>
      <c r="B44" t="s">
        <v>2</v>
      </c>
      <c r="C44">
        <v>10.6</v>
      </c>
      <c r="D44">
        <f>C44/3.1416</f>
        <v>3.374076903488668</v>
      </c>
      <c r="E44">
        <f>(0.14*D44^2.4)</f>
        <v>2.5923878687966759</v>
      </c>
      <c r="F44">
        <f>(0.201*D44^2.4517)</f>
        <v>3.9634521055597598</v>
      </c>
      <c r="G44">
        <f>(-1.96+2.45*LN(D44))</f>
        <v>1.0194983532490789</v>
      </c>
      <c r="H44">
        <f t="shared" si="0"/>
        <v>2.7717188821530532</v>
      </c>
    </row>
    <row r="45" spans="1:8" x14ac:dyDescent="0.3">
      <c r="A45" s="1">
        <v>43449</v>
      </c>
      <c r="B45" t="s">
        <v>2</v>
      </c>
      <c r="C45">
        <v>51.7</v>
      </c>
      <c r="D45">
        <f>C45/3.1416</f>
        <v>16.456582633053223</v>
      </c>
      <c r="E45">
        <f>(0.14*D45^2.4)</f>
        <v>116.23668275809371</v>
      </c>
      <c r="F45">
        <f>(0.201*D45^2.4517)</f>
        <v>192.88390467745481</v>
      </c>
      <c r="G45">
        <f>(-1.96+2.45*LN(D45))</f>
        <v>4.9017776152201664</v>
      </c>
      <c r="H45">
        <f t="shared" ref="H45:H47" si="1">2.7182^G45</f>
        <v>134.50885788433212</v>
      </c>
    </row>
    <row r="46" spans="1:8" x14ac:dyDescent="0.3">
      <c r="A46" s="1">
        <v>43449</v>
      </c>
      <c r="B46" t="s">
        <v>2</v>
      </c>
      <c r="C46">
        <v>42</v>
      </c>
      <c r="D46">
        <f>C46/3.1416</f>
        <v>13.368983957219251</v>
      </c>
      <c r="E46">
        <f>(0.14*D46^2.4)</f>
        <v>70.593416485062193</v>
      </c>
      <c r="F46">
        <f>(0.201*D46^2.4517)</f>
        <v>115.8914802266027</v>
      </c>
      <c r="G46">
        <f>(-1.96+2.45*LN(D46))</f>
        <v>4.3926966153041791</v>
      </c>
      <c r="H46">
        <f t="shared" si="1"/>
        <v>80.847477027014207</v>
      </c>
    </row>
    <row r="47" spans="1:8" x14ac:dyDescent="0.3">
      <c r="A47" s="1">
        <v>43449</v>
      </c>
      <c r="B47" t="s">
        <v>2</v>
      </c>
      <c r="C47">
        <v>71</v>
      </c>
      <c r="D47">
        <f>C47/3.1416</f>
        <v>22.599949070537306</v>
      </c>
      <c r="E47">
        <f>(0.14*D47^2.4)</f>
        <v>248.87767488951863</v>
      </c>
      <c r="F47">
        <f>(0.201*D47^2.4517)</f>
        <v>419.81825412419141</v>
      </c>
      <c r="G47">
        <f>(-1.96+2.45*LN(D47))</f>
        <v>5.6789717492611498</v>
      </c>
      <c r="H47">
        <f t="shared" si="1"/>
        <v>292.59833334671254</v>
      </c>
    </row>
    <row r="48" spans="1:8" x14ac:dyDescent="0.3">
      <c r="A48" s="1">
        <v>43449</v>
      </c>
      <c r="B48" t="s">
        <v>2</v>
      </c>
      <c r="C48">
        <v>30.5</v>
      </c>
      <c r="D48">
        <f>C48/3.1416</f>
        <v>9.7084288260758846</v>
      </c>
      <c r="E48">
        <f>(0.14*D48^2.4)</f>
        <v>32.75559692729918</v>
      </c>
      <c r="F48">
        <f>(0.201*D48^2.4517)</f>
        <v>52.8918966663704</v>
      </c>
      <c r="G48">
        <f>(-1.96+2.45*LN(D48))</f>
        <v>3.6088364253626732</v>
      </c>
      <c r="H48">
        <f t="shared" si="0"/>
        <v>36.919054020626184</v>
      </c>
    </row>
    <row r="49" spans="1:11" x14ac:dyDescent="0.3">
      <c r="A49" s="1">
        <v>43449</v>
      </c>
      <c r="B49" t="s">
        <v>2</v>
      </c>
      <c r="C49">
        <v>42</v>
      </c>
      <c r="D49">
        <f>C49/3.1416</f>
        <v>13.368983957219251</v>
      </c>
      <c r="E49">
        <f>(0.14*D49^2.4)</f>
        <v>70.593416485062193</v>
      </c>
      <c r="F49">
        <f>(0.201*D49^2.4517)</f>
        <v>115.8914802266027</v>
      </c>
      <c r="G49">
        <f>(-1.96+2.45*LN(D49))</f>
        <v>4.3926966153041791</v>
      </c>
      <c r="H49">
        <f t="shared" si="0"/>
        <v>80.847477027014207</v>
      </c>
    </row>
    <row r="50" spans="1:11" x14ac:dyDescent="0.3">
      <c r="A50" s="1">
        <v>43449</v>
      </c>
      <c r="B50" t="s">
        <v>2</v>
      </c>
      <c r="C50">
        <v>56</v>
      </c>
      <c r="D50">
        <f>C50/3.1416</f>
        <v>17.825311942959001</v>
      </c>
      <c r="E50">
        <f>(0.14*D50^2.4)</f>
        <v>140.80470552896378</v>
      </c>
      <c r="F50">
        <f>(0.201*D50^2.4517)</f>
        <v>234.61934093067606</v>
      </c>
      <c r="G50">
        <f>(-1.96+2.45*LN(D50))</f>
        <v>5.0975176928110422</v>
      </c>
      <c r="H50">
        <f t="shared" si="0"/>
        <v>163.59015414773305</v>
      </c>
    </row>
    <row r="51" spans="1:11" x14ac:dyDescent="0.3">
      <c r="A51" s="1">
        <v>43449</v>
      </c>
      <c r="B51" t="s">
        <v>2</v>
      </c>
      <c r="C51">
        <v>40</v>
      </c>
      <c r="D51">
        <f>C51/3.1416</f>
        <v>12.732365673542144</v>
      </c>
      <c r="E51">
        <f>(0.14*D51^2.4)</f>
        <v>62.792804898138471</v>
      </c>
      <c r="F51">
        <f>(0.201*D51^2.4517)</f>
        <v>102.82570726776724</v>
      </c>
      <c r="G51">
        <f>(-1.96+2.45*LN(D51))</f>
        <v>4.2731607130890703</v>
      </c>
      <c r="H51">
        <f t="shared" si="0"/>
        <v>71.73882376480168</v>
      </c>
    </row>
    <row r="52" spans="1:11" x14ac:dyDescent="0.3">
      <c r="D52" s="5"/>
      <c r="E52" s="5">
        <f t="shared" ref="E52:F52" si="2">SUM(E6:E51)</f>
        <v>3210.7489244510934</v>
      </c>
      <c r="F52" s="5">
        <f t="shared" si="2"/>
        <v>5332.9505805803974</v>
      </c>
      <c r="G52" s="5"/>
      <c r="H52" s="10">
        <f>SUM(H6:H51)</f>
        <v>3718.8295744744742</v>
      </c>
      <c r="I52" s="10">
        <f>H52/1000</f>
        <v>3.7188295744744742</v>
      </c>
      <c r="J52" s="10">
        <f>I52*25</f>
        <v>92.97073936186186</v>
      </c>
      <c r="K52" s="10">
        <f>J52*0.48</f>
        <v>44.625954893693688</v>
      </c>
    </row>
    <row r="53" spans="1:11" x14ac:dyDescent="0.3">
      <c r="D53" s="5"/>
      <c r="H53" s="11" t="s">
        <v>23</v>
      </c>
      <c r="I53" s="11" t="s">
        <v>25</v>
      </c>
      <c r="J53" s="11" t="s">
        <v>24</v>
      </c>
      <c r="K53" s="11" t="s">
        <v>28</v>
      </c>
    </row>
    <row r="54" spans="1:11" x14ac:dyDescent="0.3">
      <c r="J54" s="7" t="s">
        <v>27</v>
      </c>
      <c r="K54" s="7" t="s">
        <v>26</v>
      </c>
    </row>
  </sheetData>
  <mergeCells count="2">
    <mergeCell ref="E4:H4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6"/>
  <sheetViews>
    <sheetView zoomScale="80" zoomScaleNormal="80" workbookViewId="0">
      <selection activeCell="D56" sqref="D56"/>
    </sheetView>
  </sheetViews>
  <sheetFormatPr defaultColWidth="11.44140625" defaultRowHeight="14.4" x14ac:dyDescent="0.3"/>
  <cols>
    <col min="1" max="1" width="12.44140625" customWidth="1"/>
    <col min="2" max="2" width="12.5546875" customWidth="1"/>
    <col min="3" max="3" width="14.5546875" customWidth="1"/>
    <col min="6" max="6" width="16.77734375" customWidth="1"/>
    <col min="7" max="7" width="14" customWidth="1"/>
    <col min="10" max="10" width="15.5546875" bestFit="1" customWidth="1"/>
  </cols>
  <sheetData>
    <row r="1" spans="1:7" x14ac:dyDescent="0.3">
      <c r="A1" t="s">
        <v>3</v>
      </c>
    </row>
    <row r="2" spans="1:7" x14ac:dyDescent="0.3">
      <c r="A2" t="s">
        <v>12</v>
      </c>
    </row>
    <row r="3" spans="1:7" x14ac:dyDescent="0.3">
      <c r="A3" t="s">
        <v>4</v>
      </c>
      <c r="C3" t="s">
        <v>13</v>
      </c>
      <c r="D3" t="s">
        <v>16</v>
      </c>
    </row>
    <row r="4" spans="1:7" x14ac:dyDescent="0.3">
      <c r="F4" s="14" t="s">
        <v>18</v>
      </c>
      <c r="G4" s="14"/>
    </row>
    <row r="5" spans="1:7" ht="43.2" x14ac:dyDescent="0.3">
      <c r="A5" s="2" t="s">
        <v>0</v>
      </c>
      <c r="B5" s="2" t="s">
        <v>5</v>
      </c>
      <c r="C5" s="3" t="s">
        <v>6</v>
      </c>
      <c r="D5" s="3" t="s">
        <v>15</v>
      </c>
      <c r="E5" s="3" t="s">
        <v>14</v>
      </c>
      <c r="F5" s="8" t="s">
        <v>17</v>
      </c>
      <c r="G5" s="3" t="s">
        <v>19</v>
      </c>
    </row>
    <row r="6" spans="1:7" x14ac:dyDescent="0.3">
      <c r="A6" s="1">
        <v>43449</v>
      </c>
      <c r="B6" t="s">
        <v>8</v>
      </c>
      <c r="C6">
        <v>65</v>
      </c>
      <c r="D6">
        <f>C6/3.1416</f>
        <v>20.690094219505983</v>
      </c>
      <c r="E6">
        <f>(0.00007854*(D6*D6))</f>
        <v>3.3621403106697222E-2</v>
      </c>
      <c r="F6">
        <f>0.102*((D6)^2.5)</f>
        <v>198.61239237640103</v>
      </c>
      <c r="G6">
        <f>0.2334*((D6)^2.2264)</f>
        <v>198.38754872230831</v>
      </c>
    </row>
    <row r="7" spans="1:7" x14ac:dyDescent="0.3">
      <c r="A7" s="1">
        <v>43449</v>
      </c>
      <c r="B7" t="s">
        <v>8</v>
      </c>
      <c r="C7">
        <v>53</v>
      </c>
      <c r="D7">
        <f>C7/3.1416</f>
        <v>16.870384517443341</v>
      </c>
      <c r="E7">
        <f t="shared" ref="E7:E38" si="0">(0.00007854*(D7*D7))</f>
        <v>2.2353259485612429E-2</v>
      </c>
      <c r="F7">
        <f t="shared" ref="F7:F17" si="1">0.102*((D7)^2.5)</f>
        <v>119.23743501640956</v>
      </c>
      <c r="G7">
        <f t="shared" ref="G7:G17" si="2">0.2334*((D7)^2.2264)</f>
        <v>125.94238406695054</v>
      </c>
    </row>
    <row r="8" spans="1:7" x14ac:dyDescent="0.3">
      <c r="A8" s="1">
        <v>43449</v>
      </c>
      <c r="B8" t="s">
        <v>8</v>
      </c>
      <c r="C8">
        <v>49</v>
      </c>
      <c r="D8">
        <f>C8/3.1416</f>
        <v>15.597147950089127</v>
      </c>
      <c r="E8">
        <f t="shared" si="0"/>
        <v>1.9106506238859181E-2</v>
      </c>
      <c r="F8">
        <f t="shared" si="1"/>
        <v>97.997083583385461</v>
      </c>
      <c r="G8">
        <f t="shared" si="2"/>
        <v>105.75396681154301</v>
      </c>
    </row>
    <row r="9" spans="1:7" x14ac:dyDescent="0.3">
      <c r="A9" s="1">
        <v>43449</v>
      </c>
      <c r="B9" t="s">
        <v>8</v>
      </c>
      <c r="C9">
        <v>58</v>
      </c>
      <c r="D9">
        <f>C9/3.1416</f>
        <v>18.46193022663611</v>
      </c>
      <c r="E9">
        <f t="shared" si="0"/>
        <v>2.6769798828622363E-2</v>
      </c>
      <c r="F9">
        <f t="shared" si="1"/>
        <v>149.38016507023522</v>
      </c>
      <c r="G9">
        <f t="shared" si="2"/>
        <v>153.93600058361196</v>
      </c>
    </row>
    <row r="10" spans="1:7" x14ac:dyDescent="0.3">
      <c r="A10" s="1">
        <v>43449</v>
      </c>
      <c r="B10" t="s">
        <v>8</v>
      </c>
      <c r="C10">
        <v>54</v>
      </c>
      <c r="D10">
        <f>C10/3.1416</f>
        <v>17.188693659281896</v>
      </c>
      <c r="E10">
        <f t="shared" si="0"/>
        <v>2.3204736440030561E-2</v>
      </c>
      <c r="F10">
        <f t="shared" si="1"/>
        <v>124.94168269615952</v>
      </c>
      <c r="G10">
        <f t="shared" si="2"/>
        <v>131.29421198918203</v>
      </c>
    </row>
    <row r="11" spans="1:7" x14ac:dyDescent="0.3">
      <c r="A11" s="1">
        <v>43449</v>
      </c>
      <c r="B11" t="s">
        <v>8</v>
      </c>
      <c r="C11">
        <v>20</v>
      </c>
      <c r="D11">
        <f>C11/3.1416</f>
        <v>6.3661828367710722</v>
      </c>
      <c r="E11">
        <f t="shared" si="0"/>
        <v>3.1830914183855366E-3</v>
      </c>
      <c r="F11">
        <f t="shared" si="1"/>
        <v>10.430327386883013</v>
      </c>
      <c r="G11">
        <f t="shared" si="2"/>
        <v>14.383258852439228</v>
      </c>
    </row>
    <row r="12" spans="1:7" x14ac:dyDescent="0.3">
      <c r="A12" s="1">
        <v>43449</v>
      </c>
      <c r="B12" t="s">
        <v>8</v>
      </c>
      <c r="C12">
        <v>45</v>
      </c>
      <c r="D12">
        <f>C12/3.1416</f>
        <v>14.323911382734913</v>
      </c>
      <c r="E12">
        <f t="shared" si="0"/>
        <v>1.611440030557678E-2</v>
      </c>
      <c r="F12">
        <f t="shared" si="1"/>
        <v>79.205298594142889</v>
      </c>
      <c r="G12">
        <f t="shared" si="2"/>
        <v>87.489604794222245</v>
      </c>
    </row>
    <row r="13" spans="1:7" x14ac:dyDescent="0.3">
      <c r="A13" s="1">
        <v>43449</v>
      </c>
      <c r="B13" t="s">
        <v>8</v>
      </c>
      <c r="C13">
        <v>56.5</v>
      </c>
      <c r="D13">
        <f>C13/3.1416</f>
        <v>17.984466513878278</v>
      </c>
      <c r="E13">
        <f t="shared" si="0"/>
        <v>2.5403058950853066E-2</v>
      </c>
      <c r="F13">
        <f t="shared" si="1"/>
        <v>139.90849041195094</v>
      </c>
      <c r="G13">
        <f t="shared" si="2"/>
        <v>145.21275944741566</v>
      </c>
    </row>
    <row r="14" spans="1:7" x14ac:dyDescent="0.3">
      <c r="A14" s="1">
        <v>43449</v>
      </c>
      <c r="B14" t="s">
        <v>8</v>
      </c>
      <c r="C14">
        <v>51</v>
      </c>
      <c r="D14">
        <f>C14/3.1416</f>
        <v>16.233766233766232</v>
      </c>
      <c r="E14">
        <f t="shared" si="0"/>
        <v>2.0698051948051945E-2</v>
      </c>
      <c r="F14">
        <f t="shared" si="1"/>
        <v>108.30497123591245</v>
      </c>
      <c r="G14">
        <f t="shared" si="2"/>
        <v>115.60546213526334</v>
      </c>
    </row>
    <row r="15" spans="1:7" x14ac:dyDescent="0.3">
      <c r="A15" s="1">
        <v>43449</v>
      </c>
      <c r="B15" t="s">
        <v>8</v>
      </c>
      <c r="C15">
        <v>46</v>
      </c>
      <c r="D15">
        <f>C15/3.1416</f>
        <v>14.642220524573466</v>
      </c>
      <c r="E15">
        <f t="shared" si="0"/>
        <v>1.6838553603259487E-2</v>
      </c>
      <c r="F15">
        <f t="shared" si="1"/>
        <v>83.679202073507554</v>
      </c>
      <c r="G15">
        <f t="shared" si="2"/>
        <v>91.877284439632859</v>
      </c>
    </row>
    <row r="16" spans="1:7" x14ac:dyDescent="0.3">
      <c r="A16" s="1">
        <v>43449</v>
      </c>
      <c r="B16" t="s">
        <v>8</v>
      </c>
      <c r="C16">
        <v>47</v>
      </c>
      <c r="D16">
        <f>C16/3.1416</f>
        <v>14.96052966641202</v>
      </c>
      <c r="E16">
        <f t="shared" si="0"/>
        <v>1.7578622358034125E-2</v>
      </c>
      <c r="F16">
        <f t="shared" si="1"/>
        <v>88.301401355361335</v>
      </c>
      <c r="G16">
        <f t="shared" si="2"/>
        <v>96.38352043677223</v>
      </c>
    </row>
    <row r="17" spans="1:7" x14ac:dyDescent="0.3">
      <c r="A17" s="1">
        <v>43449</v>
      </c>
      <c r="B17" t="s">
        <v>8</v>
      </c>
      <c r="C17">
        <v>25</v>
      </c>
      <c r="D17">
        <f>C17/3.1416</f>
        <v>7.9577285459638398</v>
      </c>
      <c r="E17">
        <f t="shared" si="0"/>
        <v>4.9735803412274005E-3</v>
      </c>
      <c r="F17">
        <f t="shared" si="1"/>
        <v>18.22103208175637</v>
      </c>
      <c r="G17">
        <f t="shared" si="2"/>
        <v>23.638382149797664</v>
      </c>
    </row>
    <row r="18" spans="1:7" x14ac:dyDescent="0.3">
      <c r="A18" s="1">
        <v>43449</v>
      </c>
      <c r="B18" t="s">
        <v>8</v>
      </c>
      <c r="C18">
        <v>48</v>
      </c>
      <c r="D18">
        <f>C18/3.1416</f>
        <v>15.278838808250573</v>
      </c>
      <c r="E18">
        <f t="shared" si="0"/>
        <v>1.8334606569900685E-2</v>
      </c>
      <c r="F18">
        <f t="shared" ref="F18:F26" si="3">0.102*((D18)^2.5)</f>
        <v>93.073499746304321</v>
      </c>
      <c r="G18">
        <f t="shared" ref="G18:G26" si="4">0.2334*((D18)^2.2264)</f>
        <v>101.00889147929836</v>
      </c>
    </row>
    <row r="19" spans="1:7" x14ac:dyDescent="0.3">
      <c r="A19" s="1">
        <v>43449</v>
      </c>
      <c r="B19" t="s">
        <v>8</v>
      </c>
      <c r="C19">
        <v>50.5</v>
      </c>
      <c r="D19">
        <f>C19/3.1416</f>
        <v>16.074611662846959</v>
      </c>
      <c r="E19">
        <f t="shared" si="0"/>
        <v>2.029419722434429E-2</v>
      </c>
      <c r="F19">
        <f t="shared" si="3"/>
        <v>105.66992432427935</v>
      </c>
      <c r="G19">
        <f t="shared" si="4"/>
        <v>113.09724825440844</v>
      </c>
    </row>
    <row r="20" spans="1:7" x14ac:dyDescent="0.3">
      <c r="A20" s="1">
        <v>43449</v>
      </c>
      <c r="B20" t="s">
        <v>8</v>
      </c>
      <c r="C20">
        <v>46.8</v>
      </c>
      <c r="D20">
        <f>C20/3.1416</f>
        <v>14.896867838044308</v>
      </c>
      <c r="E20">
        <f t="shared" si="0"/>
        <v>1.7429335370511841E-2</v>
      </c>
      <c r="F20">
        <f t="shared" si="3"/>
        <v>87.36502062827482</v>
      </c>
      <c r="G20">
        <f t="shared" si="4"/>
        <v>95.472760813576031</v>
      </c>
    </row>
    <row r="21" spans="1:7" x14ac:dyDescent="0.3">
      <c r="A21" s="1">
        <v>43449</v>
      </c>
      <c r="B21" t="s">
        <v>8</v>
      </c>
      <c r="C21">
        <v>45.5</v>
      </c>
      <c r="D21">
        <f>C21/3.1416</f>
        <v>14.483065953654188</v>
      </c>
      <c r="E21">
        <f t="shared" si="0"/>
        <v>1.6474487522281638E-2</v>
      </c>
      <c r="F21">
        <f t="shared" si="3"/>
        <v>81.423814243061543</v>
      </c>
      <c r="G21">
        <f t="shared" si="4"/>
        <v>89.668661620327953</v>
      </c>
    </row>
    <row r="22" spans="1:7" x14ac:dyDescent="0.3">
      <c r="A22" s="1">
        <v>43449</v>
      </c>
      <c r="B22" t="s">
        <v>8</v>
      </c>
      <c r="C22">
        <v>24.9</v>
      </c>
      <c r="D22">
        <f>C22/3.1416</f>
        <v>7.9258976317799847</v>
      </c>
      <c r="E22">
        <f t="shared" si="0"/>
        <v>4.9338712757830408E-3</v>
      </c>
      <c r="F22">
        <f t="shared" si="3"/>
        <v>18.039368027298195</v>
      </c>
      <c r="G22">
        <f t="shared" si="4"/>
        <v>23.428384366415735</v>
      </c>
    </row>
    <row r="23" spans="1:7" x14ac:dyDescent="0.3">
      <c r="A23" s="1">
        <v>43449</v>
      </c>
      <c r="B23" t="s">
        <v>8</v>
      </c>
      <c r="C23">
        <v>42</v>
      </c>
      <c r="D23">
        <f>C23/3.1416</f>
        <v>13.368983957219251</v>
      </c>
      <c r="E23">
        <f t="shared" si="0"/>
        <v>1.4037433155080216E-2</v>
      </c>
      <c r="F23">
        <f t="shared" si="3"/>
        <v>66.657063453493905</v>
      </c>
      <c r="G23">
        <f t="shared" si="4"/>
        <v>75.031967411289315</v>
      </c>
    </row>
    <row r="24" spans="1:7" x14ac:dyDescent="0.3">
      <c r="A24" s="1">
        <v>43449</v>
      </c>
      <c r="B24" t="s">
        <v>8</v>
      </c>
      <c r="C24">
        <v>41</v>
      </c>
      <c r="D24">
        <f>C24/3.1416</f>
        <v>13.050674815380697</v>
      </c>
      <c r="E24">
        <f t="shared" si="0"/>
        <v>1.3376941685765214E-2</v>
      </c>
      <c r="F24">
        <f t="shared" si="3"/>
        <v>62.759950576137527</v>
      </c>
      <c r="G24">
        <f t="shared" si="4"/>
        <v>71.112523891196261</v>
      </c>
    </row>
    <row r="25" spans="1:7" x14ac:dyDescent="0.3">
      <c r="A25" s="1">
        <v>43449</v>
      </c>
      <c r="B25" t="s">
        <v>8</v>
      </c>
      <c r="C25">
        <v>47.2</v>
      </c>
      <c r="D25">
        <f>C25/3.1416</f>
        <v>15.024191494779732</v>
      </c>
      <c r="E25">
        <f t="shared" si="0"/>
        <v>1.7728545963840086E-2</v>
      </c>
      <c r="F25">
        <f t="shared" si="3"/>
        <v>89.243778101101711</v>
      </c>
      <c r="G25">
        <f t="shared" si="4"/>
        <v>97.299045492012908</v>
      </c>
    </row>
    <row r="26" spans="1:7" x14ac:dyDescent="0.3">
      <c r="A26" s="1">
        <v>43449</v>
      </c>
      <c r="B26" t="s">
        <v>8</v>
      </c>
      <c r="C26">
        <v>21.3</v>
      </c>
      <c r="D26">
        <f>C26/3.1416</f>
        <v>6.7799847211611919</v>
      </c>
      <c r="E26">
        <f t="shared" si="0"/>
        <v>3.6103418640183352E-3</v>
      </c>
      <c r="F26">
        <f t="shared" si="3"/>
        <v>12.208771336114095</v>
      </c>
      <c r="G26">
        <f t="shared" si="4"/>
        <v>16.548112441129227</v>
      </c>
    </row>
    <row r="27" spans="1:7" x14ac:dyDescent="0.3">
      <c r="A27" s="1">
        <v>43449</v>
      </c>
      <c r="B27" t="s">
        <v>8</v>
      </c>
      <c r="C27">
        <v>27.5</v>
      </c>
      <c r="D27">
        <f>C27/3.1416</f>
        <v>8.753501400560225</v>
      </c>
      <c r="E27">
        <f t="shared" si="0"/>
        <v>6.0180322128851561E-3</v>
      </c>
      <c r="F27">
        <f t="shared" ref="F27:F32" si="5">0.102*((D27)^2.5)</f>
        <v>23.12355940086734</v>
      </c>
      <c r="G27">
        <f t="shared" ref="G27:G32" si="6">0.2334*((D27)^2.2264)</f>
        <v>29.226339417539567</v>
      </c>
    </row>
    <row r="28" spans="1:7" x14ac:dyDescent="0.3">
      <c r="A28" s="1">
        <v>43449</v>
      </c>
      <c r="B28" t="s">
        <v>8</v>
      </c>
      <c r="C28">
        <v>21</v>
      </c>
      <c r="D28">
        <f>C28/3.1416</f>
        <v>6.6844919786096257</v>
      </c>
      <c r="E28">
        <f t="shared" si="0"/>
        <v>3.5093582887700541E-3</v>
      </c>
      <c r="F28">
        <f t="shared" si="5"/>
        <v>11.78341539548688</v>
      </c>
      <c r="G28">
        <f t="shared" si="6"/>
        <v>16.033677791289701</v>
      </c>
    </row>
    <row r="29" spans="1:7" x14ac:dyDescent="0.3">
      <c r="A29" s="1">
        <v>43449</v>
      </c>
      <c r="B29" t="s">
        <v>8</v>
      </c>
      <c r="C29">
        <v>54.7</v>
      </c>
      <c r="D29">
        <f>C29/3.1416</f>
        <v>17.411510058568883</v>
      </c>
      <c r="E29">
        <f t="shared" si="0"/>
        <v>2.381024000509295E-2</v>
      </c>
      <c r="F29">
        <f t="shared" si="5"/>
        <v>129.03016924928602</v>
      </c>
      <c r="G29">
        <f t="shared" si="6"/>
        <v>135.11360990749171</v>
      </c>
    </row>
    <row r="30" spans="1:7" x14ac:dyDescent="0.3">
      <c r="A30" s="1">
        <v>43449</v>
      </c>
      <c r="B30" t="s">
        <v>8</v>
      </c>
      <c r="C30">
        <v>60.5</v>
      </c>
      <c r="D30">
        <f>C30/3.1416</f>
        <v>19.257703081232492</v>
      </c>
      <c r="E30">
        <f t="shared" si="0"/>
        <v>2.9127275910364143E-2</v>
      </c>
      <c r="F30">
        <f t="shared" si="5"/>
        <v>166.00126124513966</v>
      </c>
      <c r="G30">
        <f t="shared" si="6"/>
        <v>169.10026189264619</v>
      </c>
    </row>
    <row r="31" spans="1:7" x14ac:dyDescent="0.3">
      <c r="A31" s="1">
        <v>43449</v>
      </c>
      <c r="B31" t="s">
        <v>8</v>
      </c>
      <c r="C31">
        <v>52.8</v>
      </c>
      <c r="D31">
        <f>C31/3.1416</f>
        <v>16.806722689075631</v>
      </c>
      <c r="E31">
        <f t="shared" si="0"/>
        <v>2.2184873949579836E-2</v>
      </c>
      <c r="F31">
        <f t="shared" si="5"/>
        <v>118.11573517754449</v>
      </c>
      <c r="G31">
        <f t="shared" si="6"/>
        <v>124.88672565895803</v>
      </c>
    </row>
    <row r="32" spans="1:7" x14ac:dyDescent="0.3">
      <c r="A32" s="1">
        <v>43449</v>
      </c>
      <c r="B32" t="s">
        <v>8</v>
      </c>
      <c r="C32">
        <v>51.3</v>
      </c>
      <c r="D32">
        <f>C32/3.1416</f>
        <v>16.329258976317799</v>
      </c>
      <c r="E32">
        <f t="shared" si="0"/>
        <v>2.0942274637127577E-2</v>
      </c>
      <c r="F32">
        <f t="shared" si="5"/>
        <v>109.90472499162938</v>
      </c>
      <c r="G32">
        <f t="shared" si="6"/>
        <v>117.12494926348674</v>
      </c>
    </row>
    <row r="33" spans="1:7" x14ac:dyDescent="0.3">
      <c r="A33" s="1">
        <v>43449</v>
      </c>
      <c r="B33" t="s">
        <v>8</v>
      </c>
      <c r="C33">
        <v>49.5</v>
      </c>
      <c r="D33">
        <f>C33/3.1416</f>
        <v>15.756302521008404</v>
      </c>
      <c r="E33">
        <f t="shared" si="0"/>
        <v>1.9498424369747903E-2</v>
      </c>
      <c r="F33">
        <f t="shared" ref="F33:F36" si="7">0.102*((D33)^2.5)</f>
        <v>100.5161737648701</v>
      </c>
      <c r="G33">
        <f t="shared" ref="G33:G36" si="8">0.2334*((D33)^2.2264)</f>
        <v>108.17156897703437</v>
      </c>
    </row>
    <row r="34" spans="1:7" x14ac:dyDescent="0.3">
      <c r="A34" s="1">
        <v>43449</v>
      </c>
      <c r="B34" t="s">
        <v>8</v>
      </c>
      <c r="C34">
        <v>38.6</v>
      </c>
      <c r="D34">
        <f>C34/3.1416</f>
        <v>12.28673287496817</v>
      </c>
      <c r="E34">
        <f t="shared" si="0"/>
        <v>1.1856697224344284E-2</v>
      </c>
      <c r="F34">
        <f t="shared" si="7"/>
        <v>53.974821255286336</v>
      </c>
      <c r="G34">
        <f t="shared" si="8"/>
        <v>62.175901256454736</v>
      </c>
    </row>
    <row r="35" spans="1:7" x14ac:dyDescent="0.3">
      <c r="A35" s="1">
        <v>43449</v>
      </c>
      <c r="B35" t="s">
        <v>8</v>
      </c>
      <c r="C35">
        <v>44</v>
      </c>
      <c r="D35">
        <f>C35/3.1416</f>
        <v>14.005602240896359</v>
      </c>
      <c r="E35">
        <f t="shared" si="0"/>
        <v>1.5406162464985995E-2</v>
      </c>
      <c r="F35">
        <f t="shared" si="7"/>
        <v>74.878070084545769</v>
      </c>
      <c r="G35">
        <f t="shared" si="8"/>
        <v>83.219892990004496</v>
      </c>
    </row>
    <row r="36" spans="1:7" x14ac:dyDescent="0.3">
      <c r="A36" s="1">
        <v>43449</v>
      </c>
      <c r="B36" t="s">
        <v>8</v>
      </c>
      <c r="C36">
        <v>49</v>
      </c>
      <c r="D36">
        <f>C36/3.1416</f>
        <v>15.597147950089127</v>
      </c>
      <c r="E36">
        <f t="shared" si="0"/>
        <v>1.9106506238859181E-2</v>
      </c>
      <c r="F36">
        <f t="shared" si="7"/>
        <v>97.997083583385461</v>
      </c>
      <c r="G36">
        <f t="shared" si="8"/>
        <v>105.75396681154301</v>
      </c>
    </row>
    <row r="37" spans="1:7" x14ac:dyDescent="0.3">
      <c r="A37" s="1">
        <v>43449</v>
      </c>
      <c r="B37" t="s">
        <v>8</v>
      </c>
      <c r="C37">
        <v>32.700000000000003</v>
      </c>
      <c r="D37">
        <f>C37/3.1416</f>
        <v>10.408708938120704</v>
      </c>
      <c r="E37">
        <f t="shared" si="0"/>
        <v>8.5091195569136756E-3</v>
      </c>
      <c r="F37">
        <f>0.102*((D37)^2.5)</f>
        <v>35.652692442988787</v>
      </c>
      <c r="G37">
        <f>0.2334*((D37)^2.2264)</f>
        <v>42.976716408692674</v>
      </c>
    </row>
    <row r="38" spans="1:7" x14ac:dyDescent="0.3">
      <c r="A38" s="1">
        <v>43449</v>
      </c>
      <c r="B38" t="s">
        <v>8</v>
      </c>
      <c r="C38">
        <v>53.3</v>
      </c>
      <c r="D38">
        <f>C38/3.1416</f>
        <v>16.965877259994908</v>
      </c>
      <c r="E38">
        <f t="shared" si="0"/>
        <v>2.2607031448943216E-2</v>
      </c>
      <c r="F38">
        <f t="shared" ref="F38:F45" si="9">0.102*((D38)^2.5)</f>
        <v>120.93192712321891</v>
      </c>
      <c r="G38">
        <f t="shared" ref="G38:G45" si="10">0.2334*((D38)^2.2264)</f>
        <v>127.53505454915904</v>
      </c>
    </row>
    <row r="39" spans="1:7" x14ac:dyDescent="0.3">
      <c r="A39" s="1">
        <v>43449</v>
      </c>
      <c r="B39" t="s">
        <v>8</v>
      </c>
      <c r="C39">
        <v>30.5</v>
      </c>
      <c r="D39">
        <f>C39/3.1416</f>
        <v>9.7084288260758846</v>
      </c>
      <c r="E39">
        <f t="shared" ref="E39:E49" si="11">(0.00007854*(D39*D39))</f>
        <v>7.4026769798828619E-3</v>
      </c>
      <c r="F39">
        <f t="shared" si="9"/>
        <v>29.955222479471978</v>
      </c>
      <c r="G39">
        <f t="shared" si="10"/>
        <v>36.803513093893756</v>
      </c>
    </row>
    <row r="40" spans="1:7" x14ac:dyDescent="0.3">
      <c r="A40" s="1">
        <v>43449</v>
      </c>
      <c r="B40" t="s">
        <v>8</v>
      </c>
      <c r="C40">
        <v>57</v>
      </c>
      <c r="D40">
        <f>C40/3.1416</f>
        <v>18.143621084797555</v>
      </c>
      <c r="E40">
        <f t="shared" si="11"/>
        <v>2.5854660045836517E-2</v>
      </c>
      <c r="F40">
        <f t="shared" si="9"/>
        <v>143.02438542715188</v>
      </c>
      <c r="G40">
        <f t="shared" si="10"/>
        <v>148.08937245322866</v>
      </c>
    </row>
    <row r="41" spans="1:7" x14ac:dyDescent="0.3">
      <c r="A41" s="1">
        <v>43449</v>
      </c>
      <c r="B41" t="s">
        <v>8</v>
      </c>
      <c r="C41">
        <v>25.5</v>
      </c>
      <c r="D41">
        <f>C41/3.1416</f>
        <v>8.1168831168831161</v>
      </c>
      <c r="E41">
        <f t="shared" si="11"/>
        <v>5.1745129870129861E-3</v>
      </c>
      <c r="F41">
        <f t="shared" si="9"/>
        <v>19.14579489928191</v>
      </c>
      <c r="G41">
        <f t="shared" si="10"/>
        <v>24.703880155900908</v>
      </c>
    </row>
    <row r="42" spans="1:7" x14ac:dyDescent="0.3">
      <c r="A42" s="1">
        <v>43449</v>
      </c>
      <c r="B42" t="s">
        <v>8</v>
      </c>
      <c r="C42">
        <v>32.700000000000003</v>
      </c>
      <c r="D42">
        <f>C42/3.1416</f>
        <v>10.408708938120704</v>
      </c>
      <c r="E42">
        <f t="shared" si="11"/>
        <v>8.5091195569136756E-3</v>
      </c>
      <c r="F42">
        <f t="shared" si="9"/>
        <v>35.652692442988787</v>
      </c>
      <c r="G42">
        <f t="shared" si="10"/>
        <v>42.976716408692674</v>
      </c>
    </row>
    <row r="43" spans="1:7" x14ac:dyDescent="0.3">
      <c r="A43" s="1">
        <v>43449</v>
      </c>
      <c r="B43" t="s">
        <v>8</v>
      </c>
      <c r="C43">
        <v>58</v>
      </c>
      <c r="D43">
        <f>C43/3.1416</f>
        <v>18.46193022663611</v>
      </c>
      <c r="E43">
        <f t="shared" si="11"/>
        <v>2.6769798828622363E-2</v>
      </c>
      <c r="F43">
        <f t="shared" si="9"/>
        <v>149.38016507023522</v>
      </c>
      <c r="G43">
        <f t="shared" si="10"/>
        <v>153.93600058361196</v>
      </c>
    </row>
    <row r="44" spans="1:7" x14ac:dyDescent="0.3">
      <c r="A44" s="1">
        <v>43449</v>
      </c>
      <c r="B44" t="s">
        <v>8</v>
      </c>
      <c r="C44">
        <v>52.2</v>
      </c>
      <c r="D44">
        <f>C44/3.1416</f>
        <v>16.6157372039725</v>
      </c>
      <c r="E44">
        <f t="shared" si="11"/>
        <v>2.1683537051184119E-2</v>
      </c>
      <c r="F44">
        <f t="shared" si="9"/>
        <v>114.7887188063503</v>
      </c>
      <c r="G44">
        <f t="shared" si="10"/>
        <v>121.7490894822584</v>
      </c>
    </row>
    <row r="45" spans="1:7" x14ac:dyDescent="0.3">
      <c r="A45" s="1">
        <v>43449</v>
      </c>
      <c r="B45" t="s">
        <v>8</v>
      </c>
      <c r="C45">
        <v>46</v>
      </c>
      <c r="D45">
        <f>C45/3.1416</f>
        <v>14.642220524573466</v>
      </c>
      <c r="E45">
        <f t="shared" si="11"/>
        <v>1.6838553603259487E-2</v>
      </c>
      <c r="F45">
        <f t="shared" si="9"/>
        <v>83.679202073507554</v>
      </c>
      <c r="G45">
        <f t="shared" si="10"/>
        <v>91.877284439632859</v>
      </c>
    </row>
    <row r="46" spans="1:7" x14ac:dyDescent="0.3">
      <c r="A46" s="1">
        <v>43449</v>
      </c>
      <c r="B46" t="s">
        <v>8</v>
      </c>
      <c r="C46">
        <v>50.9</v>
      </c>
      <c r="D46">
        <f>C46/3.1416</f>
        <v>16.201935319582379</v>
      </c>
      <c r="E46">
        <f t="shared" si="11"/>
        <v>2.0616962694168576E-2</v>
      </c>
      <c r="F46">
        <f>0.102*((D46)^2.5)</f>
        <v>107.77484500413875</v>
      </c>
      <c r="G46">
        <f>0.2334*((D46)^2.2264)</f>
        <v>115.1013943307579</v>
      </c>
    </row>
    <row r="47" spans="1:7" x14ac:dyDescent="0.3">
      <c r="A47" s="1">
        <v>43449</v>
      </c>
      <c r="B47" t="s">
        <v>8</v>
      </c>
      <c r="C47">
        <v>54</v>
      </c>
      <c r="D47">
        <f>C47/3.1416</f>
        <v>17.188693659281896</v>
      </c>
      <c r="E47">
        <f t="shared" si="11"/>
        <v>2.3204736440030561E-2</v>
      </c>
      <c r="F47">
        <f t="shared" ref="F47:F50" si="12">0.102*((D47)^2.5)</f>
        <v>124.94168269615952</v>
      </c>
      <c r="G47">
        <f t="shared" ref="G47:G50" si="13">0.2334*((D47)^2.2264)</f>
        <v>131.29421198918203</v>
      </c>
    </row>
    <row r="48" spans="1:7" x14ac:dyDescent="0.3">
      <c r="A48" s="1">
        <v>43449</v>
      </c>
      <c r="B48" t="s">
        <v>8</v>
      </c>
      <c r="C48">
        <v>50.2</v>
      </c>
      <c r="D48">
        <f t="shared" ref="D48:D50" si="14">C48/3.1416</f>
        <v>15.979118920295392</v>
      </c>
      <c r="E48">
        <f t="shared" si="11"/>
        <v>2.0053794244970717E-2</v>
      </c>
      <c r="F48">
        <f t="shared" si="12"/>
        <v>104.10755426156653</v>
      </c>
      <c r="G48">
        <f t="shared" si="13"/>
        <v>111.60685493051074</v>
      </c>
    </row>
    <row r="49" spans="1:10" x14ac:dyDescent="0.3">
      <c r="A49" s="1">
        <v>43449</v>
      </c>
      <c r="B49" t="s">
        <v>8</v>
      </c>
      <c r="C49">
        <v>41.3</v>
      </c>
      <c r="D49">
        <f t="shared" si="14"/>
        <v>13.146167557932262</v>
      </c>
      <c r="E49">
        <f t="shared" si="11"/>
        <v>1.357341800356506E-2</v>
      </c>
      <c r="F49">
        <f t="shared" si="12"/>
        <v>63.914306391501825</v>
      </c>
      <c r="G49">
        <f t="shared" si="13"/>
        <v>72.276199684881277</v>
      </c>
    </row>
    <row r="50" spans="1:10" x14ac:dyDescent="0.3">
      <c r="A50" s="1">
        <v>43449</v>
      </c>
      <c r="B50" t="s">
        <v>8</v>
      </c>
      <c r="C50">
        <v>65.5</v>
      </c>
      <c r="D50">
        <f t="shared" si="14"/>
        <v>20.849248790425261</v>
      </c>
      <c r="E50">
        <f>(0.00007854*(D50*D50))</f>
        <v>3.4140644894321365E-2</v>
      </c>
      <c r="F50">
        <f t="shared" si="12"/>
        <v>202.4539250825344</v>
      </c>
      <c r="G50">
        <f t="shared" si="13"/>
        <v>201.80119998436294</v>
      </c>
    </row>
    <row r="51" spans="1:10" x14ac:dyDescent="0.3">
      <c r="D51" s="5"/>
      <c r="E51" s="5">
        <f>SUM(E6:E50)</f>
        <v>0.78246323529411765</v>
      </c>
      <c r="F51" s="5">
        <f>SUM(F6:F50)</f>
        <v>4055.3888006673096</v>
      </c>
      <c r="G51" s="10">
        <f>SUM(G6:G50)</f>
        <v>4346.106362660008</v>
      </c>
      <c r="H51" s="10">
        <f>G51/1000</f>
        <v>4.3461063626600076</v>
      </c>
      <c r="I51" s="10">
        <f>H51*25</f>
        <v>108.65265906650019</v>
      </c>
      <c r="J51" s="10">
        <f>I51*0.48</f>
        <v>52.153276351920091</v>
      </c>
    </row>
    <row r="52" spans="1:10" x14ac:dyDescent="0.3">
      <c r="D52" s="5"/>
      <c r="G52" s="11" t="s">
        <v>23</v>
      </c>
      <c r="H52" s="11" t="s">
        <v>25</v>
      </c>
      <c r="I52" s="11" t="s">
        <v>24</v>
      </c>
      <c r="J52" s="11" t="s">
        <v>28</v>
      </c>
    </row>
    <row r="53" spans="1:10" x14ac:dyDescent="0.3">
      <c r="I53" s="7" t="s">
        <v>27</v>
      </c>
      <c r="J53" s="7" t="s">
        <v>26</v>
      </c>
    </row>
    <row r="54" spans="1:10" x14ac:dyDescent="0.3">
      <c r="I54" s="7"/>
      <c r="J54" s="7"/>
    </row>
    <row r="55" spans="1:10" x14ac:dyDescent="0.3">
      <c r="I55" s="7"/>
      <c r="J55" s="7"/>
    </row>
    <row r="56" spans="1:10" x14ac:dyDescent="0.3">
      <c r="I56" s="7"/>
      <c r="J56" s="7"/>
    </row>
  </sheetData>
  <mergeCells count="1"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Rinconada Parcela 1</vt:lpstr>
      <vt:lpstr>Rinconada Parcela 2</vt:lpstr>
      <vt:lpstr>AN-A Parcela 1</vt:lpstr>
      <vt:lpstr>AN-A Parcela 2</vt:lpstr>
      <vt:lpstr>AN-L Parcela 1</vt:lpstr>
      <vt:lpstr>AN-L Parcela 2</vt:lpstr>
      <vt:lpstr>K22-A Parcela 1</vt:lpstr>
      <vt:lpstr>K22-A Parcela 2</vt:lpstr>
      <vt:lpstr>K22-L-Parcela 1</vt:lpstr>
      <vt:lpstr>K22-L Parcela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Clon i5</dc:creator>
  <cp:lastModifiedBy>laura victoria perdomo trujillo</cp:lastModifiedBy>
  <dcterms:created xsi:type="dcterms:W3CDTF">2017-03-06T14:05:36Z</dcterms:created>
  <dcterms:modified xsi:type="dcterms:W3CDTF">2022-11-04T14:47:08Z</dcterms:modified>
</cp:coreProperties>
</file>