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uliana\Downloads\"/>
    </mc:Choice>
  </mc:AlternateContent>
  <xr:revisionPtr revIDLastSave="0" documentId="13_ncr:1_{6C430BE5-89B6-4B14-80B1-75E9AA14E557}" xr6:coauthVersionLast="47" xr6:coauthVersionMax="47" xr10:uidLastSave="{00000000-0000-0000-0000-000000000000}"/>
  <bookViews>
    <workbookView xWindow="-120" yWindow="-120" windowWidth="29040" windowHeight="15840" tabRatio="283" firstSheet="1" activeTab="1" xr2:uid="{2CB6E1EE-11E1-4A52-8112-A88FDABD7AAE}"/>
  </bookViews>
  <sheets>
    <sheet name="Indicadores" sheetId="4" r:id="rId1"/>
    <sheet name="Matriz Reporte x Curaduria " sheetId="9" r:id="rId2"/>
    <sheet name="Instructivo" sheetId="5" r:id="rId3"/>
  </sheets>
  <definedNames>
    <definedName name="_56F9DC9755BA473782653E2940F9FormId">"2MF_VyIJjkWHv-xPRV62ACj0jjc7PqJMuHQOylkXItxUQllXQkY4OThMVUg1OEk0UU43MFVSQkZYOCQlQCN0PWcu"</definedName>
    <definedName name="_56F9DC9755BA473782653E2940F9ResponseSheet">"Form1"</definedName>
    <definedName name="_56F9DC9755BA473782653E2940F9SourceDocId">"{2476425d-b4e4-4fb1-a3ed-2cf46536ee21}"</definedName>
    <definedName name="ADH">#REF!</definedName>
    <definedName name="COR">#REF!</definedName>
    <definedName name="DCP">#REF!</definedName>
    <definedName name="DDA">#REF!</definedName>
    <definedName name="GDC">#REF!</definedName>
    <definedName name="IGE">#REF!</definedName>
    <definedName name="INDIC1">'Matriz Reporte x Curaduria '!$C$18</definedName>
    <definedName name="INDIC2">'Matriz Reporte x Curaduria '!$D$18</definedName>
    <definedName name="INDIC3">'Matriz Reporte x Curaduria '!$E$18</definedName>
    <definedName name="INDIC4">'Matriz Reporte x Curaduria '!$F$18</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24" i="9" l="1"/>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323" i="9"/>
  <c r="J324" i="9"/>
  <c r="K18" i="9"/>
  <c r="J18" i="9"/>
  <c r="I18" i="9"/>
  <c r="G18" i="9"/>
  <c r="C15" i="9"/>
  <c r="C20" i="9"/>
  <c r="C21" i="9"/>
  <c r="C19" i="9"/>
  <c r="H18" i="9"/>
  <c r="F23" i="9"/>
  <c r="F18" i="9"/>
  <c r="E19" i="9"/>
  <c r="E22" i="9"/>
  <c r="E18" i="9"/>
  <c r="C18" i="9"/>
  <c r="F9" i="9"/>
  <c r="P450"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125" i="9"/>
  <c r="C321"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E441" i="9"/>
  <c r="E432" i="9"/>
  <c r="E431" i="9"/>
  <c r="E430" i="9"/>
  <c r="E429" i="9"/>
  <c r="C87" i="9"/>
  <c r="C85" i="9"/>
  <c r="C84" i="9"/>
  <c r="C80" i="9"/>
  <c r="C78" i="9"/>
  <c r="C77" i="9"/>
  <c r="C76" i="9"/>
  <c r="P453" i="9"/>
  <c r="C74" i="9"/>
  <c r="P452" i="9"/>
  <c r="P451" i="9"/>
  <c r="C72" i="9"/>
  <c r="D20" i="9"/>
  <c r="C89" i="9"/>
  <c r="C90" i="9"/>
  <c r="C82" i="9"/>
  <c r="C323" i="9"/>
  <c r="D21" i="9"/>
  <c r="D18" i="9"/>
  <c r="C75" i="9"/>
  <c r="C83" i="9"/>
  <c r="C86" i="9"/>
  <c r="C73" i="9"/>
  <c r="C79" i="9"/>
  <c r="C88" i="9"/>
  <c r="C81" i="9"/>
  <c r="AL15" i="4"/>
  <c r="AK15" i="4"/>
  <c r="AJ15" i="4"/>
  <c r="AI15" i="4"/>
  <c r="AH15" i="4"/>
  <c r="AG15" i="4"/>
  <c r="AF15" i="4"/>
  <c r="AE15" i="4"/>
  <c r="AD15" i="4"/>
  <c r="AC15" i="4"/>
  <c r="AB15" i="4"/>
  <c r="AA15" i="4"/>
  <c r="Z15" i="4"/>
  <c r="Y15" i="4"/>
  <c r="X15" i="4"/>
  <c r="W15" i="4"/>
  <c r="V15" i="4"/>
  <c r="U15" i="4"/>
  <c r="T15" i="4"/>
  <c r="S15" i="4"/>
  <c r="R15" i="4"/>
  <c r="Q15" i="4"/>
  <c r="P15" i="4"/>
  <c r="O15" i="4"/>
  <c r="N15" i="4"/>
  <c r="N16" i="4"/>
  <c r="O16" i="4"/>
  <c r="P16" i="4"/>
  <c r="Q16" i="4"/>
  <c r="R16" i="4"/>
  <c r="S16" i="4"/>
  <c r="T16" i="4"/>
  <c r="U16" i="4"/>
  <c r="V16" i="4"/>
  <c r="W16" i="4"/>
  <c r="X16" i="4"/>
  <c r="Y16" i="4"/>
  <c r="Z16" i="4"/>
  <c r="AA16" i="4"/>
  <c r="AB16" i="4"/>
  <c r="AC16" i="4"/>
  <c r="AD16" i="4"/>
  <c r="AE16" i="4"/>
  <c r="AF16" i="4"/>
  <c r="AG16" i="4"/>
  <c r="AH16" i="4"/>
  <c r="AI16" i="4"/>
  <c r="AJ16" i="4"/>
  <c r="AK16" i="4"/>
  <c r="AL16" i="4"/>
</calcChain>
</file>

<file path=xl/sharedStrings.xml><?xml version="1.0" encoding="utf-8"?>
<sst xmlns="http://schemas.openxmlformats.org/spreadsheetml/2006/main" count="1227" uniqueCount="818">
  <si>
    <t>MACROPROCESO 2. ADMINISTRACIÓN Y GESTIÓN DE LA INFORMACIÓN</t>
  </si>
  <si>
    <t xml:space="preserve"> INDICADORES DE GESTIÓN DE CALIDAD PROYECTO CDT</t>
  </si>
  <si>
    <t>1. DATOS DE IDENTIFICACIÓN</t>
  </si>
  <si>
    <t>Curaduría</t>
  </si>
  <si>
    <t>Codigo</t>
  </si>
  <si>
    <t>Biótico</t>
  </si>
  <si>
    <t>Hidrocarburos</t>
  </si>
  <si>
    <t>CHC</t>
  </si>
  <si>
    <t>Enero</t>
  </si>
  <si>
    <t>Septiembre</t>
  </si>
  <si>
    <t>Socioeconómica</t>
  </si>
  <si>
    <t>CSE</t>
  </si>
  <si>
    <t>Febrero</t>
  </si>
  <si>
    <t>CBT</t>
  </si>
  <si>
    <t>Marzo</t>
  </si>
  <si>
    <t>Sismicidad</t>
  </si>
  <si>
    <t>CSI</t>
  </si>
  <si>
    <t>Abril</t>
  </si>
  <si>
    <t>Agua</t>
  </si>
  <si>
    <t>CAG</t>
  </si>
  <si>
    <t>Mayo</t>
  </si>
  <si>
    <t>Aire</t>
  </si>
  <si>
    <t>CCA</t>
  </si>
  <si>
    <t>Junio</t>
  </si>
  <si>
    <t>4. Información analizada</t>
  </si>
  <si>
    <t>Salud</t>
  </si>
  <si>
    <t>CSP</t>
  </si>
  <si>
    <t>Julio</t>
  </si>
  <si>
    <t>Agosto</t>
  </si>
  <si>
    <t>No. De documentos registrados</t>
  </si>
  <si>
    <t>No. De documentos recibidos en CdT</t>
  </si>
  <si>
    <t>Octubre</t>
  </si>
  <si>
    <t>No. De documentos recibidos por otros medios</t>
  </si>
  <si>
    <t>Noviembre</t>
  </si>
  <si>
    <t>Diciembre</t>
  </si>
  <si>
    <t>Nombre de la actividad</t>
  </si>
  <si>
    <t>Dirigida a: CdT, Comunidad; Ambos</t>
  </si>
  <si>
    <t>Producto Contractual</t>
  </si>
  <si>
    <t>INDICADOR</t>
  </si>
  <si>
    <t>OBJETIVO</t>
  </si>
  <si>
    <t>PERIODICIDAD DE MEDICIÓN</t>
  </si>
  <si>
    <t>RESPONSABLE</t>
  </si>
  <si>
    <t>FORMULA DE CALCULO</t>
  </si>
  <si>
    <t>Autor
(Entidad que generó información)</t>
  </si>
  <si>
    <t>Información /datos oficiales PPII recibos por CdT</t>
  </si>
  <si>
    <t>Información /datos oficiales PPII recibos por Otros medios</t>
  </si>
  <si>
    <t>Revisar, clasificar y verificar información / datos oficiales PPII</t>
  </si>
  <si>
    <t>Justificación NO CONFORMES</t>
  </si>
  <si>
    <t>Realizar análisis básico</t>
  </si>
  <si>
    <t xml:space="preserve"> Realizar otros análisis</t>
  </si>
  <si>
    <t xml:space="preserve"> Realizar interconsulta entre Curadurías</t>
  </si>
  <si>
    <t xml:space="preserve"> Garantizar la trazabilidad, consistencia, calidad, y objetividad de la información</t>
  </si>
  <si>
    <t>MENSUAL</t>
  </si>
  <si>
    <t>Comité evaluador</t>
  </si>
  <si>
    <t>https://www.centrodetransparenciappii.org/documento/acuerdo-001-comite-evaluador-reglamento-interno</t>
  </si>
  <si>
    <t>Acuerdo 001 Comité Evaluador- Reglamento Interno</t>
  </si>
  <si>
    <t>Ambiental</t>
  </si>
  <si>
    <t>Acta 4 sesión CE de 2022</t>
  </si>
  <si>
    <t>https://www.centrodetransparenciappii.org/documento/acta-4-sesion-ce-de-2022</t>
  </si>
  <si>
    <t>Acta No. 3 Comité Evaluador</t>
  </si>
  <si>
    <t>https://www.centrodetransparenciappii.org/documento/acta-no-3-comite-evaluador</t>
  </si>
  <si>
    <t>Social</t>
  </si>
  <si>
    <t>Acta 1 sesión CE de 2021</t>
  </si>
  <si>
    <t>https://www.centrodetransparenciappii.org/documento/acta-1-sesion-ce-de-2021</t>
  </si>
  <si>
    <t>Técnico</t>
  </si>
  <si>
    <t>Acta 5 sesión CE de 2022</t>
  </si>
  <si>
    <t>https://www.centrodetransparenciappii.org/documento/acta-5-sesion-ce-de-2022</t>
  </si>
  <si>
    <t>Transversal</t>
  </si>
  <si>
    <t>Acta 2 sesión CE de 2022</t>
  </si>
  <si>
    <t>https://www.centrodetransparenciappii.org/documento/acta-2-sesion-ce-de-2022</t>
  </si>
  <si>
    <t>Acta 3 sesión CE de 2022</t>
  </si>
  <si>
    <t>https://www.centrodetransparenciappii.org/documento/acta-3-sesion-ce-de-2022</t>
  </si>
  <si>
    <t>Acta 2 sesión CE de 2021</t>
  </si>
  <si>
    <t>https://www.centrodetransparenciappii.org/documento/acta-2-sesion-ce-de-2021</t>
  </si>
  <si>
    <t>Acta 4 sesión CE de 2021</t>
  </si>
  <si>
    <t>https://www.centrodetransparenciappii.org/documento/acta-4-sesion-ce-de-2021</t>
  </si>
  <si>
    <t>Acta 1 sesión CE de 2022</t>
  </si>
  <si>
    <t>https://www.centrodetransparenciappii.org/documento/acta-1-sesion-ce-de-2022</t>
  </si>
  <si>
    <t>Avance Línea Base General Ecosistemas y Biodiversidad</t>
  </si>
  <si>
    <t>https://www.centrodetransparenciappii.org/documento/avance-linea-base-general-ecosistemas-y-biodiversidad</t>
  </si>
  <si>
    <t>Acta Undécima Sesión Subcomité Social y de Transparencia PPII</t>
  </si>
  <si>
    <t>https://www.centrodetransparenciappii.org/documento/acta-undecima-sesion-subcomite-social-y-de-transparencia-ppii</t>
  </si>
  <si>
    <t>Acta décima Sesión Subcomité Social y de Transparencia PPII</t>
  </si>
  <si>
    <t>https://www.centrodetransparenciappii.org/documento/acta-decima-sesion-subcomite-social-y-de-transparencia-ppii</t>
  </si>
  <si>
    <t>Acta Sesión Extraordinaria Subcomité Social y de Transparencia, Caso ANLA</t>
  </si>
  <si>
    <t>https://www.centrodetransparenciappii.org/documento/acta-sesion-extraordinaria-subcomite-social-y-de-transparencia-caso-anla</t>
  </si>
  <si>
    <t>Acta sesión No. 14, subcomité de sismicidad, hidrogeología y normatividad técnica</t>
  </si>
  <si>
    <t>https://www.centrodetransparenciappii.org/documento/acta-sesion-no-14-subcomite-de-sismicidad-hidrogeologia-y-normatividad-tecnica</t>
  </si>
  <si>
    <t>Acta sesión No. 13, subcomité de sismicidad, hidrogeología y normatividad técnica</t>
  </si>
  <si>
    <t>https://www.centrodetransparenciappii.org/documento/acta-sesion-no-13-subcomite-de-sismicidad-hidrogeologia-y-normatividad-tecnica</t>
  </si>
  <si>
    <t>Acta sesión No. 12, subcomité de sismicidad, hidrogeología y normatividad técnica</t>
  </si>
  <si>
    <t>https://www.centrodetransparenciappii.org/documento/acta-sesion-no-12-subcomite-de-sismicidad-hidrogeologia-y-normatividad-tecnica</t>
  </si>
  <si>
    <t>Línea Base General de Sismicidad</t>
  </si>
  <si>
    <t>https://www.centrodetransparenciappii.org/documento/linea-base-general-de-sismicidad</t>
  </si>
  <si>
    <t>Informe final Comisión de Expertos: Sobre efectos ambientales, sociales y económicos de los PPII.</t>
  </si>
  <si>
    <t>TIPO DE CONTENIDO</t>
  </si>
  <si>
    <t>E</t>
  </si>
  <si>
    <t>Evento</t>
  </si>
  <si>
    <t>D</t>
  </si>
  <si>
    <t>Dato</t>
  </si>
  <si>
    <t>C</t>
  </si>
  <si>
    <t>Propuesta de Contenido</t>
  </si>
  <si>
    <t>MATRIZ DE INDICADORES DE GESTIÓN</t>
  </si>
  <si>
    <t>MACROPROCESO</t>
  </si>
  <si>
    <t>PROCESO</t>
  </si>
  <si>
    <t>PROCEDIMIENTO</t>
  </si>
  <si>
    <t>Descripción (Insumo para el instructivo de diligenciamiento)</t>
  </si>
  <si>
    <t>2. ADMINISTRACIÓN Y GESTIÓN DE INFORMACIÓN</t>
  </si>
  <si>
    <t>2.1 Recibir información /datos oficiales PPII</t>
  </si>
  <si>
    <t>2.1.1 Recibir información/datos oficiales  PPII</t>
  </si>
  <si>
    <t xml:space="preserve"> 1. En el mes de julio, se identifican en la matriz, 12 nuevos registros de información (Equipo TIC, están disponibles en el CdT)
2. La Curaduría identifica los documentos que recibe: 7
3. La Curaduría registra nuevos documentos recibidos directamente: 4</t>
  </si>
  <si>
    <t>CADA CURADURÍA</t>
  </si>
  <si>
    <t xml:space="preserve">4. La Curaduría carga en sharepoint documentos: 4
</t>
  </si>
  <si>
    <t>2.2 Revisar, clasificar y verificar información / datos oficiales PPII</t>
  </si>
  <si>
    <t>2.2.2 Revisar y verificar información /datos oficiales PPII</t>
  </si>
  <si>
    <t>2.3 Analizar información</t>
  </si>
  <si>
    <t xml:space="preserve"> 7. La Curaduría realiza análisis básico de documentos registrados como CONFORMES (C) en la matriz
8. La Curaduría carga en la carpeta asociada al documento, los resultados del análisis básico</t>
  </si>
  <si>
    <t xml:space="preserve"> 13. La Curaduría registra en la matriz el número de contenidos -en cualquier formato: artículo, podcast, infografía, video- puede ser un tema, una conceptualización, etc que propuso al mes</t>
  </si>
  <si>
    <t>XX. La Curaduría carga en la carpeta asociada a cada evento, los documentos que evidencian la interlocución de la academia (listas asistencia, informes, actas, presentaciones y material de apoyo)</t>
  </si>
  <si>
    <t xml:space="preserve">XX. La Curaduría registra en la matriz de reporte, la cantidad de informaciòn de fuentes académicas obtenidas
</t>
  </si>
  <si>
    <t>2.7 Realizar informe mensual / final</t>
  </si>
  <si>
    <t>2.7.1 Realizar informe mensual / final</t>
  </si>
  <si>
    <t xml:space="preserve">XX. La Curaduría carga en sharepoint, en la carpeta asociada al mes de reporte, el informe de actividades
</t>
  </si>
  <si>
    <t>2.5 Garantizar la trazabilidad, consistencia, calidad, y objetividad de la información</t>
  </si>
  <si>
    <t>2.5.1 Garantizar la trazabilidad, consistencia, calidad, y objetividad de la información</t>
  </si>
  <si>
    <t>- matriz descriptiva (documento). De los 4 criterios.</t>
  </si>
  <si>
    <t xml:space="preserve">
</t>
  </si>
  <si>
    <t># documentos revisados y verificados registrados</t>
  </si>
  <si>
    <t>Instituto Alexander Von Humboldt</t>
  </si>
  <si>
    <t>Subcomité Intersectorial Técnico y Científico - Social y de Transparencia</t>
  </si>
  <si>
    <t>Subcomité Intersectorial Técnico y Científico - Sismicidad Hidrogeología y Normatividad Técnica</t>
  </si>
  <si>
    <t>Servicio Geológico Colombiano</t>
  </si>
  <si>
    <t>https://www.centrodetransparenciappii.org/documento/informe-final-comision-de-expertos-sobre-efectos-ambientales-sociales-y-economicos-de-los</t>
  </si>
  <si>
    <t># 𝑑𝑜𝑐𝑢𝑚𝑒𝑛𝑡𝑜𝑠 𝑟𝑒𝑣𝑖𝑠𝑎𝑑𝑜𝑠 𝑒𝑛 𝑙𝑜𝑠  4 𝐶𝑟𝑖𝑡𝑒𝑟𝑖𝑜𝑠 (𝑇𝑟𝑎𝑧𝑎𝑏𝑖𝑙𝑖𝑑𝑎𝑑, 𝑜𝑏𝑗𝑒𝑡𝑖𝑣𝑖𝑑𝑎𝑑, 𝑐𝑜𝑛𝑠𝑖𝑠𝑡𝑒𝑛𝑐𝑖𝑎, 𝑐𝑎𝑙𝑖𝑑𝑎𝑑)</t>
  </si>
  <si>
    <t xml:space="preserve">Ministerio de Minas y Energía
</t>
  </si>
  <si>
    <t>CONFORME</t>
  </si>
  <si>
    <t>NO CONFORME</t>
  </si>
  <si>
    <t>Calculo mes</t>
  </si>
  <si>
    <t>actividad dirigida A</t>
  </si>
  <si>
    <t>CdT</t>
  </si>
  <si>
    <t>Comunidad</t>
  </si>
  <si>
    <t>Ambos</t>
  </si>
  <si>
    <t>X</t>
  </si>
  <si>
    <t>3. BASE DE DATOS DE DOCUMENTOS DIGITALES (INFORMACIÓN/DATOS) DEL PROYECTO CDT UNIVERSIDAD NACIONAL DE COLOMBIA.</t>
  </si>
  <si>
    <t>4. REGISTRO DE DATOS PARA EL PERIODO DE REPORTE</t>
  </si>
  <si>
    <t>4.1 No. de documentos recibidos por otros medios cargados en el repositorio en el mes</t>
  </si>
  <si>
    <t>INSTRUCTIVO DE USO DE LA MATRIZ DE REPORTE POR CURADURÍA</t>
  </si>
  <si>
    <t xml:space="preserve">Numeral 1.  DATOS DE IDENTIFICACIÓN
</t>
  </si>
  <si>
    <t>Para el correcto registro de la matriz de reporte mensual se solicita diligenciar únicamente las celdas que tienen color de relleno verde.
Agradecemos no modificar/ cambiar celdas diferentes, ya que la matriz esta formulada y puede alterar la información que se genera.</t>
  </si>
  <si>
    <t>Numeral 2. REPORTE DE INDICADORES PARA LA CURADURIA</t>
  </si>
  <si>
    <t>Este numeral esta formulado (se genera de manera automática), de acuerdo con la información registrada por la curaduría en los numerales 3 y 4 se calculan los indicadores.</t>
  </si>
  <si>
    <t>Descripción de indicadores</t>
  </si>
  <si>
    <t>Medir el cumplimiento en la realización de propuestas de contenidos por cada Curaduría en el periodo.</t>
  </si>
  <si>
    <t>Tipo de Contenido</t>
  </si>
  <si>
    <t>Información /datos oficiales PPII recibidos por otros medios</t>
  </si>
  <si>
    <t>01</t>
  </si>
  <si>
    <t>T - Documento</t>
  </si>
  <si>
    <t>02</t>
  </si>
  <si>
    <t>03</t>
  </si>
  <si>
    <t>04</t>
  </si>
  <si>
    <t>05</t>
  </si>
  <si>
    <t>06</t>
  </si>
  <si>
    <t>07</t>
  </si>
  <si>
    <t>08</t>
  </si>
  <si>
    <t>09</t>
  </si>
  <si>
    <t>Numeral 4. REGISTRO DE DATOS PARA EL PERIODO DE REPORTE</t>
  </si>
  <si>
    <t>En este numeral la Curaduría  registra la  siguiente información:</t>
  </si>
  <si>
    <t>4.1 No. de documentos recibidos por otros medios cargados en el repositorio Sharepoint en el mes</t>
  </si>
  <si>
    <t>CARPETA SHAREPOINT</t>
  </si>
  <si>
    <t>CARPETA DE CADA CURADURÍA /01. INFO. RECIBIDA,VERIFICADA,CLASIFICADA</t>
  </si>
  <si>
    <t>CARPETA DE CADA CURADURÍA / 03. PROPUESTAS DE CONTENIDOS</t>
  </si>
  <si>
    <t>CARPETA DE CADA CURADURÍA / 04. INTERLOCUCIÓN DE LA ACADEMIA</t>
  </si>
  <si>
    <t>CARPETA DE CADA CURADURÍA / 05. INFORMES MENSUALES</t>
  </si>
  <si>
    <t>Código
(Gestión documental)</t>
  </si>
  <si>
    <t>Nombre del documento digital</t>
  </si>
  <si>
    <r>
      <rPr>
        <b/>
        <sz val="11"/>
        <color theme="1"/>
        <rFont val="Calibri"/>
        <family val="2"/>
        <scheme val="minor"/>
      </rPr>
      <t>Indicador 1. Reporte Información oficial total recibida:</t>
    </r>
    <r>
      <rPr>
        <sz val="11"/>
        <color theme="1"/>
        <rFont val="Calibri"/>
        <family val="2"/>
        <scheme val="minor"/>
      </rPr>
      <t xml:space="preserve"> Si el valor es 100% indica que la Curaduría registró correctamente el total acumulado de los documentos digitales recibidos ( a través  de la solución digital y los documentos recibidos por otros medios), de acuerdo con el procedimiento 2.1.1 Recibir información/datos oficiales  PPII, de lo contrario hay un error en el diligenciamiento de la matríz.</t>
    </r>
  </si>
  <si>
    <r>
      <rPr>
        <b/>
        <sz val="11"/>
        <color theme="1"/>
        <rFont val="Calibri"/>
        <family val="2"/>
        <scheme val="minor"/>
      </rPr>
      <t>Nota:</t>
    </r>
    <r>
      <rPr>
        <sz val="11"/>
        <color theme="1"/>
        <rFont val="Calibri"/>
        <family val="2"/>
        <scheme val="minor"/>
      </rPr>
      <t xml:space="preserve"> Tenga en cuenta que la matriz de reporte solo se recibe cuando este indicador esta al 100%</t>
    </r>
  </si>
  <si>
    <r>
      <rPr>
        <b/>
        <sz val="11"/>
        <color theme="1"/>
        <rFont val="Calibri"/>
        <family val="2"/>
        <scheme val="minor"/>
      </rPr>
      <t xml:space="preserve">Numeral 3. BASE DE DATOS DE DOCUMENTOS DIGITALES (INFORMACIÓN/DATOS) DEL PROYECTO CDT UNIVERSIDAD NACIONAL DE COLOMBIA. 
</t>
    </r>
    <r>
      <rPr>
        <sz val="11"/>
        <color theme="1"/>
        <rFont val="Calibri"/>
        <family val="2"/>
        <scheme val="minor"/>
      </rPr>
      <t xml:space="preserve">
¿Qué información encuentra?
-	Columnas B a H: El registro acumulado de documentos digitales cargados por las entidades oficiales y disponibles en la solución digital. Para cada documento, encuentra atributos de información que le facilitan su identificación y acceso. Esta información es proporcionada por el Ingeniero de Soporte TIC
-	Columnas I a P: El registro acumulado de los procesos ejecutados por la Curaduría para cada documento digital recibido y reportados en periodos anteriores. Esta información debe ser cargada por la Curaduría, unicamente las celdas con color de relleno Verde.
Qué contiene la matriz? Actualmente tiene 20 registros de documentos digitales cargados en la solución digital del CdT, desde el mes de abril de 2022 hasta el 1 de agosto de 2022.
Al final de los registros de documentos digitales cargados en la solución digital, se solicita a la curaduría cargar los documentos que han recibido por otros medios, registrando nombre del documento, entidad oficial que envío documento, fecha de recepción de documento y link de acceso al documento cargado en el repositorio Sharepoint de la curaduria.</t>
    </r>
  </si>
  <si>
    <t>Si la columna J  aparece en rojo los valores de las columnas D a G no han sido diligenciados completamente (nombre del documento digital, autor, fecha de recepción y dirección).
 Si necesita insertar más registros puede añadir filas encima de este mensaje</t>
  </si>
  <si>
    <t>Acta sesión No. 3 extraordinaria, Subcomité Sismicidad, Hidrogeología y Normatividad Técnica</t>
  </si>
  <si>
    <t>Anónimo (no verificado)</t>
  </si>
  <si>
    <t>18/08/2022</t>
  </si>
  <si>
    <t>https://www.centrodetransparenciappii.org/documento/acta-sesion-no-3-extraordinaria-subcomite-sismicidad-hidrogeologia-y-normatividad-tecnica</t>
  </si>
  <si>
    <t>Acta sesión No. 5 ordinaria, subcomité de sismicidad, hidrogeología y normatividad técnica</t>
  </si>
  <si>
    <t>https://www.centrodetransparenciappii.org/documento/acta-sesion-no-5-ordinaria-subcomite-de-sismicidad-hidrogeologia-y-normatividad-tecnica</t>
  </si>
  <si>
    <t>Acta sesión No. 6 ordinaria, subcomité de sismicidad, hidrogeología y normatividad técnica</t>
  </si>
  <si>
    <t>https://www.centrodetransparenciappii.org/documento/acta-sesion-no-6-ordinaria-subcomite-de-sismicidad-hidrogeologia-y-normatividad-tecnica</t>
  </si>
  <si>
    <t>Acta sesión No. 7 extraordinaria, subcomité de sismicidad, hidrogeología y normatividad técnica</t>
  </si>
  <si>
    <t>https://www.centrodetransparenciappii.org/documento/acta-sesion-no-7-extraordinaria-subcomite-de-sismicidad-hidrogeologia-y-normatividad</t>
  </si>
  <si>
    <t>Acta sesión No. 4 ordinaria, subcomité de sismicidad, hidrogeología y normatividad técnica</t>
  </si>
  <si>
    <t>https://www.centrodetransparenciappii.org/documento/acta-sesion-no-4-ordinaria-subcomite-de-sismicidad-hidrogeologia-y-normatividad-tecnica</t>
  </si>
  <si>
    <t>Acta sesión No. 10, subcomité de sismicidad, hidrogeología y normatividad técnica</t>
  </si>
  <si>
    <t>https://www.centrodetransparenciappii.org/documento/acta-sesion-no-10-subcomite-de-sismicidad-hidrogeologia-y-normatividad-tecnica</t>
  </si>
  <si>
    <t>Acta sesión No. 11, subcomité de sismicidad, hidrogeología y normatividad técnica</t>
  </si>
  <si>
    <t>https://www.centrodetransparenciappii.org/documento/acta-sesion-no-11-subcomite-de-sismicidad-hidrogeologia-y-normatividad-tecnica</t>
  </si>
  <si>
    <t>Acta sesión No. 9, subcomité de sismicidad, hidrogeología y normatividad técnica</t>
  </si>
  <si>
    <t>https://www.centrodetransparenciappii.org/documento/acta-sesion-no-9-subcomite-de-sismicidad-hidrogeologia-y-normatividad-tecnica</t>
  </si>
  <si>
    <t>Portal web ANLA Proyectos Piloto de Investigación Integral (PPII) de Yacimiento No Convencionales</t>
  </si>
  <si>
    <t>https://www.centrodetransparenciappii.org/documento/portal-web-anla-proyectos-piloto-de-investigacion-integral-ppii-de-yacimiento-no</t>
  </si>
  <si>
    <t>Semáforo sísmico para el monitoreo de sismicidad en los PPII</t>
  </si>
  <si>
    <t>https://www.centrodetransparenciappii.org/documento/semaforo-sismico-para-el-monitoreo-de-sismicidad-en-los-ppii</t>
  </si>
  <si>
    <t>Modelo Hidrogeológico Conceptual del Valle Medio del Magdalena</t>
  </si>
  <si>
    <t>https://www.centrodetransparenciappii.org/documento/modelo-hidrogeologico-conceptual-del-valle-medio-del-magdalena</t>
  </si>
  <si>
    <t>Acta 01 sesión- Subcomité Intersectorial Técnico y Científico de Salud</t>
  </si>
  <si>
    <t>https://www.centrodetransparenciappii.org/documento/acta-01-sesion-subcomite-intersectorial-tecnico-y-cientifico-de-salud</t>
  </si>
  <si>
    <t>Acta segunda sesión (tipo ordinaria) Subcomité Intersectorial Tecnico y Científico de Sismicidad</t>
  </si>
  <si>
    <t>https://www.centrodetransparenciappii.org/documento/acta-segunda-sesion-tipo-ordinaria-subcomite-intersectorial-tecnico-y-cientifico-de</t>
  </si>
  <si>
    <t>Acta primera sesión (tipo ordinaria) Subcomité Intersectorial Técnico y Científico de Sismicidad</t>
  </si>
  <si>
    <t>https://www.centrodetransparenciappii.org/documento/acta-primera-sesion-tipo-ordinaria-subcomite-intersectorial-tecnico-y-cientifico-de</t>
  </si>
  <si>
    <t>Convocatoria organizaciones sociales PPII</t>
  </si>
  <si>
    <t>https://www.centrodetransparenciappii.org/documento/convocatoria-organizaciones-sociales-ppii</t>
  </si>
  <si>
    <t>Convocatoria a comunidad académica PPII MME</t>
  </si>
  <si>
    <t>https://www.centrodetransparenciappii.org/documento/convocatoria-comunidad-academica-ppii-mme</t>
  </si>
  <si>
    <t>Acta 01 sesión- Subcomité Intersectorial Tecnico y Científico Social y de Transparencia</t>
  </si>
  <si>
    <t>https://www.centrodetransparenciappii.org/documento/acta-01-sesion-subcomite-intersectorial-tecnico-y-cientifico-social-y-de-transparencia</t>
  </si>
  <si>
    <t>Resumen Línea Base Ecosistemas y Biodiversidad</t>
  </si>
  <si>
    <t>https://www.centrodetransparenciappii.org/documento/resumen-linea-base-ecosistemas-y-biodiversidad</t>
  </si>
  <si>
    <t>Acta segunda sesión (tipo extraordinaria) CIATC</t>
  </si>
  <si>
    <t>https://www.centrodetransparenciappii.org/documento/acta-segunda-sesion-tipo-extraordinaria-ciatc</t>
  </si>
  <si>
    <t>Acuerdo 004 Modificación reglamento de los Subccomités</t>
  </si>
  <si>
    <t>https://www.centrodetransparenciappii.org/documento/acuerdo-004-modificacion-reglamento-de-los-subccomites</t>
  </si>
  <si>
    <t>Resolución 40009 Lineamientos fiscalización proyectos de hidrocarburos</t>
  </si>
  <si>
    <t>https://www.centrodetransparenciappii.org/documento/resolucion-40009-lineamientos-fiscalizacion-proyectos-de-hidrocarburos</t>
  </si>
  <si>
    <t>Acuerdo de 003 Elección de Miembros independientes del Comité Evaluador</t>
  </si>
  <si>
    <t>https://www.centrodetransparenciappii.org/documento/acuerdo-de-003-eleccion-de-miembros-independientes-del-comite-evaluador</t>
  </si>
  <si>
    <t>Acta primera sesión (tipo ordinaria) CIATC</t>
  </si>
  <si>
    <t>https://www.centrodetransparenciappii.org/documento/acta-primera-sesion-tipo-ordinaria-ciatc</t>
  </si>
  <si>
    <t>Resolución 821 de 2020 Términos de referencia EIA para PPII</t>
  </si>
  <si>
    <t>https://www.centrodetransparenciappii.org/documento/resolucion-821-de-2020-terminos-de-referencia-eia-para-ppii</t>
  </si>
  <si>
    <t>Resolución 40011 modifica la Resolución 40185 de 2020</t>
  </si>
  <si>
    <t>https://www.centrodetransparenciappii.org/documento/resolucion-40011-modifica-la-resolucion-40185-de-2020</t>
  </si>
  <si>
    <t>Acuerdo 002 Reglamento interno de los Subcomités</t>
  </si>
  <si>
    <t>https://www.centrodetransparenciappii.org/documento/acuerdo-002-reglamento-interno-de-los-subcomites</t>
  </si>
  <si>
    <t>Resolución 40185 Lineamientos técnicos de los PPII</t>
  </si>
  <si>
    <t>https://www.centrodetransparenciappii.org/documento/resolucion-40185-lineamientos-tecnicos-de-los-ppii</t>
  </si>
  <si>
    <t>Avance Línea Base Hídrica e Hidrogeológica</t>
  </si>
  <si>
    <t>https://www.centrodetransparenciappii.org/documento/avance-linea-base-hidrica-e-hidrogeologica</t>
  </si>
  <si>
    <t>Acuerdo 001 Reglamento interno de la Comisión</t>
  </si>
  <si>
    <t>https://www.centrodetransparenciappii.org/documento/acuerdo-001-reglamento-interno-de-la-comision</t>
  </si>
  <si>
    <t>Resolución 0904 Lineamientos sociales para los PPII</t>
  </si>
  <si>
    <t>https://www.centrodetransparenciappii.org/documento/resolucion-0904-lineamientos-sociales-para-los-ppii</t>
  </si>
  <si>
    <t>Acta tercera sesión (tipo ordinaria) CIATC</t>
  </si>
  <si>
    <t>https://www.centrodetransparenciappii.org/documento/acta-tercera-sesion-tipo-ordinaria-ciatc</t>
  </si>
  <si>
    <t>Resolución 304 Lineamientos monitoreo de sismicidad en los PPII</t>
  </si>
  <si>
    <t>https://www.centrodetransparenciappii.org/documento/resolucion-304-lineamientos-monitoreo-de-sismicidad-en-los-ppii</t>
  </si>
  <si>
    <t>Decreto 328 Lineamientos para adelantar los PPII</t>
  </si>
  <si>
    <t>https://www.centrodetransparenciappii.org/documento/decreto-328-lineamientos-para-adelantar-los-ppii</t>
  </si>
  <si>
    <t>Lineamientos Técnicos Análisis de Materiales Radioactivos SGC</t>
  </si>
  <si>
    <t>https://www.centrodetransparenciappii.org/documento/lineamientos-tecnicos-analisis-de-materiales-radioactivos-sgc</t>
  </si>
  <si>
    <t>Metodología Mesas Territoriales PPII FIP</t>
  </si>
  <si>
    <t>https://www.centrodetransparenciappii.org/documento/metodologia-mesas-territoriales-ppii-fip</t>
  </si>
  <si>
    <t>Informe Puerto Wilches PPII VF.</t>
  </si>
  <si>
    <t>https://www.centrodetransparenciappii.org/documento/informe-puerto-wilches-ppii-vf</t>
  </si>
  <si>
    <t>ANH - Análisis de Factores Críticos y Riesgos Sociopolíticos VMM.</t>
  </si>
  <si>
    <t>https://www.centrodetransparenciappii.org/documento/anh-analisis-de-factores-criticos-y-riesgos-sociopoliticos-vmm</t>
  </si>
  <si>
    <t>Informe final Barómetro Petrolero PPII 2020.</t>
  </si>
  <si>
    <t>https://www.centrodetransparenciappii.org/documento/informe-final-barometro-petrolero-ppii-2020</t>
  </si>
  <si>
    <t>Contrato Especial de Proyecto de Investigación (CEPI) PPII Platero</t>
  </si>
  <si>
    <t>https://www.centrodetransparenciappii.org/documento/contrato-especial-de-proyecto-de-investigacion-cepi-ppii-platero</t>
  </si>
  <si>
    <t>RESOLUCIÓN No. 0154 Adjudicación segunda ronda</t>
  </si>
  <si>
    <t>https://www.centrodetransparenciappii.org/documento/resolucion-no-0154-adjudicacion-segunda-ronda</t>
  </si>
  <si>
    <t>Resolución 0613 Apertura primera ronda selección de contratistas PPII</t>
  </si>
  <si>
    <t>https://www.centrodetransparenciappii.org/documento/resolucion-0613-apertura-primera-ronda-seleccion-de-contratistas-ppii</t>
  </si>
  <si>
    <t>Estrategia de Relacionamiento de proveedores 2020.</t>
  </si>
  <si>
    <t>https://www.centrodetransparenciappii.org/documento/estrategia-de-relacionamiento-de-proveedores-2020</t>
  </si>
  <si>
    <t>Resolución 0802 Adjudicación primera ronda</t>
  </si>
  <si>
    <t>https://www.centrodetransparenciappii.org/documento/resolucion-0802-adjudicacion-primera-ronda</t>
  </si>
  <si>
    <t>Contrato Especial de Proyecto de Investigación (CEPI) PPII Kalé</t>
  </si>
  <si>
    <t>https://www.centrodetransparenciappii.org/documento/contrato-especial-de-proyecto-de-investigacion-cepi-ppii-kale</t>
  </si>
  <si>
    <t>Licencia Ambiental PPII Kalé (Res. 648 del 25 de marzo de 2022).</t>
  </si>
  <si>
    <t>31/03/2022</t>
  </si>
  <si>
    <t>https://www.centrodetransparenciappii.org/documento/licencia-ambiental-ppii-kale-res-648-del-25-de-marzo-de-2022</t>
  </si>
  <si>
    <t>Acta sesión No. 8, subcomité de sismicidad, hidrogeología y normatividad técnica</t>
  </si>
  <si>
    <t>29/03/2022</t>
  </si>
  <si>
    <t>https://www.centrodetransparenciappii.org/documento/acta-sesion-no-8-subcomite-de-sismicidad-hidrogeologia-y-normatividad-tecnica</t>
  </si>
  <si>
    <t>Avance Línea Base General de Salud</t>
  </si>
  <si>
    <t>23/03/2022</t>
  </si>
  <si>
    <t>https://www.centrodetransparenciappii.org/documento/avance-linea-base-general-de-salud</t>
  </si>
  <si>
    <t>Línea Base General Ambiental en los componentes de aguas superficiales y subterráneas</t>
  </si>
  <si>
    <t>https://www.centrodetransparenciappii.org/documento/linea-base-general-ambiental-en-los-componentes-de-aguas-superficiales-y-subterraneas</t>
  </si>
  <si>
    <t>Acta de 1ra. reunión subcomité técnico científico de aguas superficies, ecosistemas y biodiversidad</t>
  </si>
  <si>
    <t>https://www.centrodetransparenciappii.org/documento/acta-de-1ra-reunion-subcomite-tecnico-cientifico-de-aguas-superficies-ecosistemas-y</t>
  </si>
  <si>
    <t>Acta de subcomité técnico científico de aguas superficies, ecosistemas y biodiversidad</t>
  </si>
  <si>
    <t>https://www.centrodetransparenciappii.org/documento/acta-de-subcomite-tecnico-cientifico-de-aguas-superficies-ecosistemas-y-biodiversidad</t>
  </si>
  <si>
    <t>https://www.centrodetransparenciappii.org/documento/acta-de-subcomite-tecnico-cientifico-de-aguas-superficies-ecosistemas-y-biodiversidad-0</t>
  </si>
  <si>
    <t>Comunicación Alerta y Articulación interinstitucional Subcomité Intersectorial técnico y científico – SALUD</t>
  </si>
  <si>
    <t>https://www.centrodetransparenciappii.org/documento/comunicacion-alerta-y-articulacion-interinstitucional-subcomite-intersectorial-tecnico-y</t>
  </si>
  <si>
    <t>Acta de 4ta. reunión subcomité técnico científico de aguas superficies, ecosistemas y biodiversidad</t>
  </si>
  <si>
    <t>https://www.centrodetransparenciappii.org/documento/acta-de-4ta-reunion-subcomite-tecnico-cientifico-de-aguas-superficies-ecosistemas-y</t>
  </si>
  <si>
    <t>https://www.centrodetransparenciappii.org/documento/acta-de-subcomite-tecnico-cientifico-de-aguas-superficies-ecosistemas-y-biodiversidad-1-</t>
  </si>
  <si>
    <t>Acta de 6ta. reunión subcomité técnico científico de aguas superficies, ecosistemas y biodiversidad</t>
  </si>
  <si>
    <t>https://www.centrodetransparenciappii.org/documento/acta-de-6ta-reunion-subcomite-tecnico-cientifico-de-aguas-superficies-ecosistemas-y</t>
  </si>
  <si>
    <t>1er informe semestral y 2do trimestral Subcomité Aguas y Ecosistemas</t>
  </si>
  <si>
    <t>https://www.centrodetransparenciappii.org/documento/1er-informe-semestral-y-2do-trimestral-subcomite-aguas-y-ecosistemas</t>
  </si>
  <si>
    <t>Acta 01 Sesión Ordinaria Subcomité Social</t>
  </si>
  <si>
    <t>https://www.centrodetransparenciappii.org/documento/acta-01-sesion-ordinaria-subcomite-social</t>
  </si>
  <si>
    <t>Acta 02 Sesión ordinaria Subcomité Social y de Transparencia</t>
  </si>
  <si>
    <t>https://www.centrodetransparenciappii.org/documento/acta-02-sesion-ordinaria-subcomite-social-y-de-transparencia</t>
  </si>
  <si>
    <t>Acta 03 Sesión Ordinaria Subcomité Social y de Transparencia</t>
  </si>
  <si>
    <t>https://www.centrodetransparenciappii.org/documento/acta-03-sesion-ordinaria-subcomite-social-y-de-transparencia</t>
  </si>
  <si>
    <t>Acta 04 Sesión Ordinaria Subcomité Social y de Transparencia</t>
  </si>
  <si>
    <t>https://www.centrodetransparenciappii.org/documento/acta-04-sesion-ordinaria-subcomite-social-y-de-transparencia</t>
  </si>
  <si>
    <t>Acta 05 Sesión Subcomité Social y de Transparencia</t>
  </si>
  <si>
    <t>https://www.centrodetransparenciappii.org/documento/acta-05-sesion-subcomite-social-y-de-transparencia</t>
  </si>
  <si>
    <t>Acta 05 Sesión Subcomité Social y de Transparencia PPII</t>
  </si>
  <si>
    <t>https://www.centrodetransparenciappii.org/documento/acta-05-sesion-subcomite-social-y-de-transparencia-ppii</t>
  </si>
  <si>
    <t>Acta 06 Sesión Ordinaria Subcomité Social y de Transparencia</t>
  </si>
  <si>
    <t>https://www.centrodetransparenciappii.org/documento/acta-06-sesion-ordinaria-subcomite-social-y-de-transparencia</t>
  </si>
  <si>
    <t>Acta 07 Sesión Ordinaria Subcomité Social y de Transparencia</t>
  </si>
  <si>
    <t>https://www.centrodetransparenciappii.org/documento/acta-07-sesion-ordinaria-subcomite-social-y-de-transparencia</t>
  </si>
  <si>
    <t>Acta 08 Sesión Ordinaria Subcomité Social y de Transparencia</t>
  </si>
  <si>
    <t>https://www.centrodetransparenciappii.org/documento/acta-08-sesion-ordinaria-subcomite-social-y-de-transparencia</t>
  </si>
  <si>
    <t>Acta 09 Sesión Ordinaria Subcomité Social y de Transparencia</t>
  </si>
  <si>
    <t>https://www.centrodetransparenciappii.org/documento/acta-09-sesion-ordinaria-subcomite-social-y-de-transparencia</t>
  </si>
  <si>
    <t>Acta Sesión Extraordinaria Subcomité Social y de Transparencia</t>
  </si>
  <si>
    <t>https://www.centrodetransparenciappii.org/documento/acta-sesion-extraordinaria-subcomite-social-y-de-transparencia</t>
  </si>
  <si>
    <t>Acta de Instalación Mesa Territorial de Diálogo y Seguimiento</t>
  </si>
  <si>
    <t>https://www.centrodetransparenciappii.org/documento/acta-de-instalacion-mesa-territorial-de-dialogo-y-seguimiento</t>
  </si>
  <si>
    <t>Acta de Instalación Submesa Platero 28 Oct. Año 2021</t>
  </si>
  <si>
    <t>https://www.centrodetransparenciappii.org/documento/acta-de-instalacion-submesa-platero-28-oct-ano-2021</t>
  </si>
  <si>
    <t>Acta de Instalación Submesa Kalé 23 Oct. Año 2021</t>
  </si>
  <si>
    <t>https://www.centrodetransparenciappii.org/documento/acta-de-instalacion-submesa-kale-23-oct-ano-2021</t>
  </si>
  <si>
    <t>Avance Línea Base General Social</t>
  </si>
  <si>
    <t>https://www.centrodetransparenciappii.org/documento/avance-linea-base-general-social</t>
  </si>
  <si>
    <t>Monitoreo Variable de Percepción Medición Nov. 2021</t>
  </si>
  <si>
    <t>28/02/2022</t>
  </si>
  <si>
    <t>https://www.centrodetransparenciappii.org/documento/monitoreo-variable-de-percepcion-medicion-nov-2021</t>
  </si>
  <si>
    <t>Monitoreo Variable de Participación Año 2021</t>
  </si>
  <si>
    <t>https://www.centrodetransparenciappii.org/documento/monitoreo-variable-de-participacion-ano-2021</t>
  </si>
  <si>
    <t>Monitoreo Variable de conflictividad Año 2021</t>
  </si>
  <si>
    <t>https://www.centrodetransparenciappii.org/documento/monitoreo-variable-de-conflictividad-ano-2021</t>
  </si>
  <si>
    <t>Delegados Veredales ante las Submesas Kalé y Platero</t>
  </si>
  <si>
    <t>https://www.centrodetransparenciappii.org/documento/delegados-veredales-ante-las-submesas-kale-y-platero</t>
  </si>
  <si>
    <t>Criterios de Vigilancia Radiológica Durante los PPII</t>
  </si>
  <si>
    <t>27/12/2021</t>
  </si>
  <si>
    <t>https://www.centrodetransparenciappii.org/documento/criterios-de-vigilancia-radiologica-durante-los-ppii</t>
  </si>
  <si>
    <t>Resolución No. 18 1434 de 2002</t>
  </si>
  <si>
    <t>25/10/2021</t>
  </si>
  <si>
    <t>https://www.centrodetransparenciappii.org/documento/resolucion-no-18-1434-de-2002</t>
  </si>
  <si>
    <t>Coberturas de la tierra APE Guane-Kalypso</t>
  </si>
  <si>
    <t>20/08/2021</t>
  </si>
  <si>
    <t>https://www.centrodetransparenciappii.org/documento/coberturas-de-la-tierra-ape-guane-kalypso</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</si>
  <si>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</si>
  <si>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</si>
  <si>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</si>
  <si>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</si>
  <si>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</si>
  <si>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</si>
  <si>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</si>
  <si>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</si>
  <si>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</si>
  <si>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</si>
  <si>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</si>
  <si>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</si>
  <si>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</si>
  <si>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</si>
  <si>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</si>
  <si>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</si>
  <si>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</si>
  <si>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</si>
  <si>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</si>
  <si>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</si>
  <si>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</si>
  <si>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</si>
  <si>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</si>
  <si>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</si>
  <si>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</si>
  <si>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</si>
  <si>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</si>
  <si>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</si>
  <si>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</si>
  <si>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</si>
  <si>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</si>
  <si>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</si>
  <si>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</si>
  <si>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</si>
  <si>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</si>
  <si>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</si>
  <si>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</si>
  <si>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</si>
  <si>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</si>
  <si>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</si>
  <si>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</si>
  <si>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</si>
  <si>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</si>
  <si>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</si>
  <si>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</si>
  <si>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</si>
  <si>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</si>
  <si>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</si>
  <si>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</si>
  <si>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</si>
  <si>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</si>
  <si>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</si>
  <si>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</si>
  <si>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</si>
  <si>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</si>
  <si>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</si>
  <si>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</si>
  <si>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</si>
  <si>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</si>
  <si>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</si>
  <si>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</si>
  <si>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</si>
  <si>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</si>
  <si>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</si>
  <si>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</si>
  <si>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</si>
  <si>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</si>
  <si>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</si>
  <si>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</si>
  <si>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</si>
  <si>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</si>
  <si>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</si>
  <si>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</si>
  <si>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</si>
  <si>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</si>
  <si>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</si>
  <si>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</si>
  <si>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</si>
  <si>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</si>
  <si>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</si>
  <si>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</si>
  <si>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</si>
  <si>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</si>
  <si>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</si>
  <si>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</si>
  <si>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</si>
  <si>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</si>
  <si>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</si>
  <si>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</si>
  <si>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</si>
  <si>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</si>
  <si>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</si>
  <si>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</si>
  <si>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</si>
  <si>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</si>
  <si>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Serial</t>
  </si>
  <si>
    <t>T</t>
  </si>
  <si>
    <t>Medir el cumplimiento en el registro del listado maestro de fuentes academicas del proyecto de las consultas realizadas por la Curaduría.  (documento, dato de consulta)</t>
  </si>
  <si>
    <t xml:space="preserve">Medir el cumplimiento en el cargue de la informaciòn resultado del  analisis (análisis básico, otros análisis  e interconsultas)  realizadas por cada curaduría y  guardados en el repositorio Sharepoint. </t>
  </si>
  <si>
    <t>2.3.1 Realizar análisis básico
2.3.2 Realizar otros análisis
2.3.3 Realizar interconsulta entre Curadurías</t>
  </si>
  <si>
    <t>6. Interlocución de la academia con el CdT y la comunidad en general realizada</t>
  </si>
  <si>
    <t>7. Información recopilada de fuentes académicas</t>
  </si>
  <si>
    <t>8. Informe mensual entregado</t>
  </si>
  <si>
    <t xml:space="preserve">9. Información garantizada </t>
  </si>
  <si>
    <t>Temáticas</t>
  </si>
  <si>
    <t>Fecha
(Según aplique:
- Cargue en el CdT
-Cargue en Repositorio UNAL)</t>
  </si>
  <si>
    <t>Dirección de acceso (URL según aplique: CdT ó Repositorio UNAL)</t>
  </si>
  <si>
    <r>
      <t xml:space="preserve">1. Reporte Información oficial total </t>
    </r>
    <r>
      <rPr>
        <b/>
        <u/>
        <sz val="12"/>
        <color theme="0"/>
        <rFont val="Calibri"/>
        <family val="2"/>
      </rPr>
      <t>recibida</t>
    </r>
  </si>
  <si>
    <r>
      <t xml:space="preserve">2. Información oficial </t>
    </r>
    <r>
      <rPr>
        <b/>
        <u/>
        <sz val="12"/>
        <color theme="0"/>
        <rFont val="Calibri"/>
        <family val="2"/>
      </rPr>
      <t>recibida</t>
    </r>
    <r>
      <rPr>
        <b/>
        <sz val="12"/>
        <color theme="0"/>
        <rFont val="Calibri"/>
        <family val="2"/>
      </rPr>
      <t xml:space="preserve"> por otros medios</t>
    </r>
  </si>
  <si>
    <r>
      <t xml:space="preserve">3. Reporte Información oficial </t>
    </r>
    <r>
      <rPr>
        <b/>
        <u/>
        <sz val="12"/>
        <color theme="0"/>
        <rFont val="Calibri"/>
        <family val="2"/>
      </rPr>
      <t>verificada</t>
    </r>
  </si>
  <si>
    <t>Periodo de Reporte</t>
  </si>
  <si>
    <t>Responsable de Diligenciar</t>
  </si>
  <si>
    <t>Código de la Curaduría</t>
  </si>
  <si>
    <t>Nombre de la Curaduría</t>
  </si>
  <si>
    <t>Fecha de Reporte</t>
  </si>
  <si>
    <t>Documento</t>
  </si>
  <si>
    <t>Realizar análisis</t>
  </si>
  <si>
    <t># total de documentos registrados con análisis</t>
  </si>
  <si>
    <t>4.2 No. de carpetas resultado de analisis (análisis básico, otros análisis e interconsultas) cargadas en repositorio en el mes</t>
  </si>
  <si>
    <t>5. Propuestas de contenido realizadas</t>
  </si>
  <si>
    <t>Sí</t>
  </si>
  <si>
    <t>No</t>
  </si>
  <si>
    <r>
      <t xml:space="preserve">1. Reporte </t>
    </r>
    <r>
      <rPr>
        <b/>
        <i/>
        <sz val="11"/>
        <color theme="1"/>
        <rFont val="Calibri"/>
        <family val="2"/>
        <scheme val="minor"/>
      </rPr>
      <t xml:space="preserve">Información oficial total </t>
    </r>
    <r>
      <rPr>
        <b/>
        <i/>
        <u/>
        <sz val="11"/>
        <color theme="1"/>
        <rFont val="Calibri"/>
        <family val="2"/>
        <scheme val="minor"/>
      </rPr>
      <t>recibida</t>
    </r>
  </si>
  <si>
    <r>
      <t xml:space="preserve">Medir el cumplimiento en </t>
    </r>
    <r>
      <rPr>
        <b/>
        <i/>
        <sz val="11"/>
        <color theme="1"/>
        <rFont val="Calibri"/>
        <family val="2"/>
        <scheme val="minor"/>
      </rPr>
      <t xml:space="preserve">el registro de matriz de Reporte </t>
    </r>
    <r>
      <rPr>
        <i/>
        <sz val="11"/>
        <color theme="1"/>
        <rFont val="Calibri"/>
        <family val="2"/>
        <scheme val="minor"/>
      </rPr>
      <t xml:space="preserve">realizado por cada Curaduría de la información </t>
    </r>
    <r>
      <rPr>
        <b/>
        <i/>
        <u/>
        <sz val="11"/>
        <color theme="1"/>
        <rFont val="Calibri"/>
        <family val="2"/>
        <scheme val="minor"/>
      </rPr>
      <t>recibida</t>
    </r>
    <r>
      <rPr>
        <i/>
        <sz val="11"/>
        <color theme="1"/>
        <rFont val="Calibri"/>
        <family val="2"/>
        <scheme val="minor"/>
      </rPr>
      <t xml:space="preserve">  por parte de las entidades oficiales (CdT y otros medios)</t>
    </r>
  </si>
  <si>
    <r>
      <t xml:space="preserve">2. Información oficial </t>
    </r>
    <r>
      <rPr>
        <b/>
        <i/>
        <u/>
        <sz val="11"/>
        <color theme="1"/>
        <rFont val="Calibri"/>
        <family val="2"/>
        <scheme val="minor"/>
      </rPr>
      <t>recibida</t>
    </r>
    <r>
      <rPr>
        <i/>
        <sz val="11"/>
        <color theme="1"/>
        <rFont val="Calibri"/>
        <family val="2"/>
        <scheme val="minor"/>
      </rPr>
      <t xml:space="preserve"> por otros medios</t>
    </r>
  </si>
  <si>
    <r>
      <t xml:space="preserve">Medir el cumplimiento en </t>
    </r>
    <r>
      <rPr>
        <b/>
        <i/>
        <sz val="11"/>
        <color theme="1"/>
        <rFont val="Calibri"/>
        <family val="2"/>
        <scheme val="minor"/>
      </rPr>
      <t>el cargue de la información</t>
    </r>
    <r>
      <rPr>
        <i/>
        <sz val="11"/>
        <color theme="1"/>
        <rFont val="Calibri"/>
        <family val="2"/>
        <scheme val="minor"/>
      </rPr>
      <t xml:space="preserve"> que no se recibe a traves del CdT (ej. correo electrónico del curador) en el repositorio Sharepoint  realizado por cada Curaduría.</t>
    </r>
  </si>
  <si>
    <r>
      <t xml:space="preserve">3. Reporte </t>
    </r>
    <r>
      <rPr>
        <b/>
        <i/>
        <sz val="11"/>
        <color theme="1"/>
        <rFont val="Calibri"/>
        <family val="2"/>
        <scheme val="minor"/>
      </rPr>
      <t xml:space="preserve">Información oficial </t>
    </r>
    <r>
      <rPr>
        <b/>
        <i/>
        <u/>
        <sz val="11"/>
        <color theme="1"/>
        <rFont val="Calibri"/>
        <family val="2"/>
        <scheme val="minor"/>
      </rPr>
      <t>verificada</t>
    </r>
  </si>
  <si>
    <r>
      <t xml:space="preserve">Medir el cumplimiento en </t>
    </r>
    <r>
      <rPr>
        <b/>
        <i/>
        <sz val="11"/>
        <color theme="1"/>
        <rFont val="Calibri"/>
        <family val="2"/>
        <scheme val="minor"/>
      </rPr>
      <t>el registro de la información</t>
    </r>
    <r>
      <rPr>
        <i/>
        <sz val="11"/>
        <color theme="1"/>
        <rFont val="Calibri"/>
        <family val="2"/>
        <scheme val="minor"/>
      </rPr>
      <t xml:space="preserve"> </t>
    </r>
    <r>
      <rPr>
        <b/>
        <i/>
        <u/>
        <sz val="11"/>
        <color theme="1"/>
        <rFont val="Calibri"/>
        <family val="2"/>
        <scheme val="minor"/>
      </rPr>
      <t>verificada</t>
    </r>
    <r>
      <rPr>
        <i/>
        <sz val="11"/>
        <color theme="1"/>
        <rFont val="Calibri"/>
        <family val="2"/>
        <scheme val="minor"/>
      </rPr>
      <t xml:space="preserve"> en la matriz de Reporte,  realizado por cada Curaduría </t>
    </r>
  </si>
  <si>
    <r>
      <t xml:space="preserve"> 5. La Curaduría registra en la matriz, para cada documento </t>
    </r>
    <r>
      <rPr>
        <b/>
        <i/>
        <sz val="10"/>
        <color theme="1"/>
        <rFont val="Calibri"/>
        <family val="2"/>
        <scheme val="minor"/>
      </rPr>
      <t xml:space="preserve">recibido </t>
    </r>
    <r>
      <rPr>
        <sz val="10"/>
        <color theme="1"/>
        <rFont val="Calibri"/>
        <family val="2"/>
        <scheme val="minor"/>
      </rPr>
      <t xml:space="preserve">su conformidad o no conformidad: </t>
    </r>
    <r>
      <rPr>
        <i/>
        <sz val="10"/>
        <color theme="1"/>
        <rFont val="Calibri"/>
        <family val="2"/>
        <scheme val="minor"/>
      </rPr>
      <t xml:space="preserve">Conforme (C) No conforme (N)
6. La Curaduría registra en la matriz un Texto breve de justificación </t>
    </r>
    <r>
      <rPr>
        <b/>
        <i/>
        <sz val="10"/>
        <color theme="1"/>
        <rFont val="Calibri"/>
        <family val="2"/>
        <scheme val="minor"/>
      </rPr>
      <t xml:space="preserve">únicamente </t>
    </r>
    <r>
      <rPr>
        <i/>
        <sz val="10"/>
        <color theme="1"/>
        <rFont val="Calibri"/>
        <family val="2"/>
        <scheme val="minor"/>
      </rPr>
      <t>para documentos NO conformes (N)</t>
    </r>
  </si>
  <si>
    <r>
      <t xml:space="preserve">2.4 Realizar propuestas de </t>
    </r>
    <r>
      <rPr>
        <b/>
        <i/>
        <sz val="11"/>
        <color theme="1"/>
        <rFont val="Calibri"/>
        <family val="2"/>
        <scheme val="minor"/>
      </rPr>
      <t>Contenido</t>
    </r>
  </si>
  <si>
    <r>
      <t xml:space="preserve">2.4.1 Realizar propuestas de </t>
    </r>
    <r>
      <rPr>
        <b/>
        <i/>
        <sz val="11"/>
        <color theme="1"/>
        <rFont val="Calibri"/>
        <family val="2"/>
        <scheme val="minor"/>
      </rPr>
      <t>Contenido</t>
    </r>
  </si>
  <si>
    <r>
      <t xml:space="preserve">5. Propuestas de </t>
    </r>
    <r>
      <rPr>
        <b/>
        <i/>
        <sz val="11"/>
        <color theme="1"/>
        <rFont val="Calibri"/>
        <family val="2"/>
        <scheme val="minor"/>
      </rPr>
      <t>contenido</t>
    </r>
    <r>
      <rPr>
        <i/>
        <sz val="11"/>
        <color theme="1"/>
        <rFont val="Calibri"/>
        <family val="2"/>
        <scheme val="minor"/>
      </rPr>
      <t xml:space="preserve"> realizadas</t>
    </r>
  </si>
  <si>
    <r>
      <t xml:space="preserve">Medir el cumplimiento en el </t>
    </r>
    <r>
      <rPr>
        <b/>
        <i/>
        <sz val="11"/>
        <color theme="1"/>
        <rFont val="Calibri"/>
        <family val="2"/>
        <scheme val="minor"/>
      </rPr>
      <t>cargue de la información</t>
    </r>
    <r>
      <rPr>
        <i/>
        <sz val="11"/>
        <color theme="1"/>
        <rFont val="Calibri"/>
        <family val="2"/>
        <scheme val="minor"/>
      </rPr>
      <t xml:space="preserve"> por cada curaduría en el repositorio Sharepoint resultado de la interlocución de la academia (conversatorios, conferencias, talleres, seminarios, mesas interinstitucionales / subcomités de acompañamiento técnico y científico) </t>
    </r>
  </si>
  <si>
    <r>
      <t xml:space="preserve">Medir el cumplimiento en el </t>
    </r>
    <r>
      <rPr>
        <b/>
        <i/>
        <sz val="11"/>
        <color theme="1"/>
        <rFont val="Calibri"/>
        <family val="2"/>
        <scheme val="minor"/>
      </rPr>
      <t>cargue del informe técnico mensual</t>
    </r>
    <r>
      <rPr>
        <i/>
        <sz val="11"/>
        <color theme="1"/>
        <rFont val="Calibri"/>
        <family val="2"/>
        <scheme val="minor"/>
      </rPr>
      <t xml:space="preserve"> generado por la Curaduría  en el repositorio Sharepoint. </t>
    </r>
  </si>
  <si>
    <t>Año</t>
  </si>
  <si>
    <t>Fecha de realización</t>
  </si>
  <si>
    <t>Breve descripción (máximo un párrafo)</t>
  </si>
  <si>
    <t>Nombre del  Indicador</t>
  </si>
  <si>
    <t>En este numeral se registra la información de identificación de la Curaduría, utilizando las listas desplegables para indicar:
- Nombre de la Curaduría,  la matriz esta formulada para indicar automaticamente el código de la Curaduria (celda F9).
-Periodo de reporte, indicando el mes y año a reportar
-Responsable de diligenciar, indicando el nombre del integrante del equipo de la Curaduría que registró la información.
-Fecha de reporte</t>
  </si>
  <si>
    <t xml:space="preserve">En la fila 17 se indican los nombres de los 9 indicadores definidos. </t>
  </si>
  <si>
    <t>En la fila 18 se presentan los valores obtenidos para cada uno de los indicadores acumulados desde el inicio del proyecto a la fecha de reporte.</t>
  </si>
  <si>
    <r>
      <rPr>
        <b/>
        <sz val="11"/>
        <color theme="1"/>
        <rFont val="Calibri"/>
        <family val="2"/>
        <scheme val="minor"/>
      </rPr>
      <t>Indicador 2. Información oficial recibida por otros medios:</t>
    </r>
    <r>
      <rPr>
        <sz val="11"/>
        <color theme="1"/>
        <rFont val="Calibri"/>
        <family val="2"/>
        <scheme val="minor"/>
      </rPr>
      <t xml:space="preserve"> Indica el porcentaje de cumplimiento de la Curaduría en el cargue acumulado (en el repositorio sharepoint) de los documentos digitales recibidos por otros mediosy registrados en la matriz. </t>
    </r>
  </si>
  <si>
    <r>
      <rPr>
        <b/>
        <sz val="11"/>
        <color theme="1"/>
        <rFont val="Calibri"/>
        <family val="2"/>
        <scheme val="minor"/>
      </rPr>
      <t>Indicador 3. Reporte Información oficial verificada:</t>
    </r>
    <r>
      <rPr>
        <sz val="11"/>
        <color theme="1"/>
        <rFont val="Calibri"/>
        <family val="2"/>
        <scheme val="minor"/>
      </rPr>
      <t xml:space="preserve"> Indica el porcentaje de cumplimiento de la Curaduría en el procedimiento 2.2.2: Revisar y verificar información /datos oficiales PPII, recibidos de forma acumulada. </t>
    </r>
  </si>
  <si>
    <t>Se toman únicamente los documentos digitales verificados como "CONFORMES" (registrados en el numeral 3 de la matriz de reporte (columna K) y la entrega de los respectivos soportes documentales mediante cargue de carpetas en el repositorio Sharepoint. Tenga en cuenta que todos los archivos que resulten del análisis básico. otros análisi e intercosultas entre curadurías, deben estar cargados en una única carpeta por documento recibido.</t>
  </si>
  <si>
    <r>
      <rPr>
        <b/>
        <sz val="11"/>
        <color theme="1"/>
        <rFont val="Calibri"/>
        <family val="2"/>
        <scheme val="minor"/>
      </rPr>
      <t xml:space="preserve">Indicador 4. Información analizada: </t>
    </r>
    <r>
      <rPr>
        <sz val="11"/>
        <color theme="1"/>
        <rFont val="Calibri"/>
        <family val="2"/>
        <scheme val="minor"/>
      </rPr>
      <t>Indica el porcentaje de cumplimiento de la Curaduría en los siguientes procedimientos: 2.3.1: Realizar análisis básico, 2.3.2: Realizar otros análisis, 2.3.3: Realizar interconsulta entre Curadurías.</t>
    </r>
  </si>
  <si>
    <t>4.3 No. Propuesta de contenidos en el mes</t>
  </si>
  <si>
    <t>4.4 No. Actividades de Interlocución de la academia realizadas en el mes</t>
  </si>
  <si>
    <t>4.6 No. de carpetas resultado de interlocución de la academia cargadas en repositorio en el mes</t>
  </si>
  <si>
    <t>4.7 ¿Está actualizado el registro maestro de fuentes académicas?</t>
  </si>
  <si>
    <t>4.8 Fecha de envío de informe técnico mensual del periodo</t>
  </si>
  <si>
    <r>
      <rPr>
        <b/>
        <sz val="11"/>
        <color theme="1"/>
        <rFont val="Calibri"/>
        <family val="2"/>
        <scheme val="minor"/>
      </rPr>
      <t>Indicador 5. Propuestas de contenido realizadas:</t>
    </r>
    <r>
      <rPr>
        <sz val="11"/>
        <color theme="1"/>
        <rFont val="Calibri"/>
        <family val="2"/>
        <scheme val="minor"/>
      </rPr>
      <t xml:space="preserve"> Indica si la Curaduría cumple con el procedimiento 7. Propuestas de contenido realizadas, registrando en el numeral 4.3 de la cantidad de propuestas de contenido realizadas en el periodo. En caso de realizar propuestas de contenido en el mes ( 1 o más propuestas) el resultado del indicador será "CUMPLE", caso contrario el resultado del indicador será "NO CUMPLE".</t>
    </r>
  </si>
  <si>
    <t>4.5Enumeración de las actividades de interlocución de la academia realizadas en el mes</t>
  </si>
  <si>
    <r>
      <rPr>
        <b/>
        <sz val="11"/>
        <color theme="1"/>
        <rFont val="Calibri"/>
        <family val="2"/>
        <scheme val="minor"/>
      </rPr>
      <t xml:space="preserve">Indicador 6. Interlocución de la academia con el CdT y la comunidad en general realizada: </t>
    </r>
    <r>
      <rPr>
        <sz val="11"/>
        <color theme="1"/>
        <rFont val="Calibri"/>
        <family val="2"/>
        <scheme val="minor"/>
      </rPr>
      <t xml:space="preserve"> Indica el porcentaje de cumplimiento de la Curaduría en el procedimiento 2.6.1 Fomentar la interlocución de la academia con el Centro de Transparencia y la comunidad en general,  tomando el numero de eventos registrados en el numeral 4.4  y el número de carpetas con sus respectivos soportes documentales, cargados en el repositorio Sharepoint, registrados en el numeral 4.5</t>
    </r>
  </si>
  <si>
    <r>
      <rPr>
        <b/>
        <sz val="11"/>
        <color theme="1"/>
        <rFont val="Calibri"/>
        <family val="2"/>
        <scheme val="minor"/>
      </rPr>
      <t>Indicador 7. Información recopilada de fuentes académicas</t>
    </r>
    <r>
      <rPr>
        <sz val="11"/>
        <color theme="1"/>
        <rFont val="Calibri"/>
        <family val="2"/>
        <scheme val="minor"/>
      </rPr>
      <t xml:space="preserve"> Indica si la Curaduría cumple con en el procedimiento 2.6.1 Fomentar la interlocución de la academia con el Centro de Transparencia y la comunidad en general, registrando en el numeral 4.7 si está actualizado el registro maestro de fuentes académicas.</t>
    </r>
  </si>
  <si>
    <r>
      <rPr>
        <b/>
        <sz val="11"/>
        <color theme="1"/>
        <rFont val="Calibri"/>
        <family val="2"/>
        <scheme val="minor"/>
      </rPr>
      <t xml:space="preserve">Indicador 8. Informe mensual entregado. </t>
    </r>
    <r>
      <rPr>
        <sz val="11"/>
        <color theme="1"/>
        <rFont val="Calibri"/>
        <family val="2"/>
        <scheme val="minor"/>
      </rPr>
      <t>Indica si la Curaduría cumple con el procedimiento 2.7.1 Realizar informe mensual / final, entregando en tiempo y forma el informe mensual. El indicador cambia cuando la fecha de entrega ha sido diligenciada (numeral 4.8)</t>
    </r>
  </si>
  <si>
    <t>Día</t>
  </si>
  <si>
    <t>Mes</t>
  </si>
  <si>
    <t>9.Información garantizada</t>
  </si>
  <si>
    <r>
      <rPr>
        <b/>
        <sz val="11"/>
        <color theme="1"/>
        <rFont val="Calibri"/>
        <family val="2"/>
        <scheme val="minor"/>
      </rPr>
      <t xml:space="preserve">Indicador 9. Información garantizada:  </t>
    </r>
    <r>
      <rPr>
        <sz val="11"/>
        <color theme="1"/>
        <rFont val="Calibri"/>
        <family val="2"/>
        <scheme val="minor"/>
      </rPr>
      <t xml:space="preserve"> Indica el porcentaje de cumplimiento de la Curaduría en el procedimiento 2.5.1 Garantizar la trazabilidad, consistencia, calidad, y objetividad de la información,  tomando los documentos digitales registrados en el numeral 3 de la matriz de reporte (columna N) y el total de documentos recibidos hasta el periodo reportado.</t>
    </r>
  </si>
  <si>
    <t>Descripción detallada de Columnas I a P (para cargue por parte de la Curaduría).
-Columna I: En la columna se identifica con "X" qué documentos digitales recibos en la solución digital del CdT son para ser analizados por parte de la Curaduría.
-Columna J: Se identifica con "X" qué documentos digitales se recibieron por otros medios por parte de la Curaduría.
-Columna K: Se registra el proceso de revisión, clasificación y verificación de cada documento digital recibido por la curaduría. Si cumple con el proceso se registra como "CONFORME", y se habilita el registro de los siguientes procesos. En caso contrario, se registra como "NO CONFORME" y se solicita a la curaduría dar una breve justificación para la No conformidad del documento en la Columna L.
-Columna M: Se registra un proceso de Analisis Básico, Otros Análisis o Interconsulta entre Curadurías de cada documento digital recibido por la curaduría con "X".
-Columna N: En caso de que el documento digital sea revisados respecto a trazabilidad, consistencia, calidad, y objetividad de la información, se registra con "X".</t>
  </si>
  <si>
    <t>4.2 No. de carpetas resultado de analisis básico, otros analisis o interconsultas cargadas en repositorio Sharepoint en el mes</t>
  </si>
  <si>
    <t>CARPETA DE CADA CURADURÍA / 02. INFO ANALIZADA y 08. INTERCONSULTAS</t>
  </si>
  <si>
    <t>4.4 No. de las actividades de Interlocución de la academia realizadas en el mes</t>
  </si>
  <si>
    <t>4.5 Enumeración de las actividades de Interlocución de la academia realizadas en el mes, indicando el nombre de la actividad, fecha de realización, breve descripción y a quien esta dirigida (Comunidad, CdT, ambos)</t>
  </si>
  <si>
    <t>4.7 Informar si el registro maestro de fuentes académicas está actualizado</t>
  </si>
  <si>
    <t>2.6.1 Fomentar la interlocución de la academia con el Centro de Transparencia y la comunidad en general</t>
  </si>
  <si>
    <t>MATRIZ DE REPORTE (V 1.01)</t>
  </si>
  <si>
    <r>
      <t xml:space="preserve">Medir el cumplimiento en </t>
    </r>
    <r>
      <rPr>
        <b/>
        <i/>
        <sz val="11"/>
        <color theme="1"/>
        <rFont val="Calibri"/>
        <family val="2"/>
        <scheme val="minor"/>
      </rPr>
      <t xml:space="preserve">el registro de matriz de Reporte </t>
    </r>
    <r>
      <rPr>
        <i/>
        <sz val="11"/>
        <color theme="1"/>
        <rFont val="Calibri"/>
        <family val="2"/>
        <scheme val="minor"/>
      </rPr>
      <t>realizado por cada Curaduría de la información garantizada en cuanto a trazabilidad, consistencia, calidad y objetividad, de los documentos generados por la Curaduría (Informe técnico, documentos resultado de análisis, propuestas de contenido, evidencia de interlocución de la academia).</t>
    </r>
  </si>
  <si>
    <t>LINK DE CARPETA DONDE SE VA A ALMACENAR LA INFORMACIÓN</t>
  </si>
  <si>
    <t>LINK DE CARPETA COMPARTIDA CON EL LISTADO MAESTRO</t>
  </si>
  <si>
    <t>4.9 Fecha de envío de informe técnico mensual del periodo</t>
  </si>
  <si>
    <t>4.8 La información generada por la Curaduría para el periodo de reporte (análisis de información, interconsultas entre curadurías, propuestas de contenido, interlocución de la academia e informe mensual) cumple con la trazabilidad, consistencia, calidad y objetividad?</t>
  </si>
  <si>
    <t>Verificador de registro</t>
  </si>
  <si>
    <t>Link de acceso a Carpeta</t>
  </si>
  <si>
    <t>4.6 No. de carpetas resultado de interlocución con la academia cargadas en repositorio en el mes</t>
  </si>
  <si>
    <t>http://www.direccion.com</t>
  </si>
  <si>
    <t>Autor
(Entidad que generó la información)</t>
  </si>
  <si>
    <t>Documento de ejemplo recibido por otros medios 1</t>
  </si>
  <si>
    <t>Documento de ejemplo recibido por otros medios 2</t>
  </si>
  <si>
    <t>APRECIADO EQUIPO DE CURADURÍA: AGRADECEMOS SU COLABORACIÓN DILIGENCIANDO UNICAMENTE LAS CELDAS CON COLOR DE RELLENO VERDE CLARO</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</si>
  <si>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</si>
  <si>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</si>
  <si>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</si>
  <si>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</si>
  <si>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</si>
  <si>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</si>
  <si>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</si>
  <si>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</si>
  <si>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</si>
  <si>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</si>
  <si>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</si>
  <si>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</si>
  <si>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</si>
  <si>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</si>
  <si>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</si>
  <si>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</si>
  <si>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</si>
  <si>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</si>
  <si>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</si>
  <si>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</si>
  <si>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</si>
  <si>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</si>
  <si>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</si>
  <si>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</si>
  <si>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</si>
  <si>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</si>
  <si>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</si>
  <si>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</si>
  <si>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</si>
  <si>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</si>
  <si>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</si>
  <si>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</si>
  <si>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</si>
  <si>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</si>
  <si>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</si>
  <si>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</si>
  <si>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</si>
  <si>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</si>
  <si>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</si>
  <si>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</si>
  <si>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</si>
  <si>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</si>
  <si>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</si>
  <si>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</si>
  <si>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</si>
  <si>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</si>
  <si>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</si>
  <si>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</si>
  <si>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</si>
  <si>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</si>
  <si>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</si>
  <si>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</si>
  <si>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</si>
  <si>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</si>
  <si>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</si>
  <si>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</si>
  <si>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</si>
  <si>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</si>
  <si>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</si>
  <si>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</si>
  <si>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</si>
  <si>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</si>
  <si>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</si>
  <si>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</si>
  <si>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</si>
  <si>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</si>
  <si>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</si>
  <si>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</si>
  <si>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</si>
  <si>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</si>
  <si>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</si>
  <si>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</si>
  <si>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</si>
  <si>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</si>
  <si>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</si>
  <si>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</si>
  <si>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</si>
  <si>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</si>
  <si>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</si>
  <si>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</si>
  <si>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</si>
  <si>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</si>
  <si>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</si>
  <si>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</si>
  <si>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</si>
  <si>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</si>
  <si>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</si>
  <si>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</si>
  <si>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</si>
  <si>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</si>
  <si>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</si>
  <si>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</si>
  <si>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</si>
  <si>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</si>
  <si>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</si>
  <si>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</si>
  <si>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</si>
  <si>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</si>
  <si>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</si>
  <si>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</si>
  <si>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</si>
  <si>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</si>
  <si>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</si>
  <si>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</si>
  <si>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</si>
  <si>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</si>
  <si>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</si>
  <si>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</si>
  <si>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</si>
  <si>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</si>
  <si>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</si>
  <si>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</si>
  <si>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</si>
  <si>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</si>
  <si>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</si>
  <si>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</si>
  <si>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</si>
  <si>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</si>
  <si>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</si>
  <si>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</si>
  <si>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</si>
  <si>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</si>
  <si>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</si>
  <si>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</si>
  <si>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</si>
  <si>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</si>
  <si>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</si>
  <si>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</si>
  <si>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</si>
  <si>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</si>
  <si>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</si>
  <si>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</si>
  <si>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</si>
  <si>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</si>
  <si>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</si>
  <si>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</si>
  <si>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</si>
  <si>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</si>
  <si>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</si>
  <si>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</si>
  <si>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</si>
  <si>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</si>
  <si>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</si>
  <si>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</si>
  <si>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</si>
  <si>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</si>
  <si>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</si>
  <si>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</si>
  <si>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</si>
  <si>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</si>
  <si>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</si>
  <si>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</si>
  <si>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</si>
  <si>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</si>
  <si>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</si>
  <si>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</si>
  <si>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</si>
  <si>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</si>
  <si>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</si>
  <si>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</si>
  <si>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</si>
  <si>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</si>
  <si>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</si>
  <si>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</si>
  <si>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</si>
  <si>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</si>
  <si>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</si>
  <si>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</si>
  <si>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</si>
  <si>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</si>
  <si>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</si>
  <si>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</si>
  <si>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</si>
  <si>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</si>
  <si>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</si>
  <si>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</si>
  <si>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</si>
  <si>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</si>
  <si>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</si>
  <si>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</si>
  <si>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</si>
  <si>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</si>
  <si>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</si>
  <si>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</si>
  <si>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</si>
  <si>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</si>
  <si>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</si>
  <si>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</si>
  <si>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</si>
  <si>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</si>
  <si>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</si>
  <si>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</si>
  <si>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</si>
  <si>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</si>
  <si>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</si>
  <si>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</si>
  <si>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</si>
  <si>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</si>
  <si>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</si>
  <si>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</si>
  <si>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</si>
  <si>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</si>
  <si>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</si>
  <si>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</si>
  <si>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</si>
  <si>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</si>
  <si>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</si>
  <si>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</si>
  <si>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</si>
  <si>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</si>
  <si>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</si>
  <si>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</si>
  <si>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</si>
  <si>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</si>
  <si>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</si>
  <si>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</si>
  <si>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</si>
  <si>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</si>
  <si>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</si>
  <si>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</si>
  <si>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</si>
  <si>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</si>
  <si>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</si>
  <si>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</si>
  <si>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</si>
  <si>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</si>
  <si>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</si>
  <si>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</si>
  <si>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</si>
  <si>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</si>
  <si>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</si>
  <si>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</si>
  <si>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</si>
  <si>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</si>
  <si>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</si>
  <si>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</si>
  <si>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</si>
  <si>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</si>
  <si>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</si>
  <si>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</si>
  <si>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</si>
  <si>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</si>
  <si>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</si>
  <si>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</si>
  <si>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</si>
  <si>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</si>
  <si>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</si>
  <si>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</si>
  <si>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</si>
  <si>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</si>
  <si>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</si>
  <si>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</si>
  <si>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</si>
  <si>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</si>
  <si>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</si>
  <si>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</si>
  <si>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</si>
  <si>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</si>
  <si>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</si>
  <si>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</si>
  <si>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</si>
  <si>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</si>
  <si>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</si>
  <si>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</si>
  <si>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</si>
  <si>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</si>
  <si>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</si>
  <si>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</si>
  <si>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</si>
  <si>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</si>
  <si>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</si>
  <si>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</si>
  <si>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</si>
  <si>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</si>
  <si>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</si>
  <si>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</si>
  <si>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</si>
  <si>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</si>
  <si>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</si>
  <si>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</si>
  <si>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</si>
  <si>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</si>
  <si>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</si>
  <si>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</si>
  <si>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</si>
  <si>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</si>
  <si>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</si>
  <si>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</si>
  <si>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</si>
  <si>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</si>
  <si>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</si>
  <si>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</si>
  <si>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</si>
  <si>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Informe de Cumplimiento Ambiental Kalé - ICA No 1</t>
  </si>
  <si>
    <t>IVAN MAURICIO …</t>
  </si>
  <si>
    <t>https://www.centrodetransparenciappii.org/documento/informe-de-cumplimiento-ambiental-kale-ica-no-1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</si>
</sst>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34" x14ac:knownFonts="1">
    <font>
      <sz val="11"/>
      <color theme="1"/>
      <name val="Calibri"/>
      <family val="2"/>
      <scheme val="minor"/>
    </font>
    <font>
      <sz val="11"/>
      <color theme="1"/>
      <name val="Calibri"/>
      <family val="2"/>
      <scheme val="minor"/>
    </font>
    <font>
      <sz val="11"/>
      <color theme="1"/>
      <name val="Arial"/>
      <family val="2"/>
    </font>
    <font>
      <b/>
      <i/>
      <sz val="11"/>
      <color theme="1"/>
      <name val="Arial"/>
      <family val="2"/>
    </font>
    <font>
      <b/>
      <sz val="11"/>
      <color theme="1"/>
      <name val="Arial"/>
      <family val="2"/>
    </font>
    <font>
      <sz val="10"/>
      <color theme="1"/>
      <name val="Arial"/>
      <family val="2"/>
    </font>
    <font>
      <b/>
      <sz val="9"/>
      <color theme="1"/>
      <name val="Arial"/>
      <family val="2"/>
    </font>
    <font>
      <u/>
      <sz val="11"/>
      <color theme="10"/>
      <name val="Calibri"/>
      <family val="2"/>
      <scheme val="minor"/>
    </font>
    <font>
      <b/>
      <sz val="11"/>
      <color theme="1"/>
      <name val="Calibri"/>
      <family val="2"/>
      <scheme val="minor"/>
    </font>
    <font>
      <sz val="8"/>
      <name val="Calibri"/>
      <family val="2"/>
      <scheme val="minor"/>
    </font>
    <font>
      <sz val="12"/>
      <color rgb="FF212529"/>
      <name val="Calibri"/>
      <family val="2"/>
    </font>
    <font>
      <sz val="12"/>
      <color theme="1"/>
      <name val="Calibri"/>
      <family val="2"/>
    </font>
    <font>
      <b/>
      <i/>
      <sz val="11"/>
      <color theme="1"/>
      <name val="Calibri"/>
      <family val="2"/>
      <scheme val="minor"/>
    </font>
    <font>
      <sz val="11"/>
      <color rgb="FF202124"/>
      <name val="Calibri"/>
      <family val="2"/>
      <scheme val="minor"/>
    </font>
    <font>
      <b/>
      <sz val="11"/>
      <color rgb="FF202124"/>
      <name val="Calibri"/>
      <family val="2"/>
      <scheme val="minor"/>
    </font>
    <font>
      <sz val="6"/>
      <color rgb="FF202124"/>
      <name val="Calibri"/>
      <family val="2"/>
      <scheme val="minor"/>
    </font>
    <font>
      <b/>
      <sz val="12"/>
      <color theme="1"/>
      <name val="Calibri"/>
      <family val="2"/>
    </font>
    <font>
      <b/>
      <sz val="12"/>
      <name val="Calibri"/>
      <family val="2"/>
    </font>
    <font>
      <b/>
      <sz val="12"/>
      <color rgb="FF0070C0"/>
      <name val="Calibri"/>
      <family val="2"/>
    </font>
    <font>
      <b/>
      <sz val="12"/>
      <color theme="0"/>
      <name val="Calibri"/>
      <family val="2"/>
    </font>
    <font>
      <b/>
      <u/>
      <sz val="12"/>
      <color theme="0"/>
      <name val="Calibri"/>
      <family val="2"/>
    </font>
    <font>
      <sz val="12"/>
      <name val="Calibri"/>
      <family val="2"/>
    </font>
    <font>
      <sz val="12"/>
      <color theme="0"/>
      <name val="Calibri"/>
      <family val="2"/>
    </font>
    <font>
      <u/>
      <sz val="12"/>
      <color theme="10"/>
      <name val="Calibri"/>
      <family val="2"/>
    </font>
    <font>
      <b/>
      <sz val="12"/>
      <color rgb="FF0074BD"/>
      <name val="Calibri"/>
      <family val="2"/>
    </font>
    <font>
      <sz val="12"/>
      <color rgb="FFFF0000"/>
      <name val="Calibri"/>
      <family val="2"/>
    </font>
    <font>
      <b/>
      <sz val="9"/>
      <color theme="1"/>
      <name val="Calibri"/>
      <family val="2"/>
      <scheme val="minor"/>
    </font>
    <font>
      <i/>
      <sz val="11"/>
      <color theme="0"/>
      <name val="Calibri"/>
      <family val="2"/>
      <scheme val="minor"/>
    </font>
    <font>
      <i/>
      <sz val="11"/>
      <color theme="1"/>
      <name val="Calibri"/>
      <family val="2"/>
      <scheme val="minor"/>
    </font>
    <font>
      <b/>
      <i/>
      <u/>
      <sz val="11"/>
      <color theme="1"/>
      <name val="Calibri"/>
      <family val="2"/>
      <scheme val="minor"/>
    </font>
    <font>
      <i/>
      <sz val="10"/>
      <color theme="1"/>
      <name val="Calibri"/>
      <family val="2"/>
      <scheme val="minor"/>
    </font>
    <font>
      <sz val="8"/>
      <color theme="1"/>
      <name val="Calibri"/>
      <family val="2"/>
      <scheme val="minor"/>
    </font>
    <font>
      <b/>
      <i/>
      <sz val="10"/>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9" tint="0.79998168889431442"/>
        <bgColor indexed="64"/>
      </patternFill>
    </fill>
    <fill>
      <patternFill patternType="solid">
        <fgColor rgb="FFFFFFFF"/>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FF00"/>
        <bgColor indexed="64"/>
      </patternFill>
    </fill>
    <fill>
      <patternFill patternType="solid">
        <fgColor rgb="FF094958"/>
        <bgColor indexed="64"/>
      </patternFill>
    </fill>
  </fills>
  <borders count="23">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bottom style="medium">
        <color rgb="FFE6E4DF"/>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169">
    <xf numFmtId="0" fontId="0" fillId="0" borderId="0" xfId="0"/>
    <xf numFmtId="0" fontId="2" fillId="0" borderId="0" xfId="2"/>
    <xf numFmtId="0" fontId="5" fillId="0" borderId="0" xfId="2" applyFont="1"/>
    <xf numFmtId="0" fontId="6" fillId="0" borderId="0" xfId="2" applyFont="1" applyAlignment="1">
      <alignment horizontal="center" wrapText="1"/>
    </xf>
    <xf numFmtId="0" fontId="2" fillId="3" borderId="0" xfId="2" applyFill="1"/>
    <xf numFmtId="0" fontId="2" fillId="3" borderId="0" xfId="2" applyFill="1" applyAlignment="1">
      <alignment horizontal="center"/>
    </xf>
    <xf numFmtId="0" fontId="4" fillId="3" borderId="0" xfId="2" applyFont="1" applyFill="1" applyAlignment="1">
      <alignment horizontal="center"/>
    </xf>
    <xf numFmtId="0" fontId="3" fillId="3" borderId="0" xfId="2" applyFont="1" applyFill="1" applyAlignment="1">
      <alignment horizontal="center" vertical="center" wrapText="1"/>
    </xf>
    <xf numFmtId="0" fontId="4" fillId="3" borderId="0" xfId="2" applyFont="1" applyFill="1" applyAlignment="1">
      <alignment horizontal="left"/>
    </xf>
    <xf numFmtId="0" fontId="2" fillId="3" borderId="0" xfId="2" applyFont="1" applyFill="1"/>
    <xf numFmtId="0" fontId="8" fillId="3" borderId="0" xfId="0" applyFont="1" applyFill="1" applyAlignment="1">
      <alignment horizontal="center"/>
    </xf>
    <xf numFmtId="0" fontId="8" fillId="3" borderId="0" xfId="0" applyFont="1" applyFill="1" applyAlignment="1">
      <alignment vertical="top" wrapText="1"/>
    </xf>
    <xf numFmtId="0" fontId="8" fillId="3" borderId="0" xfId="0" applyFont="1" applyFill="1" applyAlignment="1">
      <alignment wrapText="1"/>
    </xf>
    <xf numFmtId="0" fontId="8" fillId="3" borderId="0" xfId="0" applyFont="1" applyFill="1" applyAlignment="1">
      <alignment horizontal="center" vertical="top" wrapText="1"/>
    </xf>
    <xf numFmtId="0" fontId="8" fillId="3" borderId="0" xfId="0" applyFont="1" applyFill="1"/>
    <xf numFmtId="0" fontId="0" fillId="3" borderId="0" xfId="0" applyFont="1" applyFill="1" applyAlignment="1">
      <alignment wrapText="1"/>
    </xf>
    <xf numFmtId="0" fontId="11" fillId="3" borderId="0" xfId="2" applyFont="1" applyFill="1" applyAlignment="1">
      <alignment horizontal="center" vertical="center" wrapText="1"/>
    </xf>
    <xf numFmtId="0" fontId="1" fillId="3" borderId="0" xfId="2" applyFont="1" applyFill="1"/>
    <xf numFmtId="0" fontId="12" fillId="3" borderId="0" xfId="2" applyFont="1" applyFill="1" applyAlignment="1">
      <alignment horizontal="center" vertical="center" wrapText="1"/>
    </xf>
    <xf numFmtId="0" fontId="1" fillId="3" borderId="0" xfId="0" applyFont="1" applyFill="1"/>
    <xf numFmtId="0" fontId="1" fillId="3" borderId="0" xfId="0" applyFont="1" applyFill="1" applyAlignment="1">
      <alignment wrapText="1"/>
    </xf>
    <xf numFmtId="0" fontId="13" fillId="3" borderId="0" xfId="0" applyFont="1" applyFill="1" applyAlignment="1">
      <alignment horizontal="left" vertical="center" wrapText="1"/>
    </xf>
    <xf numFmtId="0" fontId="15" fillId="3" borderId="0" xfId="0" applyFont="1" applyFill="1" applyAlignment="1">
      <alignment horizontal="left" vertical="center" wrapText="1"/>
    </xf>
    <xf numFmtId="0" fontId="14" fillId="3" borderId="0" xfId="0" applyFont="1" applyFill="1" applyAlignment="1">
      <alignment horizontal="left" vertical="center" wrapText="1"/>
    </xf>
    <xf numFmtId="0" fontId="8" fillId="3" borderId="0" xfId="2" applyFont="1" applyFill="1" applyAlignment="1">
      <alignment horizontal="center" vertical="center" wrapText="1"/>
    </xf>
    <xf numFmtId="49" fontId="11" fillId="4" borderId="4" xfId="2" applyNumberFormat="1" applyFont="1" applyFill="1" applyBorder="1" applyAlignment="1">
      <alignment horizontal="center" vertical="center" wrapText="1"/>
    </xf>
    <xf numFmtId="165" fontId="11" fillId="4" borderId="2" xfId="2" applyNumberFormat="1" applyFont="1" applyFill="1" applyBorder="1" applyAlignment="1">
      <alignment horizontal="center" vertical="center"/>
    </xf>
    <xf numFmtId="49" fontId="11" fillId="4" borderId="4" xfId="2" applyNumberFormat="1" applyFont="1" applyFill="1" applyBorder="1" applyAlignment="1">
      <alignment vertical="center"/>
    </xf>
    <xf numFmtId="49" fontId="11" fillId="4" borderId="2" xfId="2" applyNumberFormat="1" applyFont="1" applyFill="1" applyBorder="1" applyAlignment="1">
      <alignment horizontal="center" vertical="center" wrapText="1"/>
    </xf>
    <xf numFmtId="49" fontId="11" fillId="4" borderId="2" xfId="2" applyNumberFormat="1" applyFont="1" applyFill="1" applyBorder="1" applyAlignment="1">
      <alignment vertical="center"/>
    </xf>
    <xf numFmtId="49" fontId="11" fillId="4" borderId="3" xfId="2" applyNumberFormat="1" applyFont="1" applyFill="1" applyBorder="1" applyAlignment="1">
      <alignment vertical="center"/>
    </xf>
    <xf numFmtId="0" fontId="11" fillId="4" borderId="2" xfId="2" applyFont="1" applyFill="1" applyBorder="1" applyAlignment="1">
      <alignment horizontal="center" vertical="center"/>
    </xf>
    <xf numFmtId="0" fontId="11" fillId="3" borderId="0" xfId="2" applyFont="1" applyFill="1" applyAlignment="1">
      <alignment vertical="center" wrapText="1"/>
    </xf>
    <xf numFmtId="1" fontId="11" fillId="4" borderId="2" xfId="2" applyNumberFormat="1" applyFont="1" applyFill="1" applyBorder="1" applyAlignment="1">
      <alignment horizontal="center" vertical="center"/>
    </xf>
    <xf numFmtId="0" fontId="11" fillId="3" borderId="0" xfId="2" applyFont="1" applyFill="1" applyAlignment="1">
      <alignment vertical="center"/>
    </xf>
    <xf numFmtId="49" fontId="11" fillId="3" borderId="0" xfId="2" applyNumberFormat="1" applyFont="1" applyFill="1" applyAlignment="1">
      <alignment horizontal="center" vertical="center"/>
    </xf>
    <xf numFmtId="0" fontId="16" fillId="3" borderId="0" xfId="2" applyFont="1" applyFill="1" applyAlignment="1">
      <alignment horizontal="center" vertical="center" wrapText="1"/>
    </xf>
    <xf numFmtId="49" fontId="11" fillId="3" borderId="0" xfId="2" applyNumberFormat="1" applyFont="1" applyFill="1" applyAlignment="1">
      <alignment vertical="center"/>
    </xf>
    <xf numFmtId="0" fontId="16" fillId="3" borderId="0" xfId="2" applyFont="1" applyFill="1" applyAlignment="1">
      <alignment horizontal="center" vertical="center"/>
    </xf>
    <xf numFmtId="0" fontId="18" fillId="3" borderId="0" xfId="2" applyFont="1" applyFill="1" applyAlignment="1">
      <alignment horizontal="left" vertical="center" wrapText="1"/>
    </xf>
    <xf numFmtId="0" fontId="16" fillId="3" borderId="0" xfId="2" applyFont="1" applyFill="1" applyAlignment="1">
      <alignment horizontal="left" vertical="center"/>
    </xf>
    <xf numFmtId="0" fontId="11" fillId="4" borderId="0" xfId="2" applyFont="1" applyFill="1" applyAlignment="1">
      <alignment horizontal="center" vertical="center"/>
    </xf>
    <xf numFmtId="0" fontId="16" fillId="3" borderId="0" xfId="2" applyFont="1" applyFill="1" applyAlignment="1">
      <alignment vertical="center"/>
    </xf>
    <xf numFmtId="49" fontId="11" fillId="3" borderId="7" xfId="2" applyNumberFormat="1" applyFont="1" applyFill="1" applyBorder="1" applyAlignment="1">
      <alignment vertical="center"/>
    </xf>
    <xf numFmtId="9" fontId="11" fillId="3" borderId="8" xfId="1" applyFont="1" applyFill="1" applyBorder="1" applyAlignment="1">
      <alignment vertical="center"/>
    </xf>
    <xf numFmtId="9" fontId="11" fillId="0" borderId="8" xfId="1" applyFont="1" applyFill="1" applyBorder="1" applyAlignment="1">
      <alignment vertical="center" wrapText="1"/>
    </xf>
    <xf numFmtId="164" fontId="11" fillId="3" borderId="8" xfId="1" applyNumberFormat="1" applyFont="1" applyFill="1" applyBorder="1" applyAlignment="1">
      <alignment vertical="center" wrapText="1"/>
    </xf>
    <xf numFmtId="0" fontId="11" fillId="3" borderId="8" xfId="2" applyFont="1" applyFill="1" applyBorder="1" applyAlignment="1">
      <alignment horizontal="center" vertical="center" wrapText="1"/>
    </xf>
    <xf numFmtId="49" fontId="11" fillId="3" borderId="14" xfId="2" applyNumberFormat="1" applyFont="1" applyFill="1" applyBorder="1" applyAlignment="1">
      <alignment horizontal="center" vertical="center" wrapText="1"/>
    </xf>
    <xf numFmtId="49" fontId="11" fillId="3" borderId="12" xfId="2" applyNumberFormat="1" applyFont="1" applyFill="1" applyBorder="1" applyAlignment="1">
      <alignment horizontal="center" vertical="center" wrapText="1"/>
    </xf>
    <xf numFmtId="0" fontId="21" fillId="3" borderId="0" xfId="0" applyFont="1" applyFill="1" applyAlignment="1">
      <alignment vertical="center"/>
    </xf>
    <xf numFmtId="0" fontId="11" fillId="0" borderId="0" xfId="2" applyFont="1" applyFill="1" applyAlignment="1">
      <alignment vertical="center"/>
    </xf>
    <xf numFmtId="0" fontId="11" fillId="3" borderId="0" xfId="2" applyFont="1" applyFill="1" applyAlignment="1">
      <alignment horizontal="center" vertical="center"/>
    </xf>
    <xf numFmtId="0" fontId="22" fillId="2" borderId="11" xfId="2" applyFont="1" applyFill="1" applyBorder="1" applyAlignment="1">
      <alignment horizontal="left" vertical="center" wrapText="1"/>
    </xf>
    <xf numFmtId="0" fontId="11" fillId="4" borderId="4" xfId="2" applyFont="1" applyFill="1" applyBorder="1" applyAlignment="1">
      <alignment horizontal="center" vertical="center"/>
    </xf>
    <xf numFmtId="0" fontId="24" fillId="5" borderId="13" xfId="0" applyFont="1" applyFill="1" applyBorder="1" applyAlignment="1">
      <alignment horizontal="left" vertical="center" wrapText="1"/>
    </xf>
    <xf numFmtId="0" fontId="24" fillId="5" borderId="13" xfId="0" applyFont="1" applyFill="1" applyBorder="1" applyAlignment="1">
      <alignment horizontal="left" vertical="center"/>
    </xf>
    <xf numFmtId="0" fontId="11" fillId="4" borderId="2" xfId="2" applyFont="1" applyFill="1" applyBorder="1" applyAlignment="1">
      <alignment horizontal="center" vertical="center" wrapText="1"/>
    </xf>
    <xf numFmtId="49" fontId="11" fillId="4" borderId="0" xfId="2" applyNumberFormat="1" applyFont="1" applyFill="1" applyAlignment="1">
      <alignment vertical="center"/>
    </xf>
    <xf numFmtId="0" fontId="22" fillId="3" borderId="0" xfId="2" applyFont="1" applyFill="1" applyAlignment="1">
      <alignment horizontal="center" vertical="center" wrapText="1"/>
    </xf>
    <xf numFmtId="0" fontId="11" fillId="3" borderId="0" xfId="0" applyFont="1" applyFill="1" applyAlignment="1">
      <alignment vertical="center"/>
    </xf>
    <xf numFmtId="0" fontId="11" fillId="0" borderId="0" xfId="2" applyFont="1" applyFill="1" applyAlignment="1">
      <alignment vertical="center" wrapText="1"/>
    </xf>
    <xf numFmtId="0" fontId="11" fillId="0" borderId="0" xfId="2" applyFont="1" applyFill="1" applyBorder="1" applyAlignment="1">
      <alignment vertical="center"/>
    </xf>
    <xf numFmtId="0" fontId="22" fillId="0" borderId="0" xfId="2" applyFont="1" applyFill="1" applyBorder="1" applyAlignment="1">
      <alignment horizontal="center" vertical="center" wrapText="1"/>
    </xf>
    <xf numFmtId="0" fontId="11" fillId="0" borderId="0" xfId="2" applyFont="1" applyFill="1" applyBorder="1" applyAlignment="1">
      <alignment vertical="center" wrapText="1"/>
    </xf>
    <xf numFmtId="0" fontId="11" fillId="7" borderId="0" xfId="2" applyFont="1" applyFill="1" applyAlignment="1">
      <alignment horizontal="left" vertical="center"/>
    </xf>
    <xf numFmtId="0" fontId="16" fillId="7" borderId="0" xfId="2" applyFont="1" applyFill="1" applyAlignment="1">
      <alignment horizontal="left" vertical="center"/>
    </xf>
    <xf numFmtId="0" fontId="16" fillId="7" borderId="0" xfId="2" applyFont="1" applyFill="1" applyAlignment="1">
      <alignment horizontal="right" vertical="center"/>
    </xf>
    <xf numFmtId="0" fontId="26" fillId="0" borderId="1" xfId="2" applyFont="1" applyBorder="1" applyAlignment="1">
      <alignment horizontal="center" vertical="center" wrapText="1"/>
    </xf>
    <xf numFmtId="0" fontId="27" fillId="2" borderId="10" xfId="2" applyFont="1" applyFill="1" applyBorder="1" applyAlignment="1">
      <alignment horizontal="center" vertical="center" wrapText="1"/>
    </xf>
    <xf numFmtId="0" fontId="26" fillId="0" borderId="0" xfId="2" applyFont="1" applyAlignment="1">
      <alignment horizontal="center" wrapText="1"/>
    </xf>
    <xf numFmtId="0" fontId="1" fillId="3" borderId="1" xfId="2" applyFont="1" applyFill="1" applyBorder="1" applyAlignment="1">
      <alignment horizontal="center" vertical="center"/>
    </xf>
    <xf numFmtId="0" fontId="28" fillId="3" borderId="2" xfId="2" applyFont="1" applyFill="1" applyBorder="1" applyAlignment="1">
      <alignment horizontal="center" vertical="center" wrapText="1"/>
    </xf>
    <xf numFmtId="0" fontId="30" fillId="3" borderId="2" xfId="2" applyFont="1" applyFill="1" applyBorder="1" applyAlignment="1">
      <alignment horizontal="center" vertical="center" wrapText="1"/>
    </xf>
    <xf numFmtId="0" fontId="31" fillId="3" borderId="0" xfId="2" applyFont="1" applyFill="1" applyAlignment="1">
      <alignment horizontal="center" vertical="center"/>
    </xf>
    <xf numFmtId="0" fontId="28" fillId="3" borderId="3" xfId="2" applyFont="1" applyFill="1" applyBorder="1" applyAlignment="1">
      <alignment horizontal="center" vertical="center" wrapText="1"/>
    </xf>
    <xf numFmtId="0" fontId="28" fillId="3" borderId="2" xfId="2" applyFont="1" applyFill="1" applyBorder="1" applyAlignment="1">
      <alignment horizontal="left" vertical="center" wrapText="1"/>
    </xf>
    <xf numFmtId="9" fontId="28" fillId="3" borderId="2" xfId="2" applyNumberFormat="1" applyFont="1" applyFill="1" applyBorder="1" applyAlignment="1">
      <alignment horizontal="center" vertical="center" wrapText="1"/>
    </xf>
    <xf numFmtId="0" fontId="28" fillId="3" borderId="3" xfId="2" applyFont="1" applyFill="1" applyBorder="1" applyAlignment="1">
      <alignment vertical="center" wrapText="1"/>
    </xf>
    <xf numFmtId="0" fontId="1" fillId="2" borderId="1" xfId="2" applyFont="1" applyFill="1" applyBorder="1" applyAlignment="1">
      <alignment horizontal="center" vertical="center"/>
    </xf>
    <xf numFmtId="0" fontId="1" fillId="0" borderId="0" xfId="2" applyFont="1"/>
    <xf numFmtId="0" fontId="30" fillId="3" borderId="2" xfId="2" quotePrefix="1" applyFont="1" applyFill="1" applyBorder="1" applyAlignment="1">
      <alignment horizontal="center" vertical="center" wrapText="1"/>
    </xf>
    <xf numFmtId="0" fontId="33" fillId="0" borderId="0" xfId="2" applyFont="1"/>
    <xf numFmtId="0" fontId="1" fillId="0" borderId="0" xfId="1" applyNumberFormat="1" applyFont="1" applyFill="1" applyBorder="1"/>
    <xf numFmtId="0" fontId="16" fillId="0" borderId="0" xfId="2" applyFont="1" applyFill="1" applyAlignment="1">
      <alignment vertical="center"/>
    </xf>
    <xf numFmtId="0" fontId="0" fillId="8" borderId="0" xfId="0" applyFont="1" applyFill="1" applyAlignment="1">
      <alignment wrapText="1"/>
    </xf>
    <xf numFmtId="0" fontId="11" fillId="4" borderId="17" xfId="2" applyFont="1" applyFill="1" applyBorder="1" applyAlignment="1">
      <alignment horizontal="center" vertical="center"/>
    </xf>
    <xf numFmtId="165" fontId="11" fillId="4" borderId="3" xfId="2" applyNumberFormat="1" applyFont="1" applyFill="1" applyBorder="1" applyAlignment="1">
      <alignment vertical="center"/>
    </xf>
    <xf numFmtId="1" fontId="11" fillId="4" borderId="14" xfId="2" applyNumberFormat="1" applyFont="1" applyFill="1" applyBorder="1" applyAlignment="1">
      <alignment horizontal="center" vertical="center"/>
    </xf>
    <xf numFmtId="0" fontId="11" fillId="4" borderId="18" xfId="2" applyFont="1" applyFill="1" applyBorder="1" applyAlignment="1">
      <alignment vertical="center" wrapText="1"/>
    </xf>
    <xf numFmtId="0" fontId="11" fillId="3" borderId="2" xfId="2" applyFont="1" applyFill="1" applyBorder="1" applyAlignment="1">
      <alignment horizontal="center" vertical="center" wrapText="1"/>
    </xf>
    <xf numFmtId="0" fontId="11" fillId="4" borderId="2" xfId="2" applyFont="1" applyFill="1" applyBorder="1" applyAlignment="1">
      <alignment vertical="center"/>
    </xf>
    <xf numFmtId="0" fontId="11" fillId="3" borderId="0" xfId="2" applyFont="1" applyFill="1" applyBorder="1" applyAlignment="1">
      <alignment horizontal="center" vertical="center" wrapText="1"/>
    </xf>
    <xf numFmtId="49" fontId="11" fillId="0" borderId="0" xfId="2" applyNumberFormat="1" applyFont="1" applyFill="1" applyAlignment="1">
      <alignment vertical="center"/>
    </xf>
    <xf numFmtId="0" fontId="16" fillId="0" borderId="0" xfId="2" applyFont="1" applyFill="1" applyAlignment="1">
      <alignment horizontal="center" vertical="center" wrapText="1"/>
    </xf>
    <xf numFmtId="0" fontId="16" fillId="0" borderId="0" xfId="2" applyFont="1" applyFill="1" applyAlignment="1">
      <alignment horizontal="left" vertical="center"/>
    </xf>
    <xf numFmtId="0" fontId="13" fillId="3" borderId="0" xfId="0" applyFont="1" applyFill="1" applyBorder="1" applyAlignment="1">
      <alignment horizontal="left" vertical="center" wrapText="1"/>
    </xf>
    <xf numFmtId="0" fontId="1" fillId="3" borderId="0" xfId="0" applyFont="1" applyFill="1" applyBorder="1"/>
    <xf numFmtId="0" fontId="1" fillId="3" borderId="0" xfId="2" applyFont="1" applyFill="1" applyAlignment="1">
      <alignment wrapText="1"/>
    </xf>
    <xf numFmtId="0" fontId="2" fillId="3" borderId="0" xfId="2" applyFill="1" applyAlignment="1">
      <alignment wrapText="1"/>
    </xf>
    <xf numFmtId="0" fontId="16" fillId="0" borderId="0" xfId="2" applyFont="1" applyFill="1" applyAlignment="1">
      <alignment vertical="center" wrapText="1"/>
    </xf>
    <xf numFmtId="0" fontId="28" fillId="3" borderId="2" xfId="2" applyFont="1" applyFill="1" applyBorder="1" applyAlignment="1">
      <alignment horizontal="left" wrapText="1"/>
    </xf>
    <xf numFmtId="0" fontId="11" fillId="9" borderId="0" xfId="2" applyFont="1" applyFill="1" applyAlignment="1">
      <alignment vertical="center" wrapText="1"/>
    </xf>
    <xf numFmtId="0" fontId="16" fillId="3" borderId="0" xfId="2" applyFont="1" applyFill="1" applyAlignment="1">
      <alignment horizontal="center" vertical="center"/>
    </xf>
    <xf numFmtId="49" fontId="19" fillId="10" borderId="11" xfId="2" applyNumberFormat="1" applyFont="1" applyFill="1" applyBorder="1" applyAlignment="1">
      <alignment horizontal="center" vertical="center" wrapText="1"/>
    </xf>
    <xf numFmtId="0" fontId="19" fillId="10" borderId="11" xfId="2" applyFont="1" applyFill="1" applyBorder="1" applyAlignment="1">
      <alignment horizontal="center" vertical="center" wrapText="1"/>
    </xf>
    <xf numFmtId="0" fontId="11" fillId="10" borderId="0" xfId="2" applyFont="1" applyFill="1" applyAlignment="1">
      <alignment horizontal="center" vertical="center"/>
    </xf>
    <xf numFmtId="0" fontId="19" fillId="10" borderId="2" xfId="2" applyFont="1" applyFill="1" applyBorder="1" applyAlignment="1">
      <alignment horizontal="center" vertical="center" wrapText="1"/>
    </xf>
    <xf numFmtId="0" fontId="19" fillId="10" borderId="10" xfId="2" applyFont="1" applyFill="1" applyBorder="1" applyAlignment="1">
      <alignment horizontal="center" vertical="center" wrapText="1"/>
    </xf>
    <xf numFmtId="0" fontId="19" fillId="10" borderId="15" xfId="2" applyFont="1" applyFill="1" applyBorder="1" applyAlignment="1">
      <alignment horizontal="center" vertical="center" wrapText="1"/>
    </xf>
    <xf numFmtId="0" fontId="19" fillId="10" borderId="4" xfId="2" applyFont="1" applyFill="1" applyBorder="1" applyAlignment="1">
      <alignment horizontal="center" vertical="center" wrapText="1"/>
    </xf>
    <xf numFmtId="0" fontId="19" fillId="10" borderId="12" xfId="2" applyFont="1" applyFill="1" applyBorder="1" applyAlignment="1">
      <alignment horizontal="center" vertical="center" wrapText="1"/>
    </xf>
    <xf numFmtId="0" fontId="19" fillId="10" borderId="16" xfId="2" applyFont="1" applyFill="1" applyBorder="1" applyAlignment="1">
      <alignment horizontal="center" vertical="center" wrapText="1"/>
    </xf>
    <xf numFmtId="0" fontId="11" fillId="4" borderId="19" xfId="2" applyFont="1" applyFill="1" applyBorder="1" applyAlignment="1">
      <alignment vertical="center"/>
    </xf>
    <xf numFmtId="0" fontId="11" fillId="9" borderId="0" xfId="2" applyFont="1" applyFill="1" applyAlignment="1">
      <alignment vertical="center"/>
    </xf>
    <xf numFmtId="0" fontId="11" fillId="3" borderId="9" xfId="2" applyFont="1" applyFill="1" applyBorder="1" applyAlignment="1">
      <alignment horizontal="center" vertical="center"/>
    </xf>
    <xf numFmtId="0" fontId="11" fillId="3" borderId="6" xfId="2" applyFont="1" applyFill="1" applyBorder="1" applyAlignment="1">
      <alignment horizontal="center" vertical="center"/>
    </xf>
    <xf numFmtId="0" fontId="11" fillId="3" borderId="7" xfId="2" applyFont="1" applyFill="1" applyBorder="1" applyAlignment="1">
      <alignment horizontal="center" vertical="center"/>
    </xf>
    <xf numFmtId="0" fontId="19" fillId="10" borderId="20" xfId="2" applyFont="1" applyFill="1" applyBorder="1" applyAlignment="1">
      <alignment horizontal="center" vertical="center" wrapText="1"/>
    </xf>
    <xf numFmtId="0" fontId="19" fillId="10" borderId="21" xfId="2" applyFont="1" applyFill="1" applyBorder="1" applyAlignment="1">
      <alignment horizontal="center" vertical="center" wrapText="1"/>
    </xf>
    <xf numFmtId="0" fontId="11" fillId="3" borderId="0" xfId="2" applyFont="1" applyFill="1" applyBorder="1" applyAlignment="1">
      <alignment vertical="center"/>
    </xf>
    <xf numFmtId="0" fontId="11" fillId="0" borderId="0" xfId="0" applyFont="1" applyBorder="1"/>
    <xf numFmtId="0" fontId="11" fillId="0" borderId="0" xfId="0" applyFont="1" applyFill="1" applyBorder="1"/>
    <xf numFmtId="14" fontId="11" fillId="0" borderId="0" xfId="0" applyNumberFormat="1" applyFont="1" applyBorder="1" applyAlignment="1">
      <alignment horizontal="right"/>
    </xf>
    <xf numFmtId="0" fontId="23" fillId="0" borderId="0" xfId="3" applyFont="1" applyBorder="1"/>
    <xf numFmtId="0" fontId="11" fillId="4" borderId="0" xfId="2" applyFont="1" applyFill="1" applyBorder="1" applyAlignment="1">
      <alignment horizontal="center" vertical="center"/>
    </xf>
    <xf numFmtId="49" fontId="11" fillId="4" borderId="0" xfId="2" applyNumberFormat="1" applyFont="1" applyFill="1" applyBorder="1" applyAlignment="1">
      <alignment vertical="center"/>
    </xf>
    <xf numFmtId="0" fontId="21" fillId="4" borderId="0" xfId="2" applyFont="1" applyFill="1" applyBorder="1" applyAlignment="1">
      <alignment horizontal="center" vertical="center"/>
    </xf>
    <xf numFmtId="0" fontId="11" fillId="0" borderId="0" xfId="0" applyFont="1" applyBorder="1" applyAlignment="1"/>
    <xf numFmtId="0" fontId="11" fillId="0" borderId="0" xfId="0" applyFont="1" applyFill="1" applyBorder="1" applyAlignment="1"/>
    <xf numFmtId="0" fontId="23" fillId="0" borderId="0" xfId="3" applyFont="1" applyBorder="1" applyAlignment="1"/>
    <xf numFmtId="0" fontId="10" fillId="0" borderId="0" xfId="0" applyFont="1" applyBorder="1" applyAlignment="1">
      <alignment vertical="center"/>
    </xf>
    <xf numFmtId="14" fontId="11" fillId="3" borderId="0" xfId="2" applyNumberFormat="1" applyFont="1" applyFill="1" applyBorder="1" applyAlignment="1">
      <alignment horizontal="right" vertical="center"/>
    </xf>
    <xf numFmtId="0" fontId="23" fillId="3" borderId="0" xfId="3" applyFont="1" applyFill="1" applyBorder="1" applyAlignment="1">
      <alignment vertical="center"/>
    </xf>
    <xf numFmtId="49" fontId="25" fillId="4" borderId="0" xfId="2" applyNumberFormat="1" applyFont="1" applyFill="1" applyBorder="1" applyAlignment="1">
      <alignment vertical="center"/>
    </xf>
    <xf numFmtId="0" fontId="11" fillId="0" borderId="0" xfId="0" applyFont="1" applyBorder="1" applyAlignment="1">
      <alignment vertical="center"/>
    </xf>
    <xf numFmtId="49" fontId="11" fillId="0" borderId="0" xfId="0" applyNumberFormat="1" applyFont="1" applyBorder="1" applyAlignment="1">
      <alignment horizontal="right"/>
    </xf>
    <xf numFmtId="0" fontId="11" fillId="3" borderId="0" xfId="2" applyFont="1" applyFill="1" applyBorder="1" applyAlignment="1">
      <alignment vertical="center" wrapText="1"/>
    </xf>
    <xf numFmtId="14" fontId="11" fillId="3" borderId="0" xfId="2" applyNumberFormat="1" applyFont="1" applyFill="1" applyBorder="1" applyAlignment="1">
      <alignment vertical="center" wrapText="1"/>
    </xf>
    <xf numFmtId="0" fontId="23" fillId="3" borderId="0" xfId="3" applyFont="1" applyFill="1" applyBorder="1" applyAlignment="1">
      <alignment vertical="center" wrapText="1"/>
    </xf>
    <xf numFmtId="0" fontId="11" fillId="3" borderId="0" xfId="3" applyFont="1" applyFill="1" applyBorder="1" applyAlignment="1">
      <alignment horizontal="center" vertical="center" wrapText="1"/>
    </xf>
    <xf numFmtId="0" fontId="11" fillId="0" borderId="0" xfId="2" applyFont="1" applyBorder="1" applyAlignment="1">
      <alignment horizontal="center" vertical="center"/>
    </xf>
    <xf numFmtId="14" fontId="11" fillId="4" borderId="0" xfId="2" applyNumberFormat="1" applyFont="1" applyFill="1" applyBorder="1" applyAlignment="1">
      <alignment vertical="center" wrapText="1"/>
    </xf>
    <xf numFmtId="0" fontId="11" fillId="4" borderId="0" xfId="2" applyFont="1" applyFill="1" applyBorder="1" applyAlignment="1">
      <alignment vertical="center"/>
    </xf>
    <xf numFmtId="0" fontId="7" fillId="4" borderId="0" xfId="3" applyFill="1" applyBorder="1" applyAlignment="1">
      <alignment vertical="center"/>
    </xf>
    <xf numFmtId="0" fontId="19" fillId="10" borderId="0" xfId="2" applyFont="1" applyFill="1" applyAlignment="1">
      <alignment vertical="center"/>
    </xf>
    <xf numFmtId="0" fontId="19" fillId="10" borderId="0" xfId="2" applyFont="1" applyFill="1" applyAlignment="1">
      <alignment horizontal="center" vertical="center" wrapText="1"/>
    </xf>
    <xf numFmtId="0" fontId="19" fillId="10" borderId="0" xfId="2" applyFont="1" applyFill="1" applyAlignment="1">
      <alignment horizontal="center" vertical="center"/>
    </xf>
    <xf numFmtId="0" fontId="11" fillId="0" borderId="8" xfId="2" applyFont="1" applyFill="1" applyBorder="1" applyAlignment="1">
      <alignment horizontal="center" vertical="center" wrapText="1"/>
    </xf>
    <xf numFmtId="0" fontId="3" fillId="3" borderId="0" xfId="2" applyFont="1" applyFill="1" applyAlignment="1">
      <alignment horizontal="center" vertical="center" wrapText="1"/>
    </xf>
    <xf numFmtId="0" fontId="4" fillId="3" borderId="0" xfId="2" applyFont="1" applyFill="1" applyAlignment="1">
      <alignment horizontal="center"/>
    </xf>
    <xf numFmtId="0" fontId="26" fillId="0" borderId="0" xfId="2" applyFont="1" applyAlignment="1">
      <alignment horizontal="center" wrapText="1"/>
    </xf>
    <xf numFmtId="0" fontId="28" fillId="3" borderId="2" xfId="2" applyFont="1" applyFill="1" applyBorder="1" applyAlignment="1">
      <alignment horizontal="center" vertical="center" wrapText="1"/>
    </xf>
    <xf numFmtId="0" fontId="28" fillId="3" borderId="3" xfId="2" applyFont="1" applyFill="1" applyBorder="1" applyAlignment="1">
      <alignment horizontal="center" vertical="center" wrapText="1"/>
    </xf>
    <xf numFmtId="0" fontId="28" fillId="3" borderId="4" xfId="2" applyFont="1" applyFill="1" applyBorder="1" applyAlignment="1">
      <alignment horizontal="center" vertical="center" wrapText="1"/>
    </xf>
    <xf numFmtId="0" fontId="28" fillId="3" borderId="5" xfId="2" applyFont="1" applyFill="1" applyBorder="1" applyAlignment="1">
      <alignment horizontal="center" vertical="center" wrapText="1"/>
    </xf>
    <xf numFmtId="0" fontId="28" fillId="3" borderId="5" xfId="2" applyFont="1" applyFill="1" applyBorder="1" applyAlignment="1">
      <alignment horizontal="left" vertical="center" wrapText="1"/>
    </xf>
    <xf numFmtId="0" fontId="28" fillId="3" borderId="4" xfId="2" applyFont="1" applyFill="1" applyBorder="1" applyAlignment="1">
      <alignment horizontal="left" vertical="center" wrapText="1"/>
    </xf>
    <xf numFmtId="0" fontId="16" fillId="3" borderId="0" xfId="2" applyFont="1" applyFill="1" applyAlignment="1">
      <alignment horizontal="center" vertical="center" wrapText="1"/>
    </xf>
    <xf numFmtId="0" fontId="16" fillId="8" borderId="0" xfId="2" applyFont="1" applyFill="1" applyAlignment="1">
      <alignment horizontal="left" vertical="center"/>
    </xf>
    <xf numFmtId="0" fontId="19" fillId="10" borderId="16" xfId="2" applyFont="1" applyFill="1" applyBorder="1" applyAlignment="1">
      <alignment horizontal="center" vertical="center" wrapText="1"/>
    </xf>
    <xf numFmtId="0" fontId="19" fillId="10" borderId="0" xfId="2" applyFont="1" applyFill="1" applyAlignment="1">
      <alignment horizontal="center" vertical="center" wrapText="1"/>
    </xf>
    <xf numFmtId="0" fontId="16" fillId="4" borderId="0" xfId="2" applyFont="1" applyFill="1" applyAlignment="1">
      <alignment horizontal="center" vertical="center" wrapText="1"/>
    </xf>
    <xf numFmtId="0" fontId="17" fillId="4" borderId="0" xfId="2" applyFont="1" applyFill="1" applyAlignment="1">
      <alignment horizontal="center" vertical="center" wrapText="1"/>
    </xf>
    <xf numFmtId="0" fontId="16" fillId="3" borderId="0" xfId="2" applyFont="1" applyFill="1" applyAlignment="1">
      <alignment horizontal="center" vertical="center"/>
    </xf>
    <xf numFmtId="0" fontId="16" fillId="6" borderId="0" xfId="2" applyFont="1" applyFill="1" applyAlignment="1">
      <alignment horizontal="left" vertical="center"/>
    </xf>
    <xf numFmtId="0" fontId="16" fillId="8" borderId="22" xfId="2" applyFont="1" applyFill="1" applyBorder="1" applyAlignment="1">
      <alignment horizontal="left" vertical="center"/>
    </xf>
    <xf numFmtId="49" fontId="19" fillId="10" borderId="20" xfId="2" applyNumberFormat="1" applyFont="1" applyFill="1" applyBorder="1" applyAlignment="1">
      <alignment horizontal="center" vertical="center" wrapText="1"/>
    </xf>
    <xf numFmtId="49" fontId="11" fillId="3" borderId="0" xfId="2" applyNumberFormat="1" applyFont="1" applyFill="1" applyBorder="1" applyAlignment="1">
      <alignment horizontal="center" vertical="center"/>
    </xf>
  </cellXfs>
  <cellStyles count="4">
    <cellStyle name="Hyperlink" xfId="3" builtinId="8"/>
    <cellStyle name="Normal" xfId="0" builtinId="0"/>
    <cellStyle name="Normal 2" xfId="2" xr:uid="{430BD1D2-2444-4EA2-9CC2-7058A6DABDCF}"/>
    <cellStyle name="Per cent" xfId="1" builtinId="5"/>
  </cellStyles>
  <dxfs count="4">
    <dxf>
      <fill>
        <patternFill>
          <bgColor rgb="FFFF9999"/>
        </patternFill>
      </fill>
    </dxf>
    <dxf>
      <fill>
        <patternFill>
          <bgColor rgb="FFFF7C80"/>
        </patternFill>
      </fill>
    </dxf>
    <dxf>
      <fill>
        <patternFill>
          <bgColor rgb="FFFF7C80"/>
        </patternFill>
      </fill>
    </dxf>
    <dxf>
      <font>
        <color rgb="FF006100"/>
      </font>
      <fill>
        <patternFill>
          <bgColor rgb="FFC6EFCE"/>
        </patternFill>
      </fill>
    </dxf>
  </dxfs>
  <tableStyles count="0" defaultTableStyle="TableStyleMedium2" defaultPivotStyle="PivotStyleLight16"/>
  <colors>
    <mruColors>
      <color rgb="FF0949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248696</xdr:colOff>
      <xdr:row>5</xdr:row>
      <xdr:rowOff>342798</xdr:rowOff>
    </xdr:from>
    <xdr:ext cx="7216656" cy="31957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A3DD66F6-A106-4F9B-9FF7-F0886299E92C}"/>
                </a:ext>
              </a:extLst>
            </xdr:cNvPr>
            <xdr:cNvSpPr txBox="1"/>
          </xdr:nvSpPr>
          <xdr:spPr>
            <a:xfrm>
              <a:off x="14476665" y="2307329"/>
              <a:ext cx="7216656" cy="31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𝑅𝑒𝑝𝑜𝑟𝑡𝑒</m:t>
                    </m:r>
                    <m:r>
                      <a:rPr lang="es-CO" sz="1000" b="0" i="1">
                        <a:latin typeface="Cambria Math" panose="02040503050406030204" pitchFamily="18" charset="0"/>
                      </a:rPr>
                      <m:t> </m:t>
                    </m:r>
                    <m:r>
                      <a:rPr lang="es-CO" sz="1000" b="0" i="1">
                        <a:latin typeface="Cambria Math" panose="02040503050406030204" pitchFamily="18" charset="0"/>
                      </a:rPr>
                      <m:t>𝐼𝑛𝑓𝑜𝑟𝑚𝑎𝑐𝑖</m:t>
                    </m:r>
                    <m:r>
                      <a:rPr lang="es-CO" sz="1000" b="0" i="1">
                        <a:latin typeface="Cambria Math" panose="02040503050406030204" pitchFamily="18" charset="0"/>
                      </a:rPr>
                      <m:t>ó</m:t>
                    </m:r>
                    <m:r>
                      <a:rPr lang="es-CO" sz="1000" b="0" i="1">
                        <a:latin typeface="Cambria Math" panose="02040503050406030204" pitchFamily="18" charset="0"/>
                      </a:rPr>
                      <m:t>𝑛</m:t>
                    </m:r>
                    <m:r>
                      <a:rPr lang="es-ES" sz="1000" b="0" i="1">
                        <a:latin typeface="Cambria Math" panose="02040503050406030204" pitchFamily="18" charset="0"/>
                      </a:rPr>
                      <m:t> </m:t>
                    </m:r>
                    <m:r>
                      <a:rPr lang="es-CO" sz="1000" b="0" i="1">
                        <a:latin typeface="Cambria Math" panose="02040503050406030204" pitchFamily="18" charset="0"/>
                      </a:rPr>
                      <m:t>𝑡𝑜𝑡𝑎𝑙</m:t>
                    </m:r>
                    <m:r>
                      <a:rPr lang="es-CO" sz="1000" b="0" i="1">
                        <a:latin typeface="Cambria Math" panose="02040503050406030204" pitchFamily="18" charset="0"/>
                      </a:rPr>
                      <m:t> </m:t>
                    </m:r>
                    <m:r>
                      <a:rPr lang="es-CO" sz="1000" b="0" i="1">
                        <a:latin typeface="Cambria Math" panose="02040503050406030204" pitchFamily="18" charset="0"/>
                      </a:rPr>
                      <m:t>𝑟𝑒𝑐𝑖𝑏𝑖𝑑𝑎</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m:rPr>
                            <m:sty m:val="p"/>
                          </m:rPr>
                          <a:rPr lang="es-CO" sz="1000" b="0" i="0">
                            <a:latin typeface="Cambria Math" panose="02040503050406030204" pitchFamily="18" charset="0"/>
                          </a:rPr>
                          <m:t>documentos</m:t>
                        </m:r>
                        <m:r>
                          <a:rPr lang="es-CO" sz="1000" b="0" i="0">
                            <a:latin typeface="Cambria Math" panose="02040503050406030204" pitchFamily="18" charset="0"/>
                          </a:rPr>
                          <m:t> </m:t>
                        </m:r>
                        <m:r>
                          <a:rPr lang="es-CO" sz="1000" b="0" i="1">
                            <a:latin typeface="Cambria Math" panose="02040503050406030204" pitchFamily="18" charset="0"/>
                          </a:rPr>
                          <m:t>𝑟𝑒𝑔𝑖𝑠𝑡𝑟𝑎𝑑𝑜𝑠</m:t>
                        </m:r>
                      </m:num>
                      <m:den>
                        <m:r>
                          <a:rPr lang="es-CO" sz="1000" b="0" i="1">
                            <a:latin typeface="Cambria Math" panose="02040503050406030204" pitchFamily="18" charset="0"/>
                          </a:rPr>
                          <m:t>(# </m:t>
                        </m:r>
                        <m:r>
                          <a:rPr lang="es-CO" sz="1000" b="0" i="1">
                            <a:latin typeface="Cambria Math" panose="02040503050406030204" pitchFamily="18" charset="0"/>
                          </a:rPr>
                          <m:t>𝑑𝑜𝑐𝑢𝑚𝑒𝑛𝑡𝑜𝑠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𝐶𝑑𝑇</m:t>
                        </m:r>
                        <m:r>
                          <a:rPr lang="es-CO" sz="1000" b="0" i="1">
                            <a:latin typeface="Cambria Math" panose="02040503050406030204" pitchFamily="18" charset="0"/>
                          </a:rPr>
                          <m:t>+#</m:t>
                        </m:r>
                        <m:r>
                          <a:rPr lang="es-CO" sz="1000" b="0" i="1">
                            <a:latin typeface="Cambria Math" panose="02040503050406030204" pitchFamily="18" charset="0"/>
                          </a:rPr>
                          <m:t>𝑑𝑜𝑐𝑢𝑚𝑒𝑛𝑡𝑜𝑠</m:t>
                        </m:r>
                        <m:r>
                          <a:rPr lang="es-CO" sz="1000" b="0" i="1">
                            <a:latin typeface="Cambria Math" panose="02040503050406030204" pitchFamily="18" charset="0"/>
                          </a:rPr>
                          <m:t> </m:t>
                        </m:r>
                        <m:r>
                          <a:rPr lang="es-CO" sz="1000" b="0" i="1">
                            <a:latin typeface="Cambria Math" panose="02040503050406030204" pitchFamily="18" charset="0"/>
                          </a:rPr>
                          <m:t>𝑟𝑒𝑐𝑖𝑏𝑖𝑑𝑜𝑠</m:t>
                        </m:r>
                        <m:r>
                          <a:rPr lang="es-CO" sz="1000" b="0" i="1">
                            <a:latin typeface="Cambria Math" panose="02040503050406030204" pitchFamily="18" charset="0"/>
                          </a:rPr>
                          <m:t> </m:t>
                        </m:r>
                        <m:r>
                          <a:rPr lang="es-CO" sz="1000" b="0" i="1">
                            <a:latin typeface="Cambria Math" panose="02040503050406030204" pitchFamily="18" charset="0"/>
                          </a:rPr>
                          <m:t>𝑝𝑜𝑟</m:t>
                        </m:r>
                        <m:r>
                          <a:rPr lang="es-CO" sz="1000" b="0" i="1">
                            <a:latin typeface="Cambria Math" panose="02040503050406030204" pitchFamily="18" charset="0"/>
                          </a:rPr>
                          <m:t> </m:t>
                        </m:r>
                        <m:r>
                          <a:rPr lang="es-CO" sz="1000" b="0" i="1">
                            <a:latin typeface="Cambria Math" panose="02040503050406030204" pitchFamily="18" charset="0"/>
                          </a:rPr>
                          <m:t>𝑜𝑡𝑟𝑜𝑠</m:t>
                        </m:r>
                        <m:r>
                          <a:rPr lang="es-CO" sz="1000" b="0" i="1">
                            <a:latin typeface="Cambria Math" panose="02040503050406030204" pitchFamily="18" charset="0"/>
                          </a:rPr>
                          <m:t> </m:t>
                        </m:r>
                        <m:r>
                          <a:rPr lang="es-CO" sz="1000" b="0" i="1">
                            <a:latin typeface="Cambria Math" panose="02040503050406030204" pitchFamily="18" charset="0"/>
                          </a:rPr>
                          <m:t>𝑚𝑒𝑑𝑖𝑜𝑠</m:t>
                        </m:r>
                        <m:r>
                          <a:rPr lang="es-CO" sz="1000" b="0" i="1">
                            <a:latin typeface="Cambria Math" panose="02040503050406030204" pitchFamily="18" charset="0"/>
                          </a:rPr>
                          <m:t>)</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2" name="CuadroTexto 1">
              <a:extLst>
                <a:ext uri="{FF2B5EF4-FFF2-40B4-BE49-F238E27FC236}">
                  <a16:creationId xmlns:a16="http://schemas.microsoft.com/office/drawing/2014/main" id="{A3DD66F6-A106-4F9B-9FF7-F0886299E92C}"/>
                </a:ext>
              </a:extLst>
            </xdr:cNvPr>
            <xdr:cNvSpPr txBox="1"/>
          </xdr:nvSpPr>
          <xdr:spPr>
            <a:xfrm>
              <a:off x="14476665" y="2307329"/>
              <a:ext cx="7216656" cy="31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𝑅𝑒𝑝𝑜𝑟𝑡𝑒 𝐼𝑛𝑓𝑜𝑟𝑚𝑎𝑐𝑖ó𝑛</a:t>
              </a:r>
              <a:r>
                <a:rPr lang="es-ES" sz="1000" b="0" i="0">
                  <a:latin typeface="Cambria Math" panose="02040503050406030204" pitchFamily="18" charset="0"/>
                </a:rPr>
                <a:t> </a:t>
              </a:r>
              <a:r>
                <a:rPr lang="es-CO" sz="1000" b="0" i="0">
                  <a:latin typeface="Cambria Math" panose="02040503050406030204" pitchFamily="18" charset="0"/>
                </a:rPr>
                <a:t>𝑡𝑜𝑡𝑎𝑙 𝑟𝑒𝑐𝑖𝑏𝑖𝑑𝑎=  (# documentos 𝑟𝑒𝑔𝑖𝑠𝑡𝑟𝑎𝑑𝑜𝑠)/((# 𝑑𝑜𝑐𝑢𝑚𝑒𝑛𝑡𝑜𝑠 𝑒𝑛 𝐶𝑑𝑇+#𝑑𝑜𝑐𝑢𝑚𝑒𝑛𝑡𝑜𝑠 𝑟𝑒𝑐𝑖𝑏𝑖𝑑𝑜𝑠 𝑝𝑜𝑟 𝑜𝑡𝑟𝑜𝑠 𝑚𝑒𝑑𝑖𝑜𝑠))</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178568</xdr:colOff>
      <xdr:row>8</xdr:row>
      <xdr:rowOff>182703</xdr:rowOff>
    </xdr:from>
    <xdr:ext cx="5490029" cy="322717"/>
    <mc:AlternateContent xmlns:mc="http://schemas.openxmlformats.org/markup-compatibility/2006" xmlns:a14="http://schemas.microsoft.com/office/drawing/2010/main">
      <mc:Choice Requires="a14">
        <xdr:sp macro="" textlink="">
          <xdr:nvSpPr>
            <xdr:cNvPr id="4" name="CuadroTexto 4">
              <a:extLst>
                <a:ext uri="{FF2B5EF4-FFF2-40B4-BE49-F238E27FC236}">
                  <a16:creationId xmlns:a16="http://schemas.microsoft.com/office/drawing/2014/main" id="{462A923C-79CB-4B49-9CF0-8BF3B5854BA2}"/>
                </a:ext>
              </a:extLst>
            </xdr:cNvPr>
            <xdr:cNvSpPr txBox="1"/>
          </xdr:nvSpPr>
          <xdr:spPr>
            <a:xfrm>
              <a:off x="9643410" y="5857598"/>
              <a:ext cx="5490029" cy="322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𝐼𝑛𝑓𝑜𝑟𝑚𝑎𝑐𝑖</m:t>
                    </m:r>
                    <m:r>
                      <a:rPr lang="es-CO" sz="1000" b="0" i="1">
                        <a:latin typeface="Cambria Math" panose="02040503050406030204" pitchFamily="18" charset="0"/>
                      </a:rPr>
                      <m:t>ó</m:t>
                    </m:r>
                    <m:r>
                      <a:rPr lang="es-CO" sz="1000" b="0" i="1">
                        <a:latin typeface="Cambria Math" panose="02040503050406030204" pitchFamily="18" charset="0"/>
                      </a:rPr>
                      <m:t>𝑛</m:t>
                    </m:r>
                    <m:r>
                      <a:rPr lang="es-CO" sz="1000" b="0" i="1">
                        <a:latin typeface="Cambria Math" panose="02040503050406030204" pitchFamily="18" charset="0"/>
                      </a:rPr>
                      <m:t> </m:t>
                    </m:r>
                    <m:r>
                      <a:rPr lang="es-CO" sz="1000" b="0" i="1">
                        <a:latin typeface="Cambria Math" panose="02040503050406030204" pitchFamily="18" charset="0"/>
                      </a:rPr>
                      <m:t>𝐴𝑛𝑎𝑙𝑖𝑧𝑎𝑑𝑎</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1">
                            <a:latin typeface="Cambria Math" panose="02040503050406030204" pitchFamily="18" charset="0"/>
                          </a:rPr>
                          <m:t># </m:t>
                        </m:r>
                        <m:r>
                          <a:rPr lang="es-CO" sz="1000" b="0" i="1">
                            <a:latin typeface="Cambria Math" panose="02040503050406030204" pitchFamily="18" charset="0"/>
                          </a:rPr>
                          <m:t>𝑐𝑎𝑟𝑝𝑒𝑡𝑎𝑠</m:t>
                        </m:r>
                        <m:r>
                          <a:rPr lang="es-CO" sz="1000" b="0" i="1">
                            <a:latin typeface="Cambria Math" panose="02040503050406030204" pitchFamily="18" charset="0"/>
                          </a:rPr>
                          <m:t> </m:t>
                        </m:r>
                        <m:r>
                          <a:rPr lang="es-ES" sz="1000" b="0" i="1">
                            <a:latin typeface="Cambria Math" panose="02040503050406030204" pitchFamily="18" charset="0"/>
                          </a:rPr>
                          <m:t>𝑟𝑒𝑠𝑢𝑙𝑡𝑎𝑑𝑜</m:t>
                        </m:r>
                        <m:r>
                          <a:rPr lang="es-ES" sz="1000" b="0" i="1">
                            <a:latin typeface="Cambria Math" panose="02040503050406030204" pitchFamily="18" charset="0"/>
                          </a:rPr>
                          <m:t> </m:t>
                        </m:r>
                        <m:r>
                          <a:rPr lang="es-ES" sz="1000" b="0" i="1">
                            <a:latin typeface="Cambria Math" panose="02040503050406030204" pitchFamily="18" charset="0"/>
                          </a:rPr>
                          <m:t>𝑑𝑒</m:t>
                        </m:r>
                        <m:r>
                          <a:rPr lang="es-ES" sz="1000" b="0" i="1">
                            <a:latin typeface="Cambria Math" panose="02040503050406030204" pitchFamily="18" charset="0"/>
                          </a:rPr>
                          <m:t> </m:t>
                        </m:r>
                        <m:r>
                          <a:rPr lang="es-MX" sz="1000" b="0" i="1">
                            <a:latin typeface="Cambria Math" panose="02040503050406030204" pitchFamily="18" charset="0"/>
                          </a:rPr>
                          <m:t>𝑎𝑛𝑎𝑙𝑖</m:t>
                        </m:r>
                        <m:r>
                          <a:rPr lang="es-ES" sz="1000" b="0" i="1">
                            <a:latin typeface="Cambria Math" panose="02040503050406030204" pitchFamily="18" charset="0"/>
                          </a:rPr>
                          <m:t>𝑠𝑖𝑠</m:t>
                        </m:r>
                      </m:num>
                      <m:den>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total</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de</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documentos</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registrados</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con</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analisis</m:t>
                        </m:r>
                        <m:r>
                          <a:rPr lang="es-CO" sz="1100" b="0" i="0">
                            <a:solidFill>
                              <a:schemeClr val="tx1"/>
                            </a:solidFill>
                            <a:effectLst/>
                            <a:latin typeface="Cambria Math" panose="02040503050406030204" pitchFamily="18" charset="0"/>
                            <a:ea typeface="+mn-ea"/>
                            <a:cs typeface="+mn-cs"/>
                          </a:rPr>
                          <m:t> </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4" name="CuadroTexto 4">
              <a:extLst>
                <a:ext uri="{FF2B5EF4-FFF2-40B4-BE49-F238E27FC236}">
                  <a16:creationId xmlns:a16="http://schemas.microsoft.com/office/drawing/2014/main" id="{462A923C-79CB-4B49-9CF0-8BF3B5854BA2}"/>
                </a:ext>
              </a:extLst>
            </xdr:cNvPr>
            <xdr:cNvSpPr txBox="1"/>
          </xdr:nvSpPr>
          <xdr:spPr>
            <a:xfrm>
              <a:off x="9643410" y="5857598"/>
              <a:ext cx="5490029" cy="322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𝐼𝑛𝑓𝑜𝑟𝑚𝑎𝑐𝑖ó𝑛 𝐴𝑛𝑎𝑙𝑖𝑧𝑎𝑑𝑎=  (# 𝑐𝑎𝑟𝑝𝑒𝑡𝑎𝑠 </a:t>
              </a:r>
              <a:r>
                <a:rPr lang="es-ES" sz="1000" b="0" i="0">
                  <a:latin typeface="Cambria Math" panose="02040503050406030204" pitchFamily="18" charset="0"/>
                </a:rPr>
                <a:t>𝑟𝑒𝑠𝑢𝑙𝑡𝑎𝑑𝑜 𝑑𝑒 </a:t>
              </a:r>
              <a:r>
                <a:rPr lang="es-MX" sz="1000" b="0" i="0">
                  <a:latin typeface="Cambria Math" panose="02040503050406030204" pitchFamily="18" charset="0"/>
                </a:rPr>
                <a:t>𝑎𝑛𝑎𝑙𝑖</a:t>
              </a:r>
              <a:r>
                <a:rPr lang="es-ES" sz="1000" b="0" i="0">
                  <a:latin typeface="Cambria Math" panose="02040503050406030204" pitchFamily="18" charset="0"/>
                </a:rPr>
                <a:t>𝑠𝑖𝑠</a:t>
              </a:r>
              <a:r>
                <a:rPr lang="es-CO" sz="1000" b="0" i="0">
                  <a:latin typeface="Cambria Math" panose="02040503050406030204" pitchFamily="18" charset="0"/>
                </a:rPr>
                <a:t>)/(</a:t>
              </a:r>
              <a:r>
                <a:rPr lang="es-CO" sz="1100" b="0" i="0">
                  <a:solidFill>
                    <a:schemeClr val="tx1"/>
                  </a:solidFill>
                  <a:effectLst/>
                  <a:latin typeface="+mn-lt"/>
                  <a:ea typeface="+mn-ea"/>
                  <a:cs typeface="+mn-cs"/>
                </a:rPr>
                <a:t># total de documentos registrados con analisis </a:t>
              </a:r>
              <a:r>
                <a:rPr lang="es-CO" sz="1000" b="0" i="0">
                  <a:solidFill>
                    <a:schemeClr val="tx1"/>
                  </a:solidFill>
                  <a:effectLst/>
                  <a:latin typeface="Cambria Math" panose="02040503050406030204" pitchFamily="18" charset="0"/>
                  <a:ea typeface="+mn-ea"/>
                  <a:cs typeface="+mn-cs"/>
                </a:rPr>
                <a:t>)</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144286</xdr:colOff>
      <xdr:row>9</xdr:row>
      <xdr:rowOff>246944</xdr:rowOff>
    </xdr:from>
    <xdr:ext cx="6637265" cy="156518"/>
    <mc:AlternateContent xmlns:mc="http://schemas.openxmlformats.org/markup-compatibility/2006" xmlns:a14="http://schemas.microsoft.com/office/drawing/2010/main">
      <mc:Choice Requires="a14">
        <xdr:sp macro="" textlink="">
          <xdr:nvSpPr>
            <xdr:cNvPr id="8" name="CuadroTexto 12">
              <a:extLst>
                <a:ext uri="{FF2B5EF4-FFF2-40B4-BE49-F238E27FC236}">
                  <a16:creationId xmlns:a16="http://schemas.microsoft.com/office/drawing/2014/main" id="{C4056986-EB16-4C26-AD74-847EA67E08A9}"/>
                </a:ext>
              </a:extLst>
            </xdr:cNvPr>
            <xdr:cNvSpPr txBox="1"/>
          </xdr:nvSpPr>
          <xdr:spPr>
            <a:xfrm>
              <a:off x="13487533" y="8609152"/>
              <a:ext cx="6637265"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MX" sz="1000" b="0" i="1">
                        <a:latin typeface="Cambria Math" panose="02040503050406030204" pitchFamily="18" charset="0"/>
                      </a:rPr>
                      <m:t>𝐶𝑜𝑛𝑡𝑒𝑛𝑖𝑑𝑜𝑠</m:t>
                    </m:r>
                    <m:r>
                      <a:rPr lang="es-CO" sz="1000" b="0" i="1">
                        <a:latin typeface="Cambria Math" panose="02040503050406030204" pitchFamily="18" charset="0"/>
                      </a:rPr>
                      <m:t> </m:t>
                    </m:r>
                    <m:r>
                      <a:rPr lang="es-CO" sz="1000" b="0" i="1">
                        <a:latin typeface="Cambria Math" panose="02040503050406030204" pitchFamily="18" charset="0"/>
                      </a:rPr>
                      <m:t>𝑝𝑟𝑜𝑝𝑢𝑒𝑠𝑡𝑜𝑠</m:t>
                    </m:r>
                    <m:r>
                      <a:rPr lang="es-CO" sz="1000" b="0" i="1">
                        <a:latin typeface="Cambria Math" panose="02040503050406030204" pitchFamily="18" charset="0"/>
                      </a:rPr>
                      <m:t>=</m:t>
                    </m:r>
                    <m:r>
                      <a:rPr lang="es-CO" sz="1000" b="0" i="1">
                        <a:latin typeface="Cambria Math" panose="02040503050406030204" pitchFamily="18" charset="0"/>
                      </a:rPr>
                      <m:t>𝑁</m:t>
                    </m:r>
                    <m:r>
                      <a:rPr lang="es-CO" sz="1000" b="0" i="1">
                        <a:latin typeface="Cambria Math" panose="02040503050406030204" pitchFamily="18" charset="0"/>
                      </a:rPr>
                      <m:t>ú</m:t>
                    </m:r>
                    <m:r>
                      <a:rPr lang="es-CO" sz="1000" b="0" i="1">
                        <a:latin typeface="Cambria Math" panose="02040503050406030204" pitchFamily="18" charset="0"/>
                      </a:rPr>
                      <m:t>𝑚𝑒𝑟𝑜</m:t>
                    </m:r>
                    <m:r>
                      <a:rPr lang="es-CO" sz="1000" b="0" i="1">
                        <a:latin typeface="Cambria Math" panose="02040503050406030204" pitchFamily="18" charset="0"/>
                      </a:rPr>
                      <m:t> </m:t>
                    </m:r>
                    <m:r>
                      <a:rPr lang="es-CO" sz="1000" b="0" i="1">
                        <a:latin typeface="Cambria Math" panose="02040503050406030204" pitchFamily="18" charset="0"/>
                      </a:rPr>
                      <m:t>𝑑𝑒</m:t>
                    </m:r>
                    <m:r>
                      <a:rPr lang="es-CO" sz="1000" b="0" i="1">
                        <a:latin typeface="Cambria Math" panose="02040503050406030204" pitchFamily="18" charset="0"/>
                      </a:rPr>
                      <m:t> </m:t>
                    </m:r>
                    <m:r>
                      <a:rPr lang="es-CO" sz="1000" b="0" i="1">
                        <a:latin typeface="Cambria Math" panose="02040503050406030204" pitchFamily="18" charset="0"/>
                      </a:rPr>
                      <m:t>𝑐𝑜𝑛𝑡𝑒𝑛𝑖𝑑𝑜𝑠</m:t>
                    </m:r>
                    <m:r>
                      <a:rPr lang="es-CO" sz="1000" b="0" i="1">
                        <a:latin typeface="Cambria Math" panose="02040503050406030204" pitchFamily="18" charset="0"/>
                      </a:rPr>
                      <m:t> </m:t>
                    </m:r>
                    <m:r>
                      <a:rPr lang="es-CO" sz="1000" b="0" i="1">
                        <a:latin typeface="Cambria Math" panose="02040503050406030204" pitchFamily="18" charset="0"/>
                      </a:rPr>
                      <m:t>𝑝𝑟𝑜𝑝𝑢𝑒𝑠𝑡𝑜𝑠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𝑒𝑙</m:t>
                    </m:r>
                    <m:r>
                      <a:rPr lang="es-CO" sz="1000" b="0" i="1">
                        <a:latin typeface="Cambria Math" panose="02040503050406030204" pitchFamily="18" charset="0"/>
                      </a:rPr>
                      <m:t> </m:t>
                    </m:r>
                    <m:r>
                      <a:rPr lang="es-CO" sz="1000" b="0" i="1">
                        <a:latin typeface="Cambria Math" panose="02040503050406030204" pitchFamily="18" charset="0"/>
                      </a:rPr>
                      <m:t>𝑚𝑒𝑠</m:t>
                    </m:r>
                    <m:r>
                      <a:rPr lang="es-CO" sz="1000" b="0" i="1">
                        <a:latin typeface="Cambria Math" panose="02040503050406030204" pitchFamily="18" charset="0"/>
                      </a:rPr>
                      <m:t> ( </m:t>
                    </m:r>
                    <m:r>
                      <a:rPr lang="es-CO" sz="1000" b="0" i="1">
                        <a:latin typeface="Cambria Math" panose="02040503050406030204" pitchFamily="18" charset="0"/>
                      </a:rPr>
                      <m:t>𝑜</m:t>
                    </m:r>
                    <m:r>
                      <a:rPr lang="es-CO" sz="1000" b="0" i="1">
                        <a:latin typeface="Cambria Math" panose="02040503050406030204" pitchFamily="18" charset="0"/>
                      </a:rPr>
                      <m:t>=</m:t>
                    </m:r>
                    <m:r>
                      <a:rPr lang="es-CO" sz="1000" b="0" i="1">
                        <a:latin typeface="Cambria Math" panose="02040503050406030204" pitchFamily="18" charset="0"/>
                      </a:rPr>
                      <m:t>𝑁𝑜</m:t>
                    </m:r>
                    <m:r>
                      <a:rPr lang="es-CO" sz="1000" b="0" i="1">
                        <a:latin typeface="Cambria Math" panose="02040503050406030204" pitchFamily="18" charset="0"/>
                      </a:rPr>
                      <m:t> </m:t>
                    </m:r>
                    <m:r>
                      <a:rPr lang="es-CO" sz="1000" b="0" i="1">
                        <a:latin typeface="Cambria Math" panose="02040503050406030204" pitchFamily="18" charset="0"/>
                      </a:rPr>
                      <m:t>𝑐𝑢𝑚𝑝𝑙𝑒</m:t>
                    </m:r>
                    <m:r>
                      <a:rPr lang="es-CO" sz="1000" b="0" i="1">
                        <a:latin typeface="Cambria Math" panose="02040503050406030204" pitchFamily="18" charset="0"/>
                      </a:rPr>
                      <m:t>, ≥1=</m:t>
                    </m:r>
                    <m:r>
                      <a:rPr lang="es-CO" sz="1000" b="0" i="1">
                        <a:latin typeface="Cambria Math" panose="02040503050406030204" pitchFamily="18" charset="0"/>
                      </a:rPr>
                      <m:t>𝐶𝑢𝑚𝑝𝑙𝑒</m:t>
                    </m:r>
                    <m:r>
                      <a:rPr lang="es-CO" sz="1000" b="0" i="1">
                        <a:latin typeface="Cambria Math" panose="02040503050406030204" pitchFamily="18" charset="0"/>
                      </a:rPr>
                      <m:t> </m:t>
                    </m:r>
                  </m:oMath>
                </m:oMathPara>
              </a14:m>
              <a:endParaRPr lang="en-US" sz="1000"/>
            </a:p>
          </xdr:txBody>
        </xdr:sp>
      </mc:Choice>
      <mc:Fallback xmlns="">
        <xdr:sp macro="" textlink="">
          <xdr:nvSpPr>
            <xdr:cNvPr id="8" name="CuadroTexto 12">
              <a:extLst>
                <a:ext uri="{FF2B5EF4-FFF2-40B4-BE49-F238E27FC236}">
                  <a16:creationId xmlns:a16="http://schemas.microsoft.com/office/drawing/2014/main" id="{C4056986-EB16-4C26-AD74-847EA67E08A9}"/>
                </a:ext>
              </a:extLst>
            </xdr:cNvPr>
            <xdr:cNvSpPr txBox="1"/>
          </xdr:nvSpPr>
          <xdr:spPr>
            <a:xfrm>
              <a:off x="13487533" y="8609152"/>
              <a:ext cx="6637265"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a:t>
              </a:r>
              <a:r>
                <a:rPr lang="es-MX" sz="1000" b="0" i="0">
                  <a:latin typeface="Cambria Math" panose="02040503050406030204" pitchFamily="18" charset="0"/>
                </a:rPr>
                <a:t>𝐶𝑜𝑛𝑡𝑒𝑛𝑖𝑑𝑜𝑠</a:t>
              </a:r>
              <a:r>
                <a:rPr lang="es-CO" sz="1000" b="0" i="0">
                  <a:latin typeface="Cambria Math" panose="02040503050406030204" pitchFamily="18" charset="0"/>
                </a:rPr>
                <a:t> 𝑝𝑟𝑜𝑝𝑢𝑒𝑠𝑡𝑜𝑠=𝑁ú𝑚𝑒𝑟𝑜 𝑑𝑒 𝑐𝑜𝑛𝑡𝑒𝑛𝑖𝑑𝑜𝑠 𝑝𝑟𝑜𝑝𝑢𝑒𝑠𝑡𝑜𝑠 𝑒𝑛 𝑒𝑙 𝑚𝑒𝑠 ( 𝑜=𝑁𝑜 𝑐𝑢𝑚𝑝𝑙𝑒, ≥1=𝐶𝑢𝑚𝑝𝑙𝑒 </a:t>
              </a:r>
              <a:endParaRPr lang="en-US" sz="1000"/>
            </a:p>
          </xdr:txBody>
        </xdr:sp>
      </mc:Fallback>
    </mc:AlternateContent>
    <xdr:clientData/>
  </xdr:oneCellAnchor>
  <xdr:oneCellAnchor>
    <xdr:from>
      <xdr:col>9</xdr:col>
      <xdr:colOff>2046464</xdr:colOff>
      <xdr:row>12</xdr:row>
      <xdr:rowOff>295275</xdr:rowOff>
    </xdr:from>
    <xdr:ext cx="4077643" cy="587582"/>
    <mc:AlternateContent xmlns:mc="http://schemas.openxmlformats.org/markup-compatibility/2006" xmlns:a14="http://schemas.microsoft.com/office/drawing/2010/main">
      <mc:Choice Requires="a14">
        <xdr:sp macro="" textlink="">
          <xdr:nvSpPr>
            <xdr:cNvPr id="11" name="CuadroTexto 18">
              <a:extLst>
                <a:ext uri="{FF2B5EF4-FFF2-40B4-BE49-F238E27FC236}">
                  <a16:creationId xmlns:a16="http://schemas.microsoft.com/office/drawing/2014/main" id="{72B7B15E-9789-47CB-B790-6DB8A0A8664A}"/>
                </a:ext>
              </a:extLst>
            </xdr:cNvPr>
            <xdr:cNvSpPr txBox="1"/>
          </xdr:nvSpPr>
          <xdr:spPr>
            <a:xfrm>
              <a:off x="17378051" y="11990876"/>
              <a:ext cx="4077643"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14:m>
                <m:oMath xmlns:m="http://schemas.openxmlformats.org/officeDocument/2006/math">
                  <m:r>
                    <a:rPr lang="es-CO" sz="1000" b="0" i="1">
                      <a:latin typeface="Cambria Math" panose="02040503050406030204" pitchFamily="18" charset="0"/>
                    </a:rPr>
                    <m:t>𝐼𝑛𝑑𝑖𝑐𝑎𝑑𝑜𝑟</m:t>
                  </m:r>
                  <m:r>
                    <a:rPr lang="es-MX" sz="1000" b="0" i="1">
                      <a:latin typeface="Cambria Math" panose="02040503050406030204" pitchFamily="18" charset="0"/>
                    </a:rPr>
                    <m:t> </m:t>
                  </m:r>
                  <m:r>
                    <a:rPr lang="es-MX" sz="1000" b="0" i="1">
                      <a:latin typeface="Cambria Math" panose="02040503050406030204" pitchFamily="18" charset="0"/>
                    </a:rPr>
                    <m:t>𝐼𝑛𝑓𝑜𝑟𝑚𝑒</m:t>
                  </m:r>
                  <m:r>
                    <a:rPr lang="es-MX" sz="1000" b="0" i="1">
                      <a:latin typeface="Cambria Math" panose="02040503050406030204" pitchFamily="18" charset="0"/>
                    </a:rPr>
                    <m:t> </m:t>
                  </m:r>
                  <m:r>
                    <a:rPr lang="es-MX" sz="1000" b="0" i="1">
                      <a:latin typeface="Cambria Math" panose="02040503050406030204" pitchFamily="18" charset="0"/>
                    </a:rPr>
                    <m:t>𝑀𝑒𝑛𝑠𝑢𝑎𝑙</m:t>
                  </m:r>
                  <m:r>
                    <a:rPr lang="es-MX" sz="1000" b="0" i="1">
                      <a:latin typeface="Cambria Math" panose="02040503050406030204" pitchFamily="18" charset="0"/>
                    </a:rPr>
                    <m:t>=</m:t>
                  </m:r>
                  <m:r>
                    <a:rPr lang="es-MX" sz="1000" b="0" i="1">
                      <a:latin typeface="Cambria Math" panose="02040503050406030204" pitchFamily="18" charset="0"/>
                    </a:rPr>
                    <m:t>𝐸𝑛𝑡𝑟𝑒𝑔𝑎</m:t>
                  </m:r>
                  <m:r>
                    <a:rPr lang="es-MX" sz="1000" b="0" i="1">
                      <a:latin typeface="Cambria Math" panose="02040503050406030204" pitchFamily="18" charset="0"/>
                    </a:rPr>
                    <m:t> </m:t>
                  </m:r>
                  <m:r>
                    <a:rPr lang="es-CO" sz="1000" b="0" i="1">
                      <a:latin typeface="Cambria Math" panose="02040503050406030204" pitchFamily="18" charset="0"/>
                    </a:rPr>
                    <m:t>𝑑𝑒</m:t>
                  </m:r>
                  <m:r>
                    <a:rPr lang="es-CO" sz="1000" b="0" i="1">
                      <a:latin typeface="Cambria Math" panose="02040503050406030204" pitchFamily="18" charset="0"/>
                    </a:rPr>
                    <m:t> </m:t>
                  </m:r>
                  <m:r>
                    <a:rPr lang="es-CO" sz="1000" b="0" i="1">
                      <a:latin typeface="Cambria Math" panose="02040503050406030204" pitchFamily="18" charset="0"/>
                    </a:rPr>
                    <m:t>𝑖𝑛𝑓𝑜𝑟𝑚𝑒</m:t>
                  </m:r>
                  <m:r>
                    <a:rPr lang="es-CO" sz="1000" b="0" i="1">
                      <a:latin typeface="Cambria Math" panose="02040503050406030204" pitchFamily="18" charset="0"/>
                    </a:rPr>
                    <m:t> </m:t>
                  </m:r>
                  <m:r>
                    <a:rPr lang="es-CO" sz="1000" b="0" i="1">
                      <a:latin typeface="Cambria Math" panose="02040503050406030204" pitchFamily="18" charset="0"/>
                    </a:rPr>
                    <m:t>𝑚𝑒𝑛𝑢𝑎𝑙</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𝑡𝑖𝑒𝑚𝑝𝑜</m:t>
                  </m:r>
                  <m:r>
                    <a:rPr lang="es-CO" sz="1000" b="0" i="1">
                      <a:latin typeface="Cambria Math" panose="02040503050406030204" pitchFamily="18" charset="0"/>
                    </a:rPr>
                    <m:t> </m:t>
                  </m:r>
                  <m:r>
                    <a:rPr lang="es-CO" sz="1000" b="0" i="1">
                      <a:latin typeface="Cambria Math" panose="02040503050406030204" pitchFamily="18" charset="0"/>
                    </a:rPr>
                    <m:t>𝑦</m:t>
                  </m:r>
                  <m:r>
                    <a:rPr lang="es-CO" sz="1000" b="0" i="1">
                      <a:latin typeface="Cambria Math" panose="02040503050406030204" pitchFamily="18" charset="0"/>
                    </a:rPr>
                    <m:t> </m:t>
                  </m:r>
                  <m:r>
                    <a:rPr lang="es-CO" sz="1000" b="0" i="1">
                      <a:latin typeface="Cambria Math" panose="02040503050406030204" pitchFamily="18" charset="0"/>
                    </a:rPr>
                    <m:t>𝑓𝑜𝑟𝑚𝑎</m:t>
                  </m:r>
                  <m:r>
                    <a:rPr lang="es-CO" sz="1000" b="0" i="1">
                      <a:latin typeface="Cambria Math" panose="02040503050406030204" pitchFamily="18" charset="0"/>
                    </a:rPr>
                    <m:t>, </m:t>
                  </m:r>
                </m:oMath>
              </a14:m>
              <a:r>
                <a:rPr lang="es-MX" sz="1000" b="0" i="1">
                  <a:latin typeface="Cambria Math" panose="02040503050406030204" pitchFamily="18" charset="0"/>
                </a:rPr>
                <a:t>cargado en repositorio</a:t>
              </a:r>
              <a:endParaRPr lang="en-US" sz="1000"/>
            </a:p>
          </xdr:txBody>
        </xdr:sp>
      </mc:Choice>
      <mc:Fallback xmlns="">
        <xdr:sp macro="" textlink="">
          <xdr:nvSpPr>
            <xdr:cNvPr id="11" name="CuadroTexto 18">
              <a:extLst>
                <a:ext uri="{FF2B5EF4-FFF2-40B4-BE49-F238E27FC236}">
                  <a16:creationId xmlns:a16="http://schemas.microsoft.com/office/drawing/2014/main" id="{72B7B15E-9789-47CB-B790-6DB8A0A8664A}"/>
                </a:ext>
              </a:extLst>
            </xdr:cNvPr>
            <xdr:cNvSpPr txBox="1"/>
          </xdr:nvSpPr>
          <xdr:spPr>
            <a:xfrm>
              <a:off x="16737189" y="13074650"/>
              <a:ext cx="4077643"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s-CO" sz="1000" b="0" i="0">
                  <a:latin typeface="Cambria Math" panose="02040503050406030204" pitchFamily="18" charset="0"/>
                </a:rPr>
                <a:t>𝐼𝑛𝑑𝑖𝑐𝑎𝑑𝑜𝑟</a:t>
              </a:r>
              <a:r>
                <a:rPr lang="es-MX" sz="1000" b="0" i="0">
                  <a:latin typeface="Cambria Math" panose="02040503050406030204" pitchFamily="18" charset="0"/>
                </a:rPr>
                <a:t> 𝐼𝑛𝑓𝑜𝑟𝑚𝑒 𝑀𝑒𝑛𝑠𝑢𝑎𝑙=𝐸𝑛𝑡𝑟𝑒𝑔𝑎 </a:t>
              </a:r>
              <a:r>
                <a:rPr lang="es-CO" sz="1000" b="0" i="0">
                  <a:latin typeface="Cambria Math" panose="02040503050406030204" pitchFamily="18" charset="0"/>
                </a:rPr>
                <a:t>𝑑𝑒 𝑖𝑛𝑓𝑜𝑟𝑚𝑒 𝑚𝑒𝑛𝑢𝑎𝑙 𝑒𝑛 𝑡𝑖𝑒𝑚𝑝𝑜 𝑦 𝑓𝑜𝑟𝑚𝑎, </a:t>
              </a:r>
              <a:r>
                <a:rPr lang="es-MX" sz="1000" b="0" i="1">
                  <a:latin typeface="Cambria Math" panose="02040503050406030204" pitchFamily="18" charset="0"/>
                </a:rPr>
                <a:t>cargado en repositorio</a:t>
              </a:r>
              <a:endParaRPr lang="en-US" sz="1000"/>
            </a:p>
          </xdr:txBody>
        </xdr:sp>
      </mc:Fallback>
    </mc:AlternateContent>
    <xdr:clientData/>
  </xdr:oneCellAnchor>
  <xdr:oneCellAnchor>
    <xdr:from>
      <xdr:col>9</xdr:col>
      <xdr:colOff>4270271</xdr:colOff>
      <xdr:row>48</xdr:row>
      <xdr:rowOff>102243</xdr:rowOff>
    </xdr:from>
    <xdr:ext cx="2766591" cy="319190"/>
    <mc:AlternateContent xmlns:mc="http://schemas.openxmlformats.org/markup-compatibility/2006" xmlns:a14="http://schemas.microsoft.com/office/drawing/2010/main">
      <mc:Choice Requires="a14">
        <xdr:sp macro="" textlink="">
          <xdr:nvSpPr>
            <xdr:cNvPr id="12" name="CuadroTexto 17">
              <a:extLst>
                <a:ext uri="{FF2B5EF4-FFF2-40B4-BE49-F238E27FC236}">
                  <a16:creationId xmlns:a16="http://schemas.microsoft.com/office/drawing/2014/main" id="{6809CD57-9119-4300-BDEC-6020D74B1830}"/>
                </a:ext>
              </a:extLst>
            </xdr:cNvPr>
            <xdr:cNvSpPr txBox="1"/>
          </xdr:nvSpPr>
          <xdr:spPr>
            <a:xfrm>
              <a:off x="19601858" y="22916450"/>
              <a:ext cx="2766591" cy="319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a:rPr lang="es-MX" sz="1000" b="0" i="1">
                            <a:latin typeface="Cambria Math" panose="02040503050406030204" pitchFamily="18" charset="0"/>
                          </a:rPr>
                          <m:t>𝑑𝑜𝑐𝑢𝑚𝑒𝑛𝑡𝑜𝑠</m:t>
                        </m:r>
                        <m:r>
                          <a:rPr lang="es-MX" sz="1000" b="0" i="1">
                            <a:latin typeface="Cambria Math" panose="02040503050406030204" pitchFamily="18" charset="0"/>
                          </a:rPr>
                          <m:t> </m:t>
                        </m:r>
                        <m:r>
                          <a:rPr lang="es-CO" sz="1000" b="0" i="1">
                            <a:latin typeface="Cambria Math" panose="02040503050406030204" pitchFamily="18" charset="0"/>
                          </a:rPr>
                          <m:t>𝑐𝑎𝑟𝑔𝑎𝑑𝑜𝑠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𝑟𝑒𝑝𝑜𝑠𝑖𝑡𝑜𝑟𝑖𝑜</m:t>
                        </m:r>
                      </m:num>
                      <m:den>
                        <m:r>
                          <a:rPr lang="es-MX" sz="1000" b="0" i="1">
                            <a:latin typeface="Cambria Math" panose="02040503050406030204" pitchFamily="18" charset="0"/>
                          </a:rPr>
                          <m:t>𝑇𝑜𝑡</m:t>
                        </m:r>
                        <m:r>
                          <a:rPr lang="es-CO" sz="1000" b="0" i="1">
                            <a:latin typeface="Cambria Math" panose="02040503050406030204" pitchFamily="18" charset="0"/>
                          </a:rPr>
                          <m:t>𝑎𝑙</m:t>
                        </m:r>
                        <m:r>
                          <a:rPr lang="es-CO" sz="1000" b="0" i="1">
                            <a:latin typeface="Cambria Math" panose="02040503050406030204" pitchFamily="18" charset="0"/>
                          </a:rPr>
                          <m:t> </m:t>
                        </m:r>
                        <m:r>
                          <a:rPr lang="es-CO" sz="1000" b="0" i="1">
                            <a:latin typeface="Cambria Math" panose="02040503050406030204" pitchFamily="18" charset="0"/>
                          </a:rPr>
                          <m:t>𝑑𝑒</m:t>
                        </m:r>
                        <m:r>
                          <a:rPr lang="es-CO" sz="1000" b="0" i="1">
                            <a:latin typeface="Cambria Math" panose="02040503050406030204" pitchFamily="18" charset="0"/>
                          </a:rPr>
                          <m:t> </m:t>
                        </m:r>
                        <m:r>
                          <a:rPr lang="es-CO" sz="1000" b="0" i="1">
                            <a:latin typeface="Cambria Math" panose="02040503050406030204" pitchFamily="18" charset="0"/>
                          </a:rPr>
                          <m:t>𝑑𝑜𝑐𝑢𝑚𝑒𝑛𝑡𝑜𝑠</m:t>
                        </m:r>
                        <m:r>
                          <a:rPr lang="es-CO" sz="1000" b="0" i="1">
                            <a:latin typeface="Cambria Math" panose="02040503050406030204" pitchFamily="18" charset="0"/>
                          </a:rPr>
                          <m:t> </m:t>
                        </m:r>
                        <m:r>
                          <a:rPr lang="es-CO" sz="1000" b="0" i="1">
                            <a:latin typeface="Cambria Math" panose="02040503050406030204" pitchFamily="18" charset="0"/>
                          </a:rPr>
                          <m:t>𝑔𝑒𝑛𝑒𝑟𝑎𝑑𝑜𝑠</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12" name="CuadroTexto 17">
              <a:extLst>
                <a:ext uri="{FF2B5EF4-FFF2-40B4-BE49-F238E27FC236}">
                  <a16:creationId xmlns:a16="http://schemas.microsoft.com/office/drawing/2014/main" id="{6809CD57-9119-4300-BDEC-6020D74B1830}"/>
                </a:ext>
              </a:extLst>
            </xdr:cNvPr>
            <xdr:cNvSpPr txBox="1"/>
          </xdr:nvSpPr>
          <xdr:spPr>
            <a:xfrm>
              <a:off x="17826251" y="19886938"/>
              <a:ext cx="2766591" cy="319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  (# </a:t>
              </a:r>
              <a:r>
                <a:rPr lang="es-MX" sz="1000" b="0" i="0">
                  <a:latin typeface="Cambria Math" panose="02040503050406030204" pitchFamily="18" charset="0"/>
                </a:rPr>
                <a:t>𝑑𝑜𝑐𝑢𝑚𝑒𝑛𝑡𝑜𝑠 </a:t>
              </a:r>
              <a:r>
                <a:rPr lang="es-CO" sz="1000" b="0" i="0">
                  <a:latin typeface="Cambria Math" panose="02040503050406030204" pitchFamily="18" charset="0"/>
                </a:rPr>
                <a:t>𝑐𝑎𝑟𝑔𝑎𝑑𝑜𝑠 𝑒𝑛 𝑟𝑒𝑝𝑜𝑠𝑖𝑡𝑜𝑟𝑖𝑜)/(</a:t>
              </a:r>
              <a:r>
                <a:rPr lang="es-MX" sz="1000" b="0" i="0">
                  <a:latin typeface="Cambria Math" panose="02040503050406030204" pitchFamily="18" charset="0"/>
                </a:rPr>
                <a:t>𝑇𝑜𝑡</a:t>
              </a:r>
              <a:r>
                <a:rPr lang="es-CO" sz="1000" b="0" i="0">
                  <a:latin typeface="Cambria Math" panose="02040503050406030204" pitchFamily="18" charset="0"/>
                </a:rPr>
                <a:t>𝑎𝑙 𝑑𝑒 𝑑𝑜𝑐𝑢𝑚𝑒𝑛𝑡𝑜𝑠 𝑔𝑒𝑛𝑒𝑟𝑎𝑑𝑜𝑠)</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351884</xdr:colOff>
      <xdr:row>6</xdr:row>
      <xdr:rowOff>527340</xdr:rowOff>
    </xdr:from>
    <xdr:ext cx="5961376" cy="319062"/>
    <mc:AlternateContent xmlns:mc="http://schemas.openxmlformats.org/markup-compatibility/2006" xmlns:a14="http://schemas.microsoft.com/office/drawing/2010/main">
      <mc:Choice Requires="a14">
        <xdr:sp macro="" textlink="">
          <xdr:nvSpPr>
            <xdr:cNvPr id="14" name="CuadroTexto 1">
              <a:extLst>
                <a:ext uri="{FF2B5EF4-FFF2-40B4-BE49-F238E27FC236}">
                  <a16:creationId xmlns:a16="http://schemas.microsoft.com/office/drawing/2014/main" id="{803AEE0C-FC8F-487D-88D7-7F3511213ED4}"/>
                </a:ext>
              </a:extLst>
            </xdr:cNvPr>
            <xdr:cNvSpPr txBox="1"/>
          </xdr:nvSpPr>
          <xdr:spPr>
            <a:xfrm>
              <a:off x="14575884" y="3607090"/>
              <a:ext cx="5961376"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𝐼𝑛𝑓𝑜𝑟𝑚𝑎𝑐𝑖</m:t>
                    </m:r>
                    <m:r>
                      <a:rPr lang="es-CO" sz="1000" b="0" i="1">
                        <a:latin typeface="Cambria Math" panose="02040503050406030204" pitchFamily="18" charset="0"/>
                      </a:rPr>
                      <m:t>ó</m:t>
                    </m:r>
                    <m:r>
                      <a:rPr lang="es-CO" sz="1000" b="0" i="1">
                        <a:latin typeface="Cambria Math" panose="02040503050406030204" pitchFamily="18" charset="0"/>
                      </a:rPr>
                      <m:t>𝑛</m:t>
                    </m:r>
                    <m:r>
                      <a:rPr lang="es-ES" sz="1000" b="0" i="1">
                        <a:latin typeface="Cambria Math" panose="02040503050406030204" pitchFamily="18" charset="0"/>
                      </a:rPr>
                      <m:t> </m:t>
                    </m:r>
                    <m:r>
                      <a:rPr lang="es-ES" sz="1000" b="0" i="1">
                        <a:latin typeface="Cambria Math" panose="02040503050406030204" pitchFamily="18" charset="0"/>
                      </a:rPr>
                      <m:t>𝑟𝑒𝑐𝑖𝑏𝑖𝑑𝑎</m:t>
                    </m:r>
                    <m:r>
                      <a:rPr lang="es-CO" sz="1000" b="0" i="1">
                        <a:latin typeface="Cambria Math" panose="02040503050406030204" pitchFamily="18" charset="0"/>
                      </a:rPr>
                      <m:t> </m:t>
                    </m:r>
                    <m:r>
                      <a:rPr lang="es-CO" sz="1000" b="0" i="1">
                        <a:latin typeface="Cambria Math" panose="02040503050406030204" pitchFamily="18" charset="0"/>
                      </a:rPr>
                      <m:t>𝑝𝑜𝑟</m:t>
                    </m:r>
                    <m:r>
                      <a:rPr lang="es-CO" sz="1000" b="0" i="1">
                        <a:latin typeface="Cambria Math" panose="02040503050406030204" pitchFamily="18" charset="0"/>
                      </a:rPr>
                      <m:t> </m:t>
                    </m:r>
                    <m:r>
                      <a:rPr lang="es-CO" sz="1000" b="0" i="1">
                        <a:latin typeface="Cambria Math" panose="02040503050406030204" pitchFamily="18" charset="0"/>
                      </a:rPr>
                      <m:t>𝑜𝑡𝑟𝑜𝑠</m:t>
                    </m:r>
                    <m:r>
                      <a:rPr lang="es-CO" sz="1000" b="0" i="1">
                        <a:latin typeface="Cambria Math" panose="02040503050406030204" pitchFamily="18" charset="0"/>
                      </a:rPr>
                      <m:t> </m:t>
                    </m:r>
                    <m:r>
                      <a:rPr lang="es-CO" sz="1000" b="0" i="1">
                        <a:latin typeface="Cambria Math" panose="02040503050406030204" pitchFamily="18" charset="0"/>
                      </a:rPr>
                      <m:t>𝑚𝑒𝑑𝑖𝑜𝑠</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m:rPr>
                            <m:sty m:val="p"/>
                          </m:rPr>
                          <a:rPr lang="es-CO" sz="1000" b="0" i="0">
                            <a:latin typeface="Cambria Math" panose="02040503050406030204" pitchFamily="18" charset="0"/>
                          </a:rPr>
                          <m:t>documentos</m:t>
                        </m:r>
                        <m:r>
                          <a:rPr lang="es-CO" sz="1000" b="0" i="0">
                            <a:latin typeface="Cambria Math" panose="02040503050406030204" pitchFamily="18" charset="0"/>
                          </a:rPr>
                          <m:t> </m:t>
                        </m:r>
                        <m:r>
                          <m:rPr>
                            <m:sty m:val="p"/>
                          </m:rPr>
                          <a:rPr lang="es-CO" sz="1000" b="0" i="0">
                            <a:latin typeface="Cambria Math" panose="02040503050406030204" pitchFamily="18" charset="0"/>
                          </a:rPr>
                          <m:t>cargados</m:t>
                        </m:r>
                        <m:r>
                          <a:rPr lang="es-CO" sz="1000" b="0" i="0">
                            <a:latin typeface="Cambria Math" panose="02040503050406030204" pitchFamily="18" charset="0"/>
                          </a:rPr>
                          <m:t> </m:t>
                        </m:r>
                        <m:r>
                          <m:rPr>
                            <m:sty m:val="p"/>
                          </m:rPr>
                          <a:rPr lang="es-CO" sz="1000" b="0" i="0">
                            <a:latin typeface="Cambria Math" panose="02040503050406030204" pitchFamily="18" charset="0"/>
                          </a:rPr>
                          <m:t>en</m:t>
                        </m:r>
                        <m:r>
                          <a:rPr lang="es-CO" sz="1000" b="0" i="0">
                            <a:latin typeface="Cambria Math" panose="02040503050406030204" pitchFamily="18" charset="0"/>
                          </a:rPr>
                          <m:t> </m:t>
                        </m:r>
                        <m:r>
                          <a:rPr lang="es-CO" sz="1000" b="0" i="1">
                            <a:latin typeface="Cambria Math" panose="02040503050406030204" pitchFamily="18" charset="0"/>
                          </a:rPr>
                          <m:t>𝑟𝑒𝑝𝑜𝑠𝑖𝑡𝑜𝑟𝑖𝑜</m:t>
                        </m:r>
                      </m:num>
                      <m:den>
                        <m:r>
                          <a:rPr lang="es-CO" sz="1000" b="0" i="1">
                            <a:latin typeface="Cambria Math" panose="02040503050406030204" pitchFamily="18" charset="0"/>
                          </a:rPr>
                          <m:t># </m:t>
                        </m:r>
                        <m:r>
                          <a:rPr lang="es-CO" sz="1000" b="0" i="1">
                            <a:latin typeface="Cambria Math" panose="02040503050406030204" pitchFamily="18" charset="0"/>
                          </a:rPr>
                          <m:t>𝑑𝑜𝑐𝑢𝑚𝑒𝑛𝑡𝑜𝑠</m:t>
                        </m:r>
                        <m:r>
                          <a:rPr lang="es-CO" sz="1000" b="0" i="1">
                            <a:latin typeface="Cambria Math" panose="02040503050406030204" pitchFamily="18" charset="0"/>
                          </a:rPr>
                          <m:t> </m:t>
                        </m:r>
                        <m:r>
                          <a:rPr lang="es-CO" sz="1000" b="0" i="1">
                            <a:latin typeface="Cambria Math" panose="02040503050406030204" pitchFamily="18" charset="0"/>
                          </a:rPr>
                          <m:t>𝑟𝑒𝑐𝑖𝑏𝑖𝑑𝑜𝑠</m:t>
                        </m:r>
                        <m:r>
                          <a:rPr lang="es-CO" sz="1000" b="0" i="1">
                            <a:latin typeface="Cambria Math" panose="02040503050406030204" pitchFamily="18" charset="0"/>
                          </a:rPr>
                          <m:t> </m:t>
                        </m:r>
                        <m:r>
                          <a:rPr lang="es-CO" sz="1000" b="0" i="1">
                            <a:latin typeface="Cambria Math" panose="02040503050406030204" pitchFamily="18" charset="0"/>
                          </a:rPr>
                          <m:t>𝑝𝑜𝑟</m:t>
                        </m:r>
                        <m:r>
                          <a:rPr lang="es-CO" sz="1000" b="0" i="1">
                            <a:latin typeface="Cambria Math" panose="02040503050406030204" pitchFamily="18" charset="0"/>
                          </a:rPr>
                          <m:t> </m:t>
                        </m:r>
                        <m:r>
                          <a:rPr lang="es-CO" sz="1000" b="0" i="1">
                            <a:latin typeface="Cambria Math" panose="02040503050406030204" pitchFamily="18" charset="0"/>
                          </a:rPr>
                          <m:t>𝑜𝑡𝑟𝑜𝑠</m:t>
                        </m:r>
                        <m:r>
                          <a:rPr lang="es-CO" sz="1000" b="0" i="1">
                            <a:latin typeface="Cambria Math" panose="02040503050406030204" pitchFamily="18" charset="0"/>
                          </a:rPr>
                          <m:t> </m:t>
                        </m:r>
                        <m:r>
                          <a:rPr lang="es-CO" sz="1000" b="0" i="1">
                            <a:latin typeface="Cambria Math" panose="02040503050406030204" pitchFamily="18" charset="0"/>
                          </a:rPr>
                          <m:t>𝑚𝑒𝑑𝑖𝑜𝑠</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14" name="CuadroTexto 1">
              <a:extLst>
                <a:ext uri="{FF2B5EF4-FFF2-40B4-BE49-F238E27FC236}">
                  <a16:creationId xmlns:a16="http://schemas.microsoft.com/office/drawing/2014/main" id="{803AEE0C-FC8F-487D-88D7-7F3511213ED4}"/>
                </a:ext>
              </a:extLst>
            </xdr:cNvPr>
            <xdr:cNvSpPr txBox="1"/>
          </xdr:nvSpPr>
          <xdr:spPr>
            <a:xfrm>
              <a:off x="14575884" y="3607090"/>
              <a:ext cx="5961376"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𝐼𝑛𝑓𝑜𝑟𝑚𝑎𝑐𝑖ó𝑛</a:t>
              </a:r>
              <a:r>
                <a:rPr lang="es-ES" sz="1000" b="0" i="0">
                  <a:latin typeface="Cambria Math" panose="02040503050406030204" pitchFamily="18" charset="0"/>
                </a:rPr>
                <a:t> 𝑟𝑒𝑐𝑖𝑏𝑖𝑑𝑎</a:t>
              </a:r>
              <a:r>
                <a:rPr lang="es-CO" sz="1000" b="0" i="0">
                  <a:latin typeface="Cambria Math" panose="02040503050406030204" pitchFamily="18" charset="0"/>
                </a:rPr>
                <a:t> 𝑝𝑜𝑟 𝑜𝑡𝑟𝑜𝑠 𝑚𝑒𝑑𝑖𝑜𝑠=  (# documentos cargados en 𝑟𝑒𝑝𝑜𝑠𝑖𝑡𝑜𝑟𝑖𝑜)/(# 𝑑𝑜𝑐𝑢𝑚𝑒𝑛𝑡𝑜𝑠 𝑟𝑒𝑐𝑖𝑏𝑖𝑑𝑜𝑠 𝑝𝑜𝑟 𝑜𝑡𝑟𝑜𝑠 𝑚𝑒𝑑𝑖𝑜𝑠)</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318157</xdr:colOff>
      <xdr:row>7</xdr:row>
      <xdr:rowOff>447675</xdr:rowOff>
    </xdr:from>
    <xdr:ext cx="5711372" cy="292644"/>
    <mc:AlternateContent xmlns:mc="http://schemas.openxmlformats.org/markup-compatibility/2006" xmlns:a14="http://schemas.microsoft.com/office/drawing/2010/main">
      <mc:Choice Requires="a14">
        <xdr:sp macro="" textlink="">
          <xdr:nvSpPr>
            <xdr:cNvPr id="15" name="CuadroTexto 3">
              <a:extLst>
                <a:ext uri="{FF2B5EF4-FFF2-40B4-BE49-F238E27FC236}">
                  <a16:creationId xmlns:a16="http://schemas.microsoft.com/office/drawing/2014/main" id="{51B3ACE1-E0D5-427F-B813-ED0C88F4BC24}"/>
                </a:ext>
              </a:extLst>
            </xdr:cNvPr>
            <xdr:cNvSpPr txBox="1"/>
          </xdr:nvSpPr>
          <xdr:spPr>
            <a:xfrm>
              <a:off x="15240657" y="4981280"/>
              <a:ext cx="5711372" cy="292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𝐼𝑛𝑓𝑜𝑟𝑚𝑎𝑐𝑖</m:t>
                    </m:r>
                    <m:r>
                      <a:rPr lang="es-CO" sz="1000" b="0" i="1">
                        <a:latin typeface="Cambria Math" panose="02040503050406030204" pitchFamily="18" charset="0"/>
                      </a:rPr>
                      <m:t>ó</m:t>
                    </m:r>
                    <m:r>
                      <a:rPr lang="es-CO" sz="1000" b="0" i="1">
                        <a:latin typeface="Cambria Math" panose="02040503050406030204" pitchFamily="18" charset="0"/>
                      </a:rPr>
                      <m:t>𝑛</m:t>
                    </m:r>
                    <m:r>
                      <a:rPr lang="es-CO" sz="1000" b="0" i="1">
                        <a:latin typeface="Cambria Math" panose="02040503050406030204" pitchFamily="18" charset="0"/>
                      </a:rPr>
                      <m:t> </m:t>
                    </m:r>
                    <m:r>
                      <a:rPr lang="es-MX" sz="1000" b="0" i="1">
                        <a:latin typeface="Cambria Math" panose="02040503050406030204" pitchFamily="18" charset="0"/>
                      </a:rPr>
                      <m:t>𝑉𝑒𝑟𝑖𝑓𝑖𝑐</m:t>
                    </m:r>
                    <m:r>
                      <a:rPr lang="es-CO" sz="1000" b="0" i="1">
                        <a:latin typeface="Cambria Math" panose="02040503050406030204" pitchFamily="18" charset="0"/>
                      </a:rPr>
                      <m:t>𝑎𝑑𝑎</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a:rPr lang="es-MX" sz="1000" b="0" i="1">
                            <a:latin typeface="Cambria Math" panose="02040503050406030204" pitchFamily="18" charset="0"/>
                          </a:rPr>
                          <m:t>𝑑𝑜𝑐𝑢𝑚𝑒𝑛𝑡𝑜𝑠</m:t>
                        </m:r>
                        <m:r>
                          <a:rPr lang="es-MX" sz="1000" b="0" i="1">
                            <a:latin typeface="Cambria Math" panose="02040503050406030204" pitchFamily="18" charset="0"/>
                          </a:rPr>
                          <m:t> </m:t>
                        </m:r>
                        <m:r>
                          <a:rPr lang="es-MX" sz="1000" b="0" i="1">
                            <a:latin typeface="Cambria Math" panose="02040503050406030204" pitchFamily="18" charset="0"/>
                          </a:rPr>
                          <m:t>𝑟𝑒𝑣𝑖𝑠𝑎𝑑𝑜𝑠</m:t>
                        </m:r>
                        <m:r>
                          <a:rPr lang="es-MX" sz="1000" b="0" i="1">
                            <a:latin typeface="Cambria Math" panose="02040503050406030204" pitchFamily="18" charset="0"/>
                          </a:rPr>
                          <m:t> </m:t>
                        </m:r>
                        <m:r>
                          <a:rPr lang="es-MX" sz="1000" b="0" i="1">
                            <a:latin typeface="Cambria Math" panose="02040503050406030204" pitchFamily="18" charset="0"/>
                          </a:rPr>
                          <m:t>𝑦</m:t>
                        </m:r>
                        <m:r>
                          <a:rPr lang="es-MX" sz="1000" b="0" i="1">
                            <a:latin typeface="Cambria Math" panose="02040503050406030204" pitchFamily="18" charset="0"/>
                          </a:rPr>
                          <m:t> </m:t>
                        </m:r>
                        <m:r>
                          <a:rPr lang="es-MX" sz="1000" b="0" i="1">
                            <a:latin typeface="Cambria Math" panose="02040503050406030204" pitchFamily="18" charset="0"/>
                          </a:rPr>
                          <m:t>𝑣𝑒𝑟𝑖𝑓𝑖𝑐𝑎𝑑𝑜𝑠</m:t>
                        </m:r>
                        <m:r>
                          <a:rPr lang="es-ES" sz="1000" b="0" i="1">
                            <a:latin typeface="Cambria Math" panose="02040503050406030204" pitchFamily="18" charset="0"/>
                          </a:rPr>
                          <m:t> </m:t>
                        </m:r>
                        <m:r>
                          <a:rPr lang="es-CO" sz="1000" b="0" i="1">
                            <a:latin typeface="Cambria Math" panose="02040503050406030204" pitchFamily="18" charset="0"/>
                          </a:rPr>
                          <m:t>𝑟𝑒𝑔𝑖𝑠𝑡𝑟𝑎𝑑</m:t>
                        </m:r>
                        <m:r>
                          <a:rPr lang="es-ES" sz="1000" b="0" i="1">
                            <a:latin typeface="Cambria Math" panose="02040503050406030204" pitchFamily="18" charset="0"/>
                          </a:rPr>
                          <m:t>𝑜</m:t>
                        </m:r>
                        <m:r>
                          <a:rPr lang="es-CO" sz="1000" b="0" i="1">
                            <a:latin typeface="Cambria Math" panose="02040503050406030204" pitchFamily="18" charset="0"/>
                          </a:rPr>
                          <m:t>𝑠</m:t>
                        </m:r>
                      </m:num>
                      <m:den>
                        <m:r>
                          <a:rPr lang="es-MX" sz="1000" b="0" i="1">
                            <a:latin typeface="Cambria Math" panose="02040503050406030204" pitchFamily="18" charset="0"/>
                          </a:rPr>
                          <m:t># </m:t>
                        </m:r>
                        <m:r>
                          <a:rPr lang="es-MX" sz="1000" b="0" i="1">
                            <a:latin typeface="Cambria Math" panose="02040503050406030204" pitchFamily="18" charset="0"/>
                          </a:rPr>
                          <m:t>𝑡𝑜𝑡𝑎𝑙</m:t>
                        </m:r>
                        <m:r>
                          <a:rPr lang="es-MX" sz="1000" b="0" i="1">
                            <a:latin typeface="Cambria Math" panose="02040503050406030204" pitchFamily="18" charset="0"/>
                          </a:rPr>
                          <m:t> </m:t>
                        </m:r>
                        <m:r>
                          <a:rPr lang="es-MX" sz="1000" b="0" i="1">
                            <a:latin typeface="Cambria Math" panose="02040503050406030204" pitchFamily="18" charset="0"/>
                          </a:rPr>
                          <m:t>𝑑𝑒</m:t>
                        </m:r>
                        <m:r>
                          <a:rPr lang="es-MX" sz="1000" b="0" i="1">
                            <a:latin typeface="Cambria Math" panose="02040503050406030204" pitchFamily="18" charset="0"/>
                          </a:rPr>
                          <m:t> </m:t>
                        </m:r>
                        <m:r>
                          <a:rPr lang="es-MX" sz="1000" b="0" i="1">
                            <a:latin typeface="Cambria Math" panose="02040503050406030204" pitchFamily="18" charset="0"/>
                          </a:rPr>
                          <m:t>𝑑𝑜𝑐𝑢𝑚𝑒𝑛𝑡𝑜𝑠</m:t>
                        </m:r>
                        <m:r>
                          <a:rPr lang="es-MX" sz="1000" b="0" i="1">
                            <a:latin typeface="Cambria Math" panose="02040503050406030204" pitchFamily="18" charset="0"/>
                          </a:rPr>
                          <m:t> </m:t>
                        </m:r>
                        <m:r>
                          <a:rPr lang="es-MX" sz="1000" b="0" i="1">
                            <a:latin typeface="Cambria Math" panose="02040503050406030204" pitchFamily="18" charset="0"/>
                          </a:rPr>
                          <m:t>𝑟𝑒𝑐𝑖𝑏𝑖𝑑𝑜𝑠</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15" name="CuadroTexto 3">
              <a:extLst>
                <a:ext uri="{FF2B5EF4-FFF2-40B4-BE49-F238E27FC236}">
                  <a16:creationId xmlns:a16="http://schemas.microsoft.com/office/drawing/2014/main" id="{51B3ACE1-E0D5-427F-B813-ED0C88F4BC24}"/>
                </a:ext>
              </a:extLst>
            </xdr:cNvPr>
            <xdr:cNvSpPr txBox="1"/>
          </xdr:nvSpPr>
          <xdr:spPr>
            <a:xfrm>
              <a:off x="15240657" y="4981280"/>
              <a:ext cx="5711372" cy="292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𝐼𝑛𝑓𝑜𝑟𝑚𝑎𝑐𝑖ó𝑛 </a:t>
              </a:r>
              <a:r>
                <a:rPr lang="es-MX" sz="1000" b="0" i="0">
                  <a:latin typeface="Cambria Math" panose="02040503050406030204" pitchFamily="18" charset="0"/>
                </a:rPr>
                <a:t>𝑉𝑒𝑟𝑖𝑓𝑖𝑐</a:t>
              </a:r>
              <a:r>
                <a:rPr lang="es-CO" sz="1000" b="0" i="0">
                  <a:latin typeface="Cambria Math" panose="02040503050406030204" pitchFamily="18" charset="0"/>
                </a:rPr>
                <a:t>𝑎𝑑𝑎=  (# </a:t>
              </a:r>
              <a:r>
                <a:rPr lang="es-MX" sz="1000" b="0" i="0">
                  <a:latin typeface="Cambria Math" panose="02040503050406030204" pitchFamily="18" charset="0"/>
                </a:rPr>
                <a:t>𝑑𝑜𝑐𝑢𝑚𝑒𝑛𝑡𝑜𝑠 𝑟𝑒𝑣𝑖𝑠𝑎𝑑𝑜𝑠 𝑦 𝑣𝑒𝑟𝑖𝑓𝑖𝑐𝑎𝑑𝑜𝑠</a:t>
              </a:r>
              <a:r>
                <a:rPr lang="es-ES" sz="1000" b="0" i="0">
                  <a:latin typeface="Cambria Math" panose="02040503050406030204" pitchFamily="18" charset="0"/>
                </a:rPr>
                <a:t> </a:t>
              </a:r>
              <a:r>
                <a:rPr lang="es-CO" sz="1000" b="0" i="0">
                  <a:latin typeface="Cambria Math" panose="02040503050406030204" pitchFamily="18" charset="0"/>
                </a:rPr>
                <a:t>𝑟𝑒𝑔𝑖𝑠𝑡𝑟𝑎𝑑</a:t>
              </a:r>
              <a:r>
                <a:rPr lang="es-ES" sz="1000" b="0" i="0">
                  <a:latin typeface="Cambria Math" panose="02040503050406030204" pitchFamily="18" charset="0"/>
                </a:rPr>
                <a:t>𝑜</a:t>
              </a:r>
              <a:r>
                <a:rPr lang="es-CO" sz="1000" b="0" i="0">
                  <a:latin typeface="Cambria Math" panose="02040503050406030204" pitchFamily="18" charset="0"/>
                </a:rPr>
                <a:t>𝑠)/(</a:t>
              </a:r>
              <a:r>
                <a:rPr lang="es-MX" sz="1000" b="0" i="0">
                  <a:latin typeface="Cambria Math" panose="02040503050406030204" pitchFamily="18" charset="0"/>
                </a:rPr>
                <a:t># 𝑡𝑜𝑡𝑎𝑙 𝑑𝑒 𝑑𝑜𝑐𝑢𝑚𝑒𝑛𝑡𝑜𝑠 𝑟𝑒𝑐𝑖𝑏𝑖𝑑𝑜𝑠</a:t>
              </a:r>
              <a:r>
                <a:rPr lang="es-CO" sz="1000" b="0" i="0">
                  <a:latin typeface="Cambria Math" panose="02040503050406030204" pitchFamily="18" charset="0"/>
                </a:rPr>
                <a:t>)</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695832</xdr:colOff>
      <xdr:row>10</xdr:row>
      <xdr:rowOff>764457</xdr:rowOff>
    </xdr:from>
    <xdr:ext cx="6020814" cy="319190"/>
    <mc:AlternateContent xmlns:mc="http://schemas.openxmlformats.org/markup-compatibility/2006" xmlns:a14="http://schemas.microsoft.com/office/drawing/2010/main">
      <mc:Choice Requires="a14">
        <xdr:sp macro="" textlink="">
          <xdr:nvSpPr>
            <xdr:cNvPr id="18" name="CuadroTexto 4">
              <a:extLst>
                <a:ext uri="{FF2B5EF4-FFF2-40B4-BE49-F238E27FC236}">
                  <a16:creationId xmlns:a16="http://schemas.microsoft.com/office/drawing/2014/main" id="{996A9A8E-1762-44DE-B054-7596EF992658}"/>
                </a:ext>
              </a:extLst>
            </xdr:cNvPr>
            <xdr:cNvSpPr txBox="1"/>
          </xdr:nvSpPr>
          <xdr:spPr>
            <a:xfrm>
              <a:off x="9744582" y="8639195"/>
              <a:ext cx="6020814" cy="319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𝐴𝑐𝑎𝑑𝑒𝑚𝑖𝑎</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a:rPr lang="es-CO" sz="1000" b="0" i="1">
                            <a:latin typeface="Cambria Math" panose="02040503050406030204" pitchFamily="18" charset="0"/>
                          </a:rPr>
                          <m:t>𝑐𝑎𝑟𝑝𝑒𝑡𝑎𝑠</m:t>
                        </m:r>
                        <m:r>
                          <a:rPr lang="es-CO" sz="1000" b="0" i="1">
                            <a:latin typeface="Cambria Math" panose="02040503050406030204" pitchFamily="18" charset="0"/>
                          </a:rPr>
                          <m:t> </m:t>
                        </m:r>
                        <m:r>
                          <a:rPr lang="es-CO" sz="1000" b="0" i="1">
                            <a:latin typeface="Cambria Math" panose="02040503050406030204" pitchFamily="18" charset="0"/>
                          </a:rPr>
                          <m:t>𝑐𝑎𝑟𝑔𝑎𝑑𝑎𝑠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𝑒𝑙</m:t>
                        </m:r>
                        <m:r>
                          <a:rPr lang="es-CO" sz="1000" b="0" i="1">
                            <a:latin typeface="Cambria Math" panose="02040503050406030204" pitchFamily="18" charset="0"/>
                          </a:rPr>
                          <m:t> </m:t>
                        </m:r>
                        <m:r>
                          <a:rPr lang="es-CO" sz="1000" b="0" i="1">
                            <a:latin typeface="Cambria Math" panose="02040503050406030204" pitchFamily="18" charset="0"/>
                          </a:rPr>
                          <m:t>𝑟𝑒𝑝𝑜𝑠𝑖𝑡𝑜𝑟𝑖𝑜</m:t>
                        </m:r>
                      </m:num>
                      <m:den>
                        <m:r>
                          <a:rPr lang="es-MX" sz="1000" b="0" i="1">
                            <a:latin typeface="Cambria Math" panose="02040503050406030204" pitchFamily="18" charset="0"/>
                          </a:rPr>
                          <m:t># </m:t>
                        </m:r>
                        <m:r>
                          <a:rPr lang="es-MX" sz="1000" b="0" i="1">
                            <a:latin typeface="Cambria Math" panose="02040503050406030204" pitchFamily="18" charset="0"/>
                          </a:rPr>
                          <m:t>𝑁𝑜</m:t>
                        </m:r>
                        <m:r>
                          <a:rPr lang="es-MX" sz="1000" b="0" i="1">
                            <a:latin typeface="Cambria Math" panose="02040503050406030204" pitchFamily="18" charset="0"/>
                          </a:rPr>
                          <m:t>. </m:t>
                        </m:r>
                        <m:r>
                          <a:rPr lang="es-MX" sz="1000" b="0" i="1">
                            <a:latin typeface="Cambria Math" panose="02040503050406030204" pitchFamily="18" charset="0"/>
                          </a:rPr>
                          <m:t>𝐴𝑐𝑡𝑖𝑣𝑖𝑑𝑎𝑑𝑒𝑠</m:t>
                        </m:r>
                        <m:r>
                          <a:rPr lang="es-MX" sz="1000" b="0" i="1">
                            <a:latin typeface="Cambria Math" panose="02040503050406030204" pitchFamily="18" charset="0"/>
                          </a:rPr>
                          <m:t> </m:t>
                        </m:r>
                        <m:r>
                          <a:rPr lang="es-MX" sz="1000" b="0" i="1">
                            <a:latin typeface="Cambria Math" panose="02040503050406030204" pitchFamily="18" charset="0"/>
                          </a:rPr>
                          <m:t>𝑑𝑒</m:t>
                        </m:r>
                        <m:r>
                          <a:rPr lang="es-MX" sz="1000" b="0" i="1">
                            <a:latin typeface="Cambria Math" panose="02040503050406030204" pitchFamily="18" charset="0"/>
                          </a:rPr>
                          <m:t> </m:t>
                        </m:r>
                        <m:r>
                          <a:rPr lang="es-MX" sz="1000" b="0" i="1">
                            <a:latin typeface="Cambria Math" panose="02040503050406030204" pitchFamily="18" charset="0"/>
                          </a:rPr>
                          <m:t>𝐼𝑛𝑡𝑒𝑟𝑙𝑜𝑐𝑢𝑐𝑖</m:t>
                        </m:r>
                        <m:r>
                          <a:rPr lang="es-MX" sz="1000" b="0" i="1">
                            <a:latin typeface="Cambria Math" panose="02040503050406030204" pitchFamily="18" charset="0"/>
                          </a:rPr>
                          <m:t>ó</m:t>
                        </m:r>
                        <m:r>
                          <a:rPr lang="es-MX" sz="1000" b="0" i="1">
                            <a:latin typeface="Cambria Math" panose="02040503050406030204" pitchFamily="18" charset="0"/>
                          </a:rPr>
                          <m:t>𝑛</m:t>
                        </m:r>
                        <m:r>
                          <a:rPr lang="es-MX" sz="1000" b="0" i="1">
                            <a:latin typeface="Cambria Math" panose="02040503050406030204" pitchFamily="18" charset="0"/>
                          </a:rPr>
                          <m:t> </m:t>
                        </m:r>
                        <m:r>
                          <a:rPr lang="es-MX" sz="1000" b="0" i="1">
                            <a:latin typeface="Cambria Math" panose="02040503050406030204" pitchFamily="18" charset="0"/>
                          </a:rPr>
                          <m:t>𝑑𝑒</m:t>
                        </m:r>
                        <m:r>
                          <a:rPr lang="es-MX" sz="1000" b="0" i="1">
                            <a:latin typeface="Cambria Math" panose="02040503050406030204" pitchFamily="18" charset="0"/>
                          </a:rPr>
                          <m:t> </m:t>
                        </m:r>
                        <m:r>
                          <a:rPr lang="es-MX" sz="1000" b="0" i="1">
                            <a:latin typeface="Cambria Math" panose="02040503050406030204" pitchFamily="18" charset="0"/>
                          </a:rPr>
                          <m:t>𝑙𝑎</m:t>
                        </m:r>
                        <m:r>
                          <a:rPr lang="es-MX" sz="1000" b="0" i="1">
                            <a:latin typeface="Cambria Math" panose="02040503050406030204" pitchFamily="18" charset="0"/>
                          </a:rPr>
                          <m:t> </m:t>
                        </m:r>
                        <m:r>
                          <a:rPr lang="es-MX" sz="1000" b="0" i="1">
                            <a:latin typeface="Cambria Math" panose="02040503050406030204" pitchFamily="18" charset="0"/>
                          </a:rPr>
                          <m:t>𝑎𝑐𝑎𝑑𝑒𝑚𝑖𝑎</m:t>
                        </m:r>
                        <m:r>
                          <a:rPr lang="es-MX" sz="1000" b="0" i="1">
                            <a:latin typeface="Cambria Math" panose="02040503050406030204" pitchFamily="18" charset="0"/>
                          </a:rPr>
                          <m:t> </m:t>
                        </m:r>
                        <m:r>
                          <a:rPr lang="es-MX" sz="1000" b="0" i="1">
                            <a:latin typeface="Cambria Math" panose="02040503050406030204" pitchFamily="18" charset="0"/>
                          </a:rPr>
                          <m:t>𝑟𝑒𝑔𝑖𝑠𝑡𝑟𝑎𝑑𝑎𝑠</m:t>
                        </m:r>
                        <m:r>
                          <a:rPr lang="es-MX" sz="1000" b="0" i="1">
                            <a:latin typeface="Cambria Math" panose="02040503050406030204" pitchFamily="18" charset="0"/>
                          </a:rPr>
                          <m:t> </m:t>
                        </m:r>
                        <m:r>
                          <a:rPr lang="es-MX" sz="1000" b="0" i="1">
                            <a:latin typeface="Cambria Math" panose="02040503050406030204" pitchFamily="18" charset="0"/>
                          </a:rPr>
                          <m:t>𝑒𝑛</m:t>
                        </m:r>
                        <m:r>
                          <a:rPr lang="es-MX" sz="1000" b="0" i="1">
                            <a:latin typeface="Cambria Math" panose="02040503050406030204" pitchFamily="18" charset="0"/>
                          </a:rPr>
                          <m:t> </m:t>
                        </m:r>
                        <m:r>
                          <a:rPr lang="es-MX" sz="1000" b="0" i="1">
                            <a:latin typeface="Cambria Math" panose="02040503050406030204" pitchFamily="18" charset="0"/>
                          </a:rPr>
                          <m:t>𝑒𝑙</m:t>
                        </m:r>
                        <m:r>
                          <a:rPr lang="es-MX" sz="1000" b="0" i="1">
                            <a:latin typeface="Cambria Math" panose="02040503050406030204" pitchFamily="18" charset="0"/>
                          </a:rPr>
                          <m:t> </m:t>
                        </m:r>
                        <m:r>
                          <a:rPr lang="es-MX" sz="1000" b="0" i="1">
                            <a:latin typeface="Cambria Math" panose="02040503050406030204" pitchFamily="18" charset="0"/>
                          </a:rPr>
                          <m:t>𝑚𝑒𝑠</m:t>
                        </m:r>
                        <m:r>
                          <a:rPr lang="es-MX" sz="1000" b="0" i="1">
                            <a:latin typeface="Cambria Math" panose="02040503050406030204" pitchFamily="18" charset="0"/>
                          </a:rPr>
                          <m:t> </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18" name="CuadroTexto 4">
              <a:extLst>
                <a:ext uri="{FF2B5EF4-FFF2-40B4-BE49-F238E27FC236}">
                  <a16:creationId xmlns:a16="http://schemas.microsoft.com/office/drawing/2014/main" id="{996A9A8E-1762-44DE-B054-7596EF992658}"/>
                </a:ext>
              </a:extLst>
            </xdr:cNvPr>
            <xdr:cNvSpPr txBox="1"/>
          </xdr:nvSpPr>
          <xdr:spPr>
            <a:xfrm>
              <a:off x="9744582" y="8639195"/>
              <a:ext cx="6020814" cy="319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𝐴𝑐𝑎𝑑𝑒𝑚𝑖𝑎=  (# 𝑐𝑎𝑟𝑝𝑒𝑡𝑎𝑠 𝑐𝑎𝑟𝑔𝑎𝑑𝑎𝑠 𝑒𝑛 𝑒𝑙 𝑟𝑒𝑝𝑜𝑠𝑖𝑡𝑜𝑟𝑖𝑜)/(</a:t>
              </a:r>
              <a:r>
                <a:rPr lang="es-MX" sz="1000" b="0" i="0">
                  <a:latin typeface="Cambria Math" panose="02040503050406030204" pitchFamily="18" charset="0"/>
                </a:rPr>
                <a:t># 𝑁𝑜. 𝐴𝑐𝑡𝑖𝑣𝑖𝑑𝑎𝑑𝑒𝑠 𝑑𝑒 𝐼𝑛𝑡𝑒𝑟𝑙𝑜𝑐𝑢𝑐𝑖ó𝑛 𝑑𝑒 𝑙𝑎 𝑎𝑐𝑎𝑑𝑒𝑚𝑖𝑎 𝑟𝑒𝑔𝑖𝑠𝑡𝑟𝑎𝑑𝑎𝑠 𝑒𝑛 𝑒𝑙 𝑚𝑒𝑠 </a:t>
              </a:r>
              <a:r>
                <a:rPr lang="es-CO" sz="1000" b="0" i="0">
                  <a:latin typeface="Cambria Math" panose="02040503050406030204" pitchFamily="18" charset="0"/>
                </a:rPr>
                <a:t>)</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106670</xdr:colOff>
      <xdr:row>11</xdr:row>
      <xdr:rowOff>423978</xdr:rowOff>
    </xdr:from>
    <xdr:ext cx="8325036" cy="172227"/>
    <mc:AlternateContent xmlns:mc="http://schemas.openxmlformats.org/markup-compatibility/2006" xmlns:a14="http://schemas.microsoft.com/office/drawing/2010/main">
      <mc:Choice Requires="a14">
        <xdr:sp macro="" textlink="">
          <xdr:nvSpPr>
            <xdr:cNvPr id="6" name="CuadroTexto 4">
              <a:extLst>
                <a:ext uri="{FF2B5EF4-FFF2-40B4-BE49-F238E27FC236}">
                  <a16:creationId xmlns:a16="http://schemas.microsoft.com/office/drawing/2014/main" id="{29970FDB-1F42-40D1-9926-E480CA9810E2}"/>
                </a:ext>
              </a:extLst>
            </xdr:cNvPr>
            <xdr:cNvSpPr txBox="1"/>
          </xdr:nvSpPr>
          <xdr:spPr>
            <a:xfrm>
              <a:off x="9579984" y="13227350"/>
              <a:ext cx="8325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solidFill>
                          <a:schemeClr val="tx1"/>
                        </a:solidFill>
                        <a:effectLst/>
                        <a:latin typeface="Cambria Math" panose="02040503050406030204" pitchFamily="18" charset="0"/>
                        <a:ea typeface="+mn-ea"/>
                        <a:cs typeface="+mn-cs"/>
                      </a:rPr>
                      <m:t>𝐼𝑛𝑑𝑖𝑐𝑎𝑑𝑜𝑟</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𝐼𝑛𝑓𝑜𝑟𝑚𝑎𝑐𝑖</m:t>
                    </m:r>
                    <m:r>
                      <a:rPr lang="es-CO" sz="1100" b="0" i="1">
                        <a:solidFill>
                          <a:schemeClr val="tx1"/>
                        </a:solidFill>
                        <a:effectLst/>
                        <a:latin typeface="Cambria Math" panose="02040503050406030204" pitchFamily="18" charset="0"/>
                        <a:ea typeface="+mn-ea"/>
                        <a:cs typeface="+mn-cs"/>
                      </a:rPr>
                      <m:t>ó</m:t>
                    </m:r>
                    <m:r>
                      <a:rPr lang="es-CO" sz="1100" b="0" i="1">
                        <a:solidFill>
                          <a:schemeClr val="tx1"/>
                        </a:solidFill>
                        <a:effectLst/>
                        <a:latin typeface="Cambria Math" panose="02040503050406030204" pitchFamily="18" charset="0"/>
                        <a:ea typeface="+mn-ea"/>
                        <a:cs typeface="+mn-cs"/>
                      </a:rPr>
                      <m:t>𝑛</m:t>
                    </m:r>
                    <m:r>
                      <a:rPr lang="es-ES"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𝑎𝑐𝑎𝑑</m:t>
                    </m:r>
                    <m:r>
                      <a:rPr lang="es-CO" sz="1100" b="0" i="1">
                        <a:solidFill>
                          <a:schemeClr val="tx1"/>
                        </a:solidFill>
                        <a:effectLst/>
                        <a:latin typeface="Cambria Math" panose="02040503050406030204" pitchFamily="18" charset="0"/>
                        <a:ea typeface="+mn-ea"/>
                        <a:cs typeface="+mn-cs"/>
                      </a:rPr>
                      <m:t>é</m:t>
                    </m:r>
                    <m:r>
                      <a:rPr lang="es-CO" sz="1100" b="0" i="1">
                        <a:solidFill>
                          <a:schemeClr val="tx1"/>
                        </a:solidFill>
                        <a:effectLst/>
                        <a:latin typeface="Cambria Math" panose="02040503050406030204" pitchFamily="18" charset="0"/>
                        <a:ea typeface="+mn-ea"/>
                        <a:cs typeface="+mn-cs"/>
                      </a:rPr>
                      <m:t>𝑚𝑖𝑐𝑎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𝑟𝑒𝑐𝑜𝑝𝑖𝑙𝑎𝑑𝑎</m:t>
                    </m:r>
                    <m:r>
                      <a:rPr lang="es-CO" sz="1000" b="0" i="1">
                        <a:latin typeface="Cambria Math" panose="02040503050406030204" pitchFamily="18" charset="0"/>
                      </a:rPr>
                      <m:t> =</m:t>
                    </m:r>
                    <m:r>
                      <a:rPr lang="es-CO" sz="1100" b="0" i="1">
                        <a:solidFill>
                          <a:schemeClr val="tx1"/>
                        </a:solidFill>
                        <a:effectLst/>
                        <a:latin typeface="Cambria Math" panose="02040503050406030204" pitchFamily="18" charset="0"/>
                        <a:ea typeface="+mn-ea"/>
                        <a:cs typeface="+mn-cs"/>
                      </a:rPr>
                      <m:t>𝑅𝑒𝑔𝑖𝑠𝑡𝑟𝑜</m:t>
                    </m:r>
                    <m:r>
                      <a:rPr lang="es-CO" sz="1100" b="0" i="1">
                        <a:solidFill>
                          <a:schemeClr val="tx1"/>
                        </a:solidFill>
                        <a:effectLst/>
                        <a:latin typeface="Cambria Math" panose="02040503050406030204" pitchFamily="18" charset="0"/>
                        <a:ea typeface="+mn-ea"/>
                        <a:cs typeface="+mn-cs"/>
                      </a:rPr>
                      <m:t> − </m:t>
                    </m:r>
                    <m:r>
                      <a:rPr lang="es-CO" sz="1100" b="0" i="1">
                        <a:solidFill>
                          <a:schemeClr val="tx1"/>
                        </a:solidFill>
                        <a:effectLst/>
                        <a:latin typeface="Cambria Math" panose="02040503050406030204" pitchFamily="18" charset="0"/>
                        <a:ea typeface="+mn-ea"/>
                        <a:cs typeface="+mn-cs"/>
                      </a:rPr>
                      <m:t>𝑎𝑐𝑡𝑢𝑎𝑙𝑖𝑧𝑎𝑐𝑖</m:t>
                    </m:r>
                    <m:r>
                      <a:rPr lang="es-CO" sz="1100" b="0" i="1">
                        <a:solidFill>
                          <a:schemeClr val="tx1"/>
                        </a:solidFill>
                        <a:effectLst/>
                        <a:latin typeface="Cambria Math" panose="02040503050406030204" pitchFamily="18" charset="0"/>
                        <a:ea typeface="+mn-ea"/>
                        <a:cs typeface="+mn-cs"/>
                      </a:rPr>
                      <m:t>ó</m:t>
                    </m:r>
                    <m:r>
                      <a:rPr lang="es-CO" sz="1100" b="0" i="1">
                        <a:solidFill>
                          <a:schemeClr val="tx1"/>
                        </a:solidFill>
                        <a:effectLst/>
                        <a:latin typeface="Cambria Math" panose="02040503050406030204" pitchFamily="18" charset="0"/>
                        <a:ea typeface="+mn-ea"/>
                        <a:cs typeface="+mn-cs"/>
                      </a:rPr>
                      <m:t>𝑛</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𝑒𝑛</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𝑙𝑖𝑠𝑡𝑎𝑑𝑜</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𝑚𝑎𝑒𝑠𝑡𝑟𝑜</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𝑑𝑒</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𝑓𝑢𝑒𝑛𝑡𝑒𝑠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𝑎𝑐𝑎𝑑</m:t>
                    </m:r>
                    <m:r>
                      <a:rPr lang="es-CO" sz="1100" b="0" i="1">
                        <a:solidFill>
                          <a:schemeClr val="tx1"/>
                        </a:solidFill>
                        <a:effectLst/>
                        <a:latin typeface="Cambria Math" panose="02040503050406030204" pitchFamily="18" charset="0"/>
                        <a:ea typeface="+mn-ea"/>
                        <a:cs typeface="+mn-cs"/>
                      </a:rPr>
                      <m:t>é</m:t>
                    </m:r>
                    <m:r>
                      <a:rPr lang="es-CO" sz="1100" b="0" i="1">
                        <a:solidFill>
                          <a:schemeClr val="tx1"/>
                        </a:solidFill>
                        <a:effectLst/>
                        <a:latin typeface="Cambria Math" panose="02040503050406030204" pitchFamily="18" charset="0"/>
                        <a:ea typeface="+mn-ea"/>
                        <a:cs typeface="+mn-cs"/>
                      </a:rPr>
                      <m:t>𝑚𝑖𝑐𝑎𝑠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𝑐𝑜𝑛𝑠𝑢𝑙𝑡𝑎𝑑𝑎𝑠</m:t>
                    </m:r>
                  </m:oMath>
                </m:oMathPara>
              </a14:m>
              <a:endParaRPr lang="en-US" sz="1000"/>
            </a:p>
          </xdr:txBody>
        </xdr:sp>
      </mc:Choice>
      <mc:Fallback xmlns="">
        <xdr:sp macro="" textlink="">
          <xdr:nvSpPr>
            <xdr:cNvPr id="6" name="CuadroTexto 4">
              <a:extLst>
                <a:ext uri="{FF2B5EF4-FFF2-40B4-BE49-F238E27FC236}">
                  <a16:creationId xmlns:a16="http://schemas.microsoft.com/office/drawing/2014/main" id="{29970FDB-1F42-40D1-9926-E480CA9810E2}"/>
                </a:ext>
              </a:extLst>
            </xdr:cNvPr>
            <xdr:cNvSpPr txBox="1"/>
          </xdr:nvSpPr>
          <xdr:spPr>
            <a:xfrm>
              <a:off x="9579984" y="13227350"/>
              <a:ext cx="8325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solidFill>
                    <a:schemeClr val="tx1"/>
                  </a:solidFill>
                  <a:effectLst/>
                  <a:latin typeface="Cambria Math" panose="02040503050406030204" pitchFamily="18" charset="0"/>
                  <a:ea typeface="+mn-ea"/>
                  <a:cs typeface="+mn-cs"/>
                </a:rPr>
                <a:t>𝐼𝑛𝑑𝑖𝑐𝑎𝑑𝑜𝑟 𝐼𝑛𝑓𝑜𝑟𝑚𝑎𝑐𝑖ó𝑛</a:t>
              </a:r>
              <a:r>
                <a:rPr lang="es-ES" sz="1100" b="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panose="02040503050406030204" pitchFamily="18" charset="0"/>
                  <a:ea typeface="+mn-ea"/>
                  <a:cs typeface="+mn-cs"/>
                </a:rPr>
                <a:t>𝑎𝑐𝑎𝑑é𝑚𝑖𝑐𝑎 𝑟𝑒𝑐𝑜𝑝𝑖𝑙𝑎𝑑𝑎</a:t>
              </a:r>
              <a:r>
                <a:rPr lang="es-CO" sz="1000" b="0" i="0">
                  <a:latin typeface="Cambria Math" panose="02040503050406030204" pitchFamily="18" charset="0"/>
                </a:rPr>
                <a:t> =</a:t>
              </a:r>
              <a:r>
                <a:rPr lang="es-CO" sz="1100" b="0" i="0">
                  <a:solidFill>
                    <a:schemeClr val="tx1"/>
                  </a:solidFill>
                  <a:effectLst/>
                  <a:latin typeface="Cambria Math" panose="02040503050406030204" pitchFamily="18" charset="0"/>
                  <a:ea typeface="+mn-ea"/>
                  <a:cs typeface="+mn-cs"/>
                </a:rPr>
                <a:t>𝑅𝑒𝑔𝑖𝑠𝑡𝑟𝑜 − 𝑎𝑐𝑡𝑢𝑎𝑙𝑖𝑧𝑎𝑐𝑖ó𝑛  𝑒𝑛 𝑙𝑖𝑠𝑡𝑎𝑑𝑜 𝑚𝑎𝑒𝑠𝑡𝑟𝑜 𝑑𝑒 𝑓𝑢𝑒𝑛𝑡𝑒𝑠 𝑎𝑐𝑎𝑑é𝑚𝑖𝑐𝑎𝑠 𝑐𝑜𝑛𝑠𝑢𝑙𝑡𝑎𝑑𝑎𝑠</a:t>
              </a:r>
              <a:endParaRPr lang="en-US" sz="1000"/>
            </a:p>
          </xdr:txBody>
        </xdr:sp>
      </mc:Fallback>
    </mc:AlternateContent>
    <xdr:clientData/>
  </xdr:oneCellAnchor>
  <xdr:oneCellAnchor>
    <xdr:from>
      <xdr:col>8</xdr:col>
      <xdr:colOff>1324672</xdr:colOff>
      <xdr:row>13</xdr:row>
      <xdr:rowOff>658876</xdr:rowOff>
    </xdr:from>
    <xdr:ext cx="8614834" cy="522947"/>
    <mc:AlternateContent xmlns:mc="http://schemas.openxmlformats.org/markup-compatibility/2006" xmlns:a14="http://schemas.microsoft.com/office/drawing/2010/main">
      <mc:Choice Requires="a14">
        <xdr:sp macro="" textlink="">
          <xdr:nvSpPr>
            <xdr:cNvPr id="9" name="CuadroTexto 19">
              <a:extLst>
                <a:ext uri="{FF2B5EF4-FFF2-40B4-BE49-F238E27FC236}">
                  <a16:creationId xmlns:a16="http://schemas.microsoft.com/office/drawing/2014/main" id="{C550CC28-CF33-4314-AB98-A6D6693246ED}"/>
                </a:ext>
              </a:extLst>
            </xdr:cNvPr>
            <xdr:cNvSpPr txBox="1"/>
          </xdr:nvSpPr>
          <xdr:spPr>
            <a:xfrm>
              <a:off x="9387695" y="16223760"/>
              <a:ext cx="8614834" cy="5229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indent="0" algn="ctr"/>
              <a14:m>
                <m:oMathPara xmlns:m="http://schemas.openxmlformats.org/officeDocument/2006/math">
                  <m:oMathParaPr>
                    <m:jc m:val="centerGroup"/>
                  </m:oMathParaPr>
                  <m:oMath xmlns:m="http://schemas.openxmlformats.org/officeDocument/2006/math">
                    <m:r>
                      <a:rPr lang="es-CO" sz="1000" b="0" i="1">
                        <a:solidFill>
                          <a:schemeClr val="tx1"/>
                        </a:solidFill>
                        <a:latin typeface="Cambria Math" panose="02040503050406030204" pitchFamily="18" charset="0"/>
                        <a:ea typeface="+mn-ea"/>
                        <a:cs typeface="+mn-cs"/>
                      </a:rPr>
                      <m:t>𝐼𝑛𝑑𝑖𝑐𝑎𝑑𝑜𝑟</m:t>
                    </m:r>
                    <m:r>
                      <a:rPr lang="es-MX"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𝐼</m:t>
                    </m:r>
                    <m:r>
                      <a:rPr lang="es-ES" sz="1000" b="0" i="1">
                        <a:solidFill>
                          <a:schemeClr val="tx1"/>
                        </a:solidFill>
                        <a:latin typeface="Cambria Math" panose="02040503050406030204" pitchFamily="18" charset="0"/>
                        <a:ea typeface="+mn-ea"/>
                        <a:cs typeface="+mn-cs"/>
                      </a:rPr>
                      <m:t>𝑛𝑓𝑜𝑟𝑚𝑎𝑐𝑖</m:t>
                    </m:r>
                    <m:r>
                      <a:rPr lang="es-ES" sz="1000" b="0" i="1">
                        <a:solidFill>
                          <a:schemeClr val="tx1"/>
                        </a:solidFill>
                        <a:latin typeface="Cambria Math" panose="02040503050406030204" pitchFamily="18" charset="0"/>
                        <a:ea typeface="+mn-ea"/>
                        <a:cs typeface="+mn-cs"/>
                      </a:rPr>
                      <m:t>ó</m:t>
                    </m:r>
                    <m:r>
                      <a:rPr lang="es-ES" sz="1000" b="0" i="1">
                        <a:solidFill>
                          <a:schemeClr val="tx1"/>
                        </a:solidFill>
                        <a:latin typeface="Cambria Math" panose="02040503050406030204" pitchFamily="18" charset="0"/>
                        <a:ea typeface="+mn-ea"/>
                        <a:cs typeface="+mn-cs"/>
                      </a:rPr>
                      <m:t>𝑛</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𝑔𝑎𝑟𝑎𝑛𝑡𝑖𝑧𝑎𝑑𝑎</m:t>
                    </m:r>
                    <m:r>
                      <a:rPr lang="es-CO" sz="1000" b="0" i="1">
                        <a:solidFill>
                          <a:schemeClr val="tx1"/>
                        </a:solidFill>
                        <a:latin typeface="Cambria Math" panose="02040503050406030204" pitchFamily="18" charset="0"/>
                        <a:ea typeface="+mn-ea"/>
                        <a:cs typeface="+mn-cs"/>
                      </a:rPr>
                      <m:t>= </m:t>
                    </m:r>
                    <m:f>
                      <m:fPr>
                        <m:ctrlPr>
                          <a:rPr lang="es-CO" sz="1000" b="0" i="1">
                            <a:solidFill>
                              <a:schemeClr val="tx1"/>
                            </a:solidFill>
                            <a:latin typeface="Cambria Math" panose="02040503050406030204" pitchFamily="18" charset="0"/>
                            <a:ea typeface="+mn-ea"/>
                            <a:cs typeface="+mn-cs"/>
                          </a:rPr>
                        </m:ctrlPr>
                      </m:fPr>
                      <m:num>
                        <m:r>
                          <a:rPr lang="es-CO"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𝑑𝑜𝑐𝑢𝑚𝑒𝑛𝑡𝑜𝑠</m:t>
                        </m:r>
                        <m:r>
                          <a:rPr lang="es-ES"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𝑟𝑒𝑣𝑖𝑠𝑎𝑑𝑜𝑠</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𝑒𝑛</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𝑙𝑜𝑠</m:t>
                        </m:r>
                        <m:r>
                          <a:rPr lang="es-CO" sz="1000" b="0" i="1">
                            <a:solidFill>
                              <a:schemeClr val="tx1"/>
                            </a:solidFill>
                            <a:latin typeface="Cambria Math" panose="02040503050406030204" pitchFamily="18" charset="0"/>
                            <a:ea typeface="+mn-ea"/>
                            <a:cs typeface="+mn-cs"/>
                          </a:rPr>
                          <m:t>  4 </m:t>
                        </m:r>
                        <m:r>
                          <a:rPr lang="es-ES" sz="1000" b="0" i="1">
                            <a:solidFill>
                              <a:schemeClr val="tx1"/>
                            </a:solidFill>
                            <a:latin typeface="Cambria Math" panose="02040503050406030204" pitchFamily="18" charset="0"/>
                            <a:ea typeface="+mn-ea"/>
                            <a:cs typeface="+mn-cs"/>
                          </a:rPr>
                          <m:t>𝐶𝑟𝑖𝑡𝑒𝑟𝑖𝑜𝑠</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𝑇𝑟𝑎𝑧𝑎𝑏𝑖𝑙𝑖𝑑𝑎𝑑</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𝑜𝑏𝑗𝑒𝑡𝑖𝑣𝑖𝑑𝑎𝑑</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𝑐𝑜𝑛𝑠𝑖𝑠𝑡𝑒𝑛𝑐𝑖𝑎</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𝑐𝑎𝑙𝑖𝑑𝑎𝑑</m:t>
                        </m:r>
                        <m:r>
                          <a:rPr lang="es-ES" sz="1000" b="0" i="1">
                            <a:solidFill>
                              <a:schemeClr val="tx1"/>
                            </a:solidFill>
                            <a:latin typeface="Cambria Math" panose="02040503050406030204" pitchFamily="18" charset="0"/>
                            <a:ea typeface="+mn-ea"/>
                            <a:cs typeface="+mn-cs"/>
                          </a:rPr>
                          <m:t>)</m:t>
                        </m:r>
                      </m:num>
                      <m:den>
                        <m:r>
                          <a:rPr lang="es-MX" sz="1000" b="0" i="1">
                            <a:solidFill>
                              <a:schemeClr val="tx1"/>
                            </a:solidFill>
                            <a:latin typeface="Cambria Math" panose="02040503050406030204" pitchFamily="18" charset="0"/>
                            <a:ea typeface="+mn-ea"/>
                            <a:cs typeface="+mn-cs"/>
                          </a:rPr>
                          <m:t>𝑇𝑜𝑡</m:t>
                        </m:r>
                        <m:r>
                          <a:rPr lang="es-CO" sz="1000" b="0" i="1">
                            <a:solidFill>
                              <a:schemeClr val="tx1"/>
                            </a:solidFill>
                            <a:latin typeface="Cambria Math" panose="02040503050406030204" pitchFamily="18" charset="0"/>
                            <a:ea typeface="+mn-ea"/>
                            <a:cs typeface="+mn-cs"/>
                          </a:rPr>
                          <m:t>𝑎𝑙</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𝑑𝑒</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𝑑𝑒𝑐𝑢𝑚𝑒𝑛𝑡𝑜𝑠</m:t>
                        </m:r>
                        <m:r>
                          <a:rPr lang="es-ES"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𝑔𝑒𝑛𝑒𝑟𝑎𝑑𝑜𝑠</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𝑝𝑜𝑟</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𝑙𝑎</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𝑐𝑢𝑟𝑎𝑑𝑢𝑟</m:t>
                        </m:r>
                        <m:r>
                          <a:rPr lang="es-CO" sz="1000" b="0" i="1">
                            <a:solidFill>
                              <a:schemeClr val="tx1"/>
                            </a:solidFill>
                            <a:latin typeface="Cambria Math" panose="02040503050406030204" pitchFamily="18" charset="0"/>
                            <a:ea typeface="+mn-ea"/>
                            <a:cs typeface="+mn-cs"/>
                          </a:rPr>
                          <m:t>í</m:t>
                        </m:r>
                        <m:r>
                          <a:rPr lang="es-CO" sz="1000" b="0" i="1">
                            <a:solidFill>
                              <a:schemeClr val="tx1"/>
                            </a:solidFill>
                            <a:latin typeface="Cambria Math" panose="02040503050406030204" pitchFamily="18" charset="0"/>
                            <a:ea typeface="+mn-ea"/>
                            <a:cs typeface="+mn-cs"/>
                          </a:rPr>
                          <m:t>𝑎</m:t>
                        </m:r>
                      </m:den>
                    </m:f>
                    <m:r>
                      <a:rPr lang="es-CO" sz="1000" b="0" i="1">
                        <a:solidFill>
                          <a:schemeClr val="tx1"/>
                        </a:solidFill>
                        <a:latin typeface="Cambria Math" panose="02040503050406030204" pitchFamily="18" charset="0"/>
                        <a:ea typeface="+mn-ea"/>
                        <a:cs typeface="+mn-cs"/>
                      </a:rPr>
                      <m:t>×100%</m:t>
                    </m:r>
                  </m:oMath>
                </m:oMathPara>
              </a14:m>
              <a:endParaRPr lang="en-US" sz="1000" b="0" i="1">
                <a:solidFill>
                  <a:schemeClr val="tx1"/>
                </a:solidFill>
                <a:latin typeface="Cambria Math" panose="02040503050406030204" pitchFamily="18" charset="0"/>
                <a:ea typeface="+mn-ea"/>
                <a:cs typeface="+mn-cs"/>
              </a:endParaRPr>
            </a:p>
          </xdr:txBody>
        </xdr:sp>
      </mc:Choice>
      <mc:Fallback xmlns="">
        <xdr:sp macro="" textlink="">
          <xdr:nvSpPr>
            <xdr:cNvPr id="9" name="CuadroTexto 19">
              <a:extLst>
                <a:ext uri="{FF2B5EF4-FFF2-40B4-BE49-F238E27FC236}">
                  <a16:creationId xmlns:a16="http://schemas.microsoft.com/office/drawing/2014/main" id="{C550CC28-CF33-4314-AB98-A6D6693246ED}"/>
                </a:ext>
              </a:extLst>
            </xdr:cNvPr>
            <xdr:cNvSpPr txBox="1"/>
          </xdr:nvSpPr>
          <xdr:spPr>
            <a:xfrm>
              <a:off x="9387695" y="16223760"/>
              <a:ext cx="8614834" cy="5229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indent="0" algn="ctr"/>
              <a:r>
                <a:rPr lang="es-CO" sz="1000" b="0" i="0">
                  <a:solidFill>
                    <a:schemeClr val="tx1"/>
                  </a:solidFill>
                  <a:latin typeface="Cambria Math" panose="02040503050406030204" pitchFamily="18" charset="0"/>
                  <a:ea typeface="+mn-ea"/>
                  <a:cs typeface="+mn-cs"/>
                </a:rPr>
                <a:t>𝐼𝑛𝑑𝑖𝑐𝑎𝑑𝑜𝑟</a:t>
              </a:r>
              <a:r>
                <a:rPr lang="es-MX" sz="1000" b="0" i="0">
                  <a:solidFill>
                    <a:schemeClr val="tx1"/>
                  </a:solidFill>
                  <a:latin typeface="Cambria Math" panose="02040503050406030204" pitchFamily="18" charset="0"/>
                  <a:ea typeface="+mn-ea"/>
                  <a:cs typeface="+mn-cs"/>
                </a:rPr>
                <a:t> </a:t>
              </a:r>
              <a:r>
                <a:rPr lang="es-CO" sz="1000" b="0" i="0">
                  <a:solidFill>
                    <a:schemeClr val="tx1"/>
                  </a:solidFill>
                  <a:latin typeface="Cambria Math" panose="02040503050406030204" pitchFamily="18" charset="0"/>
                  <a:ea typeface="+mn-ea"/>
                  <a:cs typeface="+mn-cs"/>
                </a:rPr>
                <a:t>𝐼</a:t>
              </a:r>
              <a:r>
                <a:rPr lang="es-ES" sz="1000" b="0" i="0">
                  <a:solidFill>
                    <a:schemeClr val="tx1"/>
                  </a:solidFill>
                  <a:latin typeface="Cambria Math" panose="02040503050406030204" pitchFamily="18" charset="0"/>
                  <a:ea typeface="+mn-ea"/>
                  <a:cs typeface="+mn-cs"/>
                </a:rPr>
                <a:t>𝑛𝑓𝑜𝑟𝑚𝑎𝑐𝑖ó𝑛 𝑔𝑎𝑟𝑎𝑛𝑡𝑖𝑧𝑎𝑑𝑎</a:t>
              </a:r>
              <a:r>
                <a:rPr lang="es-CO" sz="1000" b="0" i="0">
                  <a:solidFill>
                    <a:schemeClr val="tx1"/>
                  </a:solidFill>
                  <a:latin typeface="Cambria Math" panose="02040503050406030204" pitchFamily="18" charset="0"/>
                  <a:ea typeface="+mn-ea"/>
                  <a:cs typeface="+mn-cs"/>
                </a:rPr>
                <a:t>=  (# </a:t>
              </a:r>
              <a:r>
                <a:rPr lang="es-ES" sz="1000" b="0" i="0">
                  <a:solidFill>
                    <a:schemeClr val="tx1"/>
                  </a:solidFill>
                  <a:latin typeface="Cambria Math" panose="02040503050406030204" pitchFamily="18" charset="0"/>
                  <a:ea typeface="+mn-ea"/>
                  <a:cs typeface="+mn-cs"/>
                </a:rPr>
                <a:t>𝑑𝑜𝑐𝑢𝑚𝑒𝑛𝑡𝑜𝑠 </a:t>
              </a:r>
              <a:r>
                <a:rPr lang="es-CO" sz="1000" b="0" i="0">
                  <a:solidFill>
                    <a:schemeClr val="tx1"/>
                  </a:solidFill>
                  <a:latin typeface="Cambria Math" panose="02040503050406030204" pitchFamily="18" charset="0"/>
                  <a:ea typeface="+mn-ea"/>
                  <a:cs typeface="+mn-cs"/>
                </a:rPr>
                <a:t>𝑟𝑒𝑣𝑖𝑠𝑎𝑑𝑜𝑠 𝑒𝑛 𝑙𝑜𝑠  4 </a:t>
              </a:r>
              <a:r>
                <a:rPr lang="es-ES" sz="1000" b="0" i="0">
                  <a:solidFill>
                    <a:schemeClr val="tx1"/>
                  </a:solidFill>
                  <a:latin typeface="Cambria Math" panose="02040503050406030204" pitchFamily="18" charset="0"/>
                  <a:ea typeface="+mn-ea"/>
                  <a:cs typeface="+mn-cs"/>
                </a:rPr>
                <a:t>𝐶𝑟𝑖𝑡𝑒𝑟𝑖𝑜𝑠 (𝑇𝑟𝑎𝑧𝑎𝑏𝑖𝑙𝑖𝑑𝑎𝑑, 𝑜𝑏𝑗𝑒𝑡𝑖𝑣𝑖𝑑𝑎𝑑, 𝑐𝑜𝑛𝑠𝑖𝑠𝑡𝑒𝑛𝑐𝑖𝑎, 𝑐𝑎𝑙𝑖𝑑𝑎𝑑)</a:t>
              </a:r>
              <a:r>
                <a:rPr lang="es-CO" sz="1000" b="0" i="0">
                  <a:solidFill>
                    <a:schemeClr val="tx1"/>
                  </a:solidFill>
                  <a:latin typeface="Cambria Math" panose="02040503050406030204" pitchFamily="18" charset="0"/>
                  <a:ea typeface="+mn-ea"/>
                  <a:cs typeface="+mn-cs"/>
                </a:rPr>
                <a:t>)/(</a:t>
              </a:r>
              <a:r>
                <a:rPr lang="es-MX" sz="1000" b="0" i="0">
                  <a:solidFill>
                    <a:schemeClr val="tx1"/>
                  </a:solidFill>
                  <a:latin typeface="Cambria Math" panose="02040503050406030204" pitchFamily="18" charset="0"/>
                  <a:ea typeface="+mn-ea"/>
                  <a:cs typeface="+mn-cs"/>
                </a:rPr>
                <a:t>𝑇𝑜𝑡</a:t>
              </a:r>
              <a:r>
                <a:rPr lang="es-CO" sz="1000" b="0" i="0">
                  <a:solidFill>
                    <a:schemeClr val="tx1"/>
                  </a:solidFill>
                  <a:latin typeface="Cambria Math" panose="02040503050406030204" pitchFamily="18" charset="0"/>
                  <a:ea typeface="+mn-ea"/>
                  <a:cs typeface="+mn-cs"/>
                </a:rPr>
                <a:t>𝑎𝑙</a:t>
              </a:r>
              <a:r>
                <a:rPr lang="es-ES" sz="1000" b="0" i="0">
                  <a:solidFill>
                    <a:schemeClr val="tx1"/>
                  </a:solidFill>
                  <a:latin typeface="Cambria Math" panose="02040503050406030204" pitchFamily="18" charset="0"/>
                  <a:ea typeface="+mn-ea"/>
                  <a:cs typeface="+mn-cs"/>
                </a:rPr>
                <a:t> 𝑑𝑒 𝑑𝑒𝑐𝑢𝑚𝑒𝑛𝑡𝑜𝑠 </a:t>
              </a:r>
              <a:r>
                <a:rPr lang="es-CO" sz="1000" b="0" i="0">
                  <a:solidFill>
                    <a:schemeClr val="tx1"/>
                  </a:solidFill>
                  <a:latin typeface="Cambria Math" panose="02040503050406030204" pitchFamily="18" charset="0"/>
                  <a:ea typeface="+mn-ea"/>
                  <a:cs typeface="+mn-cs"/>
                </a:rPr>
                <a:t>𝑔𝑒𝑛𝑒𝑟𝑎𝑑𝑜𝑠 𝑝𝑜𝑟 𝑙𝑎 𝑐𝑢𝑟𝑎𝑑𝑢𝑟í𝑎)×100%</a:t>
              </a:r>
              <a:endParaRPr lang="en-US" sz="1000" b="0" i="1">
                <a:solidFill>
                  <a:schemeClr val="tx1"/>
                </a:solidFill>
                <a:latin typeface="Cambria Math" panose="02040503050406030204" pitchFamily="18" charset="0"/>
                <a:ea typeface="+mn-ea"/>
                <a:cs typeface="+mn-cs"/>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8</xdr:col>
      <xdr:colOff>38100</xdr:colOff>
      <xdr:row>1</xdr:row>
      <xdr:rowOff>0</xdr:rowOff>
    </xdr:from>
    <xdr:to>
      <xdr:col>9</xdr:col>
      <xdr:colOff>600075</xdr:colOff>
      <xdr:row>3</xdr:row>
      <xdr:rowOff>190500</xdr:rowOff>
    </xdr:to>
    <xdr:pic>
      <xdr:nvPicPr>
        <xdr:cNvPr id="3" name="Graphic 2">
          <a:extLst>
            <a:ext uri="{FF2B5EF4-FFF2-40B4-BE49-F238E27FC236}">
              <a16:creationId xmlns:a16="http://schemas.microsoft.com/office/drawing/2014/main" id="{C7AEE64F-0DDA-087B-8D5E-2694856C84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420600" y="200025"/>
          <a:ext cx="2257425" cy="647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centrodetransparenciappii.org/documento/acta-segunda-sesion-tipo-ordinaria-subcomite-intersectorial-tecnico-y-cientifico-de" TargetMode="External"/><Relationship Id="rId21" Type="http://schemas.openxmlformats.org/officeDocument/2006/relationships/hyperlink" Target="https://www.centrodetransparenciappii.org/documento/acta-sesion-no-9-subcomite-de-sismicidad-hidrogeologia-y-normatividad-tecnica" TargetMode="External"/><Relationship Id="rId42" Type="http://schemas.openxmlformats.org/officeDocument/2006/relationships/hyperlink" Target="https://www.centrodetransparenciappii.org/documento/acuerdo-001-reglamento-interno-de-la-comision" TargetMode="External"/><Relationship Id="rId47" Type="http://schemas.openxmlformats.org/officeDocument/2006/relationships/hyperlink" Target="https://www.centrodetransparenciappii.org/documento/lineamientos-tecnicos-analisis-de-materiales-radioactivos-sgc" TargetMode="External"/><Relationship Id="rId63" Type="http://schemas.openxmlformats.org/officeDocument/2006/relationships/hyperlink" Target="https://www.centrodetransparenciappii.org/documento/acta-de-subcomite-tecnico-cientifico-de-aguas-superficies-ecosistemas-y-biodiversidad" TargetMode="External"/><Relationship Id="rId68" Type="http://schemas.openxmlformats.org/officeDocument/2006/relationships/hyperlink" Target="https://www.centrodetransparenciappii.org/documento/acta-de-6ta-reunion-subcomite-tecnico-cientifico-de-aguas-superficies-ecosistemas-y" TargetMode="External"/><Relationship Id="rId84" Type="http://schemas.openxmlformats.org/officeDocument/2006/relationships/hyperlink" Target="https://www.centrodetransparenciappii.org/documento/avance-linea-base-general-social" TargetMode="External"/><Relationship Id="rId89" Type="http://schemas.openxmlformats.org/officeDocument/2006/relationships/hyperlink" Target="https://www.centrodetransparenciappii.org/documento/criterios-de-vigilancia-radiologica-durante-los-ppii" TargetMode="External"/><Relationship Id="rId16" Type="http://schemas.openxmlformats.org/officeDocument/2006/relationships/hyperlink" Target="https://www.centrodetransparenciappii.org/documento/acta-sesion-no-6-ordinaria-subcomite-de-sismicidad-hidrogeologia-y-normatividad-tecnica" TargetMode="External"/><Relationship Id="rId11" Type="http://schemas.openxmlformats.org/officeDocument/2006/relationships/hyperlink" Target="https://www.centrodetransparenciappii.org/documento/acta-sesion-no-12-subcomite-de-sismicidad-hidrogeologia-y-normatividad-tecnica" TargetMode="External"/><Relationship Id="rId32" Type="http://schemas.openxmlformats.org/officeDocument/2006/relationships/hyperlink" Target="https://www.centrodetransparenciappii.org/documento/acta-segunda-sesion-tipo-extraordinaria-ciatc" TargetMode="External"/><Relationship Id="rId37" Type="http://schemas.openxmlformats.org/officeDocument/2006/relationships/hyperlink" Target="https://www.centrodetransparenciappii.org/documento/resolucion-821-de-2020-terminos-de-referencia-eia-para-ppii" TargetMode="External"/><Relationship Id="rId53" Type="http://schemas.openxmlformats.org/officeDocument/2006/relationships/hyperlink" Target="https://www.centrodetransparenciappii.org/documento/resolucion-no-0154-adjudicacion-segunda-ronda" TargetMode="External"/><Relationship Id="rId58" Type="http://schemas.openxmlformats.org/officeDocument/2006/relationships/hyperlink" Target="https://www.centrodetransparenciappii.org/documento/licencia-ambiental-ppii-kale-res-648-del-25-de-marzo-de-2022" TargetMode="External"/><Relationship Id="rId74" Type="http://schemas.openxmlformats.org/officeDocument/2006/relationships/hyperlink" Target="https://www.centrodetransparenciappii.org/documento/acta-05-sesion-subcomite-social-y-de-transparencia" TargetMode="External"/><Relationship Id="rId79" Type="http://schemas.openxmlformats.org/officeDocument/2006/relationships/hyperlink" Target="https://www.centrodetransparenciappii.org/documento/acta-09-sesion-ordinaria-subcomite-social-y-de-transparencia" TargetMode="External"/><Relationship Id="rId5" Type="http://schemas.openxmlformats.org/officeDocument/2006/relationships/hyperlink" Target="https://www.centrodetransparenciappii.org/documento/avance-linea-base-general-ecosistemas-y-biodiversidad" TargetMode="External"/><Relationship Id="rId90" Type="http://schemas.openxmlformats.org/officeDocument/2006/relationships/hyperlink" Target="https://www.centrodetransparenciappii.org/documento/resolucion-no-18-1434-de-2002" TargetMode="External"/><Relationship Id="rId22" Type="http://schemas.openxmlformats.org/officeDocument/2006/relationships/hyperlink" Target="https://www.centrodetransparenciappii.org/documento/portal-web-anla-proyectos-piloto-de-investigacion-integral-ppii-de-yacimiento-no" TargetMode="External"/><Relationship Id="rId27" Type="http://schemas.openxmlformats.org/officeDocument/2006/relationships/hyperlink" Target="https://www.centrodetransparenciappii.org/documento/acta-primera-sesion-tipo-ordinaria-subcomite-intersectorial-tecnico-y-cientifico-de" TargetMode="External"/><Relationship Id="rId43" Type="http://schemas.openxmlformats.org/officeDocument/2006/relationships/hyperlink" Target="https://www.centrodetransparenciappii.org/documento/resolucion-0904-lineamientos-sociales-para-los-ppii" TargetMode="External"/><Relationship Id="rId48" Type="http://schemas.openxmlformats.org/officeDocument/2006/relationships/hyperlink" Target="https://www.centrodetransparenciappii.org/documento/metodologia-mesas-territoriales-ppii-fip" TargetMode="External"/><Relationship Id="rId64" Type="http://schemas.openxmlformats.org/officeDocument/2006/relationships/hyperlink" Target="https://www.centrodetransparenciappii.org/documento/acta-de-subcomite-tecnico-cientifico-de-aguas-superficies-ecosistemas-y-biodiversidad-0" TargetMode="External"/><Relationship Id="rId69" Type="http://schemas.openxmlformats.org/officeDocument/2006/relationships/hyperlink" Target="https://www.centrodetransparenciappii.org/documento/1er-informe-semestral-y-2do-trimestral-subcomite-aguas-y-ecosistemas" TargetMode="External"/><Relationship Id="rId8" Type="http://schemas.openxmlformats.org/officeDocument/2006/relationships/hyperlink" Target="https://www.centrodetransparenciappii.org/documento/acta-sesion-extraordinaria-subcomite-social-y-de-transparencia-caso-anla" TargetMode="External"/><Relationship Id="rId51" Type="http://schemas.openxmlformats.org/officeDocument/2006/relationships/hyperlink" Target="https://www.centrodetransparenciappii.org/documento/informe-final-barometro-petrolero-ppii-2020" TargetMode="External"/><Relationship Id="rId72" Type="http://schemas.openxmlformats.org/officeDocument/2006/relationships/hyperlink" Target="https://www.centrodetransparenciappii.org/documento/acta-03-sesion-ordinaria-subcomite-social-y-de-transparencia" TargetMode="External"/><Relationship Id="rId80" Type="http://schemas.openxmlformats.org/officeDocument/2006/relationships/hyperlink" Target="https://www.centrodetransparenciappii.org/documento/acta-sesion-extraordinaria-subcomite-social-y-de-transparencia" TargetMode="External"/><Relationship Id="rId85" Type="http://schemas.openxmlformats.org/officeDocument/2006/relationships/hyperlink" Target="https://www.centrodetransparenciappii.org/documento/monitoreo-variable-de-percepcion-medicion-nov-2021" TargetMode="External"/><Relationship Id="rId93" Type="http://schemas.openxmlformats.org/officeDocument/2006/relationships/printerSettings" Target="../printerSettings/printerSettings2.bin"/><Relationship Id="rId3" Type="http://schemas.openxmlformats.org/officeDocument/2006/relationships/hyperlink" Target="https://www.centrodetransparenciappii.org/documento/acta-no-3-comite-evaluador" TargetMode="External"/><Relationship Id="rId12" Type="http://schemas.openxmlformats.org/officeDocument/2006/relationships/hyperlink" Target="https://www.centrodetransparenciappii.org/documento/linea-base-general-de-sismicidad" TargetMode="External"/><Relationship Id="rId17" Type="http://schemas.openxmlformats.org/officeDocument/2006/relationships/hyperlink" Target="https://www.centrodetransparenciappii.org/documento/acta-sesion-no-7-extraordinaria-subcomite-de-sismicidad-hidrogeologia-y-normatividad" TargetMode="External"/><Relationship Id="rId25" Type="http://schemas.openxmlformats.org/officeDocument/2006/relationships/hyperlink" Target="https://www.centrodetransparenciappii.org/documento/acta-01-sesion-subcomite-intersectorial-tecnico-y-cientifico-de-salud" TargetMode="External"/><Relationship Id="rId33" Type="http://schemas.openxmlformats.org/officeDocument/2006/relationships/hyperlink" Target="https://www.centrodetransparenciappii.org/documento/acuerdo-004-modificacion-reglamento-de-los-subccomites" TargetMode="External"/><Relationship Id="rId38" Type="http://schemas.openxmlformats.org/officeDocument/2006/relationships/hyperlink" Target="https://www.centrodetransparenciappii.org/documento/resolucion-40011-modifica-la-resolucion-40185-de-2020" TargetMode="External"/><Relationship Id="rId46" Type="http://schemas.openxmlformats.org/officeDocument/2006/relationships/hyperlink" Target="https://www.centrodetransparenciappii.org/documento/decreto-328-lineamientos-para-adelantar-los-ppii" TargetMode="External"/><Relationship Id="rId59" Type="http://schemas.openxmlformats.org/officeDocument/2006/relationships/hyperlink" Target="https://www.centrodetransparenciappii.org/documento/acta-sesion-no-8-subcomite-de-sismicidad-hidrogeologia-y-normatividad-tecnica" TargetMode="External"/><Relationship Id="rId67" Type="http://schemas.openxmlformats.org/officeDocument/2006/relationships/hyperlink" Target="https://www.centrodetransparenciappii.org/documento/acta-de-subcomite-tecnico-cientifico-de-aguas-superficies-ecosistemas-y-biodiversidad-1-" TargetMode="External"/><Relationship Id="rId20" Type="http://schemas.openxmlformats.org/officeDocument/2006/relationships/hyperlink" Target="https://www.centrodetransparenciappii.org/documento/acta-sesion-no-11-subcomite-de-sismicidad-hidrogeologia-y-normatividad-tecnica" TargetMode="External"/><Relationship Id="rId41" Type="http://schemas.openxmlformats.org/officeDocument/2006/relationships/hyperlink" Target="https://www.centrodetransparenciappii.org/documento/avance-linea-base-hidrica-e-hidrogeologica" TargetMode="External"/><Relationship Id="rId54" Type="http://schemas.openxmlformats.org/officeDocument/2006/relationships/hyperlink" Target="https://www.centrodetransparenciappii.org/documento/resolucion-0613-apertura-primera-ronda-seleccion-de-contratistas-ppii" TargetMode="External"/><Relationship Id="rId62" Type="http://schemas.openxmlformats.org/officeDocument/2006/relationships/hyperlink" Target="https://www.centrodetransparenciappii.org/documento/acta-de-1ra-reunion-subcomite-tecnico-cientifico-de-aguas-superficies-ecosistemas-y" TargetMode="External"/><Relationship Id="rId70" Type="http://schemas.openxmlformats.org/officeDocument/2006/relationships/hyperlink" Target="https://www.centrodetransparenciappii.org/documento/acta-01-sesion-ordinaria-subcomite-social" TargetMode="External"/><Relationship Id="rId75" Type="http://schemas.openxmlformats.org/officeDocument/2006/relationships/hyperlink" Target="https://www.centrodetransparenciappii.org/documento/acta-05-sesion-subcomite-social-y-de-transparencia-ppii" TargetMode="External"/><Relationship Id="rId83" Type="http://schemas.openxmlformats.org/officeDocument/2006/relationships/hyperlink" Target="https://www.centrodetransparenciappii.org/documento/acta-de-instalacion-submesa-kale-23-oct-ano-2021" TargetMode="External"/><Relationship Id="rId88" Type="http://schemas.openxmlformats.org/officeDocument/2006/relationships/hyperlink" Target="https://www.centrodetransparenciappii.org/documento/delegados-veredales-ante-las-submesas-kale-y-platero" TargetMode="External"/><Relationship Id="rId91" Type="http://schemas.openxmlformats.org/officeDocument/2006/relationships/hyperlink" Target="https://www.centrodetransparenciappii.org/documento/coberturas-de-la-tierra-ape-guane-kalypso" TargetMode="External"/><Relationship Id="rId1" Type="http://schemas.openxmlformats.org/officeDocument/2006/relationships/hyperlink" Target="https://www.centrodetransparenciappii.org/documento/acuerdo-001-comite-evaluador-reglamento-interno" TargetMode="External"/><Relationship Id="rId6" Type="http://schemas.openxmlformats.org/officeDocument/2006/relationships/hyperlink" Target="https://www.centrodetransparenciappii.org/documento/acta-undecima-sesion-subcomite-social-y-de-transparencia-ppii" TargetMode="External"/><Relationship Id="rId15" Type="http://schemas.openxmlformats.org/officeDocument/2006/relationships/hyperlink" Target="https://www.centrodetransparenciappii.org/documento/acta-sesion-no-5-ordinaria-subcomite-de-sismicidad-hidrogeologia-y-normatividad-tecnica" TargetMode="External"/><Relationship Id="rId23" Type="http://schemas.openxmlformats.org/officeDocument/2006/relationships/hyperlink" Target="https://www.centrodetransparenciappii.org/documento/semaforo-sismico-para-el-monitoreo-de-sismicidad-en-los-ppii" TargetMode="External"/><Relationship Id="rId28" Type="http://schemas.openxmlformats.org/officeDocument/2006/relationships/hyperlink" Target="https://www.centrodetransparenciappii.org/documento/convocatoria-organizaciones-sociales-ppii" TargetMode="External"/><Relationship Id="rId36" Type="http://schemas.openxmlformats.org/officeDocument/2006/relationships/hyperlink" Target="https://www.centrodetransparenciappii.org/documento/acta-primera-sesion-tipo-ordinaria-ciatc" TargetMode="External"/><Relationship Id="rId49" Type="http://schemas.openxmlformats.org/officeDocument/2006/relationships/hyperlink" Target="https://www.centrodetransparenciappii.org/documento/informe-puerto-wilches-ppii-vf" TargetMode="External"/><Relationship Id="rId57" Type="http://schemas.openxmlformats.org/officeDocument/2006/relationships/hyperlink" Target="https://www.centrodetransparenciappii.org/documento/contrato-especial-de-proyecto-de-investigacion-cepi-ppii-kale" TargetMode="External"/><Relationship Id="rId10" Type="http://schemas.openxmlformats.org/officeDocument/2006/relationships/hyperlink" Target="https://www.centrodetransparenciappii.org/documento/acta-sesion-no-13-subcomite-de-sismicidad-hidrogeologia-y-normatividad-tecnica" TargetMode="External"/><Relationship Id="rId31" Type="http://schemas.openxmlformats.org/officeDocument/2006/relationships/hyperlink" Target="https://www.centrodetransparenciappii.org/documento/resumen-linea-base-ecosistemas-y-biodiversidad" TargetMode="External"/><Relationship Id="rId44" Type="http://schemas.openxmlformats.org/officeDocument/2006/relationships/hyperlink" Target="https://www.centrodetransparenciappii.org/documento/acta-tercera-sesion-tipo-ordinaria-ciatc" TargetMode="External"/><Relationship Id="rId52" Type="http://schemas.openxmlformats.org/officeDocument/2006/relationships/hyperlink" Target="https://www.centrodetransparenciappii.org/documento/contrato-especial-de-proyecto-de-investigacion-cepi-ppii-platero" TargetMode="External"/><Relationship Id="rId60" Type="http://schemas.openxmlformats.org/officeDocument/2006/relationships/hyperlink" Target="https://www.centrodetransparenciappii.org/documento/avance-linea-base-general-de-salud" TargetMode="External"/><Relationship Id="rId65" Type="http://schemas.openxmlformats.org/officeDocument/2006/relationships/hyperlink" Target="https://www.centrodetransparenciappii.org/documento/comunicacion-alerta-y-articulacion-interinstitucional-subcomite-intersectorial-tecnico-y" TargetMode="External"/><Relationship Id="rId73" Type="http://schemas.openxmlformats.org/officeDocument/2006/relationships/hyperlink" Target="https://www.centrodetransparenciappii.org/documento/acta-04-sesion-ordinaria-subcomite-social-y-de-transparencia" TargetMode="External"/><Relationship Id="rId78" Type="http://schemas.openxmlformats.org/officeDocument/2006/relationships/hyperlink" Target="https://www.centrodetransparenciappii.org/documento/acta-08-sesion-ordinaria-subcomite-social-y-de-transparencia" TargetMode="External"/><Relationship Id="rId81" Type="http://schemas.openxmlformats.org/officeDocument/2006/relationships/hyperlink" Target="https://www.centrodetransparenciappii.org/documento/acta-de-instalacion-mesa-territorial-de-dialogo-y-seguimiento" TargetMode="External"/><Relationship Id="rId86" Type="http://schemas.openxmlformats.org/officeDocument/2006/relationships/hyperlink" Target="https://www.centrodetransparenciappii.org/documento/monitoreo-variable-de-participacion-ano-2021" TargetMode="External"/><Relationship Id="rId94" Type="http://schemas.openxmlformats.org/officeDocument/2006/relationships/drawing" Target="../drawings/drawing2.xml"/><Relationship Id="rId4" Type="http://schemas.openxmlformats.org/officeDocument/2006/relationships/hyperlink" Target="https://www.centrodetransparenciappii.org/documento/acta-4-sesion-ce-de-2021" TargetMode="External"/><Relationship Id="rId9" Type="http://schemas.openxmlformats.org/officeDocument/2006/relationships/hyperlink" Target="https://www.centrodetransparenciappii.org/documento/acta-sesion-no-14-subcomite-de-sismicidad-hidrogeologia-y-normatividad-tecnica" TargetMode="External"/><Relationship Id="rId13" Type="http://schemas.openxmlformats.org/officeDocument/2006/relationships/hyperlink" Target="https://www.centrodetransparenciappii.org/documento/informe-final-comision-de-expertos-sobre-efectos-ambientales-sociales-y-economicos-de-los" TargetMode="External"/><Relationship Id="rId18" Type="http://schemas.openxmlformats.org/officeDocument/2006/relationships/hyperlink" Target="https://www.centrodetransparenciappii.org/documento/acta-sesion-no-4-ordinaria-subcomite-de-sismicidad-hidrogeologia-y-normatividad-tecnica" TargetMode="External"/><Relationship Id="rId39" Type="http://schemas.openxmlformats.org/officeDocument/2006/relationships/hyperlink" Target="https://www.centrodetransparenciappii.org/documento/acuerdo-002-reglamento-interno-de-los-subcomites" TargetMode="External"/><Relationship Id="rId34" Type="http://schemas.openxmlformats.org/officeDocument/2006/relationships/hyperlink" Target="https://www.centrodetransparenciappii.org/documento/resolucion-40009-lineamientos-fiscalizacion-proyectos-de-hidrocarburos" TargetMode="External"/><Relationship Id="rId50" Type="http://schemas.openxmlformats.org/officeDocument/2006/relationships/hyperlink" Target="https://www.centrodetransparenciappii.org/documento/anh-analisis-de-factores-criticos-y-riesgos-sociopoliticos-vmm" TargetMode="External"/><Relationship Id="rId55" Type="http://schemas.openxmlformats.org/officeDocument/2006/relationships/hyperlink" Target="https://www.centrodetransparenciappii.org/documento/estrategia-de-relacionamiento-de-proveedores-2020" TargetMode="External"/><Relationship Id="rId76" Type="http://schemas.openxmlformats.org/officeDocument/2006/relationships/hyperlink" Target="https://www.centrodetransparenciappii.org/documento/acta-06-sesion-ordinaria-subcomite-social-y-de-transparencia" TargetMode="External"/><Relationship Id="rId7" Type="http://schemas.openxmlformats.org/officeDocument/2006/relationships/hyperlink" Target="https://www.centrodetransparenciappii.org/documento/acta-decima-sesion-subcomite-social-y-de-transparencia-ppii" TargetMode="External"/><Relationship Id="rId71" Type="http://schemas.openxmlformats.org/officeDocument/2006/relationships/hyperlink" Target="https://www.centrodetransparenciappii.org/documento/acta-02-sesion-ordinaria-subcomite-social-y-de-transparencia" TargetMode="External"/><Relationship Id="rId92" Type="http://schemas.openxmlformats.org/officeDocument/2006/relationships/hyperlink" Target="http://www.direccion.com/" TargetMode="External"/><Relationship Id="rId2" Type="http://schemas.openxmlformats.org/officeDocument/2006/relationships/hyperlink" Target="https://www.centrodetransparenciappii.org/documento/acta-4-sesion-ce-de-2022" TargetMode="External"/><Relationship Id="rId29" Type="http://schemas.openxmlformats.org/officeDocument/2006/relationships/hyperlink" Target="https://www.centrodetransparenciappii.org/documento/convocatoria-comunidad-academica-ppii-mme" TargetMode="External"/><Relationship Id="rId24" Type="http://schemas.openxmlformats.org/officeDocument/2006/relationships/hyperlink" Target="https://www.centrodetransparenciappii.org/documento/modelo-hidrogeologico-conceptual-del-valle-medio-del-magdalena" TargetMode="External"/><Relationship Id="rId40" Type="http://schemas.openxmlformats.org/officeDocument/2006/relationships/hyperlink" Target="https://www.centrodetransparenciappii.org/documento/resolucion-40185-lineamientos-tecnicos-de-los-ppii" TargetMode="External"/><Relationship Id="rId45" Type="http://schemas.openxmlformats.org/officeDocument/2006/relationships/hyperlink" Target="https://www.centrodetransparenciappii.org/documento/resolucion-304-lineamientos-monitoreo-de-sismicidad-en-los-ppii" TargetMode="External"/><Relationship Id="rId66" Type="http://schemas.openxmlformats.org/officeDocument/2006/relationships/hyperlink" Target="https://www.centrodetransparenciappii.org/documento/acta-de-4ta-reunion-subcomite-tecnico-cientifico-de-aguas-superficies-ecosistemas-y" TargetMode="External"/><Relationship Id="rId87" Type="http://schemas.openxmlformats.org/officeDocument/2006/relationships/hyperlink" Target="https://www.centrodetransparenciappii.org/documento/monitoreo-variable-de-conflictividad-ano-2021" TargetMode="External"/><Relationship Id="rId61" Type="http://schemas.openxmlformats.org/officeDocument/2006/relationships/hyperlink" Target="https://www.centrodetransparenciappii.org/documento/linea-base-general-ambiental-en-los-componentes-de-aguas-superficiales-y-subterraneas" TargetMode="External"/><Relationship Id="rId82" Type="http://schemas.openxmlformats.org/officeDocument/2006/relationships/hyperlink" Target="https://www.centrodetransparenciappii.org/documento/acta-de-instalacion-submesa-platero-28-oct-ano-2021" TargetMode="External"/><Relationship Id="rId19" Type="http://schemas.openxmlformats.org/officeDocument/2006/relationships/hyperlink" Target="https://www.centrodetransparenciappii.org/documento/acta-sesion-no-10-subcomite-de-sismicidad-hidrogeologia-y-normatividad-tecnica" TargetMode="External"/><Relationship Id="rId14" Type="http://schemas.openxmlformats.org/officeDocument/2006/relationships/hyperlink" Target="https://www.centrodetransparenciappii.org/documento/acta-sesion-no-3-extraordinaria-subcomite-sismicidad-hidrogeologia-y-normatividad-tecnica" TargetMode="External"/><Relationship Id="rId30" Type="http://schemas.openxmlformats.org/officeDocument/2006/relationships/hyperlink" Target="https://www.centrodetransparenciappii.org/documento/acta-01-sesion-subcomite-intersectorial-tecnico-y-cientifico-social-y-de-transparencia" TargetMode="External"/><Relationship Id="rId35" Type="http://schemas.openxmlformats.org/officeDocument/2006/relationships/hyperlink" Target="https://www.centrodetransparenciappii.org/documento/acuerdo-de-003-eleccion-de-miembros-independientes-del-comite-evaluador" TargetMode="External"/><Relationship Id="rId56" Type="http://schemas.openxmlformats.org/officeDocument/2006/relationships/hyperlink" Target="https://www.centrodetransparenciappii.org/documento/resolucion-0802-adjudicacion-primera-ronda" TargetMode="External"/><Relationship Id="rId77" Type="http://schemas.openxmlformats.org/officeDocument/2006/relationships/hyperlink" Target="https://www.centrodetransparenciappii.org/documento/acta-07-sesion-ordinaria-subcomite-social-y-de-transparenc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74B2-10D5-4288-8D8D-5D775C879814}">
  <sheetPr codeName="Sheet1"/>
  <dimension ref="A1:AZ16"/>
  <sheetViews>
    <sheetView topLeftCell="B1" zoomScale="80" zoomScaleNormal="80" workbookViewId="0">
      <pane xSplit="1" ySplit="5" topLeftCell="C6" activePane="bottomRight" state="frozen"/>
      <selection pane="topRight" activeCell="C1" sqref="C1"/>
      <selection pane="bottomLeft" activeCell="B2" sqref="B2"/>
      <selection pane="bottomRight" activeCell="C6" sqref="C6:C7"/>
    </sheetView>
  </sheetViews>
  <sheetFormatPr defaultColWidth="9.140625" defaultRowHeight="14.25" x14ac:dyDescent="0.2"/>
  <cols>
    <col min="1" max="1" width="17.42578125" style="1" hidden="1" customWidth="1"/>
    <col min="2" max="2" width="22.5703125" style="1" hidden="1" customWidth="1"/>
    <col min="3" max="3" width="16.5703125" style="1" customWidth="1"/>
    <col min="4" max="4" width="21.42578125" style="1" customWidth="1"/>
    <col min="5" max="5" width="18.85546875" style="1" customWidth="1"/>
    <col min="6" max="6" width="39.28515625" style="1" customWidth="1"/>
    <col min="7" max="7" width="55.42578125" style="2" hidden="1" customWidth="1"/>
    <col min="8" max="8" width="19.28515625" style="1" customWidth="1"/>
    <col min="9" max="9" width="20.140625" style="1" customWidth="1"/>
    <col min="10" max="10" width="122.42578125" style="1" customWidth="1"/>
    <col min="11" max="11" width="19.85546875" style="1" customWidth="1"/>
    <col min="12" max="13" width="9.140625" style="1"/>
    <col min="14" max="14" width="6.140625" style="1" hidden="1" customWidth="1"/>
    <col min="15" max="15" width="7" style="1" hidden="1" customWidth="1"/>
    <col min="16" max="44" width="6.140625" style="1" hidden="1" customWidth="1"/>
    <col min="45" max="51" width="0" style="1" hidden="1" customWidth="1"/>
    <col min="52" max="16384" width="9.140625" style="1"/>
  </cols>
  <sheetData>
    <row r="1" spans="1:52" s="4" customFormat="1" ht="14.45" customHeight="1" x14ac:dyDescent="0.2">
      <c r="B1" s="5"/>
      <c r="C1" s="149" t="s">
        <v>0</v>
      </c>
      <c r="D1" s="149"/>
      <c r="E1" s="149"/>
      <c r="F1" s="149"/>
      <c r="G1" s="149"/>
      <c r="H1" s="7"/>
      <c r="T1" s="9"/>
      <c r="U1" s="9"/>
      <c r="V1" s="9"/>
    </row>
    <row r="2" spans="1:52" s="4" customFormat="1" ht="21.95" customHeight="1" x14ac:dyDescent="0.2">
      <c r="C2" s="149" t="s">
        <v>1</v>
      </c>
      <c r="D2" s="149"/>
      <c r="E2" s="149"/>
      <c r="F2" s="149"/>
      <c r="G2" s="149"/>
      <c r="H2" s="7"/>
      <c r="T2" s="9"/>
      <c r="U2" s="9"/>
      <c r="V2" s="9"/>
    </row>
    <row r="3" spans="1:52" s="4" customFormat="1" ht="23.45" customHeight="1" x14ac:dyDescent="0.25">
      <c r="C3" s="150" t="s">
        <v>102</v>
      </c>
      <c r="D3" s="150"/>
      <c r="E3" s="150"/>
      <c r="F3" s="150"/>
      <c r="G3" s="150"/>
      <c r="H3" s="6"/>
      <c r="T3" s="9"/>
      <c r="U3" s="9"/>
      <c r="V3" s="9"/>
    </row>
    <row r="4" spans="1:52" s="4" customFormat="1" ht="46.35" customHeight="1" thickBot="1" x14ac:dyDescent="0.3">
      <c r="C4" s="6"/>
      <c r="D4" s="8"/>
      <c r="E4" s="8"/>
      <c r="F4" s="8"/>
      <c r="T4" s="9"/>
      <c r="U4" s="9"/>
      <c r="V4" s="9"/>
    </row>
    <row r="5" spans="1:52" s="3" customFormat="1" ht="50.45" customHeight="1" thickBot="1" x14ac:dyDescent="0.25">
      <c r="A5" s="68" t="s">
        <v>37</v>
      </c>
      <c r="B5" s="69" t="s">
        <v>103</v>
      </c>
      <c r="C5" s="69" t="s">
        <v>104</v>
      </c>
      <c r="D5" s="69" t="s">
        <v>105</v>
      </c>
      <c r="E5" s="69" t="s">
        <v>38</v>
      </c>
      <c r="F5" s="69" t="s">
        <v>39</v>
      </c>
      <c r="G5" s="69" t="s">
        <v>106</v>
      </c>
      <c r="H5" s="69" t="s">
        <v>40</v>
      </c>
      <c r="I5" s="69" t="s">
        <v>41</v>
      </c>
      <c r="J5" s="69" t="s">
        <v>42</v>
      </c>
      <c r="K5" s="70"/>
      <c r="L5" s="70"/>
      <c r="M5" s="70"/>
      <c r="N5" s="151">
        <v>2019</v>
      </c>
      <c r="O5" s="151"/>
      <c r="P5" s="151"/>
      <c r="Q5" s="151"/>
      <c r="R5" s="151"/>
      <c r="S5" s="151"/>
      <c r="T5" s="151"/>
      <c r="U5" s="151"/>
      <c r="V5" s="151"/>
      <c r="W5" s="151"/>
      <c r="X5" s="151"/>
      <c r="Y5" s="151"/>
      <c r="Z5" s="151"/>
      <c r="AA5" s="151"/>
      <c r="AB5" s="151"/>
      <c r="AC5" s="151"/>
      <c r="AD5" s="151"/>
      <c r="AE5" s="151"/>
      <c r="AF5" s="151"/>
      <c r="AG5" s="151">
        <v>2021</v>
      </c>
      <c r="AH5" s="151"/>
      <c r="AI5" s="151"/>
      <c r="AJ5" s="151"/>
      <c r="AK5" s="151"/>
      <c r="AL5" s="151"/>
    </row>
    <row r="6" spans="1:52" s="4" customFormat="1" ht="87" customHeight="1" x14ac:dyDescent="0.25">
      <c r="A6" s="71"/>
      <c r="B6" s="152" t="s">
        <v>107</v>
      </c>
      <c r="C6" s="153" t="s">
        <v>108</v>
      </c>
      <c r="D6" s="153" t="s">
        <v>109</v>
      </c>
      <c r="E6" s="72" t="s">
        <v>464</v>
      </c>
      <c r="F6" s="72" t="s">
        <v>465</v>
      </c>
      <c r="G6" s="73" t="s">
        <v>110</v>
      </c>
      <c r="H6" s="72" t="s">
        <v>52</v>
      </c>
      <c r="I6" s="72" t="s">
        <v>111</v>
      </c>
      <c r="J6" s="72"/>
      <c r="K6" s="17"/>
      <c r="L6" s="17"/>
      <c r="M6" s="17"/>
      <c r="N6" s="74"/>
      <c r="O6" s="74"/>
      <c r="P6" s="74"/>
      <c r="Q6" s="74"/>
      <c r="R6" s="74"/>
      <c r="S6" s="74"/>
      <c r="T6" s="74"/>
      <c r="U6" s="74"/>
      <c r="V6" s="74"/>
      <c r="W6" s="74"/>
      <c r="X6" s="74"/>
      <c r="Y6" s="74"/>
      <c r="Z6" s="74"/>
      <c r="AA6" s="74"/>
      <c r="AB6" s="74"/>
      <c r="AC6" s="74"/>
      <c r="AD6" s="74"/>
      <c r="AE6" s="74"/>
      <c r="AF6" s="74"/>
      <c r="AG6" s="74"/>
      <c r="AH6" s="74"/>
      <c r="AI6" s="74"/>
      <c r="AJ6" s="74"/>
      <c r="AK6" s="74"/>
      <c r="AL6" s="74"/>
    </row>
    <row r="7" spans="1:52" s="4" customFormat="1" ht="113.45" customHeight="1" x14ac:dyDescent="0.25">
      <c r="A7" s="71"/>
      <c r="B7" s="152"/>
      <c r="C7" s="154"/>
      <c r="D7" s="154"/>
      <c r="E7" s="72" t="s">
        <v>466</v>
      </c>
      <c r="F7" s="72" t="s">
        <v>467</v>
      </c>
      <c r="G7" s="73" t="s">
        <v>112</v>
      </c>
      <c r="H7" s="72" t="s">
        <v>52</v>
      </c>
      <c r="I7" s="72" t="s">
        <v>111</v>
      </c>
      <c r="J7" s="72"/>
      <c r="K7" s="17"/>
      <c r="L7" s="17"/>
      <c r="M7" s="17"/>
      <c r="N7" s="74"/>
      <c r="O7" s="74"/>
      <c r="P7" s="74"/>
      <c r="Q7" s="74"/>
      <c r="R7" s="74"/>
      <c r="S7" s="74"/>
      <c r="T7" s="74"/>
      <c r="U7" s="74"/>
      <c r="V7" s="74"/>
      <c r="W7" s="74"/>
      <c r="X7" s="74"/>
      <c r="Y7" s="74"/>
      <c r="Z7" s="74"/>
      <c r="AA7" s="74"/>
      <c r="AB7" s="74"/>
      <c r="AC7" s="74"/>
      <c r="AD7" s="74"/>
      <c r="AE7" s="74"/>
      <c r="AF7" s="74"/>
      <c r="AG7" s="74"/>
      <c r="AH7" s="74"/>
      <c r="AI7" s="74"/>
      <c r="AJ7" s="74"/>
      <c r="AK7" s="74"/>
      <c r="AL7" s="74"/>
    </row>
    <row r="8" spans="1:52" s="4" customFormat="1" ht="89.45" customHeight="1" x14ac:dyDescent="0.25">
      <c r="A8" s="71"/>
      <c r="B8" s="152"/>
      <c r="C8" s="75" t="s">
        <v>113</v>
      </c>
      <c r="D8" s="75" t="s">
        <v>114</v>
      </c>
      <c r="E8" s="72" t="s">
        <v>468</v>
      </c>
      <c r="F8" s="72" t="s">
        <v>469</v>
      </c>
      <c r="G8" s="73" t="s">
        <v>470</v>
      </c>
      <c r="H8" s="72" t="s">
        <v>52</v>
      </c>
      <c r="I8" s="72" t="s">
        <v>111</v>
      </c>
      <c r="J8" s="72"/>
      <c r="K8" s="17"/>
      <c r="L8" s="17"/>
      <c r="M8" s="17"/>
      <c r="N8" s="74"/>
      <c r="O8" s="74"/>
      <c r="P8" s="74"/>
      <c r="Q8" s="74"/>
      <c r="R8" s="74"/>
      <c r="S8" s="74"/>
      <c r="T8" s="74"/>
      <c r="U8" s="74"/>
      <c r="V8" s="74"/>
      <c r="W8" s="74"/>
      <c r="X8" s="74"/>
      <c r="Y8" s="74"/>
      <c r="Z8" s="74"/>
      <c r="AA8" s="74"/>
      <c r="AB8" s="74"/>
      <c r="AC8" s="74"/>
      <c r="AD8" s="74"/>
      <c r="AE8" s="74"/>
      <c r="AF8" s="74"/>
      <c r="AG8" s="74"/>
      <c r="AH8" s="74"/>
      <c r="AI8" s="74"/>
      <c r="AJ8" s="74"/>
      <c r="AK8" s="74"/>
      <c r="AL8" s="74"/>
    </row>
    <row r="9" spans="1:52" s="4" customFormat="1" ht="108" customHeight="1" x14ac:dyDescent="0.25">
      <c r="A9" s="71"/>
      <c r="B9" s="152"/>
      <c r="C9" s="76" t="s">
        <v>115</v>
      </c>
      <c r="D9" s="76" t="s">
        <v>441</v>
      </c>
      <c r="E9" s="72" t="s">
        <v>24</v>
      </c>
      <c r="F9" s="72" t="s">
        <v>440</v>
      </c>
      <c r="G9" s="73" t="s">
        <v>116</v>
      </c>
      <c r="H9" s="72" t="s">
        <v>52</v>
      </c>
      <c r="I9" s="72" t="s">
        <v>111</v>
      </c>
      <c r="J9" s="72"/>
      <c r="K9" s="17"/>
      <c r="L9" s="17"/>
      <c r="M9" s="17"/>
      <c r="N9" s="74"/>
      <c r="O9" s="74"/>
      <c r="P9" s="74"/>
      <c r="Q9" s="74"/>
      <c r="R9" s="74"/>
      <c r="S9" s="74"/>
      <c r="T9" s="74"/>
      <c r="U9" s="74"/>
      <c r="V9" s="74"/>
      <c r="W9" s="74"/>
      <c r="X9" s="74"/>
      <c r="Y9" s="74"/>
      <c r="Z9" s="74"/>
      <c r="AA9" s="74"/>
      <c r="AB9" s="74"/>
      <c r="AC9" s="74"/>
      <c r="AD9" s="74"/>
      <c r="AE9" s="74"/>
      <c r="AF9" s="74"/>
      <c r="AG9" s="74"/>
      <c r="AH9" s="74"/>
      <c r="AI9" s="74"/>
      <c r="AJ9" s="74"/>
      <c r="AK9" s="74"/>
      <c r="AL9" s="74"/>
    </row>
    <row r="10" spans="1:52" s="4" customFormat="1" ht="68.099999999999994" customHeight="1" x14ac:dyDescent="0.25">
      <c r="A10" s="71"/>
      <c r="B10" s="152"/>
      <c r="C10" s="76" t="s">
        <v>471</v>
      </c>
      <c r="D10" s="76" t="s">
        <v>472</v>
      </c>
      <c r="E10" s="76" t="s">
        <v>473</v>
      </c>
      <c r="F10" s="76" t="s">
        <v>152</v>
      </c>
      <c r="G10" s="73" t="s">
        <v>117</v>
      </c>
      <c r="H10" s="72" t="s">
        <v>52</v>
      </c>
      <c r="I10" s="72" t="s">
        <v>111</v>
      </c>
      <c r="J10" s="77"/>
      <c r="K10" s="17"/>
      <c r="L10" s="17"/>
      <c r="M10" s="17"/>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row>
    <row r="11" spans="1:52" s="4" customFormat="1" ht="134.44999999999999" customHeight="1" x14ac:dyDescent="0.25">
      <c r="A11" s="71"/>
      <c r="B11" s="152"/>
      <c r="C11" s="155"/>
      <c r="D11" s="156" t="s">
        <v>507</v>
      </c>
      <c r="E11" s="72" t="s">
        <v>442</v>
      </c>
      <c r="F11" s="78" t="s">
        <v>474</v>
      </c>
      <c r="G11" s="73" t="s">
        <v>118</v>
      </c>
      <c r="H11" s="72" t="s">
        <v>52</v>
      </c>
      <c r="I11" s="72" t="s">
        <v>111</v>
      </c>
      <c r="J11" s="72"/>
      <c r="K11" s="17"/>
      <c r="L11" s="17"/>
      <c r="M11" s="17"/>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row>
    <row r="12" spans="1:52" s="4" customFormat="1" ht="78.599999999999994" customHeight="1" x14ac:dyDescent="0.25">
      <c r="A12" s="71"/>
      <c r="B12" s="152"/>
      <c r="C12" s="154"/>
      <c r="D12" s="157"/>
      <c r="E12" s="72" t="s">
        <v>443</v>
      </c>
      <c r="F12" s="72" t="s">
        <v>439</v>
      </c>
      <c r="G12" s="73" t="s">
        <v>119</v>
      </c>
      <c r="H12" s="72" t="s">
        <v>52</v>
      </c>
      <c r="I12" s="72" t="s">
        <v>111</v>
      </c>
      <c r="J12" s="72"/>
      <c r="K12" s="20"/>
      <c r="L12" s="17"/>
      <c r="M12" s="17"/>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row>
    <row r="13" spans="1:52" s="4" customFormat="1" ht="78.599999999999994" customHeight="1" x14ac:dyDescent="0.25">
      <c r="A13" s="71"/>
      <c r="B13" s="152"/>
      <c r="C13" s="76" t="s">
        <v>120</v>
      </c>
      <c r="D13" s="76" t="s">
        <v>121</v>
      </c>
      <c r="E13" s="72" t="s">
        <v>444</v>
      </c>
      <c r="F13" s="72" t="s">
        <v>475</v>
      </c>
      <c r="G13" s="73" t="s">
        <v>122</v>
      </c>
      <c r="H13" s="72" t="s">
        <v>52</v>
      </c>
      <c r="I13" s="72" t="s">
        <v>111</v>
      </c>
      <c r="J13" s="72"/>
      <c r="K13" s="17"/>
      <c r="L13" s="17"/>
      <c r="M13" s="17"/>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row>
    <row r="14" spans="1:52" ht="165.6" customHeight="1" x14ac:dyDescent="0.25">
      <c r="A14" s="79"/>
      <c r="B14" s="80"/>
      <c r="C14" s="76" t="s">
        <v>123</v>
      </c>
      <c r="D14" s="72" t="s">
        <v>124</v>
      </c>
      <c r="E14" s="72" t="s">
        <v>445</v>
      </c>
      <c r="F14" s="76" t="s">
        <v>509</v>
      </c>
      <c r="G14" s="81" t="s">
        <v>125</v>
      </c>
      <c r="H14" s="72" t="s">
        <v>52</v>
      </c>
      <c r="I14" s="72" t="s">
        <v>111</v>
      </c>
      <c r="J14" s="101" t="s">
        <v>126</v>
      </c>
      <c r="K14" s="20"/>
      <c r="L14" s="98"/>
      <c r="M14" s="17"/>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4"/>
      <c r="AN14" s="4"/>
      <c r="AO14" s="4"/>
      <c r="AP14" s="4"/>
      <c r="AQ14" s="4"/>
      <c r="AR14" s="4"/>
      <c r="AS14" s="4"/>
      <c r="AT14" s="4"/>
      <c r="AU14" s="4"/>
      <c r="AV14" s="4"/>
      <c r="AW14" s="4"/>
      <c r="AX14" s="4"/>
      <c r="AY14" s="4"/>
      <c r="AZ14" s="99"/>
    </row>
    <row r="15" spans="1:52" ht="15" x14ac:dyDescent="0.25">
      <c r="A15" s="80"/>
      <c r="B15" s="80"/>
      <c r="C15" s="80"/>
      <c r="D15" s="80"/>
      <c r="E15" s="80"/>
      <c r="F15" s="80"/>
      <c r="G15" s="82"/>
      <c r="H15" s="80"/>
      <c r="I15" s="80"/>
      <c r="J15" s="80"/>
      <c r="K15" s="80"/>
      <c r="L15" s="80"/>
      <c r="M15" s="80"/>
      <c r="N15" s="83" t="e">
        <f>#REF!*#REF!/#REF!</f>
        <v>#REF!</v>
      </c>
      <c r="O15" s="83" t="e">
        <f>#REF!*#REF!/#REF!</f>
        <v>#REF!</v>
      </c>
      <c r="P15" s="83" t="e">
        <f>#REF!*#REF!/#REF!</f>
        <v>#REF!</v>
      </c>
      <c r="Q15" s="83" t="e">
        <f>#REF!*#REF!/#REF!</f>
        <v>#REF!</v>
      </c>
      <c r="R15" s="83" t="e">
        <f>#REF!*#REF!/#REF!</f>
        <v>#REF!</v>
      </c>
      <c r="S15" s="83" t="e">
        <f>#REF!*#REF!/#REF!</f>
        <v>#REF!</v>
      </c>
      <c r="T15" s="83" t="e">
        <f>#REF!*#REF!/#REF!</f>
        <v>#REF!</v>
      </c>
      <c r="U15" s="83" t="e">
        <f>#REF!*#REF!/#REF!</f>
        <v>#REF!</v>
      </c>
      <c r="V15" s="83" t="e">
        <f>#REF!*#REF!/#REF!</f>
        <v>#REF!</v>
      </c>
      <c r="W15" s="83" t="e">
        <f>#REF!*#REF!/#REF!</f>
        <v>#REF!</v>
      </c>
      <c r="X15" s="83" t="e">
        <f>#REF!*#REF!/#REF!</f>
        <v>#REF!</v>
      </c>
      <c r="Y15" s="83" t="e">
        <f>#REF!*#REF!/#REF!</f>
        <v>#REF!</v>
      </c>
      <c r="Z15" s="83" t="e">
        <f>#REF!*#REF!/#REF!</f>
        <v>#REF!</v>
      </c>
      <c r="AA15" s="83" t="e">
        <f>#REF!*#REF!/#REF!</f>
        <v>#REF!</v>
      </c>
      <c r="AB15" s="83" t="e">
        <f>#REF!*#REF!/#REF!</f>
        <v>#REF!</v>
      </c>
      <c r="AC15" s="83" t="e">
        <f>#REF!*#REF!/#REF!</f>
        <v>#REF!</v>
      </c>
      <c r="AD15" s="83" t="e">
        <f>#REF!*#REF!/#REF!</f>
        <v>#REF!</v>
      </c>
      <c r="AE15" s="83" t="e">
        <f>#REF!*#REF!/#REF!</f>
        <v>#REF!</v>
      </c>
      <c r="AF15" s="83" t="e">
        <f>#REF!*#REF!/#REF!</f>
        <v>#REF!</v>
      </c>
      <c r="AG15" s="83" t="e">
        <f>#REF!*#REF!/#REF!</f>
        <v>#REF!</v>
      </c>
      <c r="AH15" s="83" t="e">
        <f>#REF!*#REF!/#REF!</f>
        <v>#REF!</v>
      </c>
      <c r="AI15" s="83" t="e">
        <f>#REF!*#REF!/#REF!</f>
        <v>#REF!</v>
      </c>
      <c r="AJ15" s="83" t="e">
        <f>#REF!*#REF!/#REF!</f>
        <v>#REF!</v>
      </c>
      <c r="AK15" s="83" t="e">
        <f>#REF!*#REF!/#REF!</f>
        <v>#REF!</v>
      </c>
      <c r="AL15" s="83" t="e">
        <f>#REF!*#REF!/#REF!</f>
        <v>#REF!</v>
      </c>
    </row>
    <row r="16" spans="1:52" ht="15" x14ac:dyDescent="0.25">
      <c r="A16" s="80"/>
      <c r="B16" s="80"/>
      <c r="C16" s="80"/>
      <c r="D16" s="80"/>
      <c r="E16" s="80"/>
      <c r="F16" s="80"/>
      <c r="G16" s="82"/>
      <c r="H16" s="80"/>
      <c r="I16" s="80"/>
      <c r="J16" s="80"/>
      <c r="K16" s="80"/>
      <c r="L16" s="80"/>
      <c r="M16" s="80"/>
      <c r="N16" s="80" t="e">
        <f>SUM(N14:N15)</f>
        <v>#REF!</v>
      </c>
      <c r="O16" s="80" t="e">
        <f t="shared" ref="O16:AL16" si="0">SUM(O14:O15)+N16</f>
        <v>#REF!</v>
      </c>
      <c r="P16" s="80" t="e">
        <f t="shared" si="0"/>
        <v>#REF!</v>
      </c>
      <c r="Q16" s="80" t="e">
        <f t="shared" si="0"/>
        <v>#REF!</v>
      </c>
      <c r="R16" s="80" t="e">
        <f t="shared" si="0"/>
        <v>#REF!</v>
      </c>
      <c r="S16" s="80" t="e">
        <f t="shared" si="0"/>
        <v>#REF!</v>
      </c>
      <c r="T16" s="80" t="e">
        <f t="shared" si="0"/>
        <v>#REF!</v>
      </c>
      <c r="U16" s="80" t="e">
        <f t="shared" si="0"/>
        <v>#REF!</v>
      </c>
      <c r="V16" s="80" t="e">
        <f t="shared" si="0"/>
        <v>#REF!</v>
      </c>
      <c r="W16" s="80" t="e">
        <f t="shared" si="0"/>
        <v>#REF!</v>
      </c>
      <c r="X16" s="80" t="e">
        <f t="shared" si="0"/>
        <v>#REF!</v>
      </c>
      <c r="Y16" s="80" t="e">
        <f t="shared" si="0"/>
        <v>#REF!</v>
      </c>
      <c r="Z16" s="80" t="e">
        <f t="shared" si="0"/>
        <v>#REF!</v>
      </c>
      <c r="AA16" s="80" t="e">
        <f t="shared" si="0"/>
        <v>#REF!</v>
      </c>
      <c r="AB16" s="80" t="e">
        <f t="shared" si="0"/>
        <v>#REF!</v>
      </c>
      <c r="AC16" s="80" t="e">
        <f t="shared" si="0"/>
        <v>#REF!</v>
      </c>
      <c r="AD16" s="80" t="e">
        <f t="shared" si="0"/>
        <v>#REF!</v>
      </c>
      <c r="AE16" s="80" t="e">
        <f t="shared" si="0"/>
        <v>#REF!</v>
      </c>
      <c r="AF16" s="80" t="e">
        <f t="shared" si="0"/>
        <v>#REF!</v>
      </c>
      <c r="AG16" s="80" t="e">
        <f t="shared" si="0"/>
        <v>#REF!</v>
      </c>
      <c r="AH16" s="80" t="e">
        <f t="shared" si="0"/>
        <v>#REF!</v>
      </c>
      <c r="AI16" s="80" t="e">
        <f t="shared" si="0"/>
        <v>#REF!</v>
      </c>
      <c r="AJ16" s="80" t="e">
        <f t="shared" si="0"/>
        <v>#REF!</v>
      </c>
      <c r="AK16" s="80" t="e">
        <f t="shared" si="0"/>
        <v>#REF!</v>
      </c>
      <c r="AL16" s="80" t="e">
        <f t="shared" si="0"/>
        <v>#REF!</v>
      </c>
    </row>
  </sheetData>
  <mergeCells count="11">
    <mergeCell ref="AG5:AL5"/>
    <mergeCell ref="B6:B13"/>
    <mergeCell ref="C6:C7"/>
    <mergeCell ref="D6:D7"/>
    <mergeCell ref="C11:C12"/>
    <mergeCell ref="D11:D12"/>
    <mergeCell ref="C1:G1"/>
    <mergeCell ref="C2:G2"/>
    <mergeCell ref="C3:G3"/>
    <mergeCell ref="N5:T5"/>
    <mergeCell ref="U5:AF5"/>
  </mergeCells>
  <conditionalFormatting sqref="N15:AL15">
    <cfRule type="cellIs" dxfId="3" priority="1" operator="greaterThan">
      <formula>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9E55D-1A18-46EF-B1D1-B04835B681BE}">
  <sheetPr codeName="Sheet2"/>
  <dimension ref="A2:AG747"/>
  <sheetViews>
    <sheetView tabSelected="1" topLeftCell="C1" zoomScaleNormal="100" workbookViewId="0">
      <selection activeCell="I10" sqref="I10"/>
    </sheetView>
  </sheetViews>
  <sheetFormatPr defaultColWidth="9.140625" defaultRowHeight="15.75" x14ac:dyDescent="0.25"/>
  <cols>
    <col min="1" max="1" width="17.42578125" style="34" hidden="1" customWidth="1"/>
    <col min="2" max="2" width="12.5703125" style="37" customWidth="1"/>
    <col min="3" max="3" width="32.5703125" style="34" customWidth="1"/>
    <col min="4" max="4" width="48" style="34" customWidth="1"/>
    <col min="5" max="5" width="24" style="34" customWidth="1"/>
    <col min="6" max="6" width="19.85546875" style="34" customWidth="1"/>
    <col min="7" max="7" width="24.5703125" style="34" customWidth="1"/>
    <col min="8" max="8" width="24.140625" style="34" customWidth="1"/>
    <col min="9" max="9" width="25.42578125" style="34" customWidth="1"/>
    <col min="10" max="10" width="22" style="34" customWidth="1"/>
    <col min="11" max="11" width="23" style="34" customWidth="1"/>
    <col min="12" max="12" width="16.85546875" style="34" customWidth="1"/>
    <col min="13" max="13" width="14.140625" style="34" customWidth="1"/>
    <col min="14" max="14" width="24.85546875" style="34" hidden="1" customWidth="1"/>
    <col min="15" max="17" width="16.85546875" style="34" hidden="1" customWidth="1"/>
    <col min="18" max="18" width="0" style="34" hidden="1" customWidth="1"/>
    <col min="19" max="33" width="9.140625" style="34" hidden="1" customWidth="1"/>
    <col min="34" max="54" width="0" style="34" hidden="1" customWidth="1"/>
    <col min="55" max="16384" width="9.140625" style="34"/>
  </cols>
  <sheetData>
    <row r="2" spans="2:13" ht="14.45" customHeight="1" x14ac:dyDescent="0.25">
      <c r="B2" s="35"/>
      <c r="C2" s="158" t="s">
        <v>0</v>
      </c>
      <c r="D2" s="158"/>
      <c r="E2" s="158"/>
      <c r="F2" s="158"/>
      <c r="G2" s="158"/>
      <c r="H2" s="158"/>
      <c r="I2" s="158"/>
      <c r="J2" s="158"/>
      <c r="K2" s="158"/>
      <c r="L2" s="158"/>
    </row>
    <row r="3" spans="2:13" ht="21.95" customHeight="1" x14ac:dyDescent="0.25">
      <c r="C3" s="158" t="s">
        <v>1</v>
      </c>
      <c r="D3" s="158"/>
      <c r="E3" s="158"/>
      <c r="F3" s="158"/>
      <c r="G3" s="158"/>
      <c r="H3" s="158"/>
      <c r="I3" s="158"/>
      <c r="J3" s="158"/>
      <c r="K3" s="158"/>
      <c r="L3" s="158"/>
    </row>
    <row r="4" spans="2:13" ht="23.45" customHeight="1" x14ac:dyDescent="0.25">
      <c r="C4" s="164" t="s">
        <v>508</v>
      </c>
      <c r="D4" s="164"/>
      <c r="E4" s="164"/>
      <c r="F4" s="164"/>
      <c r="G4" s="164"/>
      <c r="H4" s="164"/>
      <c r="I4" s="164"/>
      <c r="J4" s="164"/>
      <c r="K4" s="164"/>
      <c r="L4" s="164"/>
    </row>
    <row r="5" spans="2:13" ht="23.45" customHeight="1" x14ac:dyDescent="0.25">
      <c r="C5" s="38"/>
      <c r="D5" s="38"/>
      <c r="E5" s="38"/>
      <c r="F5" s="38"/>
      <c r="G5" s="38"/>
      <c r="H5" s="38"/>
      <c r="I5" s="103"/>
    </row>
    <row r="6" spans="2:13" ht="23.45" customHeight="1" x14ac:dyDescent="0.25">
      <c r="C6" s="163" t="s">
        <v>521</v>
      </c>
      <c r="D6" s="163"/>
      <c r="E6" s="163"/>
      <c r="F6" s="163"/>
      <c r="G6" s="163"/>
      <c r="H6" s="163"/>
      <c r="I6" s="163"/>
      <c r="J6" s="163"/>
      <c r="K6" s="163"/>
      <c r="L6" s="163"/>
    </row>
    <row r="7" spans="2:13" ht="23.45" customHeight="1" x14ac:dyDescent="0.25">
      <c r="C7" s="39"/>
      <c r="D7" s="39"/>
      <c r="E7" s="39"/>
      <c r="F7" s="39"/>
      <c r="G7" s="39"/>
      <c r="H7" s="39"/>
      <c r="I7" s="39"/>
    </row>
    <row r="8" spans="2:13" ht="23.45" customHeight="1" x14ac:dyDescent="0.25">
      <c r="C8" s="165" t="s">
        <v>2</v>
      </c>
      <c r="D8" s="165"/>
      <c r="E8" s="165"/>
      <c r="F8" s="165"/>
      <c r="G8" s="165"/>
      <c r="H8" s="165"/>
      <c r="I8" s="165"/>
      <c r="J8" s="165"/>
      <c r="K8" s="165"/>
      <c r="L8" s="165"/>
    </row>
    <row r="9" spans="2:13" x14ac:dyDescent="0.25">
      <c r="C9" s="146" t="s">
        <v>455</v>
      </c>
      <c r="D9" s="41" t="s">
        <v>25</v>
      </c>
      <c r="E9" s="145" t="s">
        <v>454</v>
      </c>
      <c r="F9" s="52" t="str">
        <f>VLOOKUP(D9,G451:H457,2,0)</f>
        <v>CSP</v>
      </c>
    </row>
    <row r="10" spans="2:13" x14ac:dyDescent="0.25">
      <c r="C10" s="146" t="s">
        <v>452</v>
      </c>
      <c r="D10" s="41" t="s">
        <v>17</v>
      </c>
    </row>
    <row r="11" spans="2:13" x14ac:dyDescent="0.25">
      <c r="C11" s="147" t="s">
        <v>476</v>
      </c>
      <c r="D11" s="41">
        <v>2022</v>
      </c>
      <c r="E11" s="84"/>
    </row>
    <row r="12" spans="2:13" x14ac:dyDescent="0.25">
      <c r="C12" s="146" t="s">
        <v>453</v>
      </c>
      <c r="D12" s="41"/>
      <c r="E12" s="42"/>
      <c r="F12" s="52"/>
    </row>
    <row r="13" spans="2:13" x14ac:dyDescent="0.25">
      <c r="C13" s="146" t="s">
        <v>456</v>
      </c>
      <c r="D13" s="41"/>
      <c r="E13" s="42"/>
      <c r="F13" s="52"/>
    </row>
    <row r="14" spans="2:13" ht="46.35" customHeight="1" x14ac:dyDescent="0.25">
      <c r="C14" s="36"/>
      <c r="D14" s="40"/>
      <c r="E14" s="40"/>
      <c r="F14" s="40"/>
    </row>
    <row r="15" spans="2:13" ht="23.25" customHeight="1" x14ac:dyDescent="0.25">
      <c r="C15" s="159" t="str">
        <f>_xlfn.CONCAT("2. REPORTE DE INDICADORES PARA LA CURADURIA DE ", UPPER(D9), " PARA EL PERIODO DE ", UPPER(D10), " DE ", D11)</f>
        <v>2. REPORTE DE INDICADORES PARA LA CURADURIA DE SALUD PARA EL PERIODO DE ABRIL DE 2022</v>
      </c>
      <c r="D15" s="159"/>
      <c r="E15" s="159"/>
      <c r="F15" s="159"/>
      <c r="G15" s="159"/>
      <c r="H15" s="159"/>
      <c r="I15" s="159"/>
      <c r="J15" s="159"/>
      <c r="K15" s="159"/>
      <c r="L15" s="159"/>
    </row>
    <row r="16" spans="2:13" s="51" customFormat="1" ht="16.5" thickBot="1" x14ac:dyDescent="0.3">
      <c r="B16" s="93"/>
      <c r="E16" s="100"/>
      <c r="F16" s="61"/>
      <c r="G16" s="100"/>
      <c r="H16" s="100"/>
      <c r="I16" s="61"/>
      <c r="J16" s="61"/>
      <c r="K16" s="61"/>
      <c r="L16" s="61"/>
      <c r="M16" s="61"/>
    </row>
    <row r="17" spans="1:29" s="38" customFormat="1" ht="63.75" thickBot="1" x14ac:dyDescent="0.3">
      <c r="B17" s="104" t="s">
        <v>479</v>
      </c>
      <c r="C17" s="105" t="s">
        <v>449</v>
      </c>
      <c r="D17" s="105" t="s">
        <v>450</v>
      </c>
      <c r="E17" s="105" t="s">
        <v>451</v>
      </c>
      <c r="F17" s="105" t="s">
        <v>24</v>
      </c>
      <c r="G17" s="105" t="s">
        <v>461</v>
      </c>
      <c r="H17" s="105" t="s">
        <v>442</v>
      </c>
      <c r="I17" s="105" t="s">
        <v>443</v>
      </c>
      <c r="J17" s="105" t="s">
        <v>444</v>
      </c>
      <c r="K17" s="105" t="s">
        <v>499</v>
      </c>
      <c r="M17" s="36"/>
      <c r="N17" s="36"/>
    </row>
    <row r="18" spans="1:29" ht="27.6" customHeight="1" thickBot="1" x14ac:dyDescent="0.3">
      <c r="B18" s="43" t="s">
        <v>137</v>
      </c>
      <c r="C18" s="44">
        <f>IF(C20+C21=0,0,C19/(C20+C21))</f>
        <v>1</v>
      </c>
      <c r="D18" s="45">
        <f>IF(D21=0,0,D20/D21)</f>
        <v>0</v>
      </c>
      <c r="E18" s="46">
        <f>IF(E19=0,0,E22/E19)</f>
        <v>0</v>
      </c>
      <c r="F18" s="45">
        <f>IF(F23=0,0,IF((D430)/F23&gt;1,1,(D430)/F23))</f>
        <v>0</v>
      </c>
      <c r="G18" s="47" t="str">
        <f>IF(D431&gt;0,"APLICA","NO APLICA")</f>
        <v>NO APLICA</v>
      </c>
      <c r="H18" s="46">
        <f>IF(D432=0,0,D441/D432)</f>
        <v>0</v>
      </c>
      <c r="I18" s="148" t="str">
        <f>IF(D442="Sí","APLICA","NO APLICA")</f>
        <v>NO APLICA</v>
      </c>
      <c r="J18" s="47" t="str">
        <f>IF(OR(ISBLANK(D445), ISBLANK(E445), ISBLANK(F445)),"NO APLICA","APLICA")</f>
        <v>NO APLICA</v>
      </c>
      <c r="K18" s="148" t="str">
        <f>IF(D443="Sí","APLICA","NO APLICA")</f>
        <v>APLICA</v>
      </c>
      <c r="M18" s="32"/>
      <c r="N18" s="32"/>
    </row>
    <row r="19" spans="1:29" ht="37.5" hidden="1" customHeight="1" x14ac:dyDescent="0.25">
      <c r="B19" s="48" t="s">
        <v>29</v>
      </c>
      <c r="C19" s="34">
        <f>C20+C21</f>
        <v>2</v>
      </c>
      <c r="D19" s="32"/>
      <c r="E19" s="32">
        <f>C19</f>
        <v>2</v>
      </c>
      <c r="F19" s="32"/>
      <c r="G19" s="32"/>
      <c r="H19" s="32"/>
      <c r="I19" s="32"/>
      <c r="J19" s="32"/>
      <c r="K19" s="32"/>
      <c r="L19" s="32"/>
      <c r="N19" s="32"/>
      <c r="O19" s="32"/>
    </row>
    <row r="20" spans="1:29" ht="37.5" hidden="1" customHeight="1" x14ac:dyDescent="0.25">
      <c r="B20" s="49" t="s">
        <v>30</v>
      </c>
      <c r="C20" s="34">
        <f>COUNTIF(I28:I321,"X")</f>
        <v>0</v>
      </c>
      <c r="D20" s="32">
        <f>D429</f>
        <v>0</v>
      </c>
      <c r="E20" s="32"/>
      <c r="F20" s="32"/>
      <c r="G20" s="32"/>
      <c r="I20" s="32"/>
      <c r="J20" s="32"/>
      <c r="K20" s="32"/>
      <c r="L20" s="32"/>
      <c r="N20" s="32"/>
      <c r="O20" s="32"/>
    </row>
    <row r="21" spans="1:29" ht="37.5" hidden="1" customHeight="1" x14ac:dyDescent="0.25">
      <c r="B21" s="49" t="s">
        <v>32</v>
      </c>
      <c r="C21" s="34">
        <f>COUNTIF($J$28:$J$425,"X")</f>
        <v>2</v>
      </c>
      <c r="D21" s="34">
        <f>COUNTIF($J$28:$J$424,"X")</f>
        <v>2</v>
      </c>
      <c r="E21" s="32"/>
      <c r="F21" s="32"/>
      <c r="G21" s="32"/>
      <c r="H21" s="32"/>
      <c r="I21" s="32"/>
      <c r="J21" s="32"/>
      <c r="K21" s="32"/>
      <c r="L21" s="32"/>
      <c r="N21" s="32"/>
      <c r="O21" s="32"/>
    </row>
    <row r="22" spans="1:29" ht="37.5" hidden="1" customHeight="1" x14ac:dyDescent="0.25">
      <c r="B22" s="37" t="s">
        <v>127</v>
      </c>
      <c r="C22" s="50" t="s">
        <v>127</v>
      </c>
      <c r="E22" s="34">
        <f>COUNTIF($K$28:$K$424,"CONFORME")+COUNTIF($K$28:$K$424,"NO CONFORME")</f>
        <v>0</v>
      </c>
      <c r="G22" s="32"/>
      <c r="H22" s="32"/>
      <c r="I22" s="32"/>
      <c r="J22" s="32"/>
      <c r="K22" s="32"/>
      <c r="L22" s="32"/>
      <c r="N22" s="32"/>
      <c r="O22" s="32"/>
    </row>
    <row r="23" spans="1:29" ht="46.35" hidden="1" customHeight="1" x14ac:dyDescent="0.25">
      <c r="B23" s="37" t="s">
        <v>459</v>
      </c>
      <c r="C23" s="36"/>
      <c r="D23" s="40"/>
      <c r="E23" s="40"/>
      <c r="F23" s="34">
        <f>COUNTIF($M$28:$M$424,"X")</f>
        <v>0</v>
      </c>
      <c r="I23" s="32"/>
    </row>
    <row r="24" spans="1:29" s="51" customFormat="1" ht="45.75" hidden="1" customHeight="1" x14ac:dyDescent="0.25">
      <c r="B24" s="93" t="s">
        <v>133</v>
      </c>
      <c r="C24" s="94"/>
      <c r="D24" s="95"/>
      <c r="E24" s="95"/>
      <c r="J24" s="61"/>
    </row>
    <row r="25" spans="1:29" ht="46.35" customHeight="1" x14ac:dyDescent="0.25">
      <c r="C25" s="36"/>
      <c r="D25" s="40"/>
      <c r="E25" s="40"/>
      <c r="K25" s="32"/>
    </row>
    <row r="26" spans="1:29" ht="23.25" customHeight="1" thickBot="1" x14ac:dyDescent="0.3">
      <c r="C26" s="166" t="s">
        <v>143</v>
      </c>
      <c r="D26" s="166"/>
      <c r="E26" s="166"/>
      <c r="F26" s="166"/>
      <c r="G26" s="166"/>
      <c r="H26" s="166"/>
      <c r="I26" s="166"/>
      <c r="J26" s="166"/>
      <c r="K26" s="166"/>
      <c r="L26" s="166"/>
      <c r="M26" s="51"/>
      <c r="N26" s="32"/>
      <c r="O26" s="32"/>
      <c r="P26" s="32"/>
      <c r="Q26" s="32"/>
    </row>
    <row r="27" spans="1:29" ht="94.7" customHeight="1" thickBot="1" x14ac:dyDescent="0.3">
      <c r="A27" s="106"/>
      <c r="B27" s="167" t="s">
        <v>437</v>
      </c>
      <c r="C27" s="118" t="s">
        <v>173</v>
      </c>
      <c r="D27" s="118" t="s">
        <v>174</v>
      </c>
      <c r="E27" s="118" t="s">
        <v>43</v>
      </c>
      <c r="F27" s="119" t="s">
        <v>447</v>
      </c>
      <c r="G27" s="118" t="s">
        <v>448</v>
      </c>
      <c r="H27" s="118" t="s">
        <v>153</v>
      </c>
      <c r="I27" s="118" t="s">
        <v>44</v>
      </c>
      <c r="J27" s="118" t="s">
        <v>154</v>
      </c>
      <c r="K27" s="118" t="s">
        <v>46</v>
      </c>
      <c r="L27" s="118" t="s">
        <v>47</v>
      </c>
      <c r="M27" s="118" t="s">
        <v>458</v>
      </c>
      <c r="R27" s="34" t="s">
        <v>446</v>
      </c>
      <c r="S27" s="53" t="s">
        <v>44</v>
      </c>
      <c r="T27" s="53" t="s">
        <v>45</v>
      </c>
      <c r="U27" s="53" t="s">
        <v>46</v>
      </c>
      <c r="V27" s="53" t="s">
        <v>47</v>
      </c>
      <c r="W27" s="53" t="s">
        <v>48</v>
      </c>
      <c r="X27" s="53" t="s">
        <v>49</v>
      </c>
      <c r="Y27" s="53" t="s">
        <v>50</v>
      </c>
      <c r="Z27" s="53" t="s">
        <v>51</v>
      </c>
    </row>
    <row r="28" spans="1:29" ht="16.5" thickBot="1" x14ac:dyDescent="0.3">
      <c r="A28" s="52"/>
      <c r="B28" s="168" t="s">
        <v>155</v>
      </c>
      <c r="C28" s="120" t="str">
        <f t="shared" ref="C28:C91" si="0">IF(_xlfn.XOR(I28="X",J28="X"),_xlfn.CONCAT("CDT_",$F$9,"_",LEFT(H28,1),"_",B28),"")</f>
        <v/>
      </c>
      <c r="D28" s="121" t="s">
        <v>179</v>
      </c>
      <c r="E28" s="122" t="s">
        <v>180</v>
      </c>
      <c r="F28" s="123" t="s">
        <v>181</v>
      </c>
      <c r="G28" s="124" t="s">
        <v>182</v>
      </c>
      <c r="H28" s="143"/>
      <c r="I28" s="125"/>
      <c r="J28" s="120"/>
      <c r="K28" s="125"/>
      <c r="L28" s="126"/>
      <c r="M28" s="127"/>
      <c r="R28" s="55"/>
      <c r="S28" s="34" t="s">
        <v>142</v>
      </c>
      <c r="T28" s="34" t="s">
        <v>142</v>
      </c>
      <c r="U28" s="34" t="s">
        <v>135</v>
      </c>
      <c r="W28" s="34" t="s">
        <v>142</v>
      </c>
      <c r="X28" s="34" t="s">
        <v>142</v>
      </c>
      <c r="Y28" s="34" t="s">
        <v>142</v>
      </c>
      <c r="Z28" s="34" t="s">
        <v>142</v>
      </c>
    </row>
    <row r="29" spans="1:29" ht="16.5" thickBot="1" x14ac:dyDescent="0.3">
      <c r="A29" s="52"/>
      <c r="B29" s="168" t="s">
        <v>157</v>
      </c>
      <c r="C29" s="120" t="str">
        <f t="shared" si="0"/>
        <v/>
      </c>
      <c r="D29" s="121" t="s">
        <v>183</v>
      </c>
      <c r="E29" s="122" t="s">
        <v>180</v>
      </c>
      <c r="F29" s="123" t="s">
        <v>181</v>
      </c>
      <c r="G29" s="124" t="s">
        <v>184</v>
      </c>
      <c r="H29" s="143"/>
      <c r="I29" s="125"/>
      <c r="J29" s="120"/>
      <c r="K29" s="125"/>
      <c r="L29" s="126"/>
      <c r="M29" s="127"/>
      <c r="R29" s="55"/>
      <c r="U29" s="34" t="s">
        <v>136</v>
      </c>
    </row>
    <row r="30" spans="1:29" ht="16.5" thickBot="1" x14ac:dyDescent="0.3">
      <c r="A30" s="52"/>
      <c r="B30" s="168" t="s">
        <v>158</v>
      </c>
      <c r="C30" s="120" t="str">
        <f t="shared" si="0"/>
        <v/>
      </c>
      <c r="D30" s="121" t="s">
        <v>185</v>
      </c>
      <c r="E30" s="122" t="s">
        <v>180</v>
      </c>
      <c r="F30" s="123" t="s">
        <v>181</v>
      </c>
      <c r="G30" s="124" t="s">
        <v>186</v>
      </c>
      <c r="H30" s="143"/>
      <c r="I30" s="125"/>
      <c r="J30" s="120"/>
      <c r="K30" s="125"/>
      <c r="L30" s="126"/>
      <c r="M30" s="127"/>
      <c r="R30" s="55"/>
    </row>
    <row r="31" spans="1:29" ht="16.5" thickBot="1" x14ac:dyDescent="0.3">
      <c r="A31" s="52"/>
      <c r="B31" s="168" t="s">
        <v>159</v>
      </c>
      <c r="C31" s="120" t="str">
        <f t="shared" si="0"/>
        <v/>
      </c>
      <c r="D31" s="121" t="s">
        <v>187</v>
      </c>
      <c r="E31" s="122" t="s">
        <v>180</v>
      </c>
      <c r="F31" s="123" t="s">
        <v>181</v>
      </c>
      <c r="G31" s="124" t="s">
        <v>188</v>
      </c>
      <c r="H31" s="143"/>
      <c r="I31" s="125"/>
      <c r="J31" s="120"/>
      <c r="K31" s="125"/>
      <c r="L31" s="126"/>
      <c r="M31" s="127"/>
      <c r="R31" s="55"/>
    </row>
    <row r="32" spans="1:29" ht="16.5" thickBot="1" x14ac:dyDescent="0.3">
      <c r="A32" s="52"/>
      <c r="B32" s="168" t="s">
        <v>160</v>
      </c>
      <c r="C32" s="120" t="str">
        <f t="shared" si="0"/>
        <v/>
      </c>
      <c r="D32" s="121" t="s">
        <v>189</v>
      </c>
      <c r="E32" s="122" t="s">
        <v>180</v>
      </c>
      <c r="F32" s="123" t="s">
        <v>181</v>
      </c>
      <c r="G32" s="124" t="s">
        <v>190</v>
      </c>
      <c r="H32" s="143"/>
      <c r="I32" s="125"/>
      <c r="J32" s="120"/>
      <c r="K32" s="125"/>
      <c r="L32" s="126"/>
      <c r="M32" s="127"/>
      <c r="R32" s="55"/>
      <c r="AC32" s="42"/>
    </row>
    <row r="33" spans="1:29" ht="16.5" thickBot="1" x14ac:dyDescent="0.3">
      <c r="A33" s="52"/>
      <c r="B33" s="168" t="s">
        <v>161</v>
      </c>
      <c r="C33" s="120" t="str">
        <f t="shared" si="0"/>
        <v/>
      </c>
      <c r="D33" s="121" t="s">
        <v>191</v>
      </c>
      <c r="E33" s="122" t="s">
        <v>180</v>
      </c>
      <c r="F33" s="123" t="s">
        <v>181</v>
      </c>
      <c r="G33" s="124" t="s">
        <v>192</v>
      </c>
      <c r="H33" s="143"/>
      <c r="I33" s="125"/>
      <c r="J33" s="120"/>
      <c r="K33" s="125"/>
      <c r="L33" s="126"/>
      <c r="M33" s="127"/>
      <c r="R33" s="55"/>
      <c r="AC33" s="42"/>
    </row>
    <row r="34" spans="1:29" ht="16.5" thickBot="1" x14ac:dyDescent="0.3">
      <c r="A34" s="52"/>
      <c r="B34" s="168" t="s">
        <v>162</v>
      </c>
      <c r="C34" s="120" t="str">
        <f t="shared" si="0"/>
        <v/>
      </c>
      <c r="D34" s="121" t="s">
        <v>193</v>
      </c>
      <c r="E34" s="122" t="s">
        <v>180</v>
      </c>
      <c r="F34" s="123" t="s">
        <v>181</v>
      </c>
      <c r="G34" s="124" t="s">
        <v>194</v>
      </c>
      <c r="H34" s="143"/>
      <c r="I34" s="125"/>
      <c r="J34" s="120"/>
      <c r="K34" s="125"/>
      <c r="L34" s="126"/>
      <c r="M34" s="127"/>
      <c r="R34" s="55"/>
      <c r="AC34" s="42"/>
    </row>
    <row r="35" spans="1:29" ht="16.5" thickBot="1" x14ac:dyDescent="0.3">
      <c r="A35" s="52"/>
      <c r="B35" s="168" t="s">
        <v>163</v>
      </c>
      <c r="C35" s="120" t="str">
        <f t="shared" si="0"/>
        <v/>
      </c>
      <c r="D35" s="121" t="s">
        <v>195</v>
      </c>
      <c r="E35" s="122" t="s">
        <v>180</v>
      </c>
      <c r="F35" s="123" t="s">
        <v>181</v>
      </c>
      <c r="G35" s="124" t="s">
        <v>196</v>
      </c>
      <c r="H35" s="143"/>
      <c r="I35" s="125"/>
      <c r="J35" s="120"/>
      <c r="K35" s="125"/>
      <c r="L35" s="126"/>
      <c r="M35" s="127"/>
      <c r="R35" s="55"/>
      <c r="AC35" s="42"/>
    </row>
    <row r="36" spans="1:29" ht="16.5" thickBot="1" x14ac:dyDescent="0.3">
      <c r="A36" s="52"/>
      <c r="B36" s="168" t="s">
        <v>164</v>
      </c>
      <c r="C36" s="120" t="str">
        <f t="shared" si="0"/>
        <v/>
      </c>
      <c r="D36" s="121" t="s">
        <v>197</v>
      </c>
      <c r="E36" s="122" t="s">
        <v>180</v>
      </c>
      <c r="F36" s="123" t="s">
        <v>181</v>
      </c>
      <c r="G36" s="124" t="s">
        <v>198</v>
      </c>
      <c r="H36" s="143"/>
      <c r="I36" s="125"/>
      <c r="J36" s="120"/>
      <c r="K36" s="125"/>
      <c r="L36" s="126"/>
      <c r="M36" s="127"/>
      <c r="R36" s="55"/>
      <c r="AC36" s="42"/>
    </row>
    <row r="37" spans="1:29" ht="16.5" thickBot="1" x14ac:dyDescent="0.3">
      <c r="A37" s="52"/>
      <c r="B37" s="168" t="s">
        <v>342</v>
      </c>
      <c r="C37" s="120" t="str">
        <f t="shared" si="0"/>
        <v/>
      </c>
      <c r="D37" s="121" t="s">
        <v>199</v>
      </c>
      <c r="E37" s="122" t="s">
        <v>180</v>
      </c>
      <c r="F37" s="123" t="s">
        <v>181</v>
      </c>
      <c r="G37" s="124" t="s">
        <v>200</v>
      </c>
      <c r="H37" s="143"/>
      <c r="I37" s="125"/>
      <c r="J37" s="120"/>
      <c r="K37" s="125"/>
      <c r="L37" s="126"/>
      <c r="M37" s="127"/>
      <c r="R37" s="55"/>
      <c r="AC37" s="42"/>
    </row>
    <row r="38" spans="1:29" ht="16.5" thickBot="1" x14ac:dyDescent="0.3">
      <c r="A38" s="52"/>
      <c r="B38" s="168" t="s">
        <v>343</v>
      </c>
      <c r="C38" s="120" t="str">
        <f t="shared" si="0"/>
        <v/>
      </c>
      <c r="D38" s="121" t="s">
        <v>201</v>
      </c>
      <c r="E38" s="122" t="s">
        <v>180</v>
      </c>
      <c r="F38" s="123" t="s">
        <v>181</v>
      </c>
      <c r="G38" s="124" t="s">
        <v>202</v>
      </c>
      <c r="H38" s="143"/>
      <c r="I38" s="125"/>
      <c r="J38" s="120"/>
      <c r="K38" s="125"/>
      <c r="L38" s="126"/>
      <c r="M38" s="127"/>
      <c r="R38" s="55"/>
      <c r="AC38" s="42"/>
    </row>
    <row r="39" spans="1:29" ht="16.5" thickBot="1" x14ac:dyDescent="0.3">
      <c r="A39" s="52"/>
      <c r="B39" s="168" t="s">
        <v>344</v>
      </c>
      <c r="C39" s="120" t="str">
        <f t="shared" si="0"/>
        <v/>
      </c>
      <c r="D39" s="121" t="s">
        <v>203</v>
      </c>
      <c r="E39" s="122" t="s">
        <v>180</v>
      </c>
      <c r="F39" s="123" t="s">
        <v>181</v>
      </c>
      <c r="G39" s="124" t="s">
        <v>204</v>
      </c>
      <c r="H39" s="143"/>
      <c r="I39" s="125"/>
      <c r="J39" s="120"/>
      <c r="K39" s="125"/>
      <c r="L39" s="126"/>
      <c r="M39" s="127"/>
      <c r="R39" s="55"/>
      <c r="AC39" s="42"/>
    </row>
    <row r="40" spans="1:29" ht="16.5" thickBot="1" x14ac:dyDescent="0.3">
      <c r="A40" s="52"/>
      <c r="B40" s="168" t="s">
        <v>345</v>
      </c>
      <c r="C40" s="120" t="str">
        <f t="shared" si="0"/>
        <v/>
      </c>
      <c r="D40" s="121" t="s">
        <v>205</v>
      </c>
      <c r="E40" s="122" t="s">
        <v>180</v>
      </c>
      <c r="F40" s="123" t="s">
        <v>181</v>
      </c>
      <c r="G40" s="124" t="s">
        <v>206</v>
      </c>
      <c r="H40" s="143"/>
      <c r="I40" s="125"/>
      <c r="J40" s="120"/>
      <c r="K40" s="125"/>
      <c r="L40" s="126"/>
      <c r="M40" s="127"/>
      <c r="R40" s="55"/>
      <c r="AC40" s="42"/>
    </row>
    <row r="41" spans="1:29" ht="16.5" thickBot="1" x14ac:dyDescent="0.3">
      <c r="A41" s="52"/>
      <c r="B41" s="168" t="s">
        <v>346</v>
      </c>
      <c r="C41" s="120" t="str">
        <f t="shared" si="0"/>
        <v/>
      </c>
      <c r="D41" s="121" t="s">
        <v>207</v>
      </c>
      <c r="E41" s="122" t="s">
        <v>180</v>
      </c>
      <c r="F41" s="123" t="s">
        <v>181</v>
      </c>
      <c r="G41" s="124" t="s">
        <v>208</v>
      </c>
      <c r="H41" s="143"/>
      <c r="I41" s="125"/>
      <c r="J41" s="120"/>
      <c r="K41" s="125"/>
      <c r="L41" s="126"/>
      <c r="M41" s="127"/>
      <c r="R41" s="55"/>
      <c r="AC41" s="42"/>
    </row>
    <row r="42" spans="1:29" ht="16.5" thickBot="1" x14ac:dyDescent="0.3">
      <c r="A42" s="52"/>
      <c r="B42" s="168" t="s">
        <v>347</v>
      </c>
      <c r="C42" s="120" t="str">
        <f t="shared" si="0"/>
        <v/>
      </c>
      <c r="D42" s="121" t="s">
        <v>209</v>
      </c>
      <c r="E42" s="122" t="s">
        <v>180</v>
      </c>
      <c r="F42" s="123" t="s">
        <v>181</v>
      </c>
      <c r="G42" s="124" t="s">
        <v>210</v>
      </c>
      <c r="H42" s="143"/>
      <c r="I42" s="125"/>
      <c r="J42" s="120"/>
      <c r="K42" s="125"/>
      <c r="L42" s="126"/>
      <c r="M42" s="127"/>
      <c r="R42" s="55"/>
      <c r="AC42" s="42"/>
    </row>
    <row r="43" spans="1:29" ht="16.5" thickBot="1" x14ac:dyDescent="0.3">
      <c r="A43" s="52"/>
      <c r="B43" s="168" t="s">
        <v>348</v>
      </c>
      <c r="C43" s="120" t="str">
        <f t="shared" si="0"/>
        <v/>
      </c>
      <c r="D43" s="121" t="s">
        <v>211</v>
      </c>
      <c r="E43" s="122" t="s">
        <v>180</v>
      </c>
      <c r="F43" s="123" t="s">
        <v>181</v>
      </c>
      <c r="G43" s="124" t="s">
        <v>212</v>
      </c>
      <c r="H43" s="143"/>
      <c r="I43" s="125"/>
      <c r="J43" s="120"/>
      <c r="K43" s="125"/>
      <c r="L43" s="126"/>
      <c r="M43" s="127"/>
      <c r="R43" s="55"/>
      <c r="AC43" s="42"/>
    </row>
    <row r="44" spans="1:29" ht="16.5" thickBot="1" x14ac:dyDescent="0.3">
      <c r="A44" s="52"/>
      <c r="B44" s="168" t="s">
        <v>349</v>
      </c>
      <c r="C44" s="120" t="str">
        <f t="shared" si="0"/>
        <v/>
      </c>
      <c r="D44" s="121" t="s">
        <v>213</v>
      </c>
      <c r="E44" s="122" t="s">
        <v>180</v>
      </c>
      <c r="F44" s="123" t="s">
        <v>181</v>
      </c>
      <c r="G44" s="124" t="s">
        <v>214</v>
      </c>
      <c r="H44" s="143"/>
      <c r="I44" s="125"/>
      <c r="J44" s="120"/>
      <c r="K44" s="125"/>
      <c r="L44" s="126"/>
      <c r="M44" s="127"/>
      <c r="R44" s="55"/>
      <c r="AC44" s="42"/>
    </row>
    <row r="45" spans="1:29" ht="16.5" thickBot="1" x14ac:dyDescent="0.3">
      <c r="A45" s="52"/>
      <c r="B45" s="168" t="s">
        <v>350</v>
      </c>
      <c r="C45" s="120" t="str">
        <f t="shared" si="0"/>
        <v/>
      </c>
      <c r="D45" s="121" t="s">
        <v>215</v>
      </c>
      <c r="E45" s="122" t="s">
        <v>180</v>
      </c>
      <c r="F45" s="123" t="s">
        <v>181</v>
      </c>
      <c r="G45" s="124" t="s">
        <v>216</v>
      </c>
      <c r="H45" s="143"/>
      <c r="I45" s="125"/>
      <c r="J45" s="120"/>
      <c r="K45" s="125"/>
      <c r="L45" s="126"/>
      <c r="M45" s="127"/>
      <c r="R45" s="55"/>
      <c r="AC45" s="42"/>
    </row>
    <row r="46" spans="1:29" ht="16.5" thickBot="1" x14ac:dyDescent="0.3">
      <c r="A46" s="52"/>
      <c r="B46" s="168" t="s">
        <v>351</v>
      </c>
      <c r="C46" s="120" t="str">
        <f t="shared" si="0"/>
        <v/>
      </c>
      <c r="D46" s="121" t="s">
        <v>217</v>
      </c>
      <c r="E46" s="122" t="s">
        <v>180</v>
      </c>
      <c r="F46" s="123" t="s">
        <v>181</v>
      </c>
      <c r="G46" s="124" t="s">
        <v>218</v>
      </c>
      <c r="H46" s="143"/>
      <c r="I46" s="125"/>
      <c r="J46" s="120"/>
      <c r="K46" s="125"/>
      <c r="L46" s="126"/>
      <c r="M46" s="127"/>
      <c r="R46" s="55"/>
      <c r="AC46" s="42"/>
    </row>
    <row r="47" spans="1:29" ht="16.5" thickBot="1" x14ac:dyDescent="0.3">
      <c r="A47" s="52"/>
      <c r="B47" s="168" t="s">
        <v>352</v>
      </c>
      <c r="C47" s="120" t="str">
        <f t="shared" si="0"/>
        <v/>
      </c>
      <c r="D47" s="121" t="s">
        <v>219</v>
      </c>
      <c r="E47" s="122" t="s">
        <v>180</v>
      </c>
      <c r="F47" s="123" t="s">
        <v>181</v>
      </c>
      <c r="G47" s="124" t="s">
        <v>220</v>
      </c>
      <c r="H47" s="143"/>
      <c r="I47" s="125"/>
      <c r="J47" s="120"/>
      <c r="K47" s="125"/>
      <c r="L47" s="126"/>
      <c r="M47" s="127"/>
      <c r="R47" s="55"/>
      <c r="AC47" s="42"/>
    </row>
    <row r="48" spans="1:29" ht="16.5" thickBot="1" x14ac:dyDescent="0.3">
      <c r="A48" s="52"/>
      <c r="B48" s="168" t="s">
        <v>353</v>
      </c>
      <c r="C48" s="120" t="str">
        <f t="shared" si="0"/>
        <v/>
      </c>
      <c r="D48" s="121" t="s">
        <v>221</v>
      </c>
      <c r="E48" s="122" t="s">
        <v>180</v>
      </c>
      <c r="F48" s="123" t="s">
        <v>181</v>
      </c>
      <c r="G48" s="124" t="s">
        <v>222</v>
      </c>
      <c r="H48" s="143"/>
      <c r="I48" s="125"/>
      <c r="J48" s="120"/>
      <c r="K48" s="125"/>
      <c r="L48" s="126"/>
      <c r="M48" s="127"/>
      <c r="R48" s="55"/>
      <c r="AC48" s="42"/>
    </row>
    <row r="49" spans="1:29" ht="16.5" thickBot="1" x14ac:dyDescent="0.3">
      <c r="A49" s="52"/>
      <c r="B49" s="168" t="s">
        <v>354</v>
      </c>
      <c r="C49" s="120" t="str">
        <f t="shared" si="0"/>
        <v/>
      </c>
      <c r="D49" s="121" t="s">
        <v>223</v>
      </c>
      <c r="E49" s="122" t="s">
        <v>180</v>
      </c>
      <c r="F49" s="123" t="s">
        <v>181</v>
      </c>
      <c r="G49" s="124" t="s">
        <v>224</v>
      </c>
      <c r="H49" s="143"/>
      <c r="I49" s="125"/>
      <c r="J49" s="120"/>
      <c r="K49" s="125"/>
      <c r="L49" s="126"/>
      <c r="M49" s="127"/>
      <c r="R49" s="55"/>
      <c r="AC49" s="42"/>
    </row>
    <row r="50" spans="1:29" ht="16.5" thickBot="1" x14ac:dyDescent="0.3">
      <c r="A50" s="52"/>
      <c r="B50" s="168" t="s">
        <v>355</v>
      </c>
      <c r="C50" s="120" t="str">
        <f t="shared" si="0"/>
        <v/>
      </c>
      <c r="D50" s="121" t="s">
        <v>225</v>
      </c>
      <c r="E50" s="122" t="s">
        <v>180</v>
      </c>
      <c r="F50" s="123" t="s">
        <v>181</v>
      </c>
      <c r="G50" s="124" t="s">
        <v>226</v>
      </c>
      <c r="H50" s="143"/>
      <c r="I50" s="125"/>
      <c r="J50" s="120"/>
      <c r="K50" s="125"/>
      <c r="L50" s="126"/>
      <c r="M50" s="127"/>
      <c r="R50" s="55"/>
      <c r="AC50" s="42"/>
    </row>
    <row r="51" spans="1:29" ht="16.5" thickBot="1" x14ac:dyDescent="0.3">
      <c r="A51" s="52"/>
      <c r="B51" s="168" t="s">
        <v>356</v>
      </c>
      <c r="C51" s="120" t="str">
        <f t="shared" si="0"/>
        <v/>
      </c>
      <c r="D51" s="128" t="s">
        <v>227</v>
      </c>
      <c r="E51" s="129" t="s">
        <v>180</v>
      </c>
      <c r="F51" s="123" t="s">
        <v>181</v>
      </c>
      <c r="G51" s="130" t="s">
        <v>228</v>
      </c>
      <c r="H51" s="143"/>
      <c r="I51" s="125"/>
      <c r="J51" s="120"/>
      <c r="K51" s="125"/>
      <c r="L51" s="126"/>
      <c r="M51" s="127"/>
      <c r="R51" s="56"/>
      <c r="AC51" s="42"/>
    </row>
    <row r="52" spans="1:29" ht="16.5" thickBot="1" x14ac:dyDescent="0.3">
      <c r="A52" s="52"/>
      <c r="B52" s="168" t="s">
        <v>357</v>
      </c>
      <c r="C52" s="120" t="str">
        <f t="shared" si="0"/>
        <v/>
      </c>
      <c r="D52" s="128" t="s">
        <v>229</v>
      </c>
      <c r="E52" s="129" t="s">
        <v>180</v>
      </c>
      <c r="F52" s="123" t="s">
        <v>181</v>
      </c>
      <c r="G52" s="130" t="s">
        <v>230</v>
      </c>
      <c r="H52" s="143"/>
      <c r="I52" s="125"/>
      <c r="J52" s="120"/>
      <c r="K52" s="125"/>
      <c r="L52" s="126"/>
      <c r="M52" s="127"/>
      <c r="R52" s="56"/>
      <c r="AC52" s="42"/>
    </row>
    <row r="53" spans="1:29" ht="16.5" thickBot="1" x14ac:dyDescent="0.3">
      <c r="A53" s="52"/>
      <c r="B53" s="168" t="s">
        <v>358</v>
      </c>
      <c r="C53" s="120" t="str">
        <f t="shared" si="0"/>
        <v/>
      </c>
      <c r="D53" s="128" t="s">
        <v>231</v>
      </c>
      <c r="E53" s="129" t="s">
        <v>180</v>
      </c>
      <c r="F53" s="123" t="s">
        <v>181</v>
      </c>
      <c r="G53" s="130" t="s">
        <v>232</v>
      </c>
      <c r="H53" s="143"/>
      <c r="I53" s="125"/>
      <c r="J53" s="120"/>
      <c r="K53" s="125"/>
      <c r="L53" s="126"/>
      <c r="M53" s="127"/>
      <c r="R53" s="56"/>
      <c r="AC53" s="42"/>
    </row>
    <row r="54" spans="1:29" ht="16.5" thickBot="1" x14ac:dyDescent="0.3">
      <c r="A54" s="52"/>
      <c r="B54" s="168" t="s">
        <v>359</v>
      </c>
      <c r="C54" s="120" t="str">
        <f t="shared" si="0"/>
        <v/>
      </c>
      <c r="D54" s="128" t="s">
        <v>233</v>
      </c>
      <c r="E54" s="129" t="s">
        <v>180</v>
      </c>
      <c r="F54" s="123" t="s">
        <v>181</v>
      </c>
      <c r="G54" s="130" t="s">
        <v>234</v>
      </c>
      <c r="H54" s="143"/>
      <c r="I54" s="125"/>
      <c r="J54" s="120"/>
      <c r="K54" s="125"/>
      <c r="L54" s="126"/>
      <c r="M54" s="127"/>
      <c r="R54" s="56"/>
      <c r="AC54" s="42"/>
    </row>
    <row r="55" spans="1:29" ht="16.5" thickBot="1" x14ac:dyDescent="0.3">
      <c r="A55" s="52"/>
      <c r="B55" s="168" t="s">
        <v>360</v>
      </c>
      <c r="C55" s="120" t="str">
        <f t="shared" si="0"/>
        <v/>
      </c>
      <c r="D55" s="128" t="s">
        <v>235</v>
      </c>
      <c r="E55" s="129" t="s">
        <v>180</v>
      </c>
      <c r="F55" s="123" t="s">
        <v>181</v>
      </c>
      <c r="G55" s="130" t="s">
        <v>236</v>
      </c>
      <c r="H55" s="143"/>
      <c r="I55" s="125"/>
      <c r="J55" s="120"/>
      <c r="K55" s="125"/>
      <c r="L55" s="126"/>
      <c r="M55" s="127"/>
      <c r="R55" s="56"/>
      <c r="AC55" s="42"/>
    </row>
    <row r="56" spans="1:29" ht="16.5" thickBot="1" x14ac:dyDescent="0.3">
      <c r="A56" s="52"/>
      <c r="B56" s="168" t="s">
        <v>361</v>
      </c>
      <c r="C56" s="120" t="str">
        <f t="shared" si="0"/>
        <v/>
      </c>
      <c r="D56" s="128" t="s">
        <v>237</v>
      </c>
      <c r="E56" s="129" t="s">
        <v>180</v>
      </c>
      <c r="F56" s="123" t="s">
        <v>181</v>
      </c>
      <c r="G56" s="130" t="s">
        <v>238</v>
      </c>
      <c r="H56" s="143"/>
      <c r="I56" s="125"/>
      <c r="J56" s="120"/>
      <c r="K56" s="125"/>
      <c r="L56" s="126"/>
      <c r="M56" s="127"/>
      <c r="R56" s="56"/>
      <c r="AC56" s="42"/>
    </row>
    <row r="57" spans="1:29" ht="16.5" thickBot="1" x14ac:dyDescent="0.3">
      <c r="A57" s="52"/>
      <c r="B57" s="168" t="s">
        <v>362</v>
      </c>
      <c r="C57" s="120" t="str">
        <f t="shared" si="0"/>
        <v/>
      </c>
      <c r="D57" s="128" t="s">
        <v>239</v>
      </c>
      <c r="E57" s="129" t="s">
        <v>180</v>
      </c>
      <c r="F57" s="123" t="s">
        <v>181</v>
      </c>
      <c r="G57" s="130" t="s">
        <v>240</v>
      </c>
      <c r="H57" s="143"/>
      <c r="I57" s="125"/>
      <c r="J57" s="120"/>
      <c r="K57" s="125"/>
      <c r="L57" s="126"/>
      <c r="M57" s="127"/>
      <c r="R57" s="56"/>
      <c r="AC57" s="42"/>
    </row>
    <row r="58" spans="1:29" ht="16.5" thickBot="1" x14ac:dyDescent="0.3">
      <c r="A58" s="52"/>
      <c r="B58" s="168" t="s">
        <v>363</v>
      </c>
      <c r="C58" s="120" t="str">
        <f t="shared" si="0"/>
        <v/>
      </c>
      <c r="D58" s="128" t="s">
        <v>241</v>
      </c>
      <c r="E58" s="129" t="s">
        <v>180</v>
      </c>
      <c r="F58" s="123" t="s">
        <v>181</v>
      </c>
      <c r="G58" s="130" t="s">
        <v>242</v>
      </c>
      <c r="H58" s="143"/>
      <c r="I58" s="125"/>
      <c r="J58" s="120"/>
      <c r="K58" s="125"/>
      <c r="L58" s="126"/>
      <c r="M58" s="127"/>
      <c r="R58" s="56"/>
      <c r="AC58" s="42"/>
    </row>
    <row r="59" spans="1:29" ht="16.5" thickBot="1" x14ac:dyDescent="0.3">
      <c r="A59" s="52"/>
      <c r="B59" s="168" t="s">
        <v>364</v>
      </c>
      <c r="C59" s="120" t="str">
        <f t="shared" si="0"/>
        <v/>
      </c>
      <c r="D59" s="128" t="s">
        <v>243</v>
      </c>
      <c r="E59" s="129" t="s">
        <v>180</v>
      </c>
      <c r="F59" s="123" t="s">
        <v>181</v>
      </c>
      <c r="G59" s="130" t="s">
        <v>244</v>
      </c>
      <c r="H59" s="143"/>
      <c r="I59" s="125"/>
      <c r="J59" s="120"/>
      <c r="K59" s="125"/>
      <c r="L59" s="126"/>
      <c r="M59" s="127"/>
      <c r="R59" s="56"/>
      <c r="AC59" s="42"/>
    </row>
    <row r="60" spans="1:29" ht="16.5" thickBot="1" x14ac:dyDescent="0.3">
      <c r="A60" s="52"/>
      <c r="B60" s="168" t="s">
        <v>365</v>
      </c>
      <c r="C60" s="120" t="str">
        <f t="shared" si="0"/>
        <v/>
      </c>
      <c r="D60" s="128" t="s">
        <v>245</v>
      </c>
      <c r="E60" s="129" t="s">
        <v>180</v>
      </c>
      <c r="F60" s="123" t="s">
        <v>181</v>
      </c>
      <c r="G60" s="130" t="s">
        <v>246</v>
      </c>
      <c r="H60" s="143"/>
      <c r="I60" s="125"/>
      <c r="J60" s="120"/>
      <c r="K60" s="125"/>
      <c r="L60" s="126"/>
      <c r="M60" s="127"/>
      <c r="R60" s="56"/>
      <c r="AC60" s="42"/>
    </row>
    <row r="61" spans="1:29" ht="16.5" thickBot="1" x14ac:dyDescent="0.3">
      <c r="A61" s="52"/>
      <c r="B61" s="168" t="s">
        <v>366</v>
      </c>
      <c r="C61" s="120" t="str">
        <f t="shared" si="0"/>
        <v/>
      </c>
      <c r="D61" s="128" t="s">
        <v>247</v>
      </c>
      <c r="E61" s="129" t="s">
        <v>180</v>
      </c>
      <c r="F61" s="123" t="s">
        <v>181</v>
      </c>
      <c r="G61" s="130" t="s">
        <v>248</v>
      </c>
      <c r="H61" s="143"/>
      <c r="I61" s="125"/>
      <c r="J61" s="120"/>
      <c r="K61" s="125"/>
      <c r="L61" s="126"/>
      <c r="M61" s="127"/>
      <c r="R61" s="56"/>
      <c r="AC61" s="42"/>
    </row>
    <row r="62" spans="1:29" ht="16.5" thickBot="1" x14ac:dyDescent="0.3">
      <c r="A62" s="52"/>
      <c r="B62" s="168" t="s">
        <v>367</v>
      </c>
      <c r="C62" s="120" t="str">
        <f t="shared" si="0"/>
        <v/>
      </c>
      <c r="D62" s="128" t="s">
        <v>249</v>
      </c>
      <c r="E62" s="129" t="s">
        <v>180</v>
      </c>
      <c r="F62" s="123" t="s">
        <v>181</v>
      </c>
      <c r="G62" s="130" t="s">
        <v>250</v>
      </c>
      <c r="H62" s="143"/>
      <c r="I62" s="125"/>
      <c r="J62" s="120"/>
      <c r="K62" s="125"/>
      <c r="L62" s="126"/>
      <c r="M62" s="127"/>
      <c r="R62" s="56"/>
      <c r="AC62" s="42"/>
    </row>
    <row r="63" spans="1:29" ht="16.5" thickBot="1" x14ac:dyDescent="0.3">
      <c r="A63" s="52"/>
      <c r="B63" s="168" t="s">
        <v>368</v>
      </c>
      <c r="C63" s="120" t="str">
        <f t="shared" si="0"/>
        <v/>
      </c>
      <c r="D63" s="128" t="s">
        <v>251</v>
      </c>
      <c r="E63" s="129" t="s">
        <v>180</v>
      </c>
      <c r="F63" s="123" t="s">
        <v>181</v>
      </c>
      <c r="G63" s="130" t="s">
        <v>252</v>
      </c>
      <c r="H63" s="143"/>
      <c r="I63" s="125"/>
      <c r="J63" s="120"/>
      <c r="K63" s="125"/>
      <c r="L63" s="126"/>
      <c r="M63" s="127"/>
      <c r="R63" s="56"/>
      <c r="AC63" s="42"/>
    </row>
    <row r="64" spans="1:29" ht="16.5" thickBot="1" x14ac:dyDescent="0.3">
      <c r="A64" s="52"/>
      <c r="B64" s="168" t="s">
        <v>369</v>
      </c>
      <c r="C64" s="120" t="str">
        <f t="shared" si="0"/>
        <v/>
      </c>
      <c r="D64" s="128" t="s">
        <v>253</v>
      </c>
      <c r="E64" s="129" t="s">
        <v>180</v>
      </c>
      <c r="F64" s="123" t="s">
        <v>181</v>
      </c>
      <c r="G64" s="130" t="s">
        <v>254</v>
      </c>
      <c r="H64" s="143"/>
      <c r="I64" s="125"/>
      <c r="J64" s="120"/>
      <c r="K64" s="125"/>
      <c r="L64" s="126"/>
      <c r="M64" s="127"/>
      <c r="R64" s="56"/>
      <c r="AC64" s="42"/>
    </row>
    <row r="65" spans="1:29" ht="16.5" thickBot="1" x14ac:dyDescent="0.3">
      <c r="A65" s="52"/>
      <c r="B65" s="168" t="s">
        <v>370</v>
      </c>
      <c r="C65" s="120" t="str">
        <f t="shared" si="0"/>
        <v/>
      </c>
      <c r="D65" s="128" t="s">
        <v>255</v>
      </c>
      <c r="E65" s="129" t="s">
        <v>180</v>
      </c>
      <c r="F65" s="123" t="s">
        <v>181</v>
      </c>
      <c r="G65" s="130" t="s">
        <v>256</v>
      </c>
      <c r="H65" s="143"/>
      <c r="I65" s="125"/>
      <c r="J65" s="120"/>
      <c r="K65" s="125"/>
      <c r="L65" s="126"/>
      <c r="M65" s="127"/>
      <c r="R65" s="56"/>
      <c r="AC65" s="42"/>
    </row>
    <row r="66" spans="1:29" ht="16.5" thickBot="1" x14ac:dyDescent="0.3">
      <c r="A66" s="52"/>
      <c r="B66" s="168" t="s">
        <v>371</v>
      </c>
      <c r="C66" s="120" t="str">
        <f t="shared" si="0"/>
        <v/>
      </c>
      <c r="D66" s="128" t="s">
        <v>257</v>
      </c>
      <c r="E66" s="129" t="s">
        <v>180</v>
      </c>
      <c r="F66" s="123" t="s">
        <v>181</v>
      </c>
      <c r="G66" s="130" t="s">
        <v>258</v>
      </c>
      <c r="H66" s="143"/>
      <c r="I66" s="125"/>
      <c r="J66" s="120"/>
      <c r="K66" s="125"/>
      <c r="L66" s="126"/>
      <c r="M66" s="127"/>
      <c r="R66" s="56"/>
      <c r="AC66" s="42"/>
    </row>
    <row r="67" spans="1:29" ht="16.5" thickBot="1" x14ac:dyDescent="0.3">
      <c r="A67" s="52"/>
      <c r="B67" s="168" t="s">
        <v>372</v>
      </c>
      <c r="C67" s="120" t="str">
        <f t="shared" si="0"/>
        <v/>
      </c>
      <c r="D67" s="128" t="s">
        <v>259</v>
      </c>
      <c r="E67" s="129" t="s">
        <v>180</v>
      </c>
      <c r="F67" s="123" t="s">
        <v>181</v>
      </c>
      <c r="G67" s="130" t="s">
        <v>260</v>
      </c>
      <c r="H67" s="143"/>
      <c r="I67" s="125"/>
      <c r="J67" s="120"/>
      <c r="K67" s="125"/>
      <c r="L67" s="126"/>
      <c r="M67" s="127"/>
      <c r="R67" s="56"/>
      <c r="AC67" s="42"/>
    </row>
    <row r="68" spans="1:29" ht="16.5" thickBot="1" x14ac:dyDescent="0.3">
      <c r="A68" s="52"/>
      <c r="B68" s="168" t="s">
        <v>373</v>
      </c>
      <c r="C68" s="120" t="str">
        <f t="shared" si="0"/>
        <v/>
      </c>
      <c r="D68" s="128" t="s">
        <v>261</v>
      </c>
      <c r="E68" s="129" t="s">
        <v>180</v>
      </c>
      <c r="F68" s="123" t="s">
        <v>181</v>
      </c>
      <c r="G68" s="130" t="s">
        <v>262</v>
      </c>
      <c r="H68" s="143"/>
      <c r="I68" s="125"/>
      <c r="J68" s="120"/>
      <c r="K68" s="125"/>
      <c r="L68" s="126"/>
      <c r="M68" s="127"/>
      <c r="R68" s="56"/>
      <c r="AC68" s="42"/>
    </row>
    <row r="69" spans="1:29" ht="16.5" thickBot="1" x14ac:dyDescent="0.3">
      <c r="A69" s="52"/>
      <c r="B69" s="168" t="s">
        <v>374</v>
      </c>
      <c r="C69" s="120" t="str">
        <f t="shared" si="0"/>
        <v/>
      </c>
      <c r="D69" s="128" t="s">
        <v>263</v>
      </c>
      <c r="E69" s="129" t="s">
        <v>180</v>
      </c>
      <c r="F69" s="123" t="s">
        <v>181</v>
      </c>
      <c r="G69" s="130" t="s">
        <v>264</v>
      </c>
      <c r="H69" s="143"/>
      <c r="I69" s="125"/>
      <c r="J69" s="120"/>
      <c r="K69" s="125"/>
      <c r="L69" s="126"/>
      <c r="M69" s="127"/>
      <c r="R69" s="56"/>
      <c r="AC69" s="42"/>
    </row>
    <row r="70" spans="1:29" ht="16.5" thickBot="1" x14ac:dyDescent="0.3">
      <c r="A70" s="52"/>
      <c r="B70" s="168" t="s">
        <v>375</v>
      </c>
      <c r="C70" s="120" t="str">
        <f t="shared" si="0"/>
        <v/>
      </c>
      <c r="D70" s="128" t="s">
        <v>265</v>
      </c>
      <c r="E70" s="129" t="s">
        <v>180</v>
      </c>
      <c r="F70" s="123" t="s">
        <v>181</v>
      </c>
      <c r="G70" s="130" t="s">
        <v>266</v>
      </c>
      <c r="H70" s="143"/>
      <c r="I70" s="125"/>
      <c r="J70" s="120"/>
      <c r="K70" s="125"/>
      <c r="L70" s="126"/>
      <c r="M70" s="127"/>
      <c r="R70" s="56"/>
      <c r="AC70" s="42"/>
    </row>
    <row r="71" spans="1:29" ht="16.5" thickBot="1" x14ac:dyDescent="0.3">
      <c r="A71" s="52"/>
      <c r="B71" s="168" t="s">
        <v>376</v>
      </c>
      <c r="C71" s="120" t="str">
        <f t="shared" si="0"/>
        <v/>
      </c>
      <c r="D71" s="128" t="s">
        <v>267</v>
      </c>
      <c r="E71" s="129" t="s">
        <v>180</v>
      </c>
      <c r="F71" s="123" t="s">
        <v>181</v>
      </c>
      <c r="G71" s="130" t="s">
        <v>268</v>
      </c>
      <c r="H71" s="143"/>
      <c r="I71" s="125"/>
      <c r="J71" s="120"/>
      <c r="K71" s="125"/>
      <c r="L71" s="126"/>
      <c r="M71" s="127"/>
      <c r="R71" s="56"/>
    </row>
    <row r="72" spans="1:29" ht="16.5" thickBot="1" x14ac:dyDescent="0.3">
      <c r="A72" s="52"/>
      <c r="B72" s="168" t="s">
        <v>377</v>
      </c>
      <c r="C72" s="120" t="str">
        <f t="shared" si="0"/>
        <v/>
      </c>
      <c r="D72" s="120" t="s">
        <v>55</v>
      </c>
      <c r="E72" s="131" t="s">
        <v>53</v>
      </c>
      <c r="F72" s="132">
        <v>44778</v>
      </c>
      <c r="G72" s="133" t="s">
        <v>54</v>
      </c>
      <c r="H72" s="143"/>
      <c r="I72" s="125"/>
      <c r="J72" s="120"/>
      <c r="K72" s="125"/>
      <c r="L72" s="134"/>
      <c r="M72" s="125"/>
      <c r="R72" s="56" t="s">
        <v>56</v>
      </c>
      <c r="U72" s="34" t="s">
        <v>136</v>
      </c>
    </row>
    <row r="73" spans="1:29" ht="16.5" thickBot="1" x14ac:dyDescent="0.3">
      <c r="A73" s="52"/>
      <c r="B73" s="168" t="s">
        <v>378</v>
      </c>
      <c r="C73" s="120" t="str">
        <f t="shared" si="0"/>
        <v/>
      </c>
      <c r="D73" s="120" t="s">
        <v>57</v>
      </c>
      <c r="E73" s="131" t="s">
        <v>53</v>
      </c>
      <c r="F73" s="132">
        <v>44777</v>
      </c>
      <c r="G73" s="133" t="s">
        <v>58</v>
      </c>
      <c r="H73" s="143"/>
      <c r="I73" s="125"/>
      <c r="J73" s="120"/>
      <c r="K73" s="125"/>
      <c r="L73" s="126"/>
      <c r="M73" s="125"/>
      <c r="R73" s="56" t="s">
        <v>25</v>
      </c>
    </row>
    <row r="74" spans="1:29" ht="16.5" thickBot="1" x14ac:dyDescent="0.3">
      <c r="A74" s="52"/>
      <c r="B74" s="168" t="s">
        <v>379</v>
      </c>
      <c r="C74" s="120" t="str">
        <f t="shared" si="0"/>
        <v/>
      </c>
      <c r="D74" s="120" t="s">
        <v>59</v>
      </c>
      <c r="E74" s="131" t="s">
        <v>53</v>
      </c>
      <c r="F74" s="132">
        <v>44777</v>
      </c>
      <c r="G74" s="133" t="s">
        <v>60</v>
      </c>
      <c r="H74" s="143"/>
      <c r="I74" s="125"/>
      <c r="J74" s="120"/>
      <c r="K74" s="125"/>
      <c r="L74" s="126"/>
      <c r="M74" s="125"/>
      <c r="R74" s="56" t="s">
        <v>61</v>
      </c>
    </row>
    <row r="75" spans="1:29" ht="16.5" thickBot="1" x14ac:dyDescent="0.3">
      <c r="A75" s="52"/>
      <c r="B75" s="168" t="s">
        <v>380</v>
      </c>
      <c r="C75" s="120" t="str">
        <f t="shared" si="0"/>
        <v/>
      </c>
      <c r="D75" s="120" t="s">
        <v>62</v>
      </c>
      <c r="E75" s="131" t="s">
        <v>53</v>
      </c>
      <c r="F75" s="132">
        <v>44777</v>
      </c>
      <c r="G75" s="133" t="s">
        <v>63</v>
      </c>
      <c r="H75" s="143"/>
      <c r="I75" s="125"/>
      <c r="J75" s="120"/>
      <c r="K75" s="125"/>
      <c r="L75" s="126"/>
      <c r="M75" s="125"/>
      <c r="R75" s="56" t="s">
        <v>64</v>
      </c>
    </row>
    <row r="76" spans="1:29" ht="16.5" thickBot="1" x14ac:dyDescent="0.3">
      <c r="A76" s="52"/>
      <c r="B76" s="168" t="s">
        <v>381</v>
      </c>
      <c r="C76" s="120" t="str">
        <f t="shared" si="0"/>
        <v/>
      </c>
      <c r="D76" s="120" t="s">
        <v>65</v>
      </c>
      <c r="E76" s="131" t="s">
        <v>53</v>
      </c>
      <c r="F76" s="132">
        <v>44777</v>
      </c>
      <c r="G76" s="133" t="s">
        <v>66</v>
      </c>
      <c r="H76" s="143"/>
      <c r="I76" s="125"/>
      <c r="J76" s="120"/>
      <c r="K76" s="125"/>
      <c r="L76" s="126"/>
      <c r="M76" s="125"/>
      <c r="R76" s="56" t="s">
        <v>67</v>
      </c>
    </row>
    <row r="77" spans="1:29" ht="16.5" thickBot="1" x14ac:dyDescent="0.3">
      <c r="A77" s="52"/>
      <c r="B77" s="168" t="s">
        <v>382</v>
      </c>
      <c r="C77" s="120" t="str">
        <f t="shared" si="0"/>
        <v/>
      </c>
      <c r="D77" s="120" t="s">
        <v>68</v>
      </c>
      <c r="E77" s="131" t="s">
        <v>53</v>
      </c>
      <c r="F77" s="132">
        <v>44777</v>
      </c>
      <c r="G77" s="133" t="s">
        <v>69</v>
      </c>
      <c r="H77" s="143"/>
      <c r="I77" s="125"/>
      <c r="J77" s="120"/>
      <c r="K77" s="125"/>
      <c r="L77" s="126"/>
      <c r="M77" s="125"/>
      <c r="R77" s="56"/>
    </row>
    <row r="78" spans="1:29" ht="16.5" thickBot="1" x14ac:dyDescent="0.3">
      <c r="A78" s="52"/>
      <c r="B78" s="168" t="s">
        <v>383</v>
      </c>
      <c r="C78" s="120" t="str">
        <f t="shared" si="0"/>
        <v/>
      </c>
      <c r="D78" s="120" t="s">
        <v>70</v>
      </c>
      <c r="E78" s="131" t="s">
        <v>53</v>
      </c>
      <c r="F78" s="132">
        <v>44777</v>
      </c>
      <c r="G78" s="133" t="s">
        <v>71</v>
      </c>
      <c r="H78" s="143"/>
      <c r="I78" s="125"/>
      <c r="J78" s="120"/>
      <c r="K78" s="125"/>
      <c r="L78" s="126"/>
      <c r="M78" s="125"/>
      <c r="R78" s="56"/>
    </row>
    <row r="79" spans="1:29" ht="16.5" thickBot="1" x14ac:dyDescent="0.3">
      <c r="A79" s="52"/>
      <c r="B79" s="168" t="s">
        <v>384</v>
      </c>
      <c r="C79" s="120" t="str">
        <f t="shared" si="0"/>
        <v/>
      </c>
      <c r="D79" s="120" t="s">
        <v>72</v>
      </c>
      <c r="E79" s="131" t="s">
        <v>53</v>
      </c>
      <c r="F79" s="132">
        <v>44777</v>
      </c>
      <c r="G79" s="133" t="s">
        <v>73</v>
      </c>
      <c r="H79" s="143"/>
      <c r="I79" s="125"/>
      <c r="J79" s="120"/>
      <c r="K79" s="125"/>
      <c r="L79" s="126"/>
      <c r="M79" s="125"/>
      <c r="R79" s="56"/>
    </row>
    <row r="80" spans="1:29" ht="16.5" thickBot="1" x14ac:dyDescent="0.3">
      <c r="A80" s="52"/>
      <c r="B80" s="168" t="s">
        <v>385</v>
      </c>
      <c r="C80" s="120" t="str">
        <f t="shared" si="0"/>
        <v/>
      </c>
      <c r="D80" s="120" t="s">
        <v>74</v>
      </c>
      <c r="E80" s="131" t="s">
        <v>53</v>
      </c>
      <c r="F80" s="132">
        <v>44777</v>
      </c>
      <c r="G80" s="133" t="s">
        <v>75</v>
      </c>
      <c r="H80" s="143"/>
      <c r="I80" s="125"/>
      <c r="J80" s="120"/>
      <c r="K80" s="125"/>
      <c r="L80" s="126"/>
      <c r="M80" s="125"/>
      <c r="R80" s="56"/>
    </row>
    <row r="81" spans="1:18" ht="16.5" thickBot="1" x14ac:dyDescent="0.3">
      <c r="A81" s="52"/>
      <c r="B81" s="168" t="s">
        <v>386</v>
      </c>
      <c r="C81" s="120" t="str">
        <f t="shared" si="0"/>
        <v/>
      </c>
      <c r="D81" s="120" t="s">
        <v>76</v>
      </c>
      <c r="E81" s="131" t="s">
        <v>53</v>
      </c>
      <c r="F81" s="132">
        <v>44777</v>
      </c>
      <c r="G81" s="133" t="s">
        <v>77</v>
      </c>
      <c r="H81" s="143"/>
      <c r="I81" s="125"/>
      <c r="J81" s="120"/>
      <c r="K81" s="125"/>
      <c r="L81" s="126"/>
      <c r="M81" s="125"/>
      <c r="R81" s="56"/>
    </row>
    <row r="82" spans="1:18" x14ac:dyDescent="0.25">
      <c r="A82" s="52"/>
      <c r="B82" s="168" t="s">
        <v>387</v>
      </c>
      <c r="C82" s="120" t="str">
        <f t="shared" si="0"/>
        <v/>
      </c>
      <c r="D82" s="120" t="s">
        <v>78</v>
      </c>
      <c r="E82" s="120" t="s">
        <v>128</v>
      </c>
      <c r="F82" s="132">
        <v>44714</v>
      </c>
      <c r="G82" s="133" t="s">
        <v>79</v>
      </c>
      <c r="H82" s="143"/>
      <c r="I82" s="125"/>
      <c r="J82" s="120"/>
      <c r="K82" s="125"/>
      <c r="L82" s="126"/>
      <c r="M82" s="125"/>
    </row>
    <row r="83" spans="1:18" x14ac:dyDescent="0.25">
      <c r="A83" s="52"/>
      <c r="B83" s="168" t="s">
        <v>388</v>
      </c>
      <c r="C83" s="120" t="str">
        <f t="shared" si="0"/>
        <v/>
      </c>
      <c r="D83" s="120" t="s">
        <v>80</v>
      </c>
      <c r="E83" s="135" t="s">
        <v>129</v>
      </c>
      <c r="F83" s="132">
        <v>44701</v>
      </c>
      <c r="G83" s="133" t="s">
        <v>81</v>
      </c>
      <c r="H83" s="143"/>
      <c r="I83" s="125"/>
      <c r="J83" s="120"/>
      <c r="K83" s="125"/>
      <c r="L83" s="126"/>
      <c r="M83" s="125"/>
    </row>
    <row r="84" spans="1:18" x14ac:dyDescent="0.25">
      <c r="A84" s="52"/>
      <c r="B84" s="168" t="s">
        <v>389</v>
      </c>
      <c r="C84" s="120" t="str">
        <f t="shared" si="0"/>
        <v/>
      </c>
      <c r="D84" s="120" t="s">
        <v>82</v>
      </c>
      <c r="E84" s="135" t="s">
        <v>129</v>
      </c>
      <c r="F84" s="132">
        <v>44701</v>
      </c>
      <c r="G84" s="133" t="s">
        <v>83</v>
      </c>
      <c r="H84" s="143"/>
      <c r="I84" s="125"/>
      <c r="J84" s="120"/>
      <c r="K84" s="125"/>
      <c r="L84" s="126"/>
      <c r="M84" s="125"/>
    </row>
    <row r="85" spans="1:18" x14ac:dyDescent="0.25">
      <c r="A85" s="52"/>
      <c r="B85" s="168" t="s">
        <v>390</v>
      </c>
      <c r="C85" s="120" t="str">
        <f t="shared" si="0"/>
        <v/>
      </c>
      <c r="D85" s="120" t="s">
        <v>84</v>
      </c>
      <c r="E85" s="135" t="s">
        <v>129</v>
      </c>
      <c r="F85" s="132">
        <v>44701</v>
      </c>
      <c r="G85" s="133" t="s">
        <v>85</v>
      </c>
      <c r="H85" s="143"/>
      <c r="I85" s="125"/>
      <c r="J85" s="120"/>
      <c r="K85" s="125"/>
      <c r="L85" s="126"/>
      <c r="M85" s="125"/>
    </row>
    <row r="86" spans="1:18" x14ac:dyDescent="0.25">
      <c r="A86" s="52"/>
      <c r="B86" s="168" t="s">
        <v>391</v>
      </c>
      <c r="C86" s="120" t="str">
        <f t="shared" si="0"/>
        <v/>
      </c>
      <c r="D86" s="120" t="s">
        <v>86</v>
      </c>
      <c r="E86" s="135" t="s">
        <v>130</v>
      </c>
      <c r="F86" s="132">
        <v>44673</v>
      </c>
      <c r="G86" s="133" t="s">
        <v>87</v>
      </c>
      <c r="H86" s="143"/>
      <c r="I86" s="125"/>
      <c r="J86" s="120"/>
      <c r="K86" s="125"/>
      <c r="L86" s="126"/>
      <c r="M86" s="125"/>
    </row>
    <row r="87" spans="1:18" x14ac:dyDescent="0.25">
      <c r="A87" s="52"/>
      <c r="B87" s="168" t="s">
        <v>392</v>
      </c>
      <c r="C87" s="120" t="str">
        <f t="shared" si="0"/>
        <v/>
      </c>
      <c r="D87" s="120" t="s">
        <v>88</v>
      </c>
      <c r="E87" s="135" t="s">
        <v>130</v>
      </c>
      <c r="F87" s="132">
        <v>44673</v>
      </c>
      <c r="G87" s="133" t="s">
        <v>89</v>
      </c>
      <c r="H87" s="143"/>
      <c r="I87" s="125"/>
      <c r="J87" s="120"/>
      <c r="K87" s="125"/>
      <c r="L87" s="126"/>
      <c r="M87" s="125"/>
    </row>
    <row r="88" spans="1:18" x14ac:dyDescent="0.25">
      <c r="A88" s="52"/>
      <c r="B88" s="168" t="s">
        <v>393</v>
      </c>
      <c r="C88" s="120" t="str">
        <f t="shared" si="0"/>
        <v/>
      </c>
      <c r="D88" s="120" t="s">
        <v>90</v>
      </c>
      <c r="E88" s="135" t="s">
        <v>130</v>
      </c>
      <c r="F88" s="132">
        <v>44673</v>
      </c>
      <c r="G88" s="133" t="s">
        <v>91</v>
      </c>
      <c r="H88" s="143"/>
      <c r="I88" s="125"/>
      <c r="J88" s="120"/>
      <c r="K88" s="125"/>
      <c r="L88" s="126"/>
      <c r="M88" s="125"/>
    </row>
    <row r="89" spans="1:18" x14ac:dyDescent="0.25">
      <c r="A89" s="52"/>
      <c r="B89" s="168" t="s">
        <v>394</v>
      </c>
      <c r="C89" s="120" t="str">
        <f t="shared" si="0"/>
        <v/>
      </c>
      <c r="D89" s="120" t="s">
        <v>92</v>
      </c>
      <c r="E89" s="120" t="s">
        <v>131</v>
      </c>
      <c r="F89" s="132">
        <v>44662</v>
      </c>
      <c r="G89" s="133" t="s">
        <v>93</v>
      </c>
      <c r="H89" s="143"/>
      <c r="I89" s="125"/>
      <c r="J89" s="120"/>
      <c r="K89" s="125"/>
      <c r="L89" s="126"/>
      <c r="M89" s="125"/>
    </row>
    <row r="90" spans="1:18" x14ac:dyDescent="0.25">
      <c r="A90" s="52"/>
      <c r="B90" s="168" t="s">
        <v>395</v>
      </c>
      <c r="C90" s="120" t="str">
        <f t="shared" si="0"/>
        <v/>
      </c>
      <c r="D90" s="120" t="s">
        <v>94</v>
      </c>
      <c r="E90" s="120" t="s">
        <v>134</v>
      </c>
      <c r="F90" s="132">
        <v>44656</v>
      </c>
      <c r="G90" s="133" t="s">
        <v>132</v>
      </c>
      <c r="H90" s="143"/>
      <c r="I90" s="125"/>
      <c r="J90" s="120"/>
      <c r="K90" s="125"/>
      <c r="L90" s="126"/>
      <c r="M90" s="125"/>
    </row>
    <row r="91" spans="1:18" x14ac:dyDescent="0.25">
      <c r="A91" s="52"/>
      <c r="B91" s="168" t="s">
        <v>396</v>
      </c>
      <c r="C91" s="120" t="str">
        <f t="shared" si="0"/>
        <v/>
      </c>
      <c r="D91" s="121" t="s">
        <v>269</v>
      </c>
      <c r="E91" s="129" t="s">
        <v>180</v>
      </c>
      <c r="F91" s="136" t="s">
        <v>270</v>
      </c>
      <c r="G91" s="124" t="s">
        <v>271</v>
      </c>
      <c r="H91" s="143"/>
      <c r="I91" s="125"/>
      <c r="J91" s="120"/>
      <c r="K91" s="125"/>
      <c r="L91" s="126"/>
      <c r="M91" s="125"/>
    </row>
    <row r="92" spans="1:18" x14ac:dyDescent="0.25">
      <c r="A92" s="52"/>
      <c r="B92" s="168" t="s">
        <v>397</v>
      </c>
      <c r="C92" s="120" t="str">
        <f t="shared" ref="C92:C155" si="1">IF(_xlfn.XOR(I92="X",J92="X"),_xlfn.CONCAT("CDT_",$F$9,"_",LEFT(H92,1),"_",B92),"")</f>
        <v/>
      </c>
      <c r="D92" s="121" t="s">
        <v>272</v>
      </c>
      <c r="E92" s="129" t="s">
        <v>180</v>
      </c>
      <c r="F92" s="136" t="s">
        <v>273</v>
      </c>
      <c r="G92" s="124" t="s">
        <v>274</v>
      </c>
      <c r="H92" s="143"/>
      <c r="I92" s="125"/>
      <c r="J92" s="120"/>
      <c r="K92" s="125"/>
      <c r="L92" s="126"/>
      <c r="M92" s="125"/>
    </row>
    <row r="93" spans="1:18" x14ac:dyDescent="0.25">
      <c r="A93" s="52"/>
      <c r="B93" s="168" t="s">
        <v>398</v>
      </c>
      <c r="C93" s="120" t="str">
        <f t="shared" si="1"/>
        <v/>
      </c>
      <c r="D93" s="121" t="s">
        <v>275</v>
      </c>
      <c r="E93" s="129" t="s">
        <v>180</v>
      </c>
      <c r="F93" s="136" t="s">
        <v>276</v>
      </c>
      <c r="G93" s="124" t="s">
        <v>277</v>
      </c>
      <c r="H93" s="143"/>
      <c r="I93" s="125"/>
      <c r="J93" s="120"/>
      <c r="K93" s="125"/>
      <c r="L93" s="126"/>
      <c r="M93" s="125"/>
    </row>
    <row r="94" spans="1:18" x14ac:dyDescent="0.25">
      <c r="A94" s="52"/>
      <c r="B94" s="168" t="s">
        <v>399</v>
      </c>
      <c r="C94" s="120" t="str">
        <f t="shared" si="1"/>
        <v/>
      </c>
      <c r="D94" s="121" t="s">
        <v>278</v>
      </c>
      <c r="E94" s="129" t="s">
        <v>180</v>
      </c>
      <c r="F94" s="136" t="s">
        <v>276</v>
      </c>
      <c r="G94" s="124" t="s">
        <v>279</v>
      </c>
      <c r="H94" s="143"/>
      <c r="I94" s="125"/>
      <c r="J94" s="120"/>
      <c r="K94" s="125"/>
      <c r="L94" s="126"/>
      <c r="M94" s="125"/>
    </row>
    <row r="95" spans="1:18" x14ac:dyDescent="0.25">
      <c r="A95" s="52"/>
      <c r="B95" s="168" t="s">
        <v>400</v>
      </c>
      <c r="C95" s="120" t="str">
        <f t="shared" si="1"/>
        <v/>
      </c>
      <c r="D95" s="121" t="s">
        <v>280</v>
      </c>
      <c r="E95" s="129" t="s">
        <v>180</v>
      </c>
      <c r="F95" s="136" t="s">
        <v>276</v>
      </c>
      <c r="G95" s="124" t="s">
        <v>281</v>
      </c>
      <c r="H95" s="143"/>
      <c r="I95" s="125"/>
      <c r="J95" s="120"/>
      <c r="K95" s="125"/>
      <c r="L95" s="126"/>
      <c r="M95" s="125"/>
    </row>
    <row r="96" spans="1:18" x14ac:dyDescent="0.25">
      <c r="A96" s="52"/>
      <c r="B96" s="168" t="s">
        <v>401</v>
      </c>
      <c r="C96" s="120" t="str">
        <f t="shared" si="1"/>
        <v/>
      </c>
      <c r="D96" s="121" t="s">
        <v>282</v>
      </c>
      <c r="E96" s="129" t="s">
        <v>180</v>
      </c>
      <c r="F96" s="136" t="s">
        <v>276</v>
      </c>
      <c r="G96" s="124" t="s">
        <v>283</v>
      </c>
      <c r="H96" s="143"/>
      <c r="I96" s="125"/>
      <c r="J96" s="120"/>
      <c r="K96" s="125"/>
      <c r="L96" s="126"/>
      <c r="M96" s="125"/>
    </row>
    <row r="97" spans="1:13" x14ac:dyDescent="0.25">
      <c r="A97" s="52"/>
      <c r="B97" s="168" t="s">
        <v>402</v>
      </c>
      <c r="C97" s="120" t="str">
        <f t="shared" si="1"/>
        <v/>
      </c>
      <c r="D97" s="121" t="s">
        <v>282</v>
      </c>
      <c r="E97" s="129" t="s">
        <v>180</v>
      </c>
      <c r="F97" s="136" t="s">
        <v>276</v>
      </c>
      <c r="G97" s="124" t="s">
        <v>284</v>
      </c>
      <c r="H97" s="143"/>
      <c r="I97" s="125"/>
      <c r="J97" s="120"/>
      <c r="K97" s="125"/>
      <c r="L97" s="126"/>
      <c r="M97" s="125"/>
    </row>
    <row r="98" spans="1:13" x14ac:dyDescent="0.25">
      <c r="A98" s="52"/>
      <c r="B98" s="168" t="s">
        <v>403</v>
      </c>
      <c r="C98" s="120" t="str">
        <f t="shared" si="1"/>
        <v/>
      </c>
      <c r="D98" s="121" t="s">
        <v>285</v>
      </c>
      <c r="E98" s="129" t="s">
        <v>180</v>
      </c>
      <c r="F98" s="136" t="s">
        <v>276</v>
      </c>
      <c r="G98" s="124" t="s">
        <v>286</v>
      </c>
      <c r="H98" s="143"/>
      <c r="I98" s="125"/>
      <c r="J98" s="120"/>
      <c r="K98" s="125"/>
      <c r="L98" s="126"/>
      <c r="M98" s="125"/>
    </row>
    <row r="99" spans="1:13" x14ac:dyDescent="0.25">
      <c r="A99" s="52"/>
      <c r="B99" s="168" t="s">
        <v>404</v>
      </c>
      <c r="C99" s="120" t="str">
        <f t="shared" si="1"/>
        <v/>
      </c>
      <c r="D99" s="121" t="s">
        <v>287</v>
      </c>
      <c r="E99" s="129" t="s">
        <v>180</v>
      </c>
      <c r="F99" s="136" t="s">
        <v>276</v>
      </c>
      <c r="G99" s="124" t="s">
        <v>288</v>
      </c>
      <c r="H99" s="143"/>
      <c r="I99" s="125"/>
      <c r="J99" s="120"/>
      <c r="K99" s="125"/>
      <c r="L99" s="126"/>
      <c r="M99" s="125"/>
    </row>
    <row r="100" spans="1:13" x14ac:dyDescent="0.25">
      <c r="A100" s="52"/>
      <c r="B100" s="168" t="s">
        <v>405</v>
      </c>
      <c r="C100" s="120" t="str">
        <f t="shared" si="1"/>
        <v/>
      </c>
      <c r="D100" s="121" t="s">
        <v>282</v>
      </c>
      <c r="E100" s="129" t="s">
        <v>180</v>
      </c>
      <c r="F100" s="136" t="s">
        <v>276</v>
      </c>
      <c r="G100" s="124" t="s">
        <v>289</v>
      </c>
      <c r="H100" s="143"/>
      <c r="I100" s="125"/>
      <c r="J100" s="120"/>
      <c r="K100" s="125"/>
      <c r="L100" s="126"/>
      <c r="M100" s="125"/>
    </row>
    <row r="101" spans="1:13" x14ac:dyDescent="0.25">
      <c r="A101" s="52"/>
      <c r="B101" s="168" t="s">
        <v>406</v>
      </c>
      <c r="C101" s="120" t="str">
        <f t="shared" si="1"/>
        <v/>
      </c>
      <c r="D101" s="121" t="s">
        <v>290</v>
      </c>
      <c r="E101" s="129" t="s">
        <v>180</v>
      </c>
      <c r="F101" s="136" t="s">
        <v>276</v>
      </c>
      <c r="G101" s="124" t="s">
        <v>291</v>
      </c>
      <c r="H101" s="143"/>
      <c r="I101" s="125"/>
      <c r="J101" s="120"/>
      <c r="K101" s="125"/>
      <c r="L101" s="126"/>
      <c r="M101" s="125"/>
    </row>
    <row r="102" spans="1:13" x14ac:dyDescent="0.25">
      <c r="A102" s="52"/>
      <c r="B102" s="168" t="s">
        <v>407</v>
      </c>
      <c r="C102" s="120" t="str">
        <f t="shared" si="1"/>
        <v/>
      </c>
      <c r="D102" s="121" t="s">
        <v>292</v>
      </c>
      <c r="E102" s="129" t="s">
        <v>180</v>
      </c>
      <c r="F102" s="136" t="s">
        <v>276</v>
      </c>
      <c r="G102" s="124" t="s">
        <v>293</v>
      </c>
      <c r="H102" s="143"/>
      <c r="I102" s="125"/>
      <c r="J102" s="120"/>
      <c r="K102" s="125"/>
      <c r="L102" s="126"/>
      <c r="M102" s="125"/>
    </row>
    <row r="103" spans="1:13" x14ac:dyDescent="0.25">
      <c r="A103" s="52"/>
      <c r="B103" s="168" t="s">
        <v>408</v>
      </c>
      <c r="C103" s="120" t="str">
        <f t="shared" si="1"/>
        <v/>
      </c>
      <c r="D103" s="121" t="s">
        <v>294</v>
      </c>
      <c r="E103" s="129" t="s">
        <v>180</v>
      </c>
      <c r="F103" s="136" t="s">
        <v>276</v>
      </c>
      <c r="G103" s="124" t="s">
        <v>295</v>
      </c>
      <c r="H103" s="143"/>
      <c r="I103" s="125"/>
      <c r="J103" s="120"/>
      <c r="K103" s="125"/>
      <c r="L103" s="126"/>
      <c r="M103" s="125"/>
    </row>
    <row r="104" spans="1:13" x14ac:dyDescent="0.25">
      <c r="A104" s="52"/>
      <c r="B104" s="168" t="s">
        <v>409</v>
      </c>
      <c r="C104" s="120" t="str">
        <f t="shared" si="1"/>
        <v/>
      </c>
      <c r="D104" s="121" t="s">
        <v>296</v>
      </c>
      <c r="E104" s="129" t="s">
        <v>180</v>
      </c>
      <c r="F104" s="136" t="s">
        <v>276</v>
      </c>
      <c r="G104" s="124" t="s">
        <v>297</v>
      </c>
      <c r="H104" s="143"/>
      <c r="I104" s="125"/>
      <c r="J104" s="120"/>
      <c r="K104" s="125"/>
      <c r="L104" s="126"/>
      <c r="M104" s="125"/>
    </row>
    <row r="105" spans="1:13" x14ac:dyDescent="0.25">
      <c r="A105" s="52"/>
      <c r="B105" s="168" t="s">
        <v>410</v>
      </c>
      <c r="C105" s="120" t="str">
        <f t="shared" si="1"/>
        <v/>
      </c>
      <c r="D105" s="121" t="s">
        <v>298</v>
      </c>
      <c r="E105" s="129" t="s">
        <v>180</v>
      </c>
      <c r="F105" s="136" t="s">
        <v>276</v>
      </c>
      <c r="G105" s="124" t="s">
        <v>299</v>
      </c>
      <c r="H105" s="143"/>
      <c r="I105" s="125"/>
      <c r="J105" s="120"/>
      <c r="K105" s="125"/>
      <c r="L105" s="126"/>
      <c r="M105" s="125"/>
    </row>
    <row r="106" spans="1:13" x14ac:dyDescent="0.25">
      <c r="A106" s="52"/>
      <c r="B106" s="168" t="s">
        <v>411</v>
      </c>
      <c r="C106" s="120" t="str">
        <f t="shared" si="1"/>
        <v/>
      </c>
      <c r="D106" s="121" t="s">
        <v>300</v>
      </c>
      <c r="E106" s="129" t="s">
        <v>180</v>
      </c>
      <c r="F106" s="136" t="s">
        <v>276</v>
      </c>
      <c r="G106" s="124" t="s">
        <v>301</v>
      </c>
      <c r="H106" s="143"/>
      <c r="I106" s="125"/>
      <c r="J106" s="120"/>
      <c r="K106" s="125"/>
      <c r="L106" s="126"/>
      <c r="M106" s="125"/>
    </row>
    <row r="107" spans="1:13" x14ac:dyDescent="0.25">
      <c r="A107" s="52"/>
      <c r="B107" s="168" t="s">
        <v>412</v>
      </c>
      <c r="C107" s="120" t="str">
        <f t="shared" si="1"/>
        <v/>
      </c>
      <c r="D107" s="121" t="s">
        <v>302</v>
      </c>
      <c r="E107" s="129" t="s">
        <v>180</v>
      </c>
      <c r="F107" s="136" t="s">
        <v>276</v>
      </c>
      <c r="G107" s="124" t="s">
        <v>303</v>
      </c>
      <c r="H107" s="143"/>
      <c r="I107" s="125"/>
      <c r="J107" s="120"/>
      <c r="K107" s="125"/>
      <c r="L107" s="126"/>
      <c r="M107" s="125"/>
    </row>
    <row r="108" spans="1:13" x14ac:dyDescent="0.25">
      <c r="A108" s="52"/>
      <c r="B108" s="168" t="s">
        <v>413</v>
      </c>
      <c r="C108" s="120" t="str">
        <f t="shared" si="1"/>
        <v/>
      </c>
      <c r="D108" s="121" t="s">
        <v>304</v>
      </c>
      <c r="E108" s="129" t="s">
        <v>180</v>
      </c>
      <c r="F108" s="136" t="s">
        <v>276</v>
      </c>
      <c r="G108" s="124" t="s">
        <v>305</v>
      </c>
      <c r="H108" s="143"/>
      <c r="I108" s="125"/>
      <c r="J108" s="120"/>
      <c r="K108" s="125"/>
      <c r="L108" s="126"/>
      <c r="M108" s="125"/>
    </row>
    <row r="109" spans="1:13" x14ac:dyDescent="0.25">
      <c r="A109" s="52"/>
      <c r="B109" s="168" t="s">
        <v>414</v>
      </c>
      <c r="C109" s="120" t="str">
        <f t="shared" si="1"/>
        <v/>
      </c>
      <c r="D109" s="121" t="s">
        <v>306</v>
      </c>
      <c r="E109" s="129" t="s">
        <v>180</v>
      </c>
      <c r="F109" s="136" t="s">
        <v>276</v>
      </c>
      <c r="G109" s="124" t="s">
        <v>307</v>
      </c>
      <c r="H109" s="143"/>
      <c r="I109" s="125"/>
      <c r="J109" s="120"/>
      <c r="K109" s="125"/>
      <c r="L109" s="126"/>
      <c r="M109" s="125"/>
    </row>
    <row r="110" spans="1:13" x14ac:dyDescent="0.25">
      <c r="A110" s="52"/>
      <c r="B110" s="168" t="s">
        <v>415</v>
      </c>
      <c r="C110" s="120" t="str">
        <f t="shared" si="1"/>
        <v/>
      </c>
      <c r="D110" s="121" t="s">
        <v>308</v>
      </c>
      <c r="E110" s="129" t="s">
        <v>180</v>
      </c>
      <c r="F110" s="136" t="s">
        <v>276</v>
      </c>
      <c r="G110" s="124" t="s">
        <v>309</v>
      </c>
      <c r="H110" s="143"/>
      <c r="I110" s="125"/>
      <c r="J110" s="120"/>
      <c r="K110" s="125"/>
      <c r="L110" s="126"/>
      <c r="M110" s="125"/>
    </row>
    <row r="111" spans="1:13" x14ac:dyDescent="0.25">
      <c r="A111" s="52"/>
      <c r="B111" s="168" t="s">
        <v>416</v>
      </c>
      <c r="C111" s="120" t="str">
        <f t="shared" si="1"/>
        <v/>
      </c>
      <c r="D111" s="121" t="s">
        <v>310</v>
      </c>
      <c r="E111" s="129" t="s">
        <v>180</v>
      </c>
      <c r="F111" s="136" t="s">
        <v>276</v>
      </c>
      <c r="G111" s="124" t="s">
        <v>311</v>
      </c>
      <c r="H111" s="143"/>
      <c r="I111" s="125"/>
      <c r="J111" s="120"/>
      <c r="K111" s="125"/>
      <c r="L111" s="126"/>
      <c r="M111" s="125"/>
    </row>
    <row r="112" spans="1:13" x14ac:dyDescent="0.25">
      <c r="A112" s="52"/>
      <c r="B112" s="168" t="s">
        <v>417</v>
      </c>
      <c r="C112" s="120" t="str">
        <f t="shared" si="1"/>
        <v/>
      </c>
      <c r="D112" s="121" t="s">
        <v>312</v>
      </c>
      <c r="E112" s="129" t="s">
        <v>180</v>
      </c>
      <c r="F112" s="136" t="s">
        <v>276</v>
      </c>
      <c r="G112" s="124" t="s">
        <v>313</v>
      </c>
      <c r="H112" s="143"/>
      <c r="I112" s="125"/>
      <c r="J112" s="120"/>
      <c r="K112" s="125"/>
      <c r="L112" s="126"/>
      <c r="M112" s="125"/>
    </row>
    <row r="113" spans="1:13" x14ac:dyDescent="0.25">
      <c r="A113" s="52"/>
      <c r="B113" s="168" t="s">
        <v>418</v>
      </c>
      <c r="C113" s="120" t="str">
        <f t="shared" si="1"/>
        <v/>
      </c>
      <c r="D113" s="121" t="s">
        <v>314</v>
      </c>
      <c r="E113" s="129" t="s">
        <v>180</v>
      </c>
      <c r="F113" s="136" t="s">
        <v>276</v>
      </c>
      <c r="G113" s="124" t="s">
        <v>315</v>
      </c>
      <c r="H113" s="143"/>
      <c r="I113" s="125"/>
      <c r="J113" s="120"/>
      <c r="K113" s="125"/>
      <c r="L113" s="126"/>
      <c r="M113" s="125"/>
    </row>
    <row r="114" spans="1:13" x14ac:dyDescent="0.25">
      <c r="A114" s="52"/>
      <c r="B114" s="168" t="s">
        <v>419</v>
      </c>
      <c r="C114" s="120" t="str">
        <f t="shared" si="1"/>
        <v/>
      </c>
      <c r="D114" s="121" t="s">
        <v>316</v>
      </c>
      <c r="E114" s="129" t="s">
        <v>180</v>
      </c>
      <c r="F114" s="136" t="s">
        <v>276</v>
      </c>
      <c r="G114" s="124" t="s">
        <v>317</v>
      </c>
      <c r="H114" s="143"/>
      <c r="I114" s="125"/>
      <c r="J114" s="120"/>
      <c r="K114" s="125"/>
      <c r="L114" s="126"/>
      <c r="M114" s="125"/>
    </row>
    <row r="115" spans="1:13" x14ac:dyDescent="0.25">
      <c r="A115" s="52"/>
      <c r="B115" s="168" t="s">
        <v>420</v>
      </c>
      <c r="C115" s="120" t="str">
        <f t="shared" si="1"/>
        <v/>
      </c>
      <c r="D115" s="121" t="s">
        <v>318</v>
      </c>
      <c r="E115" s="129" t="s">
        <v>180</v>
      </c>
      <c r="F115" s="136" t="s">
        <v>276</v>
      </c>
      <c r="G115" s="124" t="s">
        <v>319</v>
      </c>
      <c r="H115" s="143"/>
      <c r="I115" s="125"/>
      <c r="J115" s="120"/>
      <c r="K115" s="125"/>
      <c r="L115" s="126"/>
      <c r="M115" s="125"/>
    </row>
    <row r="116" spans="1:13" x14ac:dyDescent="0.25">
      <c r="A116" s="52"/>
      <c r="B116" s="168" t="s">
        <v>421</v>
      </c>
      <c r="C116" s="120" t="str">
        <f t="shared" si="1"/>
        <v/>
      </c>
      <c r="D116" s="121" t="s">
        <v>320</v>
      </c>
      <c r="E116" s="129" t="s">
        <v>180</v>
      </c>
      <c r="F116" s="136" t="s">
        <v>276</v>
      </c>
      <c r="G116" s="124" t="s">
        <v>321</v>
      </c>
      <c r="H116" s="143"/>
      <c r="I116" s="125"/>
      <c r="J116" s="120"/>
      <c r="K116" s="125"/>
      <c r="L116" s="126"/>
      <c r="M116" s="125"/>
    </row>
    <row r="117" spans="1:13" x14ac:dyDescent="0.25">
      <c r="A117" s="52"/>
      <c r="B117" s="168" t="s">
        <v>422</v>
      </c>
      <c r="C117" s="120" t="str">
        <f t="shared" si="1"/>
        <v/>
      </c>
      <c r="D117" s="121" t="s">
        <v>322</v>
      </c>
      <c r="E117" s="129" t="s">
        <v>180</v>
      </c>
      <c r="F117" s="136" t="s">
        <v>276</v>
      </c>
      <c r="G117" s="124" t="s">
        <v>323</v>
      </c>
      <c r="H117" s="143"/>
      <c r="I117" s="125"/>
      <c r="J117" s="120"/>
      <c r="K117" s="125"/>
      <c r="L117" s="126"/>
      <c r="M117" s="125"/>
    </row>
    <row r="118" spans="1:13" x14ac:dyDescent="0.25">
      <c r="A118" s="52"/>
      <c r="B118" s="168" t="s">
        <v>423</v>
      </c>
      <c r="C118" s="120" t="str">
        <f t="shared" si="1"/>
        <v/>
      </c>
      <c r="D118" s="121" t="s">
        <v>324</v>
      </c>
      <c r="E118" s="129" t="s">
        <v>180</v>
      </c>
      <c r="F118" s="136" t="s">
        <v>325</v>
      </c>
      <c r="G118" s="124" t="s">
        <v>326</v>
      </c>
      <c r="H118" s="143"/>
      <c r="I118" s="125"/>
      <c r="J118" s="120"/>
      <c r="K118" s="125"/>
      <c r="L118" s="126"/>
      <c r="M118" s="125"/>
    </row>
    <row r="119" spans="1:13" x14ac:dyDescent="0.25">
      <c r="A119" s="52"/>
      <c r="B119" s="168" t="s">
        <v>424</v>
      </c>
      <c r="C119" s="120" t="str">
        <f t="shared" si="1"/>
        <v/>
      </c>
      <c r="D119" s="121" t="s">
        <v>327</v>
      </c>
      <c r="E119" s="129" t="s">
        <v>180</v>
      </c>
      <c r="F119" s="136" t="s">
        <v>325</v>
      </c>
      <c r="G119" s="124" t="s">
        <v>328</v>
      </c>
      <c r="H119" s="143"/>
      <c r="I119" s="125"/>
      <c r="J119" s="120"/>
      <c r="K119" s="125"/>
      <c r="L119" s="126"/>
      <c r="M119" s="125"/>
    </row>
    <row r="120" spans="1:13" x14ac:dyDescent="0.25">
      <c r="A120" s="52"/>
      <c r="B120" s="168" t="s">
        <v>425</v>
      </c>
      <c r="C120" s="120" t="str">
        <f t="shared" si="1"/>
        <v/>
      </c>
      <c r="D120" s="121" t="s">
        <v>329</v>
      </c>
      <c r="E120" s="129" t="s">
        <v>180</v>
      </c>
      <c r="F120" s="136" t="s">
        <v>325</v>
      </c>
      <c r="G120" s="124" t="s">
        <v>330</v>
      </c>
      <c r="H120" s="143"/>
      <c r="I120" s="125"/>
      <c r="J120" s="120"/>
      <c r="K120" s="125"/>
      <c r="L120" s="126"/>
      <c r="M120" s="125"/>
    </row>
    <row r="121" spans="1:13" x14ac:dyDescent="0.25">
      <c r="A121" s="52"/>
      <c r="B121" s="168" t="s">
        <v>426</v>
      </c>
      <c r="C121" s="120" t="str">
        <f t="shared" si="1"/>
        <v/>
      </c>
      <c r="D121" s="121" t="s">
        <v>331</v>
      </c>
      <c r="E121" s="129" t="s">
        <v>180</v>
      </c>
      <c r="F121" s="136" t="s">
        <v>325</v>
      </c>
      <c r="G121" s="124" t="s">
        <v>332</v>
      </c>
      <c r="H121" s="143"/>
      <c r="I121" s="125"/>
      <c r="J121" s="120"/>
      <c r="K121" s="125"/>
      <c r="L121" s="126"/>
      <c r="M121" s="125"/>
    </row>
    <row r="122" spans="1:13" x14ac:dyDescent="0.25">
      <c r="A122" s="52"/>
      <c r="B122" s="168" t="s">
        <v>427</v>
      </c>
      <c r="C122" s="120" t="str">
        <f t="shared" si="1"/>
        <v/>
      </c>
      <c r="D122" s="121" t="s">
        <v>333</v>
      </c>
      <c r="E122" s="129" t="s">
        <v>180</v>
      </c>
      <c r="F122" s="136" t="s">
        <v>334</v>
      </c>
      <c r="G122" s="124" t="s">
        <v>335</v>
      </c>
      <c r="H122" s="143"/>
      <c r="I122" s="125"/>
      <c r="J122" s="120"/>
      <c r="K122" s="125"/>
      <c r="L122" s="126"/>
      <c r="M122" s="125"/>
    </row>
    <row r="123" spans="1:13" x14ac:dyDescent="0.25">
      <c r="A123" s="52"/>
      <c r="B123" s="168" t="s">
        <v>428</v>
      </c>
      <c r="C123" s="120" t="str">
        <f t="shared" si="1"/>
        <v/>
      </c>
      <c r="D123" s="121" t="s">
        <v>336</v>
      </c>
      <c r="E123" s="129" t="s">
        <v>180</v>
      </c>
      <c r="F123" s="136" t="s">
        <v>337</v>
      </c>
      <c r="G123" s="124" t="s">
        <v>338</v>
      </c>
      <c r="H123" s="143"/>
      <c r="I123" s="125"/>
      <c r="J123" s="120"/>
      <c r="K123" s="125"/>
      <c r="L123" s="126"/>
      <c r="M123" s="125"/>
    </row>
    <row r="124" spans="1:13" x14ac:dyDescent="0.25">
      <c r="A124" s="52"/>
      <c r="B124" s="168" t="s">
        <v>429</v>
      </c>
      <c r="C124" s="120" t="str">
        <f t="shared" si="1"/>
        <v/>
      </c>
      <c r="D124" s="121" t="s">
        <v>339</v>
      </c>
      <c r="E124" s="129" t="s">
        <v>180</v>
      </c>
      <c r="F124" s="136" t="s">
        <v>340</v>
      </c>
      <c r="G124" s="124" t="s">
        <v>341</v>
      </c>
      <c r="H124" s="143"/>
      <c r="I124" s="125"/>
      <c r="J124" s="120"/>
      <c r="K124" s="125"/>
      <c r="L124" s="126"/>
      <c r="M124" s="125"/>
    </row>
    <row r="125" spans="1:13" hidden="1" x14ac:dyDescent="0.25">
      <c r="A125" s="52"/>
      <c r="B125" s="168" t="s">
        <v>430</v>
      </c>
      <c r="C125" s="120" t="str">
        <f t="shared" si="1"/>
        <v/>
      </c>
      <c r="D125" s="137"/>
      <c r="E125" s="137"/>
      <c r="F125" s="138"/>
      <c r="G125" s="139"/>
      <c r="H125" s="140" t="s">
        <v>156</v>
      </c>
      <c r="I125" s="125"/>
      <c r="J125" s="141"/>
      <c r="K125" s="125"/>
      <c r="L125" s="126"/>
      <c r="M125" s="125"/>
    </row>
    <row r="126" spans="1:13" hidden="1" x14ac:dyDescent="0.25">
      <c r="A126" s="52"/>
      <c r="B126" s="168" t="s">
        <v>431</v>
      </c>
      <c r="C126" s="120" t="str">
        <f t="shared" si="1"/>
        <v/>
      </c>
      <c r="D126" s="137"/>
      <c r="E126" s="137"/>
      <c r="F126" s="138"/>
      <c r="G126" s="139"/>
      <c r="H126" s="140" t="s">
        <v>156</v>
      </c>
      <c r="I126" s="125"/>
      <c r="J126" s="141"/>
      <c r="K126" s="125"/>
      <c r="L126" s="126"/>
      <c r="M126" s="125"/>
    </row>
    <row r="127" spans="1:13" hidden="1" x14ac:dyDescent="0.25">
      <c r="A127" s="52"/>
      <c r="B127" s="168" t="s">
        <v>432</v>
      </c>
      <c r="C127" s="120" t="str">
        <f t="shared" si="1"/>
        <v/>
      </c>
      <c r="D127" s="137"/>
      <c r="E127" s="137"/>
      <c r="F127" s="138"/>
      <c r="G127" s="139"/>
      <c r="H127" s="140" t="s">
        <v>156</v>
      </c>
      <c r="I127" s="125"/>
      <c r="J127" s="141"/>
      <c r="K127" s="125"/>
      <c r="L127" s="126"/>
      <c r="M127" s="125"/>
    </row>
    <row r="128" spans="1:13" hidden="1" x14ac:dyDescent="0.25">
      <c r="A128" s="52"/>
      <c r="B128" s="168" t="s">
        <v>433</v>
      </c>
      <c r="C128" s="120" t="str">
        <f t="shared" si="1"/>
        <v/>
      </c>
      <c r="D128" s="137"/>
      <c r="E128" s="137"/>
      <c r="F128" s="138"/>
      <c r="G128" s="139"/>
      <c r="H128" s="140" t="s">
        <v>156</v>
      </c>
      <c r="I128" s="125"/>
      <c r="J128" s="141"/>
      <c r="K128" s="125"/>
      <c r="L128" s="126"/>
      <c r="M128" s="125"/>
    </row>
    <row r="129" spans="1:13" hidden="1" x14ac:dyDescent="0.25">
      <c r="A129" s="52"/>
      <c r="B129" s="168" t="s">
        <v>434</v>
      </c>
      <c r="C129" s="120" t="str">
        <f t="shared" si="1"/>
        <v/>
      </c>
      <c r="D129" s="137"/>
      <c r="E129" s="137"/>
      <c r="F129" s="138"/>
      <c r="G129" s="139"/>
      <c r="H129" s="140" t="s">
        <v>156</v>
      </c>
      <c r="I129" s="125"/>
      <c r="J129" s="141"/>
      <c r="K129" s="125"/>
      <c r="L129" s="126"/>
      <c r="M129" s="125"/>
    </row>
    <row r="130" spans="1:13" hidden="1" x14ac:dyDescent="0.25">
      <c r="A130" s="52"/>
      <c r="B130" s="168" t="s">
        <v>435</v>
      </c>
      <c r="C130" s="120" t="str">
        <f t="shared" si="1"/>
        <v/>
      </c>
      <c r="D130" s="137"/>
      <c r="E130" s="137"/>
      <c r="F130" s="138"/>
      <c r="G130" s="139"/>
      <c r="H130" s="140" t="s">
        <v>156</v>
      </c>
      <c r="I130" s="125"/>
      <c r="J130" s="141"/>
      <c r="K130" s="125"/>
      <c r="L130" s="126"/>
      <c r="M130" s="125"/>
    </row>
    <row r="131" spans="1:13" hidden="1" x14ac:dyDescent="0.25">
      <c r="A131" s="52"/>
      <c r="B131" s="168" t="s">
        <v>436</v>
      </c>
      <c r="C131" s="120" t="str">
        <f t="shared" si="1"/>
        <v/>
      </c>
      <c r="D131" s="137"/>
      <c r="E131" s="137"/>
      <c r="F131" s="138"/>
      <c r="G131" s="139"/>
      <c r="H131" s="140" t="s">
        <v>156</v>
      </c>
      <c r="I131" s="125"/>
      <c r="J131" s="141"/>
      <c r="K131" s="125"/>
      <c r="L131" s="126"/>
      <c r="M131" s="125"/>
    </row>
    <row r="132" spans="1:13" hidden="1" x14ac:dyDescent="0.25">
      <c r="A132" s="52"/>
      <c r="B132" s="168" t="s">
        <v>522</v>
      </c>
      <c r="C132" s="120" t="str">
        <f t="shared" si="1"/>
        <v/>
      </c>
      <c r="D132" s="137"/>
      <c r="E132" s="137"/>
      <c r="F132" s="138"/>
      <c r="G132" s="139"/>
      <c r="H132" s="140" t="s">
        <v>156</v>
      </c>
      <c r="I132" s="125"/>
      <c r="J132" s="141"/>
      <c r="K132" s="125"/>
      <c r="L132" s="126"/>
      <c r="M132" s="125"/>
    </row>
    <row r="133" spans="1:13" hidden="1" x14ac:dyDescent="0.25">
      <c r="A133" s="52"/>
      <c r="B133" s="168" t="s">
        <v>523</v>
      </c>
      <c r="C133" s="120" t="str">
        <f t="shared" si="1"/>
        <v/>
      </c>
      <c r="D133" s="137"/>
      <c r="E133" s="137"/>
      <c r="F133" s="138"/>
      <c r="G133" s="139"/>
      <c r="H133" s="140" t="s">
        <v>156</v>
      </c>
      <c r="I133" s="125"/>
      <c r="J133" s="141"/>
      <c r="K133" s="125"/>
      <c r="L133" s="126"/>
      <c r="M133" s="125"/>
    </row>
    <row r="134" spans="1:13" hidden="1" x14ac:dyDescent="0.25">
      <c r="A134" s="52"/>
      <c r="B134" s="168" t="s">
        <v>524</v>
      </c>
      <c r="C134" s="120" t="str">
        <f t="shared" si="1"/>
        <v/>
      </c>
      <c r="D134" s="137"/>
      <c r="E134" s="137"/>
      <c r="F134" s="138"/>
      <c r="G134" s="139"/>
      <c r="H134" s="140" t="s">
        <v>156</v>
      </c>
      <c r="I134" s="125"/>
      <c r="J134" s="141"/>
      <c r="K134" s="125"/>
      <c r="L134" s="126"/>
      <c r="M134" s="125"/>
    </row>
    <row r="135" spans="1:13" hidden="1" x14ac:dyDescent="0.25">
      <c r="A135" s="52"/>
      <c r="B135" s="168" t="s">
        <v>525</v>
      </c>
      <c r="C135" s="120" t="str">
        <f t="shared" si="1"/>
        <v/>
      </c>
      <c r="D135" s="137"/>
      <c r="E135" s="137"/>
      <c r="F135" s="138"/>
      <c r="G135" s="139"/>
      <c r="H135" s="140" t="s">
        <v>156</v>
      </c>
      <c r="I135" s="125"/>
      <c r="J135" s="141"/>
      <c r="K135" s="125"/>
      <c r="L135" s="126"/>
      <c r="M135" s="125"/>
    </row>
    <row r="136" spans="1:13" hidden="1" x14ac:dyDescent="0.25">
      <c r="A136" s="52"/>
      <c r="B136" s="168" t="s">
        <v>526</v>
      </c>
      <c r="C136" s="120" t="str">
        <f t="shared" si="1"/>
        <v/>
      </c>
      <c r="D136" s="137"/>
      <c r="E136" s="137"/>
      <c r="F136" s="138"/>
      <c r="G136" s="139"/>
      <c r="H136" s="140" t="s">
        <v>156</v>
      </c>
      <c r="I136" s="125"/>
      <c r="J136" s="141"/>
      <c r="K136" s="125"/>
      <c r="L136" s="126"/>
      <c r="M136" s="125"/>
    </row>
    <row r="137" spans="1:13" hidden="1" x14ac:dyDescent="0.25">
      <c r="A137" s="52"/>
      <c r="B137" s="168" t="s">
        <v>527</v>
      </c>
      <c r="C137" s="120" t="str">
        <f t="shared" si="1"/>
        <v/>
      </c>
      <c r="D137" s="137"/>
      <c r="E137" s="137"/>
      <c r="F137" s="138"/>
      <c r="G137" s="139"/>
      <c r="H137" s="140" t="s">
        <v>156</v>
      </c>
      <c r="I137" s="125"/>
      <c r="J137" s="141"/>
      <c r="K137" s="125"/>
      <c r="L137" s="126"/>
      <c r="M137" s="125"/>
    </row>
    <row r="138" spans="1:13" hidden="1" x14ac:dyDescent="0.25">
      <c r="A138" s="52"/>
      <c r="B138" s="168" t="s">
        <v>528</v>
      </c>
      <c r="C138" s="120" t="str">
        <f t="shared" si="1"/>
        <v/>
      </c>
      <c r="D138" s="137"/>
      <c r="E138" s="137"/>
      <c r="F138" s="138"/>
      <c r="G138" s="139"/>
      <c r="H138" s="140" t="s">
        <v>156</v>
      </c>
      <c r="I138" s="125"/>
      <c r="J138" s="141"/>
      <c r="K138" s="125"/>
      <c r="L138" s="126"/>
      <c r="M138" s="125"/>
    </row>
    <row r="139" spans="1:13" hidden="1" x14ac:dyDescent="0.25">
      <c r="A139" s="52"/>
      <c r="B139" s="168" t="s">
        <v>529</v>
      </c>
      <c r="C139" s="120" t="str">
        <f t="shared" si="1"/>
        <v/>
      </c>
      <c r="D139" s="137"/>
      <c r="E139" s="137"/>
      <c r="F139" s="138"/>
      <c r="G139" s="139"/>
      <c r="H139" s="140" t="s">
        <v>156</v>
      </c>
      <c r="I139" s="125"/>
      <c r="J139" s="141"/>
      <c r="K139" s="125"/>
      <c r="L139" s="126"/>
      <c r="M139" s="125"/>
    </row>
    <row r="140" spans="1:13" hidden="1" x14ac:dyDescent="0.25">
      <c r="A140" s="52"/>
      <c r="B140" s="168" t="s">
        <v>530</v>
      </c>
      <c r="C140" s="120" t="str">
        <f t="shared" si="1"/>
        <v/>
      </c>
      <c r="D140" s="137"/>
      <c r="E140" s="137"/>
      <c r="F140" s="138"/>
      <c r="G140" s="139"/>
      <c r="H140" s="140" t="s">
        <v>156</v>
      </c>
      <c r="I140" s="125"/>
      <c r="J140" s="141"/>
      <c r="K140" s="125"/>
      <c r="L140" s="126"/>
      <c r="M140" s="125"/>
    </row>
    <row r="141" spans="1:13" hidden="1" x14ac:dyDescent="0.25">
      <c r="A141" s="52"/>
      <c r="B141" s="168" t="s">
        <v>531</v>
      </c>
      <c r="C141" s="120" t="str">
        <f t="shared" si="1"/>
        <v/>
      </c>
      <c r="D141" s="137"/>
      <c r="E141" s="137"/>
      <c r="F141" s="138"/>
      <c r="G141" s="139"/>
      <c r="H141" s="140" t="s">
        <v>156</v>
      </c>
      <c r="I141" s="125"/>
      <c r="J141" s="141"/>
      <c r="K141" s="125"/>
      <c r="L141" s="126"/>
      <c r="M141" s="125"/>
    </row>
    <row r="142" spans="1:13" hidden="1" x14ac:dyDescent="0.25">
      <c r="A142" s="52"/>
      <c r="B142" s="168" t="s">
        <v>532</v>
      </c>
      <c r="C142" s="120" t="str">
        <f t="shared" si="1"/>
        <v/>
      </c>
      <c r="D142" s="137"/>
      <c r="E142" s="137"/>
      <c r="F142" s="138"/>
      <c r="G142" s="139"/>
      <c r="H142" s="140" t="s">
        <v>156</v>
      </c>
      <c r="I142" s="125"/>
      <c r="J142" s="141"/>
      <c r="K142" s="125"/>
      <c r="L142" s="126"/>
      <c r="M142" s="125"/>
    </row>
    <row r="143" spans="1:13" hidden="1" x14ac:dyDescent="0.25">
      <c r="A143" s="52"/>
      <c r="B143" s="168" t="s">
        <v>533</v>
      </c>
      <c r="C143" s="120" t="str">
        <f t="shared" si="1"/>
        <v/>
      </c>
      <c r="D143" s="137"/>
      <c r="E143" s="137"/>
      <c r="F143" s="138"/>
      <c r="G143" s="139"/>
      <c r="H143" s="140" t="s">
        <v>156</v>
      </c>
      <c r="I143" s="125"/>
      <c r="J143" s="141"/>
      <c r="K143" s="125"/>
      <c r="L143" s="126"/>
      <c r="M143" s="125"/>
    </row>
    <row r="144" spans="1:13" hidden="1" x14ac:dyDescent="0.25">
      <c r="A144" s="52"/>
      <c r="B144" s="168" t="s">
        <v>534</v>
      </c>
      <c r="C144" s="120" t="str">
        <f t="shared" si="1"/>
        <v/>
      </c>
      <c r="D144" s="137"/>
      <c r="E144" s="137"/>
      <c r="F144" s="138"/>
      <c r="G144" s="139"/>
      <c r="H144" s="140" t="s">
        <v>156</v>
      </c>
      <c r="I144" s="125"/>
      <c r="J144" s="141"/>
      <c r="K144" s="125"/>
      <c r="L144" s="126"/>
      <c r="M144" s="125"/>
    </row>
    <row r="145" spans="1:13" hidden="1" x14ac:dyDescent="0.25">
      <c r="A145" s="52"/>
      <c r="B145" s="168" t="s">
        <v>535</v>
      </c>
      <c r="C145" s="120" t="str">
        <f t="shared" si="1"/>
        <v/>
      </c>
      <c r="D145" s="137"/>
      <c r="E145" s="137"/>
      <c r="F145" s="138"/>
      <c r="G145" s="139"/>
      <c r="H145" s="140" t="s">
        <v>156</v>
      </c>
      <c r="I145" s="125"/>
      <c r="J145" s="141"/>
      <c r="K145" s="125"/>
      <c r="L145" s="126"/>
      <c r="M145" s="125"/>
    </row>
    <row r="146" spans="1:13" hidden="1" x14ac:dyDescent="0.25">
      <c r="A146" s="52"/>
      <c r="B146" s="168" t="s">
        <v>536</v>
      </c>
      <c r="C146" s="120" t="str">
        <f t="shared" si="1"/>
        <v/>
      </c>
      <c r="D146" s="137"/>
      <c r="E146" s="137"/>
      <c r="F146" s="138"/>
      <c r="G146" s="139"/>
      <c r="H146" s="140" t="s">
        <v>156</v>
      </c>
      <c r="I146" s="125"/>
      <c r="J146" s="141"/>
      <c r="K146" s="125"/>
      <c r="L146" s="126"/>
      <c r="M146" s="125"/>
    </row>
    <row r="147" spans="1:13" hidden="1" x14ac:dyDescent="0.25">
      <c r="A147" s="52"/>
      <c r="B147" s="168" t="s">
        <v>537</v>
      </c>
      <c r="C147" s="120" t="str">
        <f t="shared" si="1"/>
        <v/>
      </c>
      <c r="D147" s="137"/>
      <c r="E147" s="137"/>
      <c r="F147" s="138"/>
      <c r="G147" s="139"/>
      <c r="H147" s="140" t="s">
        <v>156</v>
      </c>
      <c r="I147" s="125"/>
      <c r="J147" s="141"/>
      <c r="K147" s="125"/>
      <c r="L147" s="126"/>
      <c r="M147" s="125"/>
    </row>
    <row r="148" spans="1:13" hidden="1" x14ac:dyDescent="0.25">
      <c r="A148" s="52"/>
      <c r="B148" s="168" t="s">
        <v>538</v>
      </c>
      <c r="C148" s="120" t="str">
        <f t="shared" si="1"/>
        <v/>
      </c>
      <c r="D148" s="137"/>
      <c r="E148" s="137"/>
      <c r="F148" s="138"/>
      <c r="G148" s="139"/>
      <c r="H148" s="140" t="s">
        <v>156</v>
      </c>
      <c r="I148" s="125"/>
      <c r="J148" s="141"/>
      <c r="K148" s="125"/>
      <c r="L148" s="126"/>
      <c r="M148" s="125"/>
    </row>
    <row r="149" spans="1:13" hidden="1" x14ac:dyDescent="0.25">
      <c r="A149" s="52"/>
      <c r="B149" s="168" t="s">
        <v>539</v>
      </c>
      <c r="C149" s="120" t="str">
        <f t="shared" si="1"/>
        <v/>
      </c>
      <c r="D149" s="137"/>
      <c r="E149" s="137"/>
      <c r="F149" s="138"/>
      <c r="G149" s="139"/>
      <c r="H149" s="140" t="s">
        <v>156</v>
      </c>
      <c r="I149" s="125"/>
      <c r="J149" s="141"/>
      <c r="K149" s="125"/>
      <c r="L149" s="126"/>
      <c r="M149" s="125"/>
    </row>
    <row r="150" spans="1:13" hidden="1" x14ac:dyDescent="0.25">
      <c r="A150" s="52"/>
      <c r="B150" s="168" t="s">
        <v>540</v>
      </c>
      <c r="C150" s="120" t="str">
        <f t="shared" si="1"/>
        <v/>
      </c>
      <c r="D150" s="137"/>
      <c r="E150" s="137"/>
      <c r="F150" s="138"/>
      <c r="G150" s="139"/>
      <c r="H150" s="140" t="s">
        <v>156</v>
      </c>
      <c r="I150" s="125"/>
      <c r="J150" s="141"/>
      <c r="K150" s="125"/>
      <c r="L150" s="126"/>
      <c r="M150" s="125"/>
    </row>
    <row r="151" spans="1:13" hidden="1" x14ac:dyDescent="0.25">
      <c r="A151" s="52"/>
      <c r="B151" s="168" t="s">
        <v>541</v>
      </c>
      <c r="C151" s="120" t="str">
        <f t="shared" si="1"/>
        <v/>
      </c>
      <c r="D151" s="137"/>
      <c r="E151" s="137"/>
      <c r="F151" s="138"/>
      <c r="G151" s="139"/>
      <c r="H151" s="140" t="s">
        <v>156</v>
      </c>
      <c r="I151" s="125"/>
      <c r="J151" s="141"/>
      <c r="K151" s="125"/>
      <c r="L151" s="126"/>
      <c r="M151" s="125"/>
    </row>
    <row r="152" spans="1:13" hidden="1" x14ac:dyDescent="0.25">
      <c r="A152" s="52"/>
      <c r="B152" s="168" t="s">
        <v>542</v>
      </c>
      <c r="C152" s="120" t="str">
        <f t="shared" si="1"/>
        <v/>
      </c>
      <c r="D152" s="137"/>
      <c r="E152" s="137"/>
      <c r="F152" s="138"/>
      <c r="G152" s="139"/>
      <c r="H152" s="140" t="s">
        <v>156</v>
      </c>
      <c r="I152" s="125"/>
      <c r="J152" s="141"/>
      <c r="K152" s="125"/>
      <c r="L152" s="126"/>
      <c r="M152" s="125"/>
    </row>
    <row r="153" spans="1:13" hidden="1" x14ac:dyDescent="0.25">
      <c r="A153" s="52"/>
      <c r="B153" s="168" t="s">
        <v>543</v>
      </c>
      <c r="C153" s="120" t="str">
        <f t="shared" si="1"/>
        <v/>
      </c>
      <c r="D153" s="137"/>
      <c r="E153" s="137"/>
      <c r="F153" s="138"/>
      <c r="G153" s="139"/>
      <c r="H153" s="140" t="s">
        <v>156</v>
      </c>
      <c r="I153" s="125"/>
      <c r="J153" s="141"/>
      <c r="K153" s="125"/>
      <c r="L153" s="126"/>
      <c r="M153" s="125"/>
    </row>
    <row r="154" spans="1:13" hidden="1" x14ac:dyDescent="0.25">
      <c r="A154" s="52"/>
      <c r="B154" s="168" t="s">
        <v>544</v>
      </c>
      <c r="C154" s="120" t="str">
        <f t="shared" si="1"/>
        <v/>
      </c>
      <c r="D154" s="137"/>
      <c r="E154" s="137"/>
      <c r="F154" s="138"/>
      <c r="G154" s="139"/>
      <c r="H154" s="140" t="s">
        <v>156</v>
      </c>
      <c r="I154" s="125"/>
      <c r="J154" s="141"/>
      <c r="K154" s="125"/>
      <c r="L154" s="126"/>
      <c r="M154" s="125"/>
    </row>
    <row r="155" spans="1:13" hidden="1" x14ac:dyDescent="0.25">
      <c r="A155" s="52"/>
      <c r="B155" s="168" t="s">
        <v>545</v>
      </c>
      <c r="C155" s="120" t="str">
        <f t="shared" si="1"/>
        <v/>
      </c>
      <c r="D155" s="137"/>
      <c r="E155" s="137"/>
      <c r="F155" s="138"/>
      <c r="G155" s="139"/>
      <c r="H155" s="140" t="s">
        <v>156</v>
      </c>
      <c r="I155" s="125"/>
      <c r="J155" s="141"/>
      <c r="K155" s="125"/>
      <c r="L155" s="126"/>
      <c r="M155" s="125"/>
    </row>
    <row r="156" spans="1:13" hidden="1" x14ac:dyDescent="0.25">
      <c r="A156" s="52"/>
      <c r="B156" s="168" t="s">
        <v>546</v>
      </c>
      <c r="C156" s="120" t="str">
        <f t="shared" ref="C156:C219" si="2">IF(_xlfn.XOR(I156="X",J156="X"),_xlfn.CONCAT("CDT_",$F$9,"_",LEFT(H156,1),"_",B156),"")</f>
        <v/>
      </c>
      <c r="D156" s="137"/>
      <c r="E156" s="137"/>
      <c r="F156" s="138"/>
      <c r="G156" s="139"/>
      <c r="H156" s="140" t="s">
        <v>156</v>
      </c>
      <c r="I156" s="125"/>
      <c r="J156" s="141"/>
      <c r="K156" s="125"/>
      <c r="L156" s="126"/>
      <c r="M156" s="125"/>
    </row>
    <row r="157" spans="1:13" hidden="1" x14ac:dyDescent="0.25">
      <c r="A157" s="52"/>
      <c r="B157" s="168" t="s">
        <v>547</v>
      </c>
      <c r="C157" s="120" t="str">
        <f t="shared" si="2"/>
        <v/>
      </c>
      <c r="D157" s="137"/>
      <c r="E157" s="137"/>
      <c r="F157" s="138"/>
      <c r="G157" s="139"/>
      <c r="H157" s="140" t="s">
        <v>156</v>
      </c>
      <c r="I157" s="125"/>
      <c r="J157" s="141"/>
      <c r="K157" s="125"/>
      <c r="L157" s="126"/>
      <c r="M157" s="125"/>
    </row>
    <row r="158" spans="1:13" hidden="1" x14ac:dyDescent="0.25">
      <c r="A158" s="52"/>
      <c r="B158" s="168" t="s">
        <v>548</v>
      </c>
      <c r="C158" s="120" t="str">
        <f t="shared" si="2"/>
        <v/>
      </c>
      <c r="D158" s="137"/>
      <c r="E158" s="137"/>
      <c r="F158" s="138"/>
      <c r="G158" s="139"/>
      <c r="H158" s="140" t="s">
        <v>156</v>
      </c>
      <c r="I158" s="125"/>
      <c r="J158" s="141"/>
      <c r="K158" s="125"/>
      <c r="L158" s="126"/>
      <c r="M158" s="125"/>
    </row>
    <row r="159" spans="1:13" hidden="1" x14ac:dyDescent="0.25">
      <c r="A159" s="52"/>
      <c r="B159" s="168" t="s">
        <v>549</v>
      </c>
      <c r="C159" s="120" t="str">
        <f t="shared" si="2"/>
        <v/>
      </c>
      <c r="D159" s="137"/>
      <c r="E159" s="137"/>
      <c r="F159" s="138"/>
      <c r="G159" s="139"/>
      <c r="H159" s="140" t="s">
        <v>156</v>
      </c>
      <c r="I159" s="125"/>
      <c r="J159" s="141"/>
      <c r="K159" s="125"/>
      <c r="L159" s="126"/>
      <c r="M159" s="125"/>
    </row>
    <row r="160" spans="1:13" hidden="1" x14ac:dyDescent="0.25">
      <c r="A160" s="52"/>
      <c r="B160" s="168" t="s">
        <v>550</v>
      </c>
      <c r="C160" s="120" t="str">
        <f t="shared" si="2"/>
        <v/>
      </c>
      <c r="D160" s="137"/>
      <c r="E160" s="137"/>
      <c r="F160" s="138"/>
      <c r="G160" s="139"/>
      <c r="H160" s="140" t="s">
        <v>156</v>
      </c>
      <c r="I160" s="125"/>
      <c r="J160" s="141"/>
      <c r="K160" s="125"/>
      <c r="L160" s="126"/>
      <c r="M160" s="125"/>
    </row>
    <row r="161" spans="1:13" hidden="1" x14ac:dyDescent="0.25">
      <c r="A161" s="52"/>
      <c r="B161" s="168" t="s">
        <v>551</v>
      </c>
      <c r="C161" s="120" t="str">
        <f t="shared" si="2"/>
        <v/>
      </c>
      <c r="D161" s="137"/>
      <c r="E161" s="137"/>
      <c r="F161" s="138"/>
      <c r="G161" s="139"/>
      <c r="H161" s="140" t="s">
        <v>156</v>
      </c>
      <c r="I161" s="125"/>
      <c r="J161" s="141"/>
      <c r="K161" s="125"/>
      <c r="L161" s="126"/>
      <c r="M161" s="125"/>
    </row>
    <row r="162" spans="1:13" hidden="1" x14ac:dyDescent="0.25">
      <c r="A162" s="52"/>
      <c r="B162" s="168" t="s">
        <v>552</v>
      </c>
      <c r="C162" s="120" t="str">
        <f t="shared" si="2"/>
        <v/>
      </c>
      <c r="D162" s="137"/>
      <c r="E162" s="137"/>
      <c r="F162" s="138"/>
      <c r="G162" s="139"/>
      <c r="H162" s="140" t="s">
        <v>156</v>
      </c>
      <c r="I162" s="125"/>
      <c r="J162" s="141"/>
      <c r="K162" s="125"/>
      <c r="L162" s="126"/>
      <c r="M162" s="125"/>
    </row>
    <row r="163" spans="1:13" hidden="1" x14ac:dyDescent="0.25">
      <c r="A163" s="52"/>
      <c r="B163" s="168" t="s">
        <v>553</v>
      </c>
      <c r="C163" s="120" t="str">
        <f t="shared" si="2"/>
        <v/>
      </c>
      <c r="D163" s="137"/>
      <c r="E163" s="137"/>
      <c r="F163" s="138"/>
      <c r="G163" s="139"/>
      <c r="H163" s="140" t="s">
        <v>156</v>
      </c>
      <c r="I163" s="125"/>
      <c r="J163" s="141"/>
      <c r="K163" s="125"/>
      <c r="L163" s="126"/>
      <c r="M163" s="125"/>
    </row>
    <row r="164" spans="1:13" hidden="1" x14ac:dyDescent="0.25">
      <c r="A164" s="52"/>
      <c r="B164" s="168" t="s">
        <v>554</v>
      </c>
      <c r="C164" s="120" t="str">
        <f t="shared" si="2"/>
        <v/>
      </c>
      <c r="D164" s="137"/>
      <c r="E164" s="137"/>
      <c r="F164" s="138"/>
      <c r="G164" s="139"/>
      <c r="H164" s="140" t="s">
        <v>156</v>
      </c>
      <c r="I164" s="125"/>
      <c r="J164" s="141"/>
      <c r="K164" s="125"/>
      <c r="L164" s="126"/>
      <c r="M164" s="125"/>
    </row>
    <row r="165" spans="1:13" hidden="1" x14ac:dyDescent="0.25">
      <c r="A165" s="52"/>
      <c r="B165" s="168" t="s">
        <v>555</v>
      </c>
      <c r="C165" s="120" t="str">
        <f t="shared" si="2"/>
        <v/>
      </c>
      <c r="D165" s="137"/>
      <c r="E165" s="137"/>
      <c r="F165" s="138"/>
      <c r="G165" s="139"/>
      <c r="H165" s="140" t="s">
        <v>156</v>
      </c>
      <c r="I165" s="125"/>
      <c r="J165" s="141"/>
      <c r="K165" s="125"/>
      <c r="L165" s="126"/>
      <c r="M165" s="125"/>
    </row>
    <row r="166" spans="1:13" hidden="1" x14ac:dyDescent="0.25">
      <c r="A166" s="52"/>
      <c r="B166" s="168" t="s">
        <v>556</v>
      </c>
      <c r="C166" s="120" t="str">
        <f t="shared" si="2"/>
        <v/>
      </c>
      <c r="D166" s="137"/>
      <c r="E166" s="137"/>
      <c r="F166" s="138"/>
      <c r="G166" s="139"/>
      <c r="H166" s="140" t="s">
        <v>156</v>
      </c>
      <c r="I166" s="125"/>
      <c r="J166" s="141"/>
      <c r="K166" s="125"/>
      <c r="L166" s="126"/>
      <c r="M166" s="125"/>
    </row>
    <row r="167" spans="1:13" hidden="1" x14ac:dyDescent="0.25">
      <c r="A167" s="52"/>
      <c r="B167" s="168" t="s">
        <v>557</v>
      </c>
      <c r="C167" s="120" t="str">
        <f t="shared" si="2"/>
        <v/>
      </c>
      <c r="D167" s="137"/>
      <c r="E167" s="137"/>
      <c r="F167" s="138"/>
      <c r="G167" s="139"/>
      <c r="H167" s="140" t="s">
        <v>156</v>
      </c>
      <c r="I167" s="125"/>
      <c r="J167" s="141"/>
      <c r="K167" s="125"/>
      <c r="L167" s="126"/>
      <c r="M167" s="125"/>
    </row>
    <row r="168" spans="1:13" hidden="1" x14ac:dyDescent="0.25">
      <c r="A168" s="52"/>
      <c r="B168" s="168" t="s">
        <v>558</v>
      </c>
      <c r="C168" s="120" t="str">
        <f t="shared" si="2"/>
        <v/>
      </c>
      <c r="D168" s="137"/>
      <c r="E168" s="137"/>
      <c r="F168" s="138"/>
      <c r="G168" s="139"/>
      <c r="H168" s="140" t="s">
        <v>156</v>
      </c>
      <c r="I168" s="125"/>
      <c r="J168" s="141"/>
      <c r="K168" s="125"/>
      <c r="L168" s="126"/>
      <c r="M168" s="125"/>
    </row>
    <row r="169" spans="1:13" hidden="1" x14ac:dyDescent="0.25">
      <c r="A169" s="52"/>
      <c r="B169" s="168" t="s">
        <v>559</v>
      </c>
      <c r="C169" s="120" t="str">
        <f t="shared" si="2"/>
        <v/>
      </c>
      <c r="D169" s="137"/>
      <c r="E169" s="137"/>
      <c r="F169" s="138"/>
      <c r="G169" s="139"/>
      <c r="H169" s="140" t="s">
        <v>156</v>
      </c>
      <c r="I169" s="125"/>
      <c r="J169" s="141"/>
      <c r="K169" s="125"/>
      <c r="L169" s="126"/>
      <c r="M169" s="125"/>
    </row>
    <row r="170" spans="1:13" hidden="1" x14ac:dyDescent="0.25">
      <c r="A170" s="52"/>
      <c r="B170" s="168" t="s">
        <v>560</v>
      </c>
      <c r="C170" s="120" t="str">
        <f t="shared" si="2"/>
        <v/>
      </c>
      <c r="D170" s="137"/>
      <c r="E170" s="137"/>
      <c r="F170" s="138"/>
      <c r="G170" s="139"/>
      <c r="H170" s="140" t="s">
        <v>156</v>
      </c>
      <c r="I170" s="125"/>
      <c r="J170" s="141"/>
      <c r="K170" s="125"/>
      <c r="L170" s="126"/>
      <c r="M170" s="125"/>
    </row>
    <row r="171" spans="1:13" hidden="1" x14ac:dyDescent="0.25">
      <c r="A171" s="52"/>
      <c r="B171" s="168" t="s">
        <v>561</v>
      </c>
      <c r="C171" s="120" t="str">
        <f t="shared" si="2"/>
        <v/>
      </c>
      <c r="D171" s="137"/>
      <c r="E171" s="137"/>
      <c r="F171" s="138"/>
      <c r="G171" s="139"/>
      <c r="H171" s="140" t="s">
        <v>156</v>
      </c>
      <c r="I171" s="125"/>
      <c r="J171" s="141"/>
      <c r="K171" s="125"/>
      <c r="L171" s="126"/>
      <c r="M171" s="125"/>
    </row>
    <row r="172" spans="1:13" hidden="1" x14ac:dyDescent="0.25">
      <c r="A172" s="52"/>
      <c r="B172" s="168" t="s">
        <v>562</v>
      </c>
      <c r="C172" s="120" t="str">
        <f t="shared" si="2"/>
        <v/>
      </c>
      <c r="D172" s="137"/>
      <c r="E172" s="137"/>
      <c r="F172" s="138"/>
      <c r="G172" s="139"/>
      <c r="H172" s="140" t="s">
        <v>156</v>
      </c>
      <c r="I172" s="125"/>
      <c r="J172" s="141"/>
      <c r="K172" s="125"/>
      <c r="L172" s="126"/>
      <c r="M172" s="125"/>
    </row>
    <row r="173" spans="1:13" hidden="1" x14ac:dyDescent="0.25">
      <c r="A173" s="52"/>
      <c r="B173" s="168" t="s">
        <v>563</v>
      </c>
      <c r="C173" s="120" t="str">
        <f t="shared" si="2"/>
        <v/>
      </c>
      <c r="D173" s="137"/>
      <c r="E173" s="137"/>
      <c r="F173" s="138"/>
      <c r="G173" s="139"/>
      <c r="H173" s="140" t="s">
        <v>156</v>
      </c>
      <c r="I173" s="125"/>
      <c r="J173" s="141"/>
      <c r="K173" s="125"/>
      <c r="L173" s="126"/>
      <c r="M173" s="125"/>
    </row>
    <row r="174" spans="1:13" hidden="1" x14ac:dyDescent="0.25">
      <c r="A174" s="52"/>
      <c r="B174" s="168" t="s">
        <v>564</v>
      </c>
      <c r="C174" s="120" t="str">
        <f t="shared" si="2"/>
        <v/>
      </c>
      <c r="D174" s="137"/>
      <c r="E174" s="137"/>
      <c r="F174" s="138"/>
      <c r="G174" s="139"/>
      <c r="H174" s="140" t="s">
        <v>156</v>
      </c>
      <c r="I174" s="125"/>
      <c r="J174" s="141"/>
      <c r="K174" s="125"/>
      <c r="L174" s="126"/>
      <c r="M174" s="125"/>
    </row>
    <row r="175" spans="1:13" hidden="1" x14ac:dyDescent="0.25">
      <c r="A175" s="52"/>
      <c r="B175" s="168" t="s">
        <v>565</v>
      </c>
      <c r="C175" s="120" t="str">
        <f t="shared" si="2"/>
        <v/>
      </c>
      <c r="D175" s="137"/>
      <c r="E175" s="137"/>
      <c r="F175" s="138"/>
      <c r="G175" s="139"/>
      <c r="H175" s="140" t="s">
        <v>156</v>
      </c>
      <c r="I175" s="125"/>
      <c r="J175" s="141"/>
      <c r="K175" s="125"/>
      <c r="L175" s="126"/>
      <c r="M175" s="125"/>
    </row>
    <row r="176" spans="1:13" hidden="1" x14ac:dyDescent="0.25">
      <c r="A176" s="52"/>
      <c r="B176" s="168" t="s">
        <v>566</v>
      </c>
      <c r="C176" s="120" t="str">
        <f t="shared" si="2"/>
        <v/>
      </c>
      <c r="D176" s="137"/>
      <c r="E176" s="137"/>
      <c r="F176" s="138"/>
      <c r="G176" s="139"/>
      <c r="H176" s="140" t="s">
        <v>156</v>
      </c>
      <c r="I176" s="125"/>
      <c r="J176" s="141"/>
      <c r="K176" s="125"/>
      <c r="L176" s="126"/>
      <c r="M176" s="125"/>
    </row>
    <row r="177" spans="1:13" hidden="1" x14ac:dyDescent="0.25">
      <c r="A177" s="52"/>
      <c r="B177" s="168" t="s">
        <v>567</v>
      </c>
      <c r="C177" s="120" t="str">
        <f t="shared" si="2"/>
        <v/>
      </c>
      <c r="D177" s="137"/>
      <c r="E177" s="137"/>
      <c r="F177" s="138"/>
      <c r="G177" s="139"/>
      <c r="H177" s="140" t="s">
        <v>156</v>
      </c>
      <c r="I177" s="125"/>
      <c r="J177" s="141"/>
      <c r="K177" s="125"/>
      <c r="L177" s="126"/>
      <c r="M177" s="125"/>
    </row>
    <row r="178" spans="1:13" hidden="1" x14ac:dyDescent="0.25">
      <c r="A178" s="52"/>
      <c r="B178" s="168" t="s">
        <v>568</v>
      </c>
      <c r="C178" s="120" t="str">
        <f t="shared" si="2"/>
        <v/>
      </c>
      <c r="D178" s="137"/>
      <c r="E178" s="137"/>
      <c r="F178" s="138"/>
      <c r="G178" s="139"/>
      <c r="H178" s="140" t="s">
        <v>156</v>
      </c>
      <c r="I178" s="125"/>
      <c r="J178" s="141"/>
      <c r="K178" s="125"/>
      <c r="L178" s="126"/>
      <c r="M178" s="125"/>
    </row>
    <row r="179" spans="1:13" hidden="1" x14ac:dyDescent="0.25">
      <c r="A179" s="52"/>
      <c r="B179" s="168" t="s">
        <v>569</v>
      </c>
      <c r="C179" s="120" t="str">
        <f t="shared" si="2"/>
        <v/>
      </c>
      <c r="D179" s="137"/>
      <c r="E179" s="137"/>
      <c r="F179" s="138"/>
      <c r="G179" s="139"/>
      <c r="H179" s="140" t="s">
        <v>156</v>
      </c>
      <c r="I179" s="125"/>
      <c r="J179" s="141"/>
      <c r="K179" s="125"/>
      <c r="L179" s="126"/>
      <c r="M179" s="125"/>
    </row>
    <row r="180" spans="1:13" hidden="1" x14ac:dyDescent="0.25">
      <c r="A180" s="52"/>
      <c r="B180" s="168" t="s">
        <v>570</v>
      </c>
      <c r="C180" s="120" t="str">
        <f t="shared" si="2"/>
        <v/>
      </c>
      <c r="D180" s="137"/>
      <c r="E180" s="137"/>
      <c r="F180" s="138"/>
      <c r="G180" s="139"/>
      <c r="H180" s="140" t="s">
        <v>156</v>
      </c>
      <c r="I180" s="125"/>
      <c r="J180" s="141"/>
      <c r="K180" s="125"/>
      <c r="L180" s="126"/>
      <c r="M180" s="125"/>
    </row>
    <row r="181" spans="1:13" hidden="1" x14ac:dyDescent="0.25">
      <c r="A181" s="52"/>
      <c r="B181" s="168" t="s">
        <v>571</v>
      </c>
      <c r="C181" s="120" t="str">
        <f t="shared" si="2"/>
        <v/>
      </c>
      <c r="D181" s="137"/>
      <c r="E181" s="137"/>
      <c r="F181" s="138"/>
      <c r="G181" s="139"/>
      <c r="H181" s="140" t="s">
        <v>156</v>
      </c>
      <c r="I181" s="125"/>
      <c r="J181" s="141"/>
      <c r="K181" s="125"/>
      <c r="L181" s="126"/>
      <c r="M181" s="125"/>
    </row>
    <row r="182" spans="1:13" hidden="1" x14ac:dyDescent="0.25">
      <c r="A182" s="52"/>
      <c r="B182" s="168" t="s">
        <v>572</v>
      </c>
      <c r="C182" s="120" t="str">
        <f t="shared" si="2"/>
        <v/>
      </c>
      <c r="D182" s="137"/>
      <c r="E182" s="137"/>
      <c r="F182" s="138"/>
      <c r="G182" s="139"/>
      <c r="H182" s="140" t="s">
        <v>156</v>
      </c>
      <c r="I182" s="125"/>
      <c r="J182" s="141"/>
      <c r="K182" s="125"/>
      <c r="L182" s="126"/>
      <c r="M182" s="125"/>
    </row>
    <row r="183" spans="1:13" hidden="1" x14ac:dyDescent="0.25">
      <c r="A183" s="52"/>
      <c r="B183" s="168" t="s">
        <v>573</v>
      </c>
      <c r="C183" s="120" t="str">
        <f t="shared" si="2"/>
        <v/>
      </c>
      <c r="D183" s="137"/>
      <c r="E183" s="137"/>
      <c r="F183" s="138"/>
      <c r="G183" s="139"/>
      <c r="H183" s="140" t="s">
        <v>156</v>
      </c>
      <c r="I183" s="125"/>
      <c r="J183" s="141"/>
      <c r="K183" s="125"/>
      <c r="L183" s="126"/>
      <c r="M183" s="125"/>
    </row>
    <row r="184" spans="1:13" hidden="1" x14ac:dyDescent="0.25">
      <c r="A184" s="52"/>
      <c r="B184" s="168" t="s">
        <v>574</v>
      </c>
      <c r="C184" s="120" t="str">
        <f t="shared" si="2"/>
        <v/>
      </c>
      <c r="D184" s="137"/>
      <c r="E184" s="137"/>
      <c r="F184" s="138"/>
      <c r="G184" s="139"/>
      <c r="H184" s="140" t="s">
        <v>156</v>
      </c>
      <c r="I184" s="125"/>
      <c r="J184" s="141"/>
      <c r="K184" s="125"/>
      <c r="L184" s="126"/>
      <c r="M184" s="125"/>
    </row>
    <row r="185" spans="1:13" hidden="1" x14ac:dyDescent="0.25">
      <c r="A185" s="52"/>
      <c r="B185" s="168" t="s">
        <v>575</v>
      </c>
      <c r="C185" s="120" t="str">
        <f t="shared" si="2"/>
        <v/>
      </c>
      <c r="D185" s="137"/>
      <c r="E185" s="137"/>
      <c r="F185" s="138"/>
      <c r="G185" s="139"/>
      <c r="H185" s="140" t="s">
        <v>156</v>
      </c>
      <c r="I185" s="125"/>
      <c r="J185" s="141"/>
      <c r="K185" s="125"/>
      <c r="L185" s="126"/>
      <c r="M185" s="125"/>
    </row>
    <row r="186" spans="1:13" hidden="1" x14ac:dyDescent="0.25">
      <c r="A186" s="52"/>
      <c r="B186" s="168" t="s">
        <v>576</v>
      </c>
      <c r="C186" s="120" t="str">
        <f t="shared" si="2"/>
        <v/>
      </c>
      <c r="D186" s="137"/>
      <c r="E186" s="137"/>
      <c r="F186" s="138"/>
      <c r="G186" s="139"/>
      <c r="H186" s="140" t="s">
        <v>156</v>
      </c>
      <c r="I186" s="125"/>
      <c r="J186" s="141"/>
      <c r="K186" s="125"/>
      <c r="L186" s="126"/>
      <c r="M186" s="125"/>
    </row>
    <row r="187" spans="1:13" hidden="1" x14ac:dyDescent="0.25">
      <c r="A187" s="52"/>
      <c r="B187" s="168" t="s">
        <v>577</v>
      </c>
      <c r="C187" s="120" t="str">
        <f t="shared" si="2"/>
        <v/>
      </c>
      <c r="D187" s="137"/>
      <c r="E187" s="137"/>
      <c r="F187" s="138"/>
      <c r="G187" s="139"/>
      <c r="H187" s="140" t="s">
        <v>156</v>
      </c>
      <c r="I187" s="125"/>
      <c r="J187" s="141"/>
      <c r="K187" s="125"/>
      <c r="L187" s="126"/>
      <c r="M187" s="125"/>
    </row>
    <row r="188" spans="1:13" hidden="1" x14ac:dyDescent="0.25">
      <c r="A188" s="52"/>
      <c r="B188" s="168" t="s">
        <v>578</v>
      </c>
      <c r="C188" s="120" t="str">
        <f t="shared" si="2"/>
        <v/>
      </c>
      <c r="D188" s="137"/>
      <c r="E188" s="137"/>
      <c r="F188" s="138"/>
      <c r="G188" s="139"/>
      <c r="H188" s="140" t="s">
        <v>156</v>
      </c>
      <c r="I188" s="125"/>
      <c r="J188" s="141"/>
      <c r="K188" s="125"/>
      <c r="L188" s="126"/>
      <c r="M188" s="125"/>
    </row>
    <row r="189" spans="1:13" hidden="1" x14ac:dyDescent="0.25">
      <c r="A189" s="52"/>
      <c r="B189" s="168" t="s">
        <v>579</v>
      </c>
      <c r="C189" s="120" t="str">
        <f t="shared" si="2"/>
        <v/>
      </c>
      <c r="D189" s="137"/>
      <c r="E189" s="137"/>
      <c r="F189" s="138"/>
      <c r="G189" s="139"/>
      <c r="H189" s="140" t="s">
        <v>156</v>
      </c>
      <c r="I189" s="125"/>
      <c r="J189" s="141"/>
      <c r="K189" s="125"/>
      <c r="L189" s="126"/>
      <c r="M189" s="125"/>
    </row>
    <row r="190" spans="1:13" hidden="1" x14ac:dyDescent="0.25">
      <c r="A190" s="52"/>
      <c r="B190" s="168" t="s">
        <v>580</v>
      </c>
      <c r="C190" s="120" t="str">
        <f t="shared" si="2"/>
        <v/>
      </c>
      <c r="D190" s="137"/>
      <c r="E190" s="137"/>
      <c r="F190" s="138"/>
      <c r="G190" s="139"/>
      <c r="H190" s="140" t="s">
        <v>156</v>
      </c>
      <c r="I190" s="125"/>
      <c r="J190" s="141"/>
      <c r="K190" s="125"/>
      <c r="L190" s="126"/>
      <c r="M190" s="125"/>
    </row>
    <row r="191" spans="1:13" hidden="1" x14ac:dyDescent="0.25">
      <c r="A191" s="52"/>
      <c r="B191" s="168" t="s">
        <v>581</v>
      </c>
      <c r="C191" s="120" t="str">
        <f t="shared" si="2"/>
        <v/>
      </c>
      <c r="D191" s="137"/>
      <c r="E191" s="137"/>
      <c r="F191" s="138"/>
      <c r="G191" s="139"/>
      <c r="H191" s="140" t="s">
        <v>156</v>
      </c>
      <c r="I191" s="125"/>
      <c r="J191" s="141"/>
      <c r="K191" s="125"/>
      <c r="L191" s="126"/>
      <c r="M191" s="125"/>
    </row>
    <row r="192" spans="1:13" hidden="1" x14ac:dyDescent="0.25">
      <c r="A192" s="52"/>
      <c r="B192" s="168" t="s">
        <v>582</v>
      </c>
      <c r="C192" s="120" t="str">
        <f t="shared" si="2"/>
        <v/>
      </c>
      <c r="D192" s="137"/>
      <c r="E192" s="137"/>
      <c r="F192" s="138"/>
      <c r="G192" s="139"/>
      <c r="H192" s="140" t="s">
        <v>156</v>
      </c>
      <c r="I192" s="125"/>
      <c r="J192" s="141"/>
      <c r="K192" s="125"/>
      <c r="L192" s="126"/>
      <c r="M192" s="125"/>
    </row>
    <row r="193" spans="1:13" hidden="1" x14ac:dyDescent="0.25">
      <c r="A193" s="52"/>
      <c r="B193" s="168" t="s">
        <v>583</v>
      </c>
      <c r="C193" s="120" t="str">
        <f t="shared" si="2"/>
        <v/>
      </c>
      <c r="D193" s="137"/>
      <c r="E193" s="137"/>
      <c r="F193" s="138"/>
      <c r="G193" s="139"/>
      <c r="H193" s="140" t="s">
        <v>156</v>
      </c>
      <c r="I193" s="125"/>
      <c r="J193" s="141"/>
      <c r="K193" s="125"/>
      <c r="L193" s="126"/>
      <c r="M193" s="125"/>
    </row>
    <row r="194" spans="1:13" hidden="1" x14ac:dyDescent="0.25">
      <c r="A194" s="52"/>
      <c r="B194" s="168" t="s">
        <v>584</v>
      </c>
      <c r="C194" s="120" t="str">
        <f t="shared" si="2"/>
        <v/>
      </c>
      <c r="D194" s="137"/>
      <c r="E194" s="137"/>
      <c r="F194" s="138"/>
      <c r="G194" s="139"/>
      <c r="H194" s="140" t="s">
        <v>156</v>
      </c>
      <c r="I194" s="125"/>
      <c r="J194" s="141"/>
      <c r="K194" s="125"/>
      <c r="L194" s="126"/>
      <c r="M194" s="125"/>
    </row>
    <row r="195" spans="1:13" hidden="1" x14ac:dyDescent="0.25">
      <c r="A195" s="52"/>
      <c r="B195" s="168" t="s">
        <v>585</v>
      </c>
      <c r="C195" s="120" t="str">
        <f t="shared" si="2"/>
        <v/>
      </c>
      <c r="D195" s="137"/>
      <c r="E195" s="137"/>
      <c r="F195" s="138"/>
      <c r="G195" s="139"/>
      <c r="H195" s="140" t="s">
        <v>156</v>
      </c>
      <c r="I195" s="125"/>
      <c r="J195" s="141"/>
      <c r="K195" s="125"/>
      <c r="L195" s="126"/>
      <c r="M195" s="125"/>
    </row>
    <row r="196" spans="1:13" hidden="1" x14ac:dyDescent="0.25">
      <c r="A196" s="52"/>
      <c r="B196" s="168" t="s">
        <v>586</v>
      </c>
      <c r="C196" s="120" t="str">
        <f t="shared" si="2"/>
        <v/>
      </c>
      <c r="D196" s="137"/>
      <c r="E196" s="137"/>
      <c r="F196" s="138"/>
      <c r="G196" s="139"/>
      <c r="H196" s="140" t="s">
        <v>156</v>
      </c>
      <c r="I196" s="125"/>
      <c r="J196" s="141"/>
      <c r="K196" s="125"/>
      <c r="L196" s="126"/>
      <c r="M196" s="125"/>
    </row>
    <row r="197" spans="1:13" hidden="1" x14ac:dyDescent="0.25">
      <c r="A197" s="52"/>
      <c r="B197" s="168" t="s">
        <v>587</v>
      </c>
      <c r="C197" s="120" t="str">
        <f t="shared" si="2"/>
        <v/>
      </c>
      <c r="D197" s="137"/>
      <c r="E197" s="137"/>
      <c r="F197" s="138"/>
      <c r="G197" s="139"/>
      <c r="H197" s="140" t="s">
        <v>156</v>
      </c>
      <c r="I197" s="125"/>
      <c r="J197" s="141"/>
      <c r="K197" s="125"/>
      <c r="L197" s="126"/>
      <c r="M197" s="125"/>
    </row>
    <row r="198" spans="1:13" hidden="1" x14ac:dyDescent="0.25">
      <c r="A198" s="52"/>
      <c r="B198" s="168" t="s">
        <v>588</v>
      </c>
      <c r="C198" s="120" t="str">
        <f t="shared" si="2"/>
        <v/>
      </c>
      <c r="D198" s="137"/>
      <c r="E198" s="137"/>
      <c r="F198" s="138"/>
      <c r="G198" s="139"/>
      <c r="H198" s="140" t="s">
        <v>156</v>
      </c>
      <c r="I198" s="125"/>
      <c r="J198" s="141"/>
      <c r="K198" s="125"/>
      <c r="L198" s="126"/>
      <c r="M198" s="125"/>
    </row>
    <row r="199" spans="1:13" hidden="1" x14ac:dyDescent="0.25">
      <c r="A199" s="52"/>
      <c r="B199" s="168" t="s">
        <v>589</v>
      </c>
      <c r="C199" s="120" t="str">
        <f t="shared" si="2"/>
        <v/>
      </c>
      <c r="D199" s="137"/>
      <c r="E199" s="137"/>
      <c r="F199" s="138"/>
      <c r="G199" s="139"/>
      <c r="H199" s="140" t="s">
        <v>156</v>
      </c>
      <c r="I199" s="125"/>
      <c r="J199" s="141"/>
      <c r="K199" s="125"/>
      <c r="L199" s="126"/>
      <c r="M199" s="125"/>
    </row>
    <row r="200" spans="1:13" hidden="1" x14ac:dyDescent="0.25">
      <c r="A200" s="52"/>
      <c r="B200" s="168" t="s">
        <v>590</v>
      </c>
      <c r="C200" s="120" t="str">
        <f t="shared" si="2"/>
        <v/>
      </c>
      <c r="D200" s="137"/>
      <c r="E200" s="137"/>
      <c r="F200" s="138"/>
      <c r="G200" s="139"/>
      <c r="H200" s="140" t="s">
        <v>156</v>
      </c>
      <c r="I200" s="125"/>
      <c r="J200" s="141"/>
      <c r="K200" s="125"/>
      <c r="L200" s="126"/>
      <c r="M200" s="125"/>
    </row>
    <row r="201" spans="1:13" hidden="1" x14ac:dyDescent="0.25">
      <c r="A201" s="52"/>
      <c r="B201" s="168" t="s">
        <v>591</v>
      </c>
      <c r="C201" s="120" t="str">
        <f t="shared" si="2"/>
        <v/>
      </c>
      <c r="D201" s="137"/>
      <c r="E201" s="137"/>
      <c r="F201" s="138"/>
      <c r="G201" s="139"/>
      <c r="H201" s="140" t="s">
        <v>156</v>
      </c>
      <c r="I201" s="125"/>
      <c r="J201" s="141"/>
      <c r="K201" s="125"/>
      <c r="L201" s="126"/>
      <c r="M201" s="125"/>
    </row>
    <row r="202" spans="1:13" hidden="1" x14ac:dyDescent="0.25">
      <c r="A202" s="52"/>
      <c r="B202" s="168" t="s">
        <v>592</v>
      </c>
      <c r="C202" s="120" t="str">
        <f t="shared" si="2"/>
        <v/>
      </c>
      <c r="D202" s="137"/>
      <c r="E202" s="137"/>
      <c r="F202" s="138"/>
      <c r="G202" s="139"/>
      <c r="H202" s="140" t="s">
        <v>156</v>
      </c>
      <c r="I202" s="125"/>
      <c r="J202" s="141"/>
      <c r="K202" s="125"/>
      <c r="L202" s="126"/>
      <c r="M202" s="125"/>
    </row>
    <row r="203" spans="1:13" hidden="1" x14ac:dyDescent="0.25">
      <c r="A203" s="52"/>
      <c r="B203" s="168" t="s">
        <v>593</v>
      </c>
      <c r="C203" s="120" t="str">
        <f t="shared" si="2"/>
        <v/>
      </c>
      <c r="D203" s="137"/>
      <c r="E203" s="137"/>
      <c r="F203" s="138"/>
      <c r="G203" s="139"/>
      <c r="H203" s="140" t="s">
        <v>156</v>
      </c>
      <c r="I203" s="125"/>
      <c r="J203" s="141"/>
      <c r="K203" s="125"/>
      <c r="L203" s="126"/>
      <c r="M203" s="125"/>
    </row>
    <row r="204" spans="1:13" hidden="1" x14ac:dyDescent="0.25">
      <c r="A204" s="52"/>
      <c r="B204" s="168" t="s">
        <v>594</v>
      </c>
      <c r="C204" s="120" t="str">
        <f t="shared" si="2"/>
        <v/>
      </c>
      <c r="D204" s="137"/>
      <c r="E204" s="137"/>
      <c r="F204" s="138"/>
      <c r="G204" s="139"/>
      <c r="H204" s="140" t="s">
        <v>156</v>
      </c>
      <c r="I204" s="125"/>
      <c r="J204" s="141"/>
      <c r="K204" s="125"/>
      <c r="L204" s="126"/>
      <c r="M204" s="125"/>
    </row>
    <row r="205" spans="1:13" hidden="1" x14ac:dyDescent="0.25">
      <c r="A205" s="52"/>
      <c r="B205" s="168" t="s">
        <v>595</v>
      </c>
      <c r="C205" s="120" t="str">
        <f t="shared" si="2"/>
        <v/>
      </c>
      <c r="D205" s="137"/>
      <c r="E205" s="137"/>
      <c r="F205" s="138"/>
      <c r="G205" s="139"/>
      <c r="H205" s="140" t="s">
        <v>156</v>
      </c>
      <c r="I205" s="125"/>
      <c r="J205" s="141"/>
      <c r="K205" s="125"/>
      <c r="L205" s="126"/>
      <c r="M205" s="125"/>
    </row>
    <row r="206" spans="1:13" hidden="1" x14ac:dyDescent="0.25">
      <c r="A206" s="52"/>
      <c r="B206" s="168" t="s">
        <v>596</v>
      </c>
      <c r="C206" s="120" t="str">
        <f t="shared" si="2"/>
        <v/>
      </c>
      <c r="D206" s="137"/>
      <c r="E206" s="137"/>
      <c r="F206" s="138"/>
      <c r="G206" s="139"/>
      <c r="H206" s="140" t="s">
        <v>156</v>
      </c>
      <c r="I206" s="125"/>
      <c r="J206" s="141"/>
      <c r="K206" s="125"/>
      <c r="L206" s="126"/>
      <c r="M206" s="125"/>
    </row>
    <row r="207" spans="1:13" hidden="1" x14ac:dyDescent="0.25">
      <c r="A207" s="52"/>
      <c r="B207" s="168" t="s">
        <v>597</v>
      </c>
      <c r="C207" s="120" t="str">
        <f t="shared" si="2"/>
        <v/>
      </c>
      <c r="D207" s="137"/>
      <c r="E207" s="137"/>
      <c r="F207" s="138"/>
      <c r="G207" s="139"/>
      <c r="H207" s="140" t="s">
        <v>156</v>
      </c>
      <c r="I207" s="125"/>
      <c r="J207" s="141"/>
      <c r="K207" s="125"/>
      <c r="L207" s="126"/>
      <c r="M207" s="125"/>
    </row>
    <row r="208" spans="1:13" hidden="1" x14ac:dyDescent="0.25">
      <c r="A208" s="52"/>
      <c r="B208" s="168" t="s">
        <v>598</v>
      </c>
      <c r="C208" s="120" t="str">
        <f t="shared" si="2"/>
        <v/>
      </c>
      <c r="D208" s="137"/>
      <c r="E208" s="137"/>
      <c r="F208" s="138"/>
      <c r="G208" s="139"/>
      <c r="H208" s="140" t="s">
        <v>156</v>
      </c>
      <c r="I208" s="125"/>
      <c r="J208" s="141"/>
      <c r="K208" s="125"/>
      <c r="L208" s="126"/>
      <c r="M208" s="125"/>
    </row>
    <row r="209" spans="1:13" hidden="1" x14ac:dyDescent="0.25">
      <c r="A209" s="52"/>
      <c r="B209" s="168" t="s">
        <v>599</v>
      </c>
      <c r="C209" s="120" t="str">
        <f t="shared" si="2"/>
        <v/>
      </c>
      <c r="D209" s="137"/>
      <c r="E209" s="137"/>
      <c r="F209" s="138"/>
      <c r="G209" s="139"/>
      <c r="H209" s="140" t="s">
        <v>156</v>
      </c>
      <c r="I209" s="125"/>
      <c r="J209" s="141"/>
      <c r="K209" s="125"/>
      <c r="L209" s="126"/>
      <c r="M209" s="125"/>
    </row>
    <row r="210" spans="1:13" hidden="1" x14ac:dyDescent="0.25">
      <c r="A210" s="52"/>
      <c r="B210" s="168" t="s">
        <v>600</v>
      </c>
      <c r="C210" s="120" t="str">
        <f t="shared" si="2"/>
        <v/>
      </c>
      <c r="D210" s="137"/>
      <c r="E210" s="137"/>
      <c r="F210" s="138"/>
      <c r="G210" s="139"/>
      <c r="H210" s="140" t="s">
        <v>156</v>
      </c>
      <c r="I210" s="125"/>
      <c r="J210" s="141"/>
      <c r="K210" s="125"/>
      <c r="L210" s="126"/>
      <c r="M210" s="125"/>
    </row>
    <row r="211" spans="1:13" hidden="1" x14ac:dyDescent="0.25">
      <c r="A211" s="52"/>
      <c r="B211" s="168" t="s">
        <v>601</v>
      </c>
      <c r="C211" s="120" t="str">
        <f t="shared" si="2"/>
        <v/>
      </c>
      <c r="D211" s="137"/>
      <c r="E211" s="137"/>
      <c r="F211" s="138"/>
      <c r="G211" s="139"/>
      <c r="H211" s="140" t="s">
        <v>156</v>
      </c>
      <c r="I211" s="125"/>
      <c r="J211" s="141"/>
      <c r="K211" s="125"/>
      <c r="L211" s="126"/>
      <c r="M211" s="125"/>
    </row>
    <row r="212" spans="1:13" hidden="1" x14ac:dyDescent="0.25">
      <c r="A212" s="52"/>
      <c r="B212" s="168" t="s">
        <v>602</v>
      </c>
      <c r="C212" s="120" t="str">
        <f t="shared" si="2"/>
        <v/>
      </c>
      <c r="D212" s="137"/>
      <c r="E212" s="137"/>
      <c r="F212" s="138"/>
      <c r="G212" s="139"/>
      <c r="H212" s="140" t="s">
        <v>156</v>
      </c>
      <c r="I212" s="125"/>
      <c r="J212" s="141"/>
      <c r="K212" s="125"/>
      <c r="L212" s="126"/>
      <c r="M212" s="125"/>
    </row>
    <row r="213" spans="1:13" hidden="1" x14ac:dyDescent="0.25">
      <c r="A213" s="52"/>
      <c r="B213" s="168" t="s">
        <v>603</v>
      </c>
      <c r="C213" s="120" t="str">
        <f t="shared" si="2"/>
        <v/>
      </c>
      <c r="D213" s="137"/>
      <c r="E213" s="137"/>
      <c r="F213" s="138"/>
      <c r="G213" s="139"/>
      <c r="H213" s="140" t="s">
        <v>156</v>
      </c>
      <c r="I213" s="125"/>
      <c r="J213" s="141"/>
      <c r="K213" s="125"/>
      <c r="L213" s="126"/>
      <c r="M213" s="125"/>
    </row>
    <row r="214" spans="1:13" hidden="1" x14ac:dyDescent="0.25">
      <c r="A214" s="52"/>
      <c r="B214" s="168" t="s">
        <v>604</v>
      </c>
      <c r="C214" s="120" t="str">
        <f t="shared" si="2"/>
        <v/>
      </c>
      <c r="D214" s="137"/>
      <c r="E214" s="137"/>
      <c r="F214" s="138"/>
      <c r="G214" s="139"/>
      <c r="H214" s="140" t="s">
        <v>156</v>
      </c>
      <c r="I214" s="125"/>
      <c r="J214" s="141"/>
      <c r="K214" s="125"/>
      <c r="L214" s="126"/>
      <c r="M214" s="125"/>
    </row>
    <row r="215" spans="1:13" hidden="1" x14ac:dyDescent="0.25">
      <c r="A215" s="52"/>
      <c r="B215" s="168" t="s">
        <v>605</v>
      </c>
      <c r="C215" s="120" t="str">
        <f t="shared" si="2"/>
        <v/>
      </c>
      <c r="D215" s="137"/>
      <c r="E215" s="137"/>
      <c r="F215" s="138"/>
      <c r="G215" s="139"/>
      <c r="H215" s="140" t="s">
        <v>156</v>
      </c>
      <c r="I215" s="125"/>
      <c r="J215" s="141"/>
      <c r="K215" s="125"/>
      <c r="L215" s="126"/>
      <c r="M215" s="125"/>
    </row>
    <row r="216" spans="1:13" hidden="1" x14ac:dyDescent="0.25">
      <c r="A216" s="52"/>
      <c r="B216" s="168" t="s">
        <v>606</v>
      </c>
      <c r="C216" s="120" t="str">
        <f t="shared" si="2"/>
        <v/>
      </c>
      <c r="D216" s="137"/>
      <c r="E216" s="137"/>
      <c r="F216" s="138"/>
      <c r="G216" s="139"/>
      <c r="H216" s="140" t="s">
        <v>156</v>
      </c>
      <c r="I216" s="125"/>
      <c r="J216" s="141"/>
      <c r="K216" s="125"/>
      <c r="L216" s="126"/>
      <c r="M216" s="125"/>
    </row>
    <row r="217" spans="1:13" hidden="1" x14ac:dyDescent="0.25">
      <c r="A217" s="52"/>
      <c r="B217" s="168" t="s">
        <v>607</v>
      </c>
      <c r="C217" s="120" t="str">
        <f t="shared" si="2"/>
        <v/>
      </c>
      <c r="D217" s="137"/>
      <c r="E217" s="137"/>
      <c r="F217" s="138"/>
      <c r="G217" s="139"/>
      <c r="H217" s="140" t="s">
        <v>156</v>
      </c>
      <c r="I217" s="125"/>
      <c r="J217" s="141"/>
      <c r="K217" s="125"/>
      <c r="L217" s="126"/>
      <c r="M217" s="125"/>
    </row>
    <row r="218" spans="1:13" hidden="1" x14ac:dyDescent="0.25">
      <c r="A218" s="52"/>
      <c r="B218" s="168" t="s">
        <v>608</v>
      </c>
      <c r="C218" s="120" t="str">
        <f t="shared" si="2"/>
        <v/>
      </c>
      <c r="D218" s="137"/>
      <c r="E218" s="137"/>
      <c r="F218" s="138"/>
      <c r="G218" s="139"/>
      <c r="H218" s="140" t="s">
        <v>156</v>
      </c>
      <c r="I218" s="125"/>
      <c r="J218" s="141"/>
      <c r="K218" s="125"/>
      <c r="L218" s="126"/>
      <c r="M218" s="125"/>
    </row>
    <row r="219" spans="1:13" hidden="1" x14ac:dyDescent="0.25">
      <c r="A219" s="52"/>
      <c r="B219" s="168" t="s">
        <v>609</v>
      </c>
      <c r="C219" s="120" t="str">
        <f t="shared" si="2"/>
        <v/>
      </c>
      <c r="D219" s="137"/>
      <c r="E219" s="137"/>
      <c r="F219" s="138"/>
      <c r="G219" s="139"/>
      <c r="H219" s="140" t="s">
        <v>156</v>
      </c>
      <c r="I219" s="125"/>
      <c r="J219" s="141"/>
      <c r="K219" s="125"/>
      <c r="L219" s="126"/>
      <c r="M219" s="125"/>
    </row>
    <row r="220" spans="1:13" hidden="1" x14ac:dyDescent="0.25">
      <c r="A220" s="52"/>
      <c r="B220" s="168" t="s">
        <v>610</v>
      </c>
      <c r="C220" s="120" t="str">
        <f t="shared" ref="C220:C283" si="3">IF(_xlfn.XOR(I220="X",J220="X"),_xlfn.CONCAT("CDT_",$F$9,"_",LEFT(H220,1),"_",B220),"")</f>
        <v/>
      </c>
      <c r="D220" s="137"/>
      <c r="E220" s="137"/>
      <c r="F220" s="138"/>
      <c r="G220" s="139"/>
      <c r="H220" s="140" t="s">
        <v>156</v>
      </c>
      <c r="I220" s="125"/>
      <c r="J220" s="141"/>
      <c r="K220" s="125"/>
      <c r="L220" s="126"/>
      <c r="M220" s="125"/>
    </row>
    <row r="221" spans="1:13" hidden="1" x14ac:dyDescent="0.25">
      <c r="A221" s="52"/>
      <c r="B221" s="168" t="s">
        <v>611</v>
      </c>
      <c r="C221" s="120" t="str">
        <f t="shared" si="3"/>
        <v/>
      </c>
      <c r="D221" s="137"/>
      <c r="E221" s="137"/>
      <c r="F221" s="138"/>
      <c r="G221" s="139"/>
      <c r="H221" s="140" t="s">
        <v>156</v>
      </c>
      <c r="I221" s="125"/>
      <c r="J221" s="141"/>
      <c r="K221" s="125"/>
      <c r="L221" s="126"/>
      <c r="M221" s="125"/>
    </row>
    <row r="222" spans="1:13" hidden="1" x14ac:dyDescent="0.25">
      <c r="A222" s="52"/>
      <c r="B222" s="168" t="s">
        <v>612</v>
      </c>
      <c r="C222" s="120" t="str">
        <f t="shared" si="3"/>
        <v/>
      </c>
      <c r="D222" s="137"/>
      <c r="E222" s="137"/>
      <c r="F222" s="138"/>
      <c r="G222" s="139"/>
      <c r="H222" s="140" t="s">
        <v>156</v>
      </c>
      <c r="I222" s="125"/>
      <c r="J222" s="141"/>
      <c r="K222" s="125"/>
      <c r="L222" s="126"/>
      <c r="M222" s="125"/>
    </row>
    <row r="223" spans="1:13" hidden="1" x14ac:dyDescent="0.25">
      <c r="A223" s="52"/>
      <c r="B223" s="168" t="s">
        <v>613</v>
      </c>
      <c r="C223" s="120" t="str">
        <f t="shared" si="3"/>
        <v/>
      </c>
      <c r="D223" s="137"/>
      <c r="E223" s="137"/>
      <c r="F223" s="138"/>
      <c r="G223" s="139"/>
      <c r="H223" s="140" t="s">
        <v>156</v>
      </c>
      <c r="I223" s="125"/>
      <c r="J223" s="141"/>
      <c r="K223" s="125"/>
      <c r="L223" s="126"/>
      <c r="M223" s="125"/>
    </row>
    <row r="224" spans="1:13" hidden="1" x14ac:dyDescent="0.25">
      <c r="A224" s="52"/>
      <c r="B224" s="168" t="s">
        <v>614</v>
      </c>
      <c r="C224" s="120" t="str">
        <f t="shared" si="3"/>
        <v/>
      </c>
      <c r="D224" s="137"/>
      <c r="E224" s="137"/>
      <c r="F224" s="138"/>
      <c r="G224" s="139"/>
      <c r="H224" s="140" t="s">
        <v>156</v>
      </c>
      <c r="I224" s="125"/>
      <c r="J224" s="141"/>
      <c r="K224" s="125"/>
      <c r="L224" s="126"/>
      <c r="M224" s="125"/>
    </row>
    <row r="225" spans="1:13" hidden="1" x14ac:dyDescent="0.25">
      <c r="A225" s="52"/>
      <c r="B225" s="168" t="s">
        <v>615</v>
      </c>
      <c r="C225" s="120" t="str">
        <f t="shared" si="3"/>
        <v/>
      </c>
      <c r="D225" s="137"/>
      <c r="E225" s="137"/>
      <c r="F225" s="138"/>
      <c r="G225" s="139"/>
      <c r="H225" s="140" t="s">
        <v>156</v>
      </c>
      <c r="I225" s="125"/>
      <c r="J225" s="141"/>
      <c r="K225" s="125"/>
      <c r="L225" s="126"/>
      <c r="M225" s="125"/>
    </row>
    <row r="226" spans="1:13" hidden="1" x14ac:dyDescent="0.25">
      <c r="A226" s="52"/>
      <c r="B226" s="168" t="s">
        <v>616</v>
      </c>
      <c r="C226" s="120" t="str">
        <f t="shared" si="3"/>
        <v/>
      </c>
      <c r="D226" s="137"/>
      <c r="E226" s="137"/>
      <c r="F226" s="138"/>
      <c r="G226" s="139"/>
      <c r="H226" s="140" t="s">
        <v>156</v>
      </c>
      <c r="I226" s="125"/>
      <c r="J226" s="141"/>
      <c r="K226" s="125"/>
      <c r="L226" s="126"/>
      <c r="M226" s="125"/>
    </row>
    <row r="227" spans="1:13" hidden="1" x14ac:dyDescent="0.25">
      <c r="A227" s="52"/>
      <c r="B227" s="168" t="s">
        <v>617</v>
      </c>
      <c r="C227" s="120" t="str">
        <f t="shared" si="3"/>
        <v/>
      </c>
      <c r="D227" s="137"/>
      <c r="E227" s="137"/>
      <c r="F227" s="138"/>
      <c r="G227" s="139"/>
      <c r="H227" s="140" t="s">
        <v>156</v>
      </c>
      <c r="I227" s="125"/>
      <c r="J227" s="141"/>
      <c r="K227" s="125"/>
      <c r="L227" s="126"/>
      <c r="M227" s="125"/>
    </row>
    <row r="228" spans="1:13" hidden="1" x14ac:dyDescent="0.25">
      <c r="A228" s="52"/>
      <c r="B228" s="168" t="s">
        <v>618</v>
      </c>
      <c r="C228" s="120" t="str">
        <f t="shared" si="3"/>
        <v/>
      </c>
      <c r="D228" s="137"/>
      <c r="E228" s="137"/>
      <c r="F228" s="138"/>
      <c r="G228" s="139"/>
      <c r="H228" s="140" t="s">
        <v>156</v>
      </c>
      <c r="I228" s="125"/>
      <c r="J228" s="141"/>
      <c r="K228" s="125"/>
      <c r="L228" s="126"/>
      <c r="M228" s="125"/>
    </row>
    <row r="229" spans="1:13" hidden="1" x14ac:dyDescent="0.25">
      <c r="A229" s="52"/>
      <c r="B229" s="168" t="s">
        <v>619</v>
      </c>
      <c r="C229" s="120" t="str">
        <f t="shared" si="3"/>
        <v/>
      </c>
      <c r="D229" s="137"/>
      <c r="E229" s="137"/>
      <c r="F229" s="138"/>
      <c r="G229" s="139"/>
      <c r="H229" s="140" t="s">
        <v>156</v>
      </c>
      <c r="I229" s="125"/>
      <c r="J229" s="141"/>
      <c r="K229" s="125"/>
      <c r="L229" s="126"/>
      <c r="M229" s="125"/>
    </row>
    <row r="230" spans="1:13" hidden="1" x14ac:dyDescent="0.25">
      <c r="A230" s="52"/>
      <c r="B230" s="168" t="s">
        <v>620</v>
      </c>
      <c r="C230" s="120" t="str">
        <f t="shared" si="3"/>
        <v/>
      </c>
      <c r="D230" s="137"/>
      <c r="E230" s="137"/>
      <c r="F230" s="138"/>
      <c r="G230" s="139"/>
      <c r="H230" s="140" t="s">
        <v>156</v>
      </c>
      <c r="I230" s="125"/>
      <c r="J230" s="141"/>
      <c r="K230" s="125"/>
      <c r="L230" s="126"/>
      <c r="M230" s="125"/>
    </row>
    <row r="231" spans="1:13" hidden="1" x14ac:dyDescent="0.25">
      <c r="A231" s="52"/>
      <c r="B231" s="168" t="s">
        <v>621</v>
      </c>
      <c r="C231" s="120" t="str">
        <f t="shared" si="3"/>
        <v/>
      </c>
      <c r="D231" s="137"/>
      <c r="E231" s="137"/>
      <c r="F231" s="138"/>
      <c r="G231" s="139"/>
      <c r="H231" s="140" t="s">
        <v>156</v>
      </c>
      <c r="I231" s="125"/>
      <c r="J231" s="141"/>
      <c r="K231" s="125"/>
      <c r="L231" s="126"/>
      <c r="M231" s="125"/>
    </row>
    <row r="232" spans="1:13" hidden="1" x14ac:dyDescent="0.25">
      <c r="A232" s="52"/>
      <c r="B232" s="168" t="s">
        <v>622</v>
      </c>
      <c r="C232" s="120" t="str">
        <f t="shared" si="3"/>
        <v/>
      </c>
      <c r="D232" s="137"/>
      <c r="E232" s="137"/>
      <c r="F232" s="138"/>
      <c r="G232" s="139"/>
      <c r="H232" s="140" t="s">
        <v>156</v>
      </c>
      <c r="I232" s="125"/>
      <c r="J232" s="141"/>
      <c r="K232" s="125"/>
      <c r="L232" s="126"/>
      <c r="M232" s="125"/>
    </row>
    <row r="233" spans="1:13" hidden="1" x14ac:dyDescent="0.25">
      <c r="A233" s="52"/>
      <c r="B233" s="168" t="s">
        <v>623</v>
      </c>
      <c r="C233" s="120" t="str">
        <f t="shared" si="3"/>
        <v/>
      </c>
      <c r="D233" s="137"/>
      <c r="E233" s="137"/>
      <c r="F233" s="138"/>
      <c r="G233" s="139"/>
      <c r="H233" s="140" t="s">
        <v>156</v>
      </c>
      <c r="I233" s="125"/>
      <c r="J233" s="141"/>
      <c r="K233" s="125"/>
      <c r="L233" s="126"/>
      <c r="M233" s="125"/>
    </row>
    <row r="234" spans="1:13" hidden="1" x14ac:dyDescent="0.25">
      <c r="A234" s="52"/>
      <c r="B234" s="168" t="s">
        <v>624</v>
      </c>
      <c r="C234" s="120" t="str">
        <f t="shared" si="3"/>
        <v/>
      </c>
      <c r="D234" s="137"/>
      <c r="E234" s="137"/>
      <c r="F234" s="138"/>
      <c r="G234" s="139"/>
      <c r="H234" s="140" t="s">
        <v>156</v>
      </c>
      <c r="I234" s="125"/>
      <c r="J234" s="141"/>
      <c r="K234" s="125"/>
      <c r="L234" s="126"/>
      <c r="M234" s="125"/>
    </row>
    <row r="235" spans="1:13" hidden="1" x14ac:dyDescent="0.25">
      <c r="A235" s="52"/>
      <c r="B235" s="168" t="s">
        <v>625</v>
      </c>
      <c r="C235" s="120" t="str">
        <f t="shared" si="3"/>
        <v/>
      </c>
      <c r="D235" s="137"/>
      <c r="E235" s="137"/>
      <c r="F235" s="138"/>
      <c r="G235" s="139"/>
      <c r="H235" s="140" t="s">
        <v>156</v>
      </c>
      <c r="I235" s="125"/>
      <c r="J235" s="141"/>
      <c r="K235" s="125"/>
      <c r="L235" s="126"/>
      <c r="M235" s="125"/>
    </row>
    <row r="236" spans="1:13" hidden="1" x14ac:dyDescent="0.25">
      <c r="A236" s="52"/>
      <c r="B236" s="168" t="s">
        <v>626</v>
      </c>
      <c r="C236" s="120" t="str">
        <f t="shared" si="3"/>
        <v/>
      </c>
      <c r="D236" s="137"/>
      <c r="E236" s="137"/>
      <c r="F236" s="138"/>
      <c r="G236" s="139"/>
      <c r="H236" s="140" t="s">
        <v>156</v>
      </c>
      <c r="I236" s="125"/>
      <c r="J236" s="141"/>
      <c r="K236" s="125"/>
      <c r="L236" s="126"/>
      <c r="M236" s="125"/>
    </row>
    <row r="237" spans="1:13" hidden="1" x14ac:dyDescent="0.25">
      <c r="A237" s="52"/>
      <c r="B237" s="168" t="s">
        <v>627</v>
      </c>
      <c r="C237" s="120" t="str">
        <f t="shared" si="3"/>
        <v/>
      </c>
      <c r="D237" s="137"/>
      <c r="E237" s="137"/>
      <c r="F237" s="138"/>
      <c r="G237" s="139"/>
      <c r="H237" s="140" t="s">
        <v>156</v>
      </c>
      <c r="I237" s="125"/>
      <c r="J237" s="141"/>
      <c r="K237" s="125"/>
      <c r="L237" s="126"/>
      <c r="M237" s="125"/>
    </row>
    <row r="238" spans="1:13" hidden="1" x14ac:dyDescent="0.25">
      <c r="A238" s="52"/>
      <c r="B238" s="168" t="s">
        <v>628</v>
      </c>
      <c r="C238" s="120" t="str">
        <f t="shared" si="3"/>
        <v/>
      </c>
      <c r="D238" s="137"/>
      <c r="E238" s="137"/>
      <c r="F238" s="138"/>
      <c r="G238" s="139"/>
      <c r="H238" s="140" t="s">
        <v>156</v>
      </c>
      <c r="I238" s="125"/>
      <c r="J238" s="141"/>
      <c r="K238" s="125"/>
      <c r="L238" s="126"/>
      <c r="M238" s="125"/>
    </row>
    <row r="239" spans="1:13" hidden="1" x14ac:dyDescent="0.25">
      <c r="A239" s="52"/>
      <c r="B239" s="168" t="s">
        <v>629</v>
      </c>
      <c r="C239" s="120" t="str">
        <f t="shared" si="3"/>
        <v/>
      </c>
      <c r="D239" s="137"/>
      <c r="E239" s="137"/>
      <c r="F239" s="138"/>
      <c r="G239" s="139"/>
      <c r="H239" s="140" t="s">
        <v>156</v>
      </c>
      <c r="I239" s="125"/>
      <c r="J239" s="141"/>
      <c r="K239" s="125"/>
      <c r="L239" s="126"/>
      <c r="M239" s="125"/>
    </row>
    <row r="240" spans="1:13" hidden="1" x14ac:dyDescent="0.25">
      <c r="A240" s="52"/>
      <c r="B240" s="168" t="s">
        <v>630</v>
      </c>
      <c r="C240" s="120" t="str">
        <f t="shared" si="3"/>
        <v/>
      </c>
      <c r="D240" s="137"/>
      <c r="E240" s="137"/>
      <c r="F240" s="138"/>
      <c r="G240" s="139"/>
      <c r="H240" s="140" t="s">
        <v>156</v>
      </c>
      <c r="I240" s="125"/>
      <c r="J240" s="141"/>
      <c r="K240" s="125"/>
      <c r="L240" s="126"/>
      <c r="M240" s="125"/>
    </row>
    <row r="241" spans="1:13" hidden="1" x14ac:dyDescent="0.25">
      <c r="A241" s="52"/>
      <c r="B241" s="168" t="s">
        <v>631</v>
      </c>
      <c r="C241" s="120" t="str">
        <f t="shared" si="3"/>
        <v/>
      </c>
      <c r="D241" s="137"/>
      <c r="E241" s="137"/>
      <c r="F241" s="138"/>
      <c r="G241" s="139"/>
      <c r="H241" s="140" t="s">
        <v>156</v>
      </c>
      <c r="I241" s="125"/>
      <c r="J241" s="141"/>
      <c r="K241" s="125"/>
      <c r="L241" s="126"/>
      <c r="M241" s="125"/>
    </row>
    <row r="242" spans="1:13" hidden="1" x14ac:dyDescent="0.25">
      <c r="A242" s="52"/>
      <c r="B242" s="168" t="s">
        <v>632</v>
      </c>
      <c r="C242" s="120" t="str">
        <f t="shared" si="3"/>
        <v/>
      </c>
      <c r="D242" s="137"/>
      <c r="E242" s="137"/>
      <c r="F242" s="138"/>
      <c r="G242" s="139"/>
      <c r="H242" s="140" t="s">
        <v>156</v>
      </c>
      <c r="I242" s="125"/>
      <c r="J242" s="141"/>
      <c r="K242" s="125"/>
      <c r="L242" s="126"/>
      <c r="M242" s="125"/>
    </row>
    <row r="243" spans="1:13" hidden="1" x14ac:dyDescent="0.25">
      <c r="A243" s="52"/>
      <c r="B243" s="168" t="s">
        <v>633</v>
      </c>
      <c r="C243" s="120" t="str">
        <f t="shared" si="3"/>
        <v/>
      </c>
      <c r="D243" s="137"/>
      <c r="E243" s="137"/>
      <c r="F243" s="138"/>
      <c r="G243" s="139"/>
      <c r="H243" s="140" t="s">
        <v>156</v>
      </c>
      <c r="I243" s="125"/>
      <c r="J243" s="141"/>
      <c r="K243" s="125"/>
      <c r="L243" s="126"/>
      <c r="M243" s="125"/>
    </row>
    <row r="244" spans="1:13" hidden="1" x14ac:dyDescent="0.25">
      <c r="A244" s="52"/>
      <c r="B244" s="168" t="s">
        <v>634</v>
      </c>
      <c r="C244" s="120" t="str">
        <f t="shared" si="3"/>
        <v/>
      </c>
      <c r="D244" s="137"/>
      <c r="E244" s="137"/>
      <c r="F244" s="138"/>
      <c r="G244" s="139"/>
      <c r="H244" s="140" t="s">
        <v>156</v>
      </c>
      <c r="I244" s="125"/>
      <c r="J244" s="141"/>
      <c r="K244" s="125"/>
      <c r="L244" s="126"/>
      <c r="M244" s="125"/>
    </row>
    <row r="245" spans="1:13" hidden="1" x14ac:dyDescent="0.25">
      <c r="A245" s="52"/>
      <c r="B245" s="168" t="s">
        <v>635</v>
      </c>
      <c r="C245" s="120" t="str">
        <f t="shared" si="3"/>
        <v/>
      </c>
      <c r="D245" s="137"/>
      <c r="E245" s="137"/>
      <c r="F245" s="138"/>
      <c r="G245" s="139"/>
      <c r="H245" s="140" t="s">
        <v>156</v>
      </c>
      <c r="I245" s="125"/>
      <c r="J245" s="141"/>
      <c r="K245" s="125"/>
      <c r="L245" s="126"/>
      <c r="M245" s="125"/>
    </row>
    <row r="246" spans="1:13" hidden="1" x14ac:dyDescent="0.25">
      <c r="A246" s="52"/>
      <c r="B246" s="168" t="s">
        <v>636</v>
      </c>
      <c r="C246" s="120" t="str">
        <f t="shared" si="3"/>
        <v/>
      </c>
      <c r="D246" s="137"/>
      <c r="E246" s="137"/>
      <c r="F246" s="138"/>
      <c r="G246" s="139"/>
      <c r="H246" s="140" t="s">
        <v>156</v>
      </c>
      <c r="I246" s="125"/>
      <c r="J246" s="141"/>
      <c r="K246" s="125"/>
      <c r="L246" s="126"/>
      <c r="M246" s="125"/>
    </row>
    <row r="247" spans="1:13" hidden="1" x14ac:dyDescent="0.25">
      <c r="A247" s="52"/>
      <c r="B247" s="168" t="s">
        <v>637</v>
      </c>
      <c r="C247" s="120" t="str">
        <f t="shared" si="3"/>
        <v/>
      </c>
      <c r="D247" s="137"/>
      <c r="E247" s="137"/>
      <c r="F247" s="138"/>
      <c r="G247" s="139"/>
      <c r="H247" s="140" t="s">
        <v>156</v>
      </c>
      <c r="I247" s="125"/>
      <c r="J247" s="141"/>
      <c r="K247" s="125"/>
      <c r="L247" s="126"/>
      <c r="M247" s="125"/>
    </row>
    <row r="248" spans="1:13" hidden="1" x14ac:dyDescent="0.25">
      <c r="A248" s="52"/>
      <c r="B248" s="168" t="s">
        <v>638</v>
      </c>
      <c r="C248" s="120" t="str">
        <f t="shared" si="3"/>
        <v/>
      </c>
      <c r="D248" s="137"/>
      <c r="E248" s="137"/>
      <c r="F248" s="138"/>
      <c r="G248" s="139"/>
      <c r="H248" s="140" t="s">
        <v>156</v>
      </c>
      <c r="I248" s="125"/>
      <c r="J248" s="141"/>
      <c r="K248" s="125"/>
      <c r="L248" s="126"/>
      <c r="M248" s="125"/>
    </row>
    <row r="249" spans="1:13" hidden="1" x14ac:dyDescent="0.25">
      <c r="A249" s="52"/>
      <c r="B249" s="168" t="s">
        <v>639</v>
      </c>
      <c r="C249" s="120" t="str">
        <f t="shared" si="3"/>
        <v/>
      </c>
      <c r="D249" s="137"/>
      <c r="E249" s="137"/>
      <c r="F249" s="138"/>
      <c r="G249" s="139"/>
      <c r="H249" s="140" t="s">
        <v>156</v>
      </c>
      <c r="I249" s="125"/>
      <c r="J249" s="141"/>
      <c r="K249" s="125"/>
      <c r="L249" s="126"/>
      <c r="M249" s="125"/>
    </row>
    <row r="250" spans="1:13" hidden="1" x14ac:dyDescent="0.25">
      <c r="A250" s="52"/>
      <c r="B250" s="168" t="s">
        <v>640</v>
      </c>
      <c r="C250" s="120" t="str">
        <f t="shared" si="3"/>
        <v/>
      </c>
      <c r="D250" s="137"/>
      <c r="E250" s="137"/>
      <c r="F250" s="138"/>
      <c r="G250" s="139"/>
      <c r="H250" s="140" t="s">
        <v>156</v>
      </c>
      <c r="I250" s="125"/>
      <c r="J250" s="141"/>
      <c r="K250" s="125"/>
      <c r="L250" s="126"/>
      <c r="M250" s="125"/>
    </row>
    <row r="251" spans="1:13" hidden="1" x14ac:dyDescent="0.25">
      <c r="A251" s="52"/>
      <c r="B251" s="168" t="s">
        <v>641</v>
      </c>
      <c r="C251" s="120" t="str">
        <f t="shared" si="3"/>
        <v/>
      </c>
      <c r="D251" s="137"/>
      <c r="E251" s="137"/>
      <c r="F251" s="138"/>
      <c r="G251" s="139"/>
      <c r="H251" s="140" t="s">
        <v>156</v>
      </c>
      <c r="I251" s="125"/>
      <c r="J251" s="141"/>
      <c r="K251" s="125"/>
      <c r="L251" s="126"/>
      <c r="M251" s="125"/>
    </row>
    <row r="252" spans="1:13" hidden="1" x14ac:dyDescent="0.25">
      <c r="A252" s="52"/>
      <c r="B252" s="168" t="s">
        <v>642</v>
      </c>
      <c r="C252" s="120" t="str">
        <f t="shared" si="3"/>
        <v/>
      </c>
      <c r="D252" s="137"/>
      <c r="E252" s="137"/>
      <c r="F252" s="138"/>
      <c r="G252" s="139"/>
      <c r="H252" s="140" t="s">
        <v>156</v>
      </c>
      <c r="I252" s="125"/>
      <c r="J252" s="141"/>
      <c r="K252" s="125"/>
      <c r="L252" s="126"/>
      <c r="M252" s="125"/>
    </row>
    <row r="253" spans="1:13" hidden="1" x14ac:dyDescent="0.25">
      <c r="A253" s="52"/>
      <c r="B253" s="168" t="s">
        <v>643</v>
      </c>
      <c r="C253" s="120" t="str">
        <f t="shared" si="3"/>
        <v/>
      </c>
      <c r="D253" s="137"/>
      <c r="E253" s="137"/>
      <c r="F253" s="138"/>
      <c r="G253" s="139"/>
      <c r="H253" s="140" t="s">
        <v>156</v>
      </c>
      <c r="I253" s="125"/>
      <c r="J253" s="141"/>
      <c r="K253" s="125"/>
      <c r="L253" s="126"/>
      <c r="M253" s="125"/>
    </row>
    <row r="254" spans="1:13" hidden="1" x14ac:dyDescent="0.25">
      <c r="A254" s="52"/>
      <c r="B254" s="168" t="s">
        <v>644</v>
      </c>
      <c r="C254" s="120" t="str">
        <f t="shared" si="3"/>
        <v/>
      </c>
      <c r="D254" s="137"/>
      <c r="E254" s="137"/>
      <c r="F254" s="138"/>
      <c r="G254" s="139"/>
      <c r="H254" s="140" t="s">
        <v>156</v>
      </c>
      <c r="I254" s="125"/>
      <c r="J254" s="141"/>
      <c r="K254" s="125"/>
      <c r="L254" s="126"/>
      <c r="M254" s="125"/>
    </row>
    <row r="255" spans="1:13" hidden="1" x14ac:dyDescent="0.25">
      <c r="A255" s="52"/>
      <c r="B255" s="168" t="s">
        <v>645</v>
      </c>
      <c r="C255" s="120" t="str">
        <f t="shared" si="3"/>
        <v/>
      </c>
      <c r="D255" s="137"/>
      <c r="E255" s="137"/>
      <c r="F255" s="138"/>
      <c r="G255" s="139"/>
      <c r="H255" s="140" t="s">
        <v>156</v>
      </c>
      <c r="I255" s="125"/>
      <c r="J255" s="141"/>
      <c r="K255" s="125"/>
      <c r="L255" s="126"/>
      <c r="M255" s="125"/>
    </row>
    <row r="256" spans="1:13" hidden="1" x14ac:dyDescent="0.25">
      <c r="A256" s="52"/>
      <c r="B256" s="168" t="s">
        <v>646</v>
      </c>
      <c r="C256" s="120" t="str">
        <f t="shared" si="3"/>
        <v/>
      </c>
      <c r="D256" s="137"/>
      <c r="E256" s="137"/>
      <c r="F256" s="138"/>
      <c r="G256" s="139"/>
      <c r="H256" s="140" t="s">
        <v>156</v>
      </c>
      <c r="I256" s="125"/>
      <c r="J256" s="141"/>
      <c r="K256" s="125"/>
      <c r="L256" s="126"/>
      <c r="M256" s="125"/>
    </row>
    <row r="257" spans="1:13" hidden="1" x14ac:dyDescent="0.25">
      <c r="A257" s="52"/>
      <c r="B257" s="168" t="s">
        <v>647</v>
      </c>
      <c r="C257" s="120" t="str">
        <f t="shared" si="3"/>
        <v/>
      </c>
      <c r="D257" s="137"/>
      <c r="E257" s="137"/>
      <c r="F257" s="138"/>
      <c r="G257" s="139"/>
      <c r="H257" s="140" t="s">
        <v>156</v>
      </c>
      <c r="I257" s="125"/>
      <c r="J257" s="141"/>
      <c r="K257" s="125"/>
      <c r="L257" s="126"/>
      <c r="M257" s="125"/>
    </row>
    <row r="258" spans="1:13" hidden="1" x14ac:dyDescent="0.25">
      <c r="A258" s="52"/>
      <c r="B258" s="168" t="s">
        <v>648</v>
      </c>
      <c r="C258" s="120" t="str">
        <f t="shared" si="3"/>
        <v/>
      </c>
      <c r="D258" s="137"/>
      <c r="E258" s="137"/>
      <c r="F258" s="138"/>
      <c r="G258" s="139"/>
      <c r="H258" s="140" t="s">
        <v>156</v>
      </c>
      <c r="I258" s="125"/>
      <c r="J258" s="141"/>
      <c r="K258" s="125"/>
      <c r="L258" s="126"/>
      <c r="M258" s="125"/>
    </row>
    <row r="259" spans="1:13" hidden="1" x14ac:dyDescent="0.25">
      <c r="A259" s="52"/>
      <c r="B259" s="168" t="s">
        <v>649</v>
      </c>
      <c r="C259" s="120" t="str">
        <f t="shared" si="3"/>
        <v/>
      </c>
      <c r="D259" s="137"/>
      <c r="E259" s="137"/>
      <c r="F259" s="138"/>
      <c r="G259" s="139"/>
      <c r="H259" s="140" t="s">
        <v>156</v>
      </c>
      <c r="I259" s="125"/>
      <c r="J259" s="141"/>
      <c r="K259" s="125"/>
      <c r="L259" s="126"/>
      <c r="M259" s="125"/>
    </row>
    <row r="260" spans="1:13" hidden="1" x14ac:dyDescent="0.25">
      <c r="A260" s="52"/>
      <c r="B260" s="168" t="s">
        <v>650</v>
      </c>
      <c r="C260" s="120" t="str">
        <f t="shared" si="3"/>
        <v/>
      </c>
      <c r="D260" s="137"/>
      <c r="E260" s="137"/>
      <c r="F260" s="138"/>
      <c r="G260" s="139"/>
      <c r="H260" s="140" t="s">
        <v>156</v>
      </c>
      <c r="I260" s="125"/>
      <c r="J260" s="141"/>
      <c r="K260" s="125"/>
      <c r="L260" s="126"/>
      <c r="M260" s="125"/>
    </row>
    <row r="261" spans="1:13" hidden="1" x14ac:dyDescent="0.25">
      <c r="A261" s="52"/>
      <c r="B261" s="168" t="s">
        <v>651</v>
      </c>
      <c r="C261" s="120" t="str">
        <f t="shared" si="3"/>
        <v/>
      </c>
      <c r="D261" s="137"/>
      <c r="E261" s="137"/>
      <c r="F261" s="138"/>
      <c r="G261" s="139"/>
      <c r="H261" s="140" t="s">
        <v>156</v>
      </c>
      <c r="I261" s="125"/>
      <c r="J261" s="141"/>
      <c r="K261" s="125"/>
      <c r="L261" s="126"/>
      <c r="M261" s="125"/>
    </row>
    <row r="262" spans="1:13" hidden="1" x14ac:dyDescent="0.25">
      <c r="A262" s="52"/>
      <c r="B262" s="168" t="s">
        <v>652</v>
      </c>
      <c r="C262" s="120" t="str">
        <f t="shared" si="3"/>
        <v/>
      </c>
      <c r="D262" s="137"/>
      <c r="E262" s="137"/>
      <c r="F262" s="138"/>
      <c r="G262" s="139"/>
      <c r="H262" s="140" t="s">
        <v>156</v>
      </c>
      <c r="I262" s="125"/>
      <c r="J262" s="141"/>
      <c r="K262" s="125"/>
      <c r="L262" s="126"/>
      <c r="M262" s="125"/>
    </row>
    <row r="263" spans="1:13" hidden="1" x14ac:dyDescent="0.25">
      <c r="A263" s="52"/>
      <c r="B263" s="168" t="s">
        <v>653</v>
      </c>
      <c r="C263" s="120" t="str">
        <f t="shared" si="3"/>
        <v/>
      </c>
      <c r="D263" s="137"/>
      <c r="E263" s="137"/>
      <c r="F263" s="138"/>
      <c r="G263" s="139"/>
      <c r="H263" s="140" t="s">
        <v>156</v>
      </c>
      <c r="I263" s="125"/>
      <c r="J263" s="141"/>
      <c r="K263" s="125"/>
      <c r="L263" s="126"/>
      <c r="M263" s="125"/>
    </row>
    <row r="264" spans="1:13" hidden="1" x14ac:dyDescent="0.25">
      <c r="A264" s="52"/>
      <c r="B264" s="168" t="s">
        <v>654</v>
      </c>
      <c r="C264" s="120" t="str">
        <f t="shared" si="3"/>
        <v/>
      </c>
      <c r="D264" s="137"/>
      <c r="E264" s="137"/>
      <c r="F264" s="138"/>
      <c r="G264" s="139"/>
      <c r="H264" s="140" t="s">
        <v>156</v>
      </c>
      <c r="I264" s="125"/>
      <c r="J264" s="141"/>
      <c r="K264" s="125"/>
      <c r="L264" s="126"/>
      <c r="M264" s="125"/>
    </row>
    <row r="265" spans="1:13" hidden="1" x14ac:dyDescent="0.25">
      <c r="A265" s="52"/>
      <c r="B265" s="168" t="s">
        <v>655</v>
      </c>
      <c r="C265" s="120" t="str">
        <f t="shared" si="3"/>
        <v/>
      </c>
      <c r="D265" s="137"/>
      <c r="E265" s="137"/>
      <c r="F265" s="138"/>
      <c r="G265" s="139"/>
      <c r="H265" s="140" t="s">
        <v>156</v>
      </c>
      <c r="I265" s="125"/>
      <c r="J265" s="141"/>
      <c r="K265" s="125"/>
      <c r="L265" s="126"/>
      <c r="M265" s="125"/>
    </row>
    <row r="266" spans="1:13" hidden="1" x14ac:dyDescent="0.25">
      <c r="A266" s="52"/>
      <c r="B266" s="168" t="s">
        <v>656</v>
      </c>
      <c r="C266" s="120" t="str">
        <f t="shared" si="3"/>
        <v/>
      </c>
      <c r="D266" s="137"/>
      <c r="E266" s="137"/>
      <c r="F266" s="138"/>
      <c r="G266" s="139"/>
      <c r="H266" s="140" t="s">
        <v>156</v>
      </c>
      <c r="I266" s="125"/>
      <c r="J266" s="141"/>
      <c r="K266" s="125"/>
      <c r="L266" s="126"/>
      <c r="M266" s="125"/>
    </row>
    <row r="267" spans="1:13" hidden="1" x14ac:dyDescent="0.25">
      <c r="A267" s="52"/>
      <c r="B267" s="168" t="s">
        <v>657</v>
      </c>
      <c r="C267" s="120" t="str">
        <f t="shared" si="3"/>
        <v/>
      </c>
      <c r="D267" s="137"/>
      <c r="E267" s="137"/>
      <c r="F267" s="138"/>
      <c r="G267" s="139"/>
      <c r="H267" s="140" t="s">
        <v>156</v>
      </c>
      <c r="I267" s="125"/>
      <c r="J267" s="141"/>
      <c r="K267" s="125"/>
      <c r="L267" s="126"/>
      <c r="M267" s="125"/>
    </row>
    <row r="268" spans="1:13" hidden="1" x14ac:dyDescent="0.25">
      <c r="A268" s="52"/>
      <c r="B268" s="168" t="s">
        <v>658</v>
      </c>
      <c r="C268" s="120" t="str">
        <f t="shared" si="3"/>
        <v/>
      </c>
      <c r="D268" s="137"/>
      <c r="E268" s="137"/>
      <c r="F268" s="138"/>
      <c r="G268" s="139"/>
      <c r="H268" s="140" t="s">
        <v>156</v>
      </c>
      <c r="I268" s="125"/>
      <c r="J268" s="141"/>
      <c r="K268" s="125"/>
      <c r="L268" s="126"/>
      <c r="M268" s="125"/>
    </row>
    <row r="269" spans="1:13" hidden="1" x14ac:dyDescent="0.25">
      <c r="A269" s="52"/>
      <c r="B269" s="168" t="s">
        <v>659</v>
      </c>
      <c r="C269" s="120" t="str">
        <f t="shared" si="3"/>
        <v/>
      </c>
      <c r="D269" s="137"/>
      <c r="E269" s="137"/>
      <c r="F269" s="138"/>
      <c r="G269" s="139"/>
      <c r="H269" s="140" t="s">
        <v>156</v>
      </c>
      <c r="I269" s="125"/>
      <c r="J269" s="141"/>
      <c r="K269" s="125"/>
      <c r="L269" s="126"/>
      <c r="M269" s="125"/>
    </row>
    <row r="270" spans="1:13" hidden="1" x14ac:dyDescent="0.25">
      <c r="A270" s="52"/>
      <c r="B270" s="168" t="s">
        <v>660</v>
      </c>
      <c r="C270" s="120" t="str">
        <f t="shared" si="3"/>
        <v/>
      </c>
      <c r="D270" s="137"/>
      <c r="E270" s="137"/>
      <c r="F270" s="138"/>
      <c r="G270" s="139"/>
      <c r="H270" s="140" t="s">
        <v>156</v>
      </c>
      <c r="I270" s="125"/>
      <c r="J270" s="141"/>
      <c r="K270" s="125"/>
      <c r="L270" s="126"/>
      <c r="M270" s="125"/>
    </row>
    <row r="271" spans="1:13" hidden="1" x14ac:dyDescent="0.25">
      <c r="A271" s="52"/>
      <c r="B271" s="168" t="s">
        <v>661</v>
      </c>
      <c r="C271" s="120" t="str">
        <f t="shared" si="3"/>
        <v/>
      </c>
      <c r="D271" s="137"/>
      <c r="E271" s="137"/>
      <c r="F271" s="138"/>
      <c r="G271" s="139"/>
      <c r="H271" s="140" t="s">
        <v>156</v>
      </c>
      <c r="I271" s="125"/>
      <c r="J271" s="141"/>
      <c r="K271" s="125"/>
      <c r="L271" s="126"/>
      <c r="M271" s="125"/>
    </row>
    <row r="272" spans="1:13" hidden="1" x14ac:dyDescent="0.25">
      <c r="A272" s="52"/>
      <c r="B272" s="168" t="s">
        <v>662</v>
      </c>
      <c r="C272" s="120" t="str">
        <f t="shared" si="3"/>
        <v/>
      </c>
      <c r="D272" s="137"/>
      <c r="E272" s="137"/>
      <c r="F272" s="138"/>
      <c r="G272" s="139"/>
      <c r="H272" s="140" t="s">
        <v>156</v>
      </c>
      <c r="I272" s="125"/>
      <c r="J272" s="141"/>
      <c r="K272" s="125"/>
      <c r="L272" s="126"/>
      <c r="M272" s="125"/>
    </row>
    <row r="273" spans="1:13" hidden="1" x14ac:dyDescent="0.25">
      <c r="A273" s="52"/>
      <c r="B273" s="168" t="s">
        <v>663</v>
      </c>
      <c r="C273" s="120" t="str">
        <f t="shared" si="3"/>
        <v/>
      </c>
      <c r="D273" s="137"/>
      <c r="E273" s="137"/>
      <c r="F273" s="138"/>
      <c r="G273" s="139"/>
      <c r="H273" s="140" t="s">
        <v>156</v>
      </c>
      <c r="I273" s="125"/>
      <c r="J273" s="141"/>
      <c r="K273" s="125"/>
      <c r="L273" s="126"/>
      <c r="M273" s="125"/>
    </row>
    <row r="274" spans="1:13" hidden="1" x14ac:dyDescent="0.25">
      <c r="A274" s="52"/>
      <c r="B274" s="168" t="s">
        <v>664</v>
      </c>
      <c r="C274" s="120" t="str">
        <f t="shared" si="3"/>
        <v/>
      </c>
      <c r="D274" s="137"/>
      <c r="E274" s="137"/>
      <c r="F274" s="138"/>
      <c r="G274" s="139"/>
      <c r="H274" s="140" t="s">
        <v>156</v>
      </c>
      <c r="I274" s="125"/>
      <c r="J274" s="141"/>
      <c r="K274" s="125"/>
      <c r="L274" s="126"/>
      <c r="M274" s="125"/>
    </row>
    <row r="275" spans="1:13" hidden="1" x14ac:dyDescent="0.25">
      <c r="A275" s="52"/>
      <c r="B275" s="168" t="s">
        <v>665</v>
      </c>
      <c r="C275" s="120" t="str">
        <f t="shared" si="3"/>
        <v/>
      </c>
      <c r="D275" s="137"/>
      <c r="E275" s="137"/>
      <c r="F275" s="138"/>
      <c r="G275" s="139"/>
      <c r="H275" s="140" t="s">
        <v>156</v>
      </c>
      <c r="I275" s="125"/>
      <c r="J275" s="141"/>
      <c r="K275" s="125"/>
      <c r="L275" s="126"/>
      <c r="M275" s="125"/>
    </row>
    <row r="276" spans="1:13" hidden="1" x14ac:dyDescent="0.25">
      <c r="A276" s="52"/>
      <c r="B276" s="168" t="s">
        <v>666</v>
      </c>
      <c r="C276" s="120" t="str">
        <f t="shared" si="3"/>
        <v/>
      </c>
      <c r="D276" s="137"/>
      <c r="E276" s="137"/>
      <c r="F276" s="138"/>
      <c r="G276" s="139"/>
      <c r="H276" s="140" t="s">
        <v>156</v>
      </c>
      <c r="I276" s="125"/>
      <c r="J276" s="141"/>
      <c r="K276" s="125"/>
      <c r="L276" s="126"/>
      <c r="M276" s="125"/>
    </row>
    <row r="277" spans="1:13" hidden="1" x14ac:dyDescent="0.25">
      <c r="A277" s="52"/>
      <c r="B277" s="168" t="s">
        <v>667</v>
      </c>
      <c r="C277" s="120" t="str">
        <f t="shared" si="3"/>
        <v/>
      </c>
      <c r="D277" s="137"/>
      <c r="E277" s="137"/>
      <c r="F277" s="138"/>
      <c r="G277" s="139"/>
      <c r="H277" s="140" t="s">
        <v>156</v>
      </c>
      <c r="I277" s="125"/>
      <c r="J277" s="141"/>
      <c r="K277" s="125"/>
      <c r="L277" s="126"/>
      <c r="M277" s="125"/>
    </row>
    <row r="278" spans="1:13" hidden="1" x14ac:dyDescent="0.25">
      <c r="A278" s="52"/>
      <c r="B278" s="168" t="s">
        <v>668</v>
      </c>
      <c r="C278" s="120" t="str">
        <f t="shared" si="3"/>
        <v/>
      </c>
      <c r="D278" s="137"/>
      <c r="E278" s="137"/>
      <c r="F278" s="138"/>
      <c r="G278" s="139"/>
      <c r="H278" s="140" t="s">
        <v>156</v>
      </c>
      <c r="I278" s="125"/>
      <c r="J278" s="141"/>
      <c r="K278" s="125"/>
      <c r="L278" s="126"/>
      <c r="M278" s="125"/>
    </row>
    <row r="279" spans="1:13" hidden="1" x14ac:dyDescent="0.25">
      <c r="A279" s="52"/>
      <c r="B279" s="168" t="s">
        <v>669</v>
      </c>
      <c r="C279" s="120" t="str">
        <f t="shared" si="3"/>
        <v/>
      </c>
      <c r="D279" s="137"/>
      <c r="E279" s="137"/>
      <c r="F279" s="138"/>
      <c r="G279" s="139"/>
      <c r="H279" s="140" t="s">
        <v>156</v>
      </c>
      <c r="I279" s="125"/>
      <c r="J279" s="141"/>
      <c r="K279" s="125"/>
      <c r="L279" s="126"/>
      <c r="M279" s="125"/>
    </row>
    <row r="280" spans="1:13" hidden="1" x14ac:dyDescent="0.25">
      <c r="A280" s="52"/>
      <c r="B280" s="168" t="s">
        <v>670</v>
      </c>
      <c r="C280" s="120" t="str">
        <f t="shared" si="3"/>
        <v/>
      </c>
      <c r="D280" s="137"/>
      <c r="E280" s="137"/>
      <c r="F280" s="138"/>
      <c r="G280" s="139"/>
      <c r="H280" s="140" t="s">
        <v>156</v>
      </c>
      <c r="I280" s="125"/>
      <c r="J280" s="141"/>
      <c r="K280" s="125"/>
      <c r="L280" s="126"/>
      <c r="M280" s="125"/>
    </row>
    <row r="281" spans="1:13" hidden="1" x14ac:dyDescent="0.25">
      <c r="A281" s="52"/>
      <c r="B281" s="168" t="s">
        <v>671</v>
      </c>
      <c r="C281" s="120" t="str">
        <f t="shared" si="3"/>
        <v/>
      </c>
      <c r="D281" s="137"/>
      <c r="E281" s="137"/>
      <c r="F281" s="138"/>
      <c r="G281" s="139"/>
      <c r="H281" s="140" t="s">
        <v>156</v>
      </c>
      <c r="I281" s="125"/>
      <c r="J281" s="141"/>
      <c r="K281" s="125"/>
      <c r="L281" s="126"/>
      <c r="M281" s="125"/>
    </row>
    <row r="282" spans="1:13" hidden="1" x14ac:dyDescent="0.25">
      <c r="A282" s="52"/>
      <c r="B282" s="168" t="s">
        <v>672</v>
      </c>
      <c r="C282" s="120" t="str">
        <f t="shared" si="3"/>
        <v/>
      </c>
      <c r="D282" s="137"/>
      <c r="E282" s="137"/>
      <c r="F282" s="138"/>
      <c r="G282" s="139"/>
      <c r="H282" s="140" t="s">
        <v>156</v>
      </c>
      <c r="I282" s="125"/>
      <c r="J282" s="141"/>
      <c r="K282" s="125"/>
      <c r="L282" s="126"/>
      <c r="M282" s="125"/>
    </row>
    <row r="283" spans="1:13" hidden="1" x14ac:dyDescent="0.25">
      <c r="A283" s="52"/>
      <c r="B283" s="168" t="s">
        <v>673</v>
      </c>
      <c r="C283" s="120" t="str">
        <f t="shared" si="3"/>
        <v/>
      </c>
      <c r="D283" s="137"/>
      <c r="E283" s="137"/>
      <c r="F283" s="138"/>
      <c r="G283" s="139"/>
      <c r="H283" s="140" t="s">
        <v>156</v>
      </c>
      <c r="I283" s="125"/>
      <c r="J283" s="141"/>
      <c r="K283" s="125"/>
      <c r="L283" s="126"/>
      <c r="M283" s="125"/>
    </row>
    <row r="284" spans="1:13" hidden="1" x14ac:dyDescent="0.25">
      <c r="A284" s="52"/>
      <c r="B284" s="168" t="s">
        <v>674</v>
      </c>
      <c r="C284" s="120" t="str">
        <f t="shared" ref="C284:C422" si="4">IF(_xlfn.XOR(I284="X",J284="X"),_xlfn.CONCAT("CDT_",$F$9,"_",LEFT(H284,1),"_",B284),"")</f>
        <v/>
      </c>
      <c r="D284" s="137"/>
      <c r="E284" s="137"/>
      <c r="F284" s="138"/>
      <c r="G284" s="139"/>
      <c r="H284" s="140" t="s">
        <v>156</v>
      </c>
      <c r="I284" s="125"/>
      <c r="J284" s="141"/>
      <c r="K284" s="125"/>
      <c r="L284" s="126"/>
      <c r="M284" s="125"/>
    </row>
    <row r="285" spans="1:13" hidden="1" x14ac:dyDescent="0.25">
      <c r="A285" s="52"/>
      <c r="B285" s="168" t="s">
        <v>675</v>
      </c>
      <c r="C285" s="120" t="str">
        <f t="shared" si="4"/>
        <v/>
      </c>
      <c r="D285" s="137"/>
      <c r="E285" s="137"/>
      <c r="F285" s="138"/>
      <c r="G285" s="139"/>
      <c r="H285" s="140" t="s">
        <v>156</v>
      </c>
      <c r="I285" s="125"/>
      <c r="J285" s="141"/>
      <c r="K285" s="125"/>
      <c r="L285" s="126"/>
      <c r="M285" s="125"/>
    </row>
    <row r="286" spans="1:13" hidden="1" x14ac:dyDescent="0.25">
      <c r="A286" s="52"/>
      <c r="B286" s="168" t="s">
        <v>676</v>
      </c>
      <c r="C286" s="120" t="str">
        <f t="shared" si="4"/>
        <v/>
      </c>
      <c r="D286" s="137"/>
      <c r="E286" s="137"/>
      <c r="F286" s="138"/>
      <c r="G286" s="139"/>
      <c r="H286" s="140" t="s">
        <v>156</v>
      </c>
      <c r="I286" s="125"/>
      <c r="J286" s="141"/>
      <c r="K286" s="125"/>
      <c r="L286" s="126"/>
      <c r="M286" s="125"/>
    </row>
    <row r="287" spans="1:13" hidden="1" x14ac:dyDescent="0.25">
      <c r="A287" s="52"/>
      <c r="B287" s="168" t="s">
        <v>677</v>
      </c>
      <c r="C287" s="120" t="str">
        <f t="shared" si="4"/>
        <v/>
      </c>
      <c r="D287" s="137"/>
      <c r="E287" s="137"/>
      <c r="F287" s="138"/>
      <c r="G287" s="139"/>
      <c r="H287" s="140" t="s">
        <v>156</v>
      </c>
      <c r="I287" s="125"/>
      <c r="J287" s="141"/>
      <c r="K287" s="125"/>
      <c r="L287" s="126"/>
      <c r="M287" s="125"/>
    </row>
    <row r="288" spans="1:13" hidden="1" x14ac:dyDescent="0.25">
      <c r="A288" s="52"/>
      <c r="B288" s="168" t="s">
        <v>678</v>
      </c>
      <c r="C288" s="120" t="str">
        <f t="shared" si="4"/>
        <v/>
      </c>
      <c r="D288" s="137"/>
      <c r="E288" s="137"/>
      <c r="F288" s="138"/>
      <c r="G288" s="139"/>
      <c r="H288" s="140" t="s">
        <v>156</v>
      </c>
      <c r="I288" s="125"/>
      <c r="J288" s="141"/>
      <c r="K288" s="125"/>
      <c r="L288" s="126"/>
      <c r="M288" s="125"/>
    </row>
    <row r="289" spans="1:13" hidden="1" x14ac:dyDescent="0.25">
      <c r="A289" s="52"/>
      <c r="B289" s="168" t="s">
        <v>679</v>
      </c>
      <c r="C289" s="120" t="str">
        <f t="shared" si="4"/>
        <v/>
      </c>
      <c r="D289" s="137"/>
      <c r="E289" s="137"/>
      <c r="F289" s="138"/>
      <c r="G289" s="139"/>
      <c r="H289" s="140" t="s">
        <v>156</v>
      </c>
      <c r="I289" s="125"/>
      <c r="J289" s="141"/>
      <c r="K289" s="125"/>
      <c r="L289" s="126"/>
      <c r="M289" s="125"/>
    </row>
    <row r="290" spans="1:13" hidden="1" x14ac:dyDescent="0.25">
      <c r="A290" s="52"/>
      <c r="B290" s="168" t="s">
        <v>680</v>
      </c>
      <c r="C290" s="120" t="str">
        <f t="shared" si="4"/>
        <v/>
      </c>
      <c r="D290" s="137"/>
      <c r="E290" s="137"/>
      <c r="F290" s="138"/>
      <c r="G290" s="139"/>
      <c r="H290" s="140" t="s">
        <v>156</v>
      </c>
      <c r="I290" s="125"/>
      <c r="J290" s="141"/>
      <c r="K290" s="125"/>
      <c r="L290" s="126"/>
      <c r="M290" s="125"/>
    </row>
    <row r="291" spans="1:13" hidden="1" x14ac:dyDescent="0.25">
      <c r="A291" s="52"/>
      <c r="B291" s="168" t="s">
        <v>681</v>
      </c>
      <c r="C291" s="120" t="str">
        <f t="shared" si="4"/>
        <v/>
      </c>
      <c r="D291" s="137"/>
      <c r="E291" s="137"/>
      <c r="F291" s="138"/>
      <c r="G291" s="139"/>
      <c r="H291" s="140" t="s">
        <v>156</v>
      </c>
      <c r="I291" s="125"/>
      <c r="J291" s="141"/>
      <c r="K291" s="125"/>
      <c r="L291" s="126"/>
      <c r="M291" s="125"/>
    </row>
    <row r="292" spans="1:13" hidden="1" x14ac:dyDescent="0.25">
      <c r="A292" s="52"/>
      <c r="B292" s="168" t="s">
        <v>682</v>
      </c>
      <c r="C292" s="120" t="str">
        <f t="shared" si="4"/>
        <v/>
      </c>
      <c r="D292" s="137"/>
      <c r="E292" s="137"/>
      <c r="F292" s="138"/>
      <c r="G292" s="139"/>
      <c r="H292" s="140" t="s">
        <v>156</v>
      </c>
      <c r="I292" s="125"/>
      <c r="J292" s="141"/>
      <c r="K292" s="125"/>
      <c r="L292" s="126"/>
      <c r="M292" s="125"/>
    </row>
    <row r="293" spans="1:13" hidden="1" x14ac:dyDescent="0.25">
      <c r="A293" s="52"/>
      <c r="B293" s="168" t="s">
        <v>683</v>
      </c>
      <c r="C293" s="120" t="str">
        <f t="shared" si="4"/>
        <v/>
      </c>
      <c r="D293" s="137"/>
      <c r="E293" s="137"/>
      <c r="F293" s="138"/>
      <c r="G293" s="139"/>
      <c r="H293" s="140" t="s">
        <v>156</v>
      </c>
      <c r="I293" s="125"/>
      <c r="J293" s="141"/>
      <c r="K293" s="125"/>
      <c r="L293" s="126"/>
      <c r="M293" s="125"/>
    </row>
    <row r="294" spans="1:13" hidden="1" x14ac:dyDescent="0.25">
      <c r="A294" s="52"/>
      <c r="B294" s="168" t="s">
        <v>684</v>
      </c>
      <c r="C294" s="120" t="str">
        <f t="shared" si="4"/>
        <v/>
      </c>
      <c r="D294" s="137"/>
      <c r="E294" s="137"/>
      <c r="F294" s="138"/>
      <c r="G294" s="139"/>
      <c r="H294" s="140" t="s">
        <v>156</v>
      </c>
      <c r="I294" s="125"/>
      <c r="J294" s="141"/>
      <c r="K294" s="125"/>
      <c r="L294" s="126"/>
      <c r="M294" s="125"/>
    </row>
    <row r="295" spans="1:13" hidden="1" x14ac:dyDescent="0.25">
      <c r="A295" s="52"/>
      <c r="B295" s="168" t="s">
        <v>685</v>
      </c>
      <c r="C295" s="120" t="str">
        <f t="shared" si="4"/>
        <v/>
      </c>
      <c r="D295" s="137"/>
      <c r="E295" s="137"/>
      <c r="F295" s="138"/>
      <c r="G295" s="139"/>
      <c r="H295" s="140" t="s">
        <v>156</v>
      </c>
      <c r="I295" s="125"/>
      <c r="J295" s="141"/>
      <c r="K295" s="125"/>
      <c r="L295" s="126"/>
      <c r="M295" s="125"/>
    </row>
    <row r="296" spans="1:13" hidden="1" x14ac:dyDescent="0.25">
      <c r="A296" s="52"/>
      <c r="B296" s="168" t="s">
        <v>686</v>
      </c>
      <c r="C296" s="120" t="str">
        <f t="shared" si="4"/>
        <v/>
      </c>
      <c r="D296" s="137"/>
      <c r="E296" s="137"/>
      <c r="F296" s="138"/>
      <c r="G296" s="139"/>
      <c r="H296" s="140" t="s">
        <v>156</v>
      </c>
      <c r="I296" s="125"/>
      <c r="J296" s="141"/>
      <c r="K296" s="125"/>
      <c r="L296" s="126"/>
      <c r="M296" s="125"/>
    </row>
    <row r="297" spans="1:13" hidden="1" x14ac:dyDescent="0.25">
      <c r="A297" s="52"/>
      <c r="B297" s="168" t="s">
        <v>687</v>
      </c>
      <c r="C297" s="120" t="str">
        <f t="shared" si="4"/>
        <v/>
      </c>
      <c r="D297" s="137"/>
      <c r="E297" s="137"/>
      <c r="F297" s="138"/>
      <c r="G297" s="139"/>
      <c r="H297" s="140" t="s">
        <v>156</v>
      </c>
      <c r="I297" s="125"/>
      <c r="J297" s="141"/>
      <c r="K297" s="125"/>
      <c r="L297" s="126"/>
      <c r="M297" s="125"/>
    </row>
    <row r="298" spans="1:13" hidden="1" x14ac:dyDescent="0.25">
      <c r="A298" s="52"/>
      <c r="B298" s="168" t="s">
        <v>688</v>
      </c>
      <c r="C298" s="120" t="str">
        <f t="shared" si="4"/>
        <v/>
      </c>
      <c r="D298" s="137"/>
      <c r="E298" s="137"/>
      <c r="F298" s="138"/>
      <c r="G298" s="139"/>
      <c r="H298" s="140" t="s">
        <v>156</v>
      </c>
      <c r="I298" s="125"/>
      <c r="J298" s="141"/>
      <c r="K298" s="125"/>
      <c r="L298" s="126"/>
      <c r="M298" s="125"/>
    </row>
    <row r="299" spans="1:13" hidden="1" x14ac:dyDescent="0.25">
      <c r="A299" s="52"/>
      <c r="B299" s="168" t="s">
        <v>689</v>
      </c>
      <c r="C299" s="120" t="str">
        <f t="shared" si="4"/>
        <v/>
      </c>
      <c r="D299" s="137"/>
      <c r="E299" s="137"/>
      <c r="F299" s="138"/>
      <c r="G299" s="139"/>
      <c r="H299" s="140" t="s">
        <v>156</v>
      </c>
      <c r="I299" s="125"/>
      <c r="J299" s="141"/>
      <c r="K299" s="125"/>
      <c r="L299" s="126"/>
      <c r="M299" s="125"/>
    </row>
    <row r="300" spans="1:13" hidden="1" x14ac:dyDescent="0.25">
      <c r="A300" s="52"/>
      <c r="B300" s="168" t="s">
        <v>690</v>
      </c>
      <c r="C300" s="120" t="str">
        <f t="shared" si="4"/>
        <v/>
      </c>
      <c r="D300" s="137"/>
      <c r="E300" s="137"/>
      <c r="F300" s="138"/>
      <c r="G300" s="139"/>
      <c r="H300" s="140" t="s">
        <v>156</v>
      </c>
      <c r="I300" s="125"/>
      <c r="J300" s="141"/>
      <c r="K300" s="125"/>
      <c r="L300" s="126"/>
      <c r="M300" s="125"/>
    </row>
    <row r="301" spans="1:13" hidden="1" x14ac:dyDescent="0.25">
      <c r="A301" s="52"/>
      <c r="B301" s="168" t="s">
        <v>691</v>
      </c>
      <c r="C301" s="120" t="str">
        <f t="shared" si="4"/>
        <v/>
      </c>
      <c r="D301" s="137"/>
      <c r="E301" s="137"/>
      <c r="F301" s="138"/>
      <c r="G301" s="139"/>
      <c r="H301" s="140" t="s">
        <v>156</v>
      </c>
      <c r="I301" s="125"/>
      <c r="J301" s="141"/>
      <c r="K301" s="125"/>
      <c r="L301" s="126"/>
      <c r="M301" s="125"/>
    </row>
    <row r="302" spans="1:13" hidden="1" x14ac:dyDescent="0.25">
      <c r="A302" s="52"/>
      <c r="B302" s="168" t="s">
        <v>692</v>
      </c>
      <c r="C302" s="120" t="str">
        <f t="shared" si="4"/>
        <v/>
      </c>
      <c r="D302" s="137"/>
      <c r="E302" s="137"/>
      <c r="F302" s="138"/>
      <c r="G302" s="139"/>
      <c r="H302" s="140" t="s">
        <v>156</v>
      </c>
      <c r="I302" s="125"/>
      <c r="J302" s="141"/>
      <c r="K302" s="125"/>
      <c r="L302" s="126"/>
      <c r="M302" s="125"/>
    </row>
    <row r="303" spans="1:13" hidden="1" x14ac:dyDescent="0.25">
      <c r="A303" s="52"/>
      <c r="B303" s="168" t="s">
        <v>693</v>
      </c>
      <c r="C303" s="120" t="str">
        <f t="shared" si="4"/>
        <v/>
      </c>
      <c r="D303" s="137"/>
      <c r="E303" s="137"/>
      <c r="F303" s="138"/>
      <c r="G303" s="139"/>
      <c r="H303" s="140" t="s">
        <v>156</v>
      </c>
      <c r="I303" s="125"/>
      <c r="J303" s="141"/>
      <c r="K303" s="125"/>
      <c r="L303" s="126"/>
      <c r="M303" s="125"/>
    </row>
    <row r="304" spans="1:13" hidden="1" x14ac:dyDescent="0.25">
      <c r="A304" s="52"/>
      <c r="B304" s="168" t="s">
        <v>694</v>
      </c>
      <c r="C304" s="120" t="str">
        <f t="shared" si="4"/>
        <v/>
      </c>
      <c r="D304" s="137"/>
      <c r="E304" s="137"/>
      <c r="F304" s="138"/>
      <c r="G304" s="139"/>
      <c r="H304" s="140" t="s">
        <v>156</v>
      </c>
      <c r="I304" s="125"/>
      <c r="J304" s="141"/>
      <c r="K304" s="125"/>
      <c r="L304" s="126"/>
      <c r="M304" s="125"/>
    </row>
    <row r="305" spans="1:13" hidden="1" x14ac:dyDescent="0.25">
      <c r="A305" s="52"/>
      <c r="B305" s="168" t="s">
        <v>695</v>
      </c>
      <c r="C305" s="120" t="str">
        <f t="shared" si="4"/>
        <v/>
      </c>
      <c r="D305" s="137"/>
      <c r="E305" s="137"/>
      <c r="F305" s="138"/>
      <c r="G305" s="139"/>
      <c r="H305" s="140" t="s">
        <v>156</v>
      </c>
      <c r="I305" s="125"/>
      <c r="J305" s="141"/>
      <c r="K305" s="125"/>
      <c r="L305" s="126"/>
      <c r="M305" s="125"/>
    </row>
    <row r="306" spans="1:13" hidden="1" x14ac:dyDescent="0.25">
      <c r="A306" s="52"/>
      <c r="B306" s="168" t="s">
        <v>696</v>
      </c>
      <c r="C306" s="120" t="str">
        <f t="shared" si="4"/>
        <v/>
      </c>
      <c r="D306" s="137"/>
      <c r="E306" s="137"/>
      <c r="F306" s="138"/>
      <c r="G306" s="139"/>
      <c r="H306" s="140" t="s">
        <v>156</v>
      </c>
      <c r="I306" s="125"/>
      <c r="J306" s="141"/>
      <c r="K306" s="125"/>
      <c r="L306" s="126"/>
      <c r="M306" s="125"/>
    </row>
    <row r="307" spans="1:13" hidden="1" x14ac:dyDescent="0.25">
      <c r="A307" s="52"/>
      <c r="B307" s="168" t="s">
        <v>697</v>
      </c>
      <c r="C307" s="120" t="str">
        <f t="shared" si="4"/>
        <v/>
      </c>
      <c r="D307" s="137"/>
      <c r="E307" s="137"/>
      <c r="F307" s="138"/>
      <c r="G307" s="139"/>
      <c r="H307" s="140" t="s">
        <v>156</v>
      </c>
      <c r="I307" s="125"/>
      <c r="J307" s="141"/>
      <c r="K307" s="125"/>
      <c r="L307" s="126"/>
      <c r="M307" s="125"/>
    </row>
    <row r="308" spans="1:13" hidden="1" x14ac:dyDescent="0.25">
      <c r="A308" s="52"/>
      <c r="B308" s="168" t="s">
        <v>698</v>
      </c>
      <c r="C308" s="120" t="str">
        <f t="shared" si="4"/>
        <v/>
      </c>
      <c r="D308" s="137"/>
      <c r="E308" s="137"/>
      <c r="F308" s="138"/>
      <c r="G308" s="139"/>
      <c r="H308" s="140" t="s">
        <v>156</v>
      </c>
      <c r="I308" s="125"/>
      <c r="J308" s="141"/>
      <c r="K308" s="125"/>
      <c r="L308" s="126"/>
      <c r="M308" s="125"/>
    </row>
    <row r="309" spans="1:13" hidden="1" x14ac:dyDescent="0.25">
      <c r="A309" s="52"/>
      <c r="B309" s="168" t="s">
        <v>699</v>
      </c>
      <c r="C309" s="120" t="str">
        <f t="shared" si="4"/>
        <v/>
      </c>
      <c r="D309" s="137"/>
      <c r="E309" s="137"/>
      <c r="F309" s="138"/>
      <c r="G309" s="139"/>
      <c r="H309" s="140" t="s">
        <v>156</v>
      </c>
      <c r="I309" s="125"/>
      <c r="J309" s="141"/>
      <c r="K309" s="125"/>
      <c r="L309" s="126"/>
      <c r="M309" s="125"/>
    </row>
    <row r="310" spans="1:13" hidden="1" x14ac:dyDescent="0.25">
      <c r="A310" s="52"/>
      <c r="B310" s="168" t="s">
        <v>700</v>
      </c>
      <c r="C310" s="120" t="str">
        <f t="shared" si="4"/>
        <v/>
      </c>
      <c r="D310" s="137"/>
      <c r="E310" s="137"/>
      <c r="F310" s="138"/>
      <c r="G310" s="139"/>
      <c r="H310" s="140" t="s">
        <v>156</v>
      </c>
      <c r="I310" s="125"/>
      <c r="J310" s="141"/>
      <c r="K310" s="125"/>
      <c r="L310" s="126"/>
      <c r="M310" s="125"/>
    </row>
    <row r="311" spans="1:13" hidden="1" x14ac:dyDescent="0.25">
      <c r="A311" s="52"/>
      <c r="B311" s="168" t="s">
        <v>701</v>
      </c>
      <c r="C311" s="120" t="str">
        <f t="shared" si="4"/>
        <v/>
      </c>
      <c r="D311" s="137"/>
      <c r="E311" s="137"/>
      <c r="F311" s="138"/>
      <c r="G311" s="139"/>
      <c r="H311" s="140" t="s">
        <v>156</v>
      </c>
      <c r="I311" s="125"/>
      <c r="J311" s="141"/>
      <c r="K311" s="125"/>
      <c r="L311" s="126"/>
      <c r="M311" s="125"/>
    </row>
    <row r="312" spans="1:13" hidden="1" x14ac:dyDescent="0.25">
      <c r="A312" s="52"/>
      <c r="B312" s="168" t="s">
        <v>702</v>
      </c>
      <c r="C312" s="120" t="str">
        <f t="shared" si="4"/>
        <v/>
      </c>
      <c r="D312" s="137"/>
      <c r="E312" s="137"/>
      <c r="F312" s="138"/>
      <c r="G312" s="139"/>
      <c r="H312" s="140" t="s">
        <v>156</v>
      </c>
      <c r="I312" s="125"/>
      <c r="J312" s="141"/>
      <c r="K312" s="125"/>
      <c r="L312" s="126"/>
      <c r="M312" s="125"/>
    </row>
    <row r="313" spans="1:13" hidden="1" x14ac:dyDescent="0.25">
      <c r="A313" s="52"/>
      <c r="B313" s="168" t="s">
        <v>703</v>
      </c>
      <c r="C313" s="120" t="str">
        <f t="shared" si="4"/>
        <v/>
      </c>
      <c r="D313" s="137"/>
      <c r="E313" s="137"/>
      <c r="F313" s="138"/>
      <c r="G313" s="139"/>
      <c r="H313" s="140" t="s">
        <v>156</v>
      </c>
      <c r="I313" s="125"/>
      <c r="J313" s="141"/>
      <c r="K313" s="125"/>
      <c r="L313" s="126"/>
      <c r="M313" s="125"/>
    </row>
    <row r="314" spans="1:13" hidden="1" x14ac:dyDescent="0.25">
      <c r="A314" s="52"/>
      <c r="B314" s="168" t="s">
        <v>704</v>
      </c>
      <c r="C314" s="120" t="str">
        <f t="shared" si="4"/>
        <v/>
      </c>
      <c r="D314" s="137"/>
      <c r="E314" s="137"/>
      <c r="F314" s="138"/>
      <c r="G314" s="139"/>
      <c r="H314" s="140" t="s">
        <v>156</v>
      </c>
      <c r="I314" s="125"/>
      <c r="J314" s="141"/>
      <c r="K314" s="125"/>
      <c r="L314" s="126"/>
      <c r="M314" s="125"/>
    </row>
    <row r="315" spans="1:13" hidden="1" x14ac:dyDescent="0.25">
      <c r="A315" s="52"/>
      <c r="B315" s="168" t="s">
        <v>705</v>
      </c>
      <c r="C315" s="120" t="str">
        <f t="shared" si="4"/>
        <v/>
      </c>
      <c r="D315" s="137"/>
      <c r="E315" s="137"/>
      <c r="F315" s="138"/>
      <c r="G315" s="139"/>
      <c r="H315" s="140" t="s">
        <v>156</v>
      </c>
      <c r="I315" s="125"/>
      <c r="J315" s="141"/>
      <c r="K315" s="125"/>
      <c r="L315" s="126"/>
      <c r="M315" s="125"/>
    </row>
    <row r="316" spans="1:13" hidden="1" x14ac:dyDescent="0.25">
      <c r="A316" s="52"/>
      <c r="B316" s="168" t="s">
        <v>706</v>
      </c>
      <c r="C316" s="120" t="str">
        <f t="shared" si="4"/>
        <v/>
      </c>
      <c r="D316" s="137"/>
      <c r="E316" s="137"/>
      <c r="F316" s="138"/>
      <c r="G316" s="139"/>
      <c r="H316" s="140" t="s">
        <v>156</v>
      </c>
      <c r="I316" s="125"/>
      <c r="J316" s="141"/>
      <c r="K316" s="125"/>
      <c r="L316" s="126"/>
      <c r="M316" s="125"/>
    </row>
    <row r="317" spans="1:13" hidden="1" x14ac:dyDescent="0.25">
      <c r="A317" s="52"/>
      <c r="B317" s="168" t="s">
        <v>707</v>
      </c>
      <c r="C317" s="120" t="str">
        <f t="shared" si="4"/>
        <v/>
      </c>
      <c r="D317" s="137"/>
      <c r="E317" s="137"/>
      <c r="F317" s="138"/>
      <c r="G317" s="139"/>
      <c r="H317" s="140" t="s">
        <v>156</v>
      </c>
      <c r="I317" s="125"/>
      <c r="J317" s="141"/>
      <c r="K317" s="125"/>
      <c r="L317" s="126"/>
      <c r="M317" s="125"/>
    </row>
    <row r="318" spans="1:13" hidden="1" x14ac:dyDescent="0.25">
      <c r="A318" s="52"/>
      <c r="B318" s="168" t="s">
        <v>708</v>
      </c>
      <c r="C318" s="120" t="str">
        <f t="shared" si="4"/>
        <v/>
      </c>
      <c r="D318" s="137"/>
      <c r="E318" s="137"/>
      <c r="F318" s="138"/>
      <c r="G318" s="139"/>
      <c r="H318" s="140" t="s">
        <v>156</v>
      </c>
      <c r="I318" s="125"/>
      <c r="J318" s="141"/>
      <c r="K318" s="125"/>
      <c r="L318" s="126"/>
      <c r="M318" s="125"/>
    </row>
    <row r="319" spans="1:13" hidden="1" x14ac:dyDescent="0.25">
      <c r="A319" s="52"/>
      <c r="B319" s="168" t="s">
        <v>709</v>
      </c>
      <c r="C319" s="120" t="str">
        <f t="shared" si="4"/>
        <v/>
      </c>
      <c r="D319" s="137"/>
      <c r="E319" s="137"/>
      <c r="F319" s="138"/>
      <c r="G319" s="139"/>
      <c r="H319" s="140" t="s">
        <v>156</v>
      </c>
      <c r="I319" s="125"/>
      <c r="J319" s="141"/>
      <c r="K319" s="125"/>
      <c r="L319" s="126"/>
      <c r="M319" s="125"/>
    </row>
    <row r="320" spans="1:13" hidden="1" x14ac:dyDescent="0.25">
      <c r="A320" s="52"/>
      <c r="B320" s="168" t="s">
        <v>710</v>
      </c>
      <c r="C320" s="120" t="str">
        <f t="shared" si="4"/>
        <v/>
      </c>
      <c r="D320" s="137"/>
      <c r="E320" s="137"/>
      <c r="F320" s="138"/>
      <c r="G320" s="139"/>
      <c r="H320" s="140" t="s">
        <v>156</v>
      </c>
      <c r="I320" s="125"/>
      <c r="J320" s="141"/>
      <c r="K320" s="125"/>
      <c r="L320" s="126"/>
      <c r="M320" s="125"/>
    </row>
    <row r="321" spans="1:13" hidden="1" x14ac:dyDescent="0.25">
      <c r="A321" s="52"/>
      <c r="B321" s="168" t="s">
        <v>711</v>
      </c>
      <c r="C321" s="120" t="str">
        <f t="shared" si="4"/>
        <v/>
      </c>
      <c r="D321" s="137"/>
      <c r="E321" s="137"/>
      <c r="F321" s="138"/>
      <c r="G321" s="139"/>
      <c r="H321" s="140" t="s">
        <v>156</v>
      </c>
      <c r="I321" s="125"/>
      <c r="J321" s="141"/>
      <c r="K321" s="125"/>
      <c r="L321" s="126"/>
      <c r="M321" s="125"/>
    </row>
    <row r="322" spans="1:13" x14ac:dyDescent="0.25">
      <c r="A322" s="52"/>
      <c r="B322" s="168" t="s">
        <v>712</v>
      </c>
      <c r="C322" s="120"/>
      <c r="D322" s="120" t="s">
        <v>815</v>
      </c>
      <c r="E322" s="120" t="s">
        <v>816</v>
      </c>
      <c r="F322" s="138">
        <v>44840</v>
      </c>
      <c r="G322" s="133" t="s">
        <v>817</v>
      </c>
      <c r="H322" s="143"/>
      <c r="I322" s="125"/>
      <c r="J322" s="141"/>
      <c r="K322" s="125"/>
      <c r="L322" s="126"/>
      <c r="M322" s="125"/>
    </row>
    <row r="323" spans="1:13" x14ac:dyDescent="0.25">
      <c r="A323" s="52"/>
      <c r="B323" s="168" t="s">
        <v>713</v>
      </c>
      <c r="C323" s="120" t="str">
        <f t="shared" si="4"/>
        <v>CDT_CSP_T_296</v>
      </c>
      <c r="D323" s="143" t="s">
        <v>519</v>
      </c>
      <c r="E323" s="143" t="s">
        <v>518</v>
      </c>
      <c r="F323" s="142">
        <v>44562</v>
      </c>
      <c r="G323" s="144" t="s">
        <v>517</v>
      </c>
      <c r="H323" s="143" t="s">
        <v>156</v>
      </c>
      <c r="I323" s="141"/>
      <c r="J323" s="125" t="str">
        <f t="shared" ref="J323:J386" si="5">IF(OR(ISBLANK(D323), ISBLANK(E323),ISBLANK(F323),ISBLANK(G323)),"","X")</f>
        <v>X</v>
      </c>
      <c r="K323" s="125"/>
      <c r="L323" s="126"/>
      <c r="M323" s="125"/>
    </row>
    <row r="324" spans="1:13" x14ac:dyDescent="0.25">
      <c r="A324" s="52"/>
      <c r="B324" s="168" t="s">
        <v>714</v>
      </c>
      <c r="C324" s="120" t="str">
        <f t="shared" si="4"/>
        <v>CDT_CSP_T_297</v>
      </c>
      <c r="D324" s="143" t="s">
        <v>520</v>
      </c>
      <c r="E324" s="143" t="s">
        <v>518</v>
      </c>
      <c r="F324" s="142">
        <v>44563</v>
      </c>
      <c r="G324" s="144" t="s">
        <v>517</v>
      </c>
      <c r="H324" s="143" t="s">
        <v>156</v>
      </c>
      <c r="I324" s="141"/>
      <c r="J324" s="125" t="str">
        <f t="shared" si="5"/>
        <v>X</v>
      </c>
      <c r="K324" s="125"/>
      <c r="L324" s="126"/>
      <c r="M324" s="125"/>
    </row>
    <row r="325" spans="1:13" x14ac:dyDescent="0.25">
      <c r="A325" s="52"/>
      <c r="B325" s="168" t="s">
        <v>715</v>
      </c>
      <c r="C325" s="120" t="str">
        <f t="shared" si="4"/>
        <v/>
      </c>
      <c r="D325" s="143"/>
      <c r="E325" s="143"/>
      <c r="F325" s="142"/>
      <c r="G325" s="144"/>
      <c r="H325" s="143"/>
      <c r="I325" s="141"/>
      <c r="J325" s="125" t="str">
        <f t="shared" si="5"/>
        <v/>
      </c>
      <c r="K325" s="125"/>
      <c r="L325" s="126"/>
      <c r="M325" s="125"/>
    </row>
    <row r="326" spans="1:13" x14ac:dyDescent="0.25">
      <c r="A326" s="52"/>
      <c r="B326" s="168" t="s">
        <v>716</v>
      </c>
      <c r="C326" s="120" t="str">
        <f t="shared" si="4"/>
        <v/>
      </c>
      <c r="D326" s="143"/>
      <c r="E326" s="143"/>
      <c r="F326" s="142"/>
      <c r="G326" s="144"/>
      <c r="H326" s="143"/>
      <c r="I326" s="141"/>
      <c r="J326" s="125" t="str">
        <f t="shared" si="5"/>
        <v/>
      </c>
      <c r="K326" s="125"/>
      <c r="L326" s="126"/>
      <c r="M326" s="125"/>
    </row>
    <row r="327" spans="1:13" x14ac:dyDescent="0.25">
      <c r="A327" s="52"/>
      <c r="B327" s="168" t="s">
        <v>717</v>
      </c>
      <c r="C327" s="120" t="str">
        <f t="shared" si="4"/>
        <v/>
      </c>
      <c r="D327" s="143"/>
      <c r="E327" s="143"/>
      <c r="F327" s="142"/>
      <c r="G327" s="144"/>
      <c r="H327" s="143"/>
      <c r="I327" s="141"/>
      <c r="J327" s="125" t="str">
        <f t="shared" si="5"/>
        <v/>
      </c>
      <c r="K327" s="125"/>
      <c r="L327" s="126"/>
      <c r="M327" s="125"/>
    </row>
    <row r="328" spans="1:13" x14ac:dyDescent="0.25">
      <c r="A328" s="52"/>
      <c r="B328" s="168" t="s">
        <v>718</v>
      </c>
      <c r="C328" s="120" t="str">
        <f t="shared" si="4"/>
        <v/>
      </c>
      <c r="D328" s="143"/>
      <c r="E328" s="143"/>
      <c r="F328" s="142"/>
      <c r="G328" s="144"/>
      <c r="H328" s="143"/>
      <c r="I328" s="141"/>
      <c r="J328" s="125" t="str">
        <f t="shared" si="5"/>
        <v/>
      </c>
      <c r="K328" s="125"/>
      <c r="L328" s="126"/>
      <c r="M328" s="125"/>
    </row>
    <row r="329" spans="1:13" x14ac:dyDescent="0.25">
      <c r="A329" s="52"/>
      <c r="B329" s="168" t="s">
        <v>719</v>
      </c>
      <c r="C329" s="120" t="str">
        <f t="shared" si="4"/>
        <v/>
      </c>
      <c r="D329" s="143"/>
      <c r="E329" s="143"/>
      <c r="F329" s="142"/>
      <c r="G329" s="144"/>
      <c r="H329" s="143"/>
      <c r="I329" s="141"/>
      <c r="J329" s="125" t="str">
        <f t="shared" si="5"/>
        <v/>
      </c>
      <c r="K329" s="125"/>
      <c r="L329" s="126"/>
      <c r="M329" s="125"/>
    </row>
    <row r="330" spans="1:13" x14ac:dyDescent="0.25">
      <c r="A330" s="52"/>
      <c r="B330" s="168" t="s">
        <v>720</v>
      </c>
      <c r="C330" s="120" t="str">
        <f t="shared" si="4"/>
        <v/>
      </c>
      <c r="D330" s="143"/>
      <c r="E330" s="143"/>
      <c r="F330" s="142"/>
      <c r="G330" s="144"/>
      <c r="H330" s="143"/>
      <c r="I330" s="141"/>
      <c r="J330" s="125" t="str">
        <f t="shared" si="5"/>
        <v/>
      </c>
      <c r="K330" s="125"/>
      <c r="L330" s="126"/>
      <c r="M330" s="125"/>
    </row>
    <row r="331" spans="1:13" x14ac:dyDescent="0.25">
      <c r="A331" s="52"/>
      <c r="B331" s="168" t="s">
        <v>721</v>
      </c>
      <c r="C331" s="120" t="str">
        <f t="shared" si="4"/>
        <v/>
      </c>
      <c r="D331" s="143"/>
      <c r="E331" s="143"/>
      <c r="F331" s="142"/>
      <c r="G331" s="144"/>
      <c r="H331" s="143"/>
      <c r="I331" s="141"/>
      <c r="J331" s="125" t="str">
        <f t="shared" si="5"/>
        <v/>
      </c>
      <c r="K331" s="125"/>
      <c r="L331" s="126"/>
      <c r="M331" s="125"/>
    </row>
    <row r="332" spans="1:13" x14ac:dyDescent="0.25">
      <c r="A332" s="52"/>
      <c r="B332" s="168" t="s">
        <v>722</v>
      </c>
      <c r="C332" s="120" t="str">
        <f t="shared" si="4"/>
        <v/>
      </c>
      <c r="D332" s="143"/>
      <c r="E332" s="143"/>
      <c r="F332" s="142"/>
      <c r="G332" s="144"/>
      <c r="H332" s="143"/>
      <c r="I332" s="141"/>
      <c r="J332" s="125" t="str">
        <f t="shared" si="5"/>
        <v/>
      </c>
      <c r="K332" s="125"/>
      <c r="L332" s="126"/>
      <c r="M332" s="125"/>
    </row>
    <row r="333" spans="1:13" x14ac:dyDescent="0.25">
      <c r="A333" s="52"/>
      <c r="B333" s="168" t="s">
        <v>723</v>
      </c>
      <c r="C333" s="120" t="str">
        <f t="shared" si="4"/>
        <v/>
      </c>
      <c r="D333" s="143"/>
      <c r="E333" s="143"/>
      <c r="F333" s="142"/>
      <c r="G333" s="144"/>
      <c r="H333" s="143"/>
      <c r="I333" s="141"/>
      <c r="J333" s="125" t="str">
        <f t="shared" si="5"/>
        <v/>
      </c>
      <c r="K333" s="125"/>
      <c r="L333" s="126"/>
      <c r="M333" s="125"/>
    </row>
    <row r="334" spans="1:13" x14ac:dyDescent="0.25">
      <c r="A334" s="52"/>
      <c r="B334" s="168" t="s">
        <v>724</v>
      </c>
      <c r="C334" s="120" t="str">
        <f t="shared" si="4"/>
        <v/>
      </c>
      <c r="D334" s="143"/>
      <c r="E334" s="143"/>
      <c r="F334" s="142"/>
      <c r="G334" s="144"/>
      <c r="H334" s="143"/>
      <c r="I334" s="141"/>
      <c r="J334" s="125" t="str">
        <f t="shared" si="5"/>
        <v/>
      </c>
      <c r="K334" s="125"/>
      <c r="L334" s="126"/>
      <c r="M334" s="125"/>
    </row>
    <row r="335" spans="1:13" x14ac:dyDescent="0.25">
      <c r="A335" s="52"/>
      <c r="B335" s="168" t="s">
        <v>725</v>
      </c>
      <c r="C335" s="120" t="str">
        <f t="shared" si="4"/>
        <v/>
      </c>
      <c r="D335" s="143"/>
      <c r="E335" s="143"/>
      <c r="F335" s="142"/>
      <c r="G335" s="144"/>
      <c r="H335" s="143"/>
      <c r="I335" s="141"/>
      <c r="J335" s="125" t="str">
        <f t="shared" si="5"/>
        <v/>
      </c>
      <c r="K335" s="125"/>
      <c r="L335" s="126"/>
      <c r="M335" s="125"/>
    </row>
    <row r="336" spans="1:13" x14ac:dyDescent="0.25">
      <c r="A336" s="52"/>
      <c r="B336" s="168" t="s">
        <v>726</v>
      </c>
      <c r="C336" s="120" t="str">
        <f t="shared" si="4"/>
        <v/>
      </c>
      <c r="D336" s="143"/>
      <c r="E336" s="143"/>
      <c r="F336" s="142"/>
      <c r="G336" s="144"/>
      <c r="H336" s="143"/>
      <c r="I336" s="141"/>
      <c r="J336" s="125" t="str">
        <f t="shared" si="5"/>
        <v/>
      </c>
      <c r="K336" s="125"/>
      <c r="L336" s="126"/>
      <c r="M336" s="125"/>
    </row>
    <row r="337" spans="1:13" x14ac:dyDescent="0.25">
      <c r="A337" s="52"/>
      <c r="B337" s="168" t="s">
        <v>727</v>
      </c>
      <c r="C337" s="120" t="str">
        <f t="shared" si="4"/>
        <v/>
      </c>
      <c r="D337" s="143"/>
      <c r="E337" s="143"/>
      <c r="F337" s="142"/>
      <c r="G337" s="144"/>
      <c r="H337" s="143"/>
      <c r="I337" s="141"/>
      <c r="J337" s="125" t="str">
        <f t="shared" si="5"/>
        <v/>
      </c>
      <c r="K337" s="125"/>
      <c r="L337" s="126"/>
      <c r="M337" s="125"/>
    </row>
    <row r="338" spans="1:13" x14ac:dyDescent="0.25">
      <c r="A338" s="52"/>
      <c r="B338" s="168" t="s">
        <v>728</v>
      </c>
      <c r="C338" s="120" t="str">
        <f t="shared" si="4"/>
        <v/>
      </c>
      <c r="D338" s="143"/>
      <c r="E338" s="143"/>
      <c r="F338" s="142"/>
      <c r="G338" s="144"/>
      <c r="H338" s="143"/>
      <c r="I338" s="141"/>
      <c r="J338" s="125" t="str">
        <f t="shared" si="5"/>
        <v/>
      </c>
      <c r="K338" s="125"/>
      <c r="L338" s="126"/>
      <c r="M338" s="125"/>
    </row>
    <row r="339" spans="1:13" x14ac:dyDescent="0.25">
      <c r="A339" s="52"/>
      <c r="B339" s="168" t="s">
        <v>729</v>
      </c>
      <c r="C339" s="120" t="str">
        <f t="shared" si="4"/>
        <v/>
      </c>
      <c r="D339" s="143"/>
      <c r="E339" s="143"/>
      <c r="F339" s="142"/>
      <c r="G339" s="144"/>
      <c r="H339" s="143"/>
      <c r="I339" s="141"/>
      <c r="J339" s="125" t="str">
        <f t="shared" si="5"/>
        <v/>
      </c>
      <c r="K339" s="125"/>
      <c r="L339" s="126"/>
      <c r="M339" s="125"/>
    </row>
    <row r="340" spans="1:13" x14ac:dyDescent="0.25">
      <c r="A340" s="52"/>
      <c r="B340" s="168" t="s">
        <v>730</v>
      </c>
      <c r="C340" s="120" t="str">
        <f t="shared" si="4"/>
        <v/>
      </c>
      <c r="D340" s="143"/>
      <c r="E340" s="143"/>
      <c r="F340" s="142"/>
      <c r="G340" s="144"/>
      <c r="H340" s="143"/>
      <c r="I340" s="141"/>
      <c r="J340" s="125" t="str">
        <f t="shared" si="5"/>
        <v/>
      </c>
      <c r="K340" s="125"/>
      <c r="L340" s="126"/>
      <c r="M340" s="125"/>
    </row>
    <row r="341" spans="1:13" x14ac:dyDescent="0.25">
      <c r="A341" s="52"/>
      <c r="B341" s="168" t="s">
        <v>731</v>
      </c>
      <c r="C341" s="120" t="str">
        <f t="shared" si="4"/>
        <v/>
      </c>
      <c r="D341" s="143"/>
      <c r="E341" s="143"/>
      <c r="F341" s="142"/>
      <c r="G341" s="144"/>
      <c r="H341" s="143"/>
      <c r="I341" s="141"/>
      <c r="J341" s="125" t="str">
        <f t="shared" si="5"/>
        <v/>
      </c>
      <c r="K341" s="125"/>
      <c r="L341" s="126"/>
      <c r="M341" s="125"/>
    </row>
    <row r="342" spans="1:13" x14ac:dyDescent="0.25">
      <c r="A342" s="52"/>
      <c r="B342" s="168" t="s">
        <v>732</v>
      </c>
      <c r="C342" s="120" t="str">
        <f t="shared" si="4"/>
        <v/>
      </c>
      <c r="D342" s="143"/>
      <c r="E342" s="143"/>
      <c r="F342" s="142"/>
      <c r="G342" s="144"/>
      <c r="H342" s="143"/>
      <c r="I342" s="141"/>
      <c r="J342" s="125" t="str">
        <f t="shared" si="5"/>
        <v/>
      </c>
      <c r="K342" s="125"/>
      <c r="L342" s="126"/>
      <c r="M342" s="125"/>
    </row>
    <row r="343" spans="1:13" x14ac:dyDescent="0.25">
      <c r="A343" s="52"/>
      <c r="B343" s="168" t="s">
        <v>733</v>
      </c>
      <c r="C343" s="120" t="str">
        <f t="shared" si="4"/>
        <v/>
      </c>
      <c r="D343" s="143"/>
      <c r="E343" s="143"/>
      <c r="F343" s="142"/>
      <c r="G343" s="144"/>
      <c r="H343" s="143"/>
      <c r="I343" s="141"/>
      <c r="J343" s="125" t="str">
        <f t="shared" si="5"/>
        <v/>
      </c>
      <c r="K343" s="125"/>
      <c r="L343" s="126"/>
      <c r="M343" s="125"/>
    </row>
    <row r="344" spans="1:13" x14ac:dyDescent="0.25">
      <c r="A344" s="52"/>
      <c r="B344" s="168" t="s">
        <v>734</v>
      </c>
      <c r="C344" s="120" t="str">
        <f t="shared" si="4"/>
        <v/>
      </c>
      <c r="D344" s="143"/>
      <c r="E344" s="143"/>
      <c r="F344" s="142"/>
      <c r="G344" s="144"/>
      <c r="H344" s="143"/>
      <c r="I344" s="141"/>
      <c r="J344" s="125" t="str">
        <f t="shared" si="5"/>
        <v/>
      </c>
      <c r="K344" s="125"/>
      <c r="L344" s="126"/>
      <c r="M344" s="125"/>
    </row>
    <row r="345" spans="1:13" x14ac:dyDescent="0.25">
      <c r="A345" s="52"/>
      <c r="B345" s="168" t="s">
        <v>735</v>
      </c>
      <c r="C345" s="120" t="str">
        <f t="shared" si="4"/>
        <v/>
      </c>
      <c r="D345" s="143"/>
      <c r="E345" s="143"/>
      <c r="F345" s="142"/>
      <c r="G345" s="144"/>
      <c r="H345" s="143"/>
      <c r="I345" s="141"/>
      <c r="J345" s="125" t="str">
        <f t="shared" si="5"/>
        <v/>
      </c>
      <c r="K345" s="125"/>
      <c r="L345" s="126"/>
      <c r="M345" s="125"/>
    </row>
    <row r="346" spans="1:13" x14ac:dyDescent="0.25">
      <c r="A346" s="52"/>
      <c r="B346" s="168" t="s">
        <v>736</v>
      </c>
      <c r="C346" s="120" t="str">
        <f t="shared" si="4"/>
        <v/>
      </c>
      <c r="D346" s="143"/>
      <c r="E346" s="143"/>
      <c r="F346" s="142"/>
      <c r="G346" s="144"/>
      <c r="H346" s="143"/>
      <c r="I346" s="141"/>
      <c r="J346" s="125" t="str">
        <f t="shared" si="5"/>
        <v/>
      </c>
      <c r="K346" s="125"/>
      <c r="L346" s="126"/>
      <c r="M346" s="125"/>
    </row>
    <row r="347" spans="1:13" x14ac:dyDescent="0.25">
      <c r="A347" s="52"/>
      <c r="B347" s="168" t="s">
        <v>737</v>
      </c>
      <c r="C347" s="120" t="str">
        <f t="shared" si="4"/>
        <v/>
      </c>
      <c r="D347" s="143"/>
      <c r="E347" s="143"/>
      <c r="F347" s="142"/>
      <c r="G347" s="144"/>
      <c r="H347" s="143"/>
      <c r="I347" s="141"/>
      <c r="J347" s="125" t="str">
        <f t="shared" si="5"/>
        <v/>
      </c>
      <c r="K347" s="125"/>
      <c r="L347" s="126"/>
      <c r="M347" s="125"/>
    </row>
    <row r="348" spans="1:13" x14ac:dyDescent="0.25">
      <c r="A348" s="52"/>
      <c r="B348" s="168" t="s">
        <v>738</v>
      </c>
      <c r="C348" s="120" t="str">
        <f t="shared" si="4"/>
        <v/>
      </c>
      <c r="D348" s="143"/>
      <c r="E348" s="143"/>
      <c r="F348" s="142"/>
      <c r="G348" s="144"/>
      <c r="H348" s="143"/>
      <c r="I348" s="141"/>
      <c r="J348" s="125" t="str">
        <f t="shared" si="5"/>
        <v/>
      </c>
      <c r="K348" s="125"/>
      <c r="L348" s="126"/>
      <c r="M348" s="125"/>
    </row>
    <row r="349" spans="1:13" x14ac:dyDescent="0.25">
      <c r="A349" s="52"/>
      <c r="B349" s="168" t="s">
        <v>739</v>
      </c>
      <c r="C349" s="120" t="str">
        <f t="shared" si="4"/>
        <v/>
      </c>
      <c r="D349" s="143"/>
      <c r="E349" s="143"/>
      <c r="F349" s="142"/>
      <c r="G349" s="144"/>
      <c r="H349" s="143"/>
      <c r="I349" s="141"/>
      <c r="J349" s="125" t="str">
        <f t="shared" si="5"/>
        <v/>
      </c>
      <c r="K349" s="125"/>
      <c r="L349" s="126"/>
      <c r="M349" s="125"/>
    </row>
    <row r="350" spans="1:13" x14ac:dyDescent="0.25">
      <c r="A350" s="52"/>
      <c r="B350" s="168" t="s">
        <v>740</v>
      </c>
      <c r="C350" s="120" t="str">
        <f t="shared" si="4"/>
        <v/>
      </c>
      <c r="D350" s="143"/>
      <c r="E350" s="143"/>
      <c r="F350" s="142"/>
      <c r="G350" s="144"/>
      <c r="H350" s="143"/>
      <c r="I350" s="141"/>
      <c r="J350" s="125" t="str">
        <f t="shared" si="5"/>
        <v/>
      </c>
      <c r="K350" s="125"/>
      <c r="L350" s="126"/>
      <c r="M350" s="125"/>
    </row>
    <row r="351" spans="1:13" x14ac:dyDescent="0.25">
      <c r="A351" s="52"/>
      <c r="B351" s="168" t="s">
        <v>741</v>
      </c>
      <c r="C351" s="120" t="str">
        <f t="shared" si="4"/>
        <v/>
      </c>
      <c r="D351" s="143"/>
      <c r="E351" s="143"/>
      <c r="F351" s="142"/>
      <c r="G351" s="144"/>
      <c r="H351" s="143"/>
      <c r="I351" s="141"/>
      <c r="J351" s="125" t="str">
        <f t="shared" si="5"/>
        <v/>
      </c>
      <c r="K351" s="125"/>
      <c r="L351" s="126"/>
      <c r="M351" s="125"/>
    </row>
    <row r="352" spans="1:13" x14ac:dyDescent="0.25">
      <c r="A352" s="52"/>
      <c r="B352" s="168" t="s">
        <v>742</v>
      </c>
      <c r="C352" s="120" t="str">
        <f t="shared" si="4"/>
        <v/>
      </c>
      <c r="D352" s="143"/>
      <c r="E352" s="143"/>
      <c r="F352" s="142"/>
      <c r="G352" s="144"/>
      <c r="H352" s="143"/>
      <c r="I352" s="141"/>
      <c r="J352" s="125" t="str">
        <f t="shared" si="5"/>
        <v/>
      </c>
      <c r="K352" s="125"/>
      <c r="L352" s="126"/>
      <c r="M352" s="125"/>
    </row>
    <row r="353" spans="1:13" x14ac:dyDescent="0.25">
      <c r="A353" s="52"/>
      <c r="B353" s="168" t="s">
        <v>743</v>
      </c>
      <c r="C353" s="120" t="str">
        <f t="shared" si="4"/>
        <v/>
      </c>
      <c r="D353" s="143"/>
      <c r="E353" s="143"/>
      <c r="F353" s="142"/>
      <c r="G353" s="144"/>
      <c r="H353" s="143"/>
      <c r="I353" s="141"/>
      <c r="J353" s="125" t="str">
        <f t="shared" si="5"/>
        <v/>
      </c>
      <c r="K353" s="125"/>
      <c r="L353" s="126"/>
      <c r="M353" s="125"/>
    </row>
    <row r="354" spans="1:13" x14ac:dyDescent="0.25">
      <c r="A354" s="52"/>
      <c r="B354" s="168" t="s">
        <v>744</v>
      </c>
      <c r="C354" s="120" t="str">
        <f t="shared" si="4"/>
        <v/>
      </c>
      <c r="D354" s="143"/>
      <c r="E354" s="143"/>
      <c r="F354" s="142"/>
      <c r="G354" s="144"/>
      <c r="H354" s="143"/>
      <c r="I354" s="141"/>
      <c r="J354" s="125" t="str">
        <f t="shared" si="5"/>
        <v/>
      </c>
      <c r="K354" s="125"/>
      <c r="L354" s="126"/>
      <c r="M354" s="125"/>
    </row>
    <row r="355" spans="1:13" x14ac:dyDescent="0.25">
      <c r="A355" s="52"/>
      <c r="B355" s="168" t="s">
        <v>745</v>
      </c>
      <c r="C355" s="120" t="str">
        <f t="shared" si="4"/>
        <v/>
      </c>
      <c r="D355" s="143"/>
      <c r="E355" s="143"/>
      <c r="F355" s="142"/>
      <c r="G355" s="144"/>
      <c r="H355" s="143"/>
      <c r="I355" s="141"/>
      <c r="J355" s="125" t="str">
        <f t="shared" si="5"/>
        <v/>
      </c>
      <c r="K355" s="125"/>
      <c r="L355" s="126"/>
      <c r="M355" s="125"/>
    </row>
    <row r="356" spans="1:13" x14ac:dyDescent="0.25">
      <c r="A356" s="52"/>
      <c r="B356" s="168" t="s">
        <v>746</v>
      </c>
      <c r="C356" s="120" t="str">
        <f t="shared" si="4"/>
        <v/>
      </c>
      <c r="D356" s="143"/>
      <c r="E356" s="143"/>
      <c r="F356" s="142"/>
      <c r="G356" s="144"/>
      <c r="H356" s="143"/>
      <c r="I356" s="141"/>
      <c r="J356" s="125" t="str">
        <f t="shared" si="5"/>
        <v/>
      </c>
      <c r="K356" s="125"/>
      <c r="L356" s="126"/>
      <c r="M356" s="125"/>
    </row>
    <row r="357" spans="1:13" x14ac:dyDescent="0.25">
      <c r="A357" s="52"/>
      <c r="B357" s="168" t="s">
        <v>747</v>
      </c>
      <c r="C357" s="120" t="str">
        <f t="shared" si="4"/>
        <v/>
      </c>
      <c r="D357" s="143"/>
      <c r="E357" s="143"/>
      <c r="F357" s="142"/>
      <c r="G357" s="144"/>
      <c r="H357" s="143"/>
      <c r="I357" s="141"/>
      <c r="J357" s="125" t="str">
        <f t="shared" si="5"/>
        <v/>
      </c>
      <c r="K357" s="125"/>
      <c r="L357" s="126"/>
      <c r="M357" s="125"/>
    </row>
    <row r="358" spans="1:13" x14ac:dyDescent="0.25">
      <c r="A358" s="52"/>
      <c r="B358" s="168" t="s">
        <v>748</v>
      </c>
      <c r="C358" s="120" t="str">
        <f t="shared" si="4"/>
        <v/>
      </c>
      <c r="D358" s="143"/>
      <c r="E358" s="143"/>
      <c r="F358" s="142"/>
      <c r="G358" s="144"/>
      <c r="H358" s="143"/>
      <c r="I358" s="141"/>
      <c r="J358" s="125" t="str">
        <f t="shared" si="5"/>
        <v/>
      </c>
      <c r="K358" s="125"/>
      <c r="L358" s="126"/>
      <c r="M358" s="125"/>
    </row>
    <row r="359" spans="1:13" x14ac:dyDescent="0.25">
      <c r="A359" s="52"/>
      <c r="B359" s="168" t="s">
        <v>749</v>
      </c>
      <c r="C359" s="120" t="str">
        <f t="shared" si="4"/>
        <v/>
      </c>
      <c r="D359" s="143"/>
      <c r="E359" s="143"/>
      <c r="F359" s="142"/>
      <c r="G359" s="144"/>
      <c r="H359" s="143"/>
      <c r="I359" s="141"/>
      <c r="J359" s="125" t="str">
        <f t="shared" si="5"/>
        <v/>
      </c>
      <c r="K359" s="125"/>
      <c r="L359" s="126"/>
      <c r="M359" s="125"/>
    </row>
    <row r="360" spans="1:13" x14ac:dyDescent="0.25">
      <c r="A360" s="52"/>
      <c r="B360" s="168" t="s">
        <v>750</v>
      </c>
      <c r="C360" s="120" t="str">
        <f t="shared" si="4"/>
        <v/>
      </c>
      <c r="D360" s="143"/>
      <c r="E360" s="143"/>
      <c r="F360" s="142"/>
      <c r="G360" s="144"/>
      <c r="H360" s="143"/>
      <c r="I360" s="141"/>
      <c r="J360" s="125" t="str">
        <f t="shared" si="5"/>
        <v/>
      </c>
      <c r="K360" s="125"/>
      <c r="L360" s="126"/>
      <c r="M360" s="125"/>
    </row>
    <row r="361" spans="1:13" x14ac:dyDescent="0.25">
      <c r="A361" s="52"/>
      <c r="B361" s="168" t="s">
        <v>751</v>
      </c>
      <c r="C361" s="120" t="str">
        <f t="shared" si="4"/>
        <v/>
      </c>
      <c r="D361" s="143"/>
      <c r="E361" s="143"/>
      <c r="F361" s="142"/>
      <c r="G361" s="144"/>
      <c r="H361" s="143"/>
      <c r="I361" s="141"/>
      <c r="J361" s="125" t="str">
        <f t="shared" si="5"/>
        <v/>
      </c>
      <c r="K361" s="125"/>
      <c r="L361" s="126"/>
      <c r="M361" s="125"/>
    </row>
    <row r="362" spans="1:13" x14ac:dyDescent="0.25">
      <c r="A362" s="52"/>
      <c r="B362" s="168" t="s">
        <v>752</v>
      </c>
      <c r="C362" s="120" t="str">
        <f t="shared" si="4"/>
        <v/>
      </c>
      <c r="D362" s="143"/>
      <c r="E362" s="143"/>
      <c r="F362" s="142"/>
      <c r="G362" s="144"/>
      <c r="H362" s="143"/>
      <c r="I362" s="141"/>
      <c r="J362" s="125" t="str">
        <f t="shared" si="5"/>
        <v/>
      </c>
      <c r="K362" s="125"/>
      <c r="L362" s="126"/>
      <c r="M362" s="125"/>
    </row>
    <row r="363" spans="1:13" x14ac:dyDescent="0.25">
      <c r="A363" s="52"/>
      <c r="B363" s="168" t="s">
        <v>753</v>
      </c>
      <c r="C363" s="120" t="str">
        <f t="shared" si="4"/>
        <v/>
      </c>
      <c r="D363" s="143"/>
      <c r="E363" s="143"/>
      <c r="F363" s="142"/>
      <c r="G363" s="144"/>
      <c r="H363" s="143"/>
      <c r="I363" s="141"/>
      <c r="J363" s="125" t="str">
        <f t="shared" si="5"/>
        <v/>
      </c>
      <c r="K363" s="125"/>
      <c r="L363" s="126"/>
      <c r="M363" s="125"/>
    </row>
    <row r="364" spans="1:13" x14ac:dyDescent="0.25">
      <c r="A364" s="52"/>
      <c r="B364" s="168" t="s">
        <v>754</v>
      </c>
      <c r="C364" s="120" t="str">
        <f t="shared" si="4"/>
        <v/>
      </c>
      <c r="D364" s="143"/>
      <c r="E364" s="143"/>
      <c r="F364" s="142"/>
      <c r="G364" s="144"/>
      <c r="H364" s="143"/>
      <c r="I364" s="141"/>
      <c r="J364" s="125" t="str">
        <f t="shared" si="5"/>
        <v/>
      </c>
      <c r="K364" s="125"/>
      <c r="L364" s="126"/>
      <c r="M364" s="125"/>
    </row>
    <row r="365" spans="1:13" x14ac:dyDescent="0.25">
      <c r="A365" s="52"/>
      <c r="B365" s="168" t="s">
        <v>755</v>
      </c>
      <c r="C365" s="120" t="str">
        <f t="shared" si="4"/>
        <v/>
      </c>
      <c r="D365" s="143"/>
      <c r="E365" s="143"/>
      <c r="F365" s="142"/>
      <c r="G365" s="144"/>
      <c r="H365" s="143"/>
      <c r="I365" s="141"/>
      <c r="J365" s="125" t="str">
        <f t="shared" si="5"/>
        <v/>
      </c>
      <c r="K365" s="125"/>
      <c r="L365" s="126"/>
      <c r="M365" s="125"/>
    </row>
    <row r="366" spans="1:13" x14ac:dyDescent="0.25">
      <c r="A366" s="52"/>
      <c r="B366" s="168" t="s">
        <v>756</v>
      </c>
      <c r="C366" s="120" t="str">
        <f t="shared" si="4"/>
        <v/>
      </c>
      <c r="D366" s="143"/>
      <c r="E366" s="143"/>
      <c r="F366" s="142"/>
      <c r="G366" s="144"/>
      <c r="H366" s="143"/>
      <c r="I366" s="141"/>
      <c r="J366" s="125" t="str">
        <f t="shared" si="5"/>
        <v/>
      </c>
      <c r="K366" s="125"/>
      <c r="L366" s="126"/>
      <c r="M366" s="125"/>
    </row>
    <row r="367" spans="1:13" x14ac:dyDescent="0.25">
      <c r="A367" s="52"/>
      <c r="B367" s="168" t="s">
        <v>757</v>
      </c>
      <c r="C367" s="120" t="str">
        <f t="shared" si="4"/>
        <v/>
      </c>
      <c r="D367" s="143"/>
      <c r="E367" s="143"/>
      <c r="F367" s="142"/>
      <c r="G367" s="144"/>
      <c r="H367" s="143"/>
      <c r="I367" s="141"/>
      <c r="J367" s="125" t="str">
        <f t="shared" si="5"/>
        <v/>
      </c>
      <c r="K367" s="125"/>
      <c r="L367" s="126"/>
      <c r="M367" s="125"/>
    </row>
    <row r="368" spans="1:13" x14ac:dyDescent="0.25">
      <c r="A368" s="52"/>
      <c r="B368" s="168" t="s">
        <v>758</v>
      </c>
      <c r="C368" s="120" t="str">
        <f t="shared" si="4"/>
        <v/>
      </c>
      <c r="D368" s="143"/>
      <c r="E368" s="143"/>
      <c r="F368" s="142"/>
      <c r="G368" s="144"/>
      <c r="H368" s="143"/>
      <c r="I368" s="141"/>
      <c r="J368" s="125" t="str">
        <f t="shared" si="5"/>
        <v/>
      </c>
      <c r="K368" s="125"/>
      <c r="L368" s="126"/>
      <c r="M368" s="125"/>
    </row>
    <row r="369" spans="1:13" x14ac:dyDescent="0.25">
      <c r="A369" s="52"/>
      <c r="B369" s="168" t="s">
        <v>759</v>
      </c>
      <c r="C369" s="120" t="str">
        <f t="shared" si="4"/>
        <v/>
      </c>
      <c r="D369" s="143"/>
      <c r="E369" s="143"/>
      <c r="F369" s="142"/>
      <c r="G369" s="144"/>
      <c r="H369" s="143"/>
      <c r="I369" s="141"/>
      <c r="J369" s="125" t="str">
        <f t="shared" si="5"/>
        <v/>
      </c>
      <c r="K369" s="125"/>
      <c r="L369" s="126"/>
      <c r="M369" s="125"/>
    </row>
    <row r="370" spans="1:13" x14ac:dyDescent="0.25">
      <c r="A370" s="52"/>
      <c r="B370" s="168" t="s">
        <v>760</v>
      </c>
      <c r="C370" s="120" t="str">
        <f t="shared" si="4"/>
        <v/>
      </c>
      <c r="D370" s="143"/>
      <c r="E370" s="143"/>
      <c r="F370" s="142"/>
      <c r="G370" s="144"/>
      <c r="H370" s="143"/>
      <c r="I370" s="141"/>
      <c r="J370" s="125" t="str">
        <f t="shared" si="5"/>
        <v/>
      </c>
      <c r="K370" s="125"/>
      <c r="L370" s="126"/>
      <c r="M370" s="125"/>
    </row>
    <row r="371" spans="1:13" x14ac:dyDescent="0.25">
      <c r="A371" s="52"/>
      <c r="B371" s="168" t="s">
        <v>761</v>
      </c>
      <c r="C371" s="120" t="str">
        <f t="shared" si="4"/>
        <v/>
      </c>
      <c r="D371" s="143"/>
      <c r="E371" s="143"/>
      <c r="F371" s="142"/>
      <c r="G371" s="144"/>
      <c r="H371" s="143"/>
      <c r="I371" s="141"/>
      <c r="J371" s="125" t="str">
        <f t="shared" si="5"/>
        <v/>
      </c>
      <c r="K371" s="125"/>
      <c r="L371" s="126"/>
      <c r="M371" s="125"/>
    </row>
    <row r="372" spans="1:13" x14ac:dyDescent="0.25">
      <c r="A372" s="52"/>
      <c r="B372" s="168" t="s">
        <v>762</v>
      </c>
      <c r="C372" s="120" t="str">
        <f t="shared" si="4"/>
        <v/>
      </c>
      <c r="D372" s="143"/>
      <c r="E372" s="143"/>
      <c r="F372" s="142"/>
      <c r="G372" s="144"/>
      <c r="H372" s="143"/>
      <c r="I372" s="141"/>
      <c r="J372" s="125" t="str">
        <f t="shared" si="5"/>
        <v/>
      </c>
      <c r="K372" s="125"/>
      <c r="L372" s="126"/>
      <c r="M372" s="125"/>
    </row>
    <row r="373" spans="1:13" x14ac:dyDescent="0.25">
      <c r="A373" s="52"/>
      <c r="B373" s="168" t="s">
        <v>763</v>
      </c>
      <c r="C373" s="120" t="str">
        <f t="shared" si="4"/>
        <v/>
      </c>
      <c r="D373" s="143"/>
      <c r="E373" s="143"/>
      <c r="F373" s="142"/>
      <c r="G373" s="144"/>
      <c r="H373" s="143"/>
      <c r="I373" s="141"/>
      <c r="J373" s="125" t="str">
        <f t="shared" si="5"/>
        <v/>
      </c>
      <c r="K373" s="125"/>
      <c r="L373" s="126"/>
      <c r="M373" s="125"/>
    </row>
    <row r="374" spans="1:13" x14ac:dyDescent="0.25">
      <c r="A374" s="52"/>
      <c r="B374" s="168" t="s">
        <v>764</v>
      </c>
      <c r="C374" s="120" t="str">
        <f t="shared" si="4"/>
        <v/>
      </c>
      <c r="D374" s="143"/>
      <c r="E374" s="143"/>
      <c r="F374" s="142"/>
      <c r="G374" s="144"/>
      <c r="H374" s="143"/>
      <c r="I374" s="141"/>
      <c r="J374" s="125" t="str">
        <f t="shared" si="5"/>
        <v/>
      </c>
      <c r="K374" s="125"/>
      <c r="L374" s="126"/>
      <c r="M374" s="125"/>
    </row>
    <row r="375" spans="1:13" x14ac:dyDescent="0.25">
      <c r="A375" s="52"/>
      <c r="B375" s="168" t="s">
        <v>765</v>
      </c>
      <c r="C375" s="120" t="str">
        <f t="shared" si="4"/>
        <v/>
      </c>
      <c r="D375" s="143"/>
      <c r="E375" s="143"/>
      <c r="F375" s="142"/>
      <c r="G375" s="144"/>
      <c r="H375" s="143"/>
      <c r="I375" s="141"/>
      <c r="J375" s="125" t="str">
        <f t="shared" si="5"/>
        <v/>
      </c>
      <c r="K375" s="125"/>
      <c r="L375" s="126"/>
      <c r="M375" s="125"/>
    </row>
    <row r="376" spans="1:13" x14ac:dyDescent="0.25">
      <c r="A376" s="52"/>
      <c r="B376" s="168" t="s">
        <v>766</v>
      </c>
      <c r="C376" s="120" t="str">
        <f t="shared" si="4"/>
        <v/>
      </c>
      <c r="D376" s="143"/>
      <c r="E376" s="143"/>
      <c r="F376" s="142"/>
      <c r="G376" s="144"/>
      <c r="H376" s="143"/>
      <c r="I376" s="141"/>
      <c r="J376" s="125" t="str">
        <f t="shared" si="5"/>
        <v/>
      </c>
      <c r="K376" s="125"/>
      <c r="L376" s="126"/>
      <c r="M376" s="125"/>
    </row>
    <row r="377" spans="1:13" x14ac:dyDescent="0.25">
      <c r="A377" s="52"/>
      <c r="B377" s="168" t="s">
        <v>767</v>
      </c>
      <c r="C377" s="120" t="str">
        <f t="shared" si="4"/>
        <v/>
      </c>
      <c r="D377" s="143"/>
      <c r="E377" s="143"/>
      <c r="F377" s="142"/>
      <c r="G377" s="144"/>
      <c r="H377" s="143"/>
      <c r="I377" s="141"/>
      <c r="J377" s="125" t="str">
        <f t="shared" si="5"/>
        <v/>
      </c>
      <c r="K377" s="125"/>
      <c r="L377" s="126"/>
      <c r="M377" s="125"/>
    </row>
    <row r="378" spans="1:13" x14ac:dyDescent="0.25">
      <c r="A378" s="52"/>
      <c r="B378" s="168" t="s">
        <v>768</v>
      </c>
      <c r="C378" s="120" t="str">
        <f t="shared" si="4"/>
        <v/>
      </c>
      <c r="D378" s="143"/>
      <c r="E378" s="143"/>
      <c r="F378" s="142"/>
      <c r="G378" s="144"/>
      <c r="H378" s="143"/>
      <c r="I378" s="141"/>
      <c r="J378" s="125" t="str">
        <f t="shared" si="5"/>
        <v/>
      </c>
      <c r="K378" s="125"/>
      <c r="L378" s="126"/>
      <c r="M378" s="125"/>
    </row>
    <row r="379" spans="1:13" x14ac:dyDescent="0.25">
      <c r="A379" s="52"/>
      <c r="B379" s="168" t="s">
        <v>769</v>
      </c>
      <c r="C379" s="120" t="str">
        <f t="shared" si="4"/>
        <v/>
      </c>
      <c r="D379" s="143"/>
      <c r="E379" s="143"/>
      <c r="F379" s="142"/>
      <c r="G379" s="144"/>
      <c r="H379" s="143"/>
      <c r="I379" s="141"/>
      <c r="J379" s="125" t="str">
        <f t="shared" si="5"/>
        <v/>
      </c>
      <c r="K379" s="125"/>
      <c r="L379" s="126"/>
      <c r="M379" s="125"/>
    </row>
    <row r="380" spans="1:13" x14ac:dyDescent="0.25">
      <c r="A380" s="52"/>
      <c r="B380" s="168" t="s">
        <v>770</v>
      </c>
      <c r="C380" s="120" t="str">
        <f t="shared" si="4"/>
        <v/>
      </c>
      <c r="D380" s="143"/>
      <c r="E380" s="143"/>
      <c r="F380" s="142"/>
      <c r="G380" s="144"/>
      <c r="H380" s="143"/>
      <c r="I380" s="141"/>
      <c r="J380" s="125" t="str">
        <f t="shared" si="5"/>
        <v/>
      </c>
      <c r="K380" s="125"/>
      <c r="L380" s="126"/>
      <c r="M380" s="125"/>
    </row>
    <row r="381" spans="1:13" x14ac:dyDescent="0.25">
      <c r="A381" s="52"/>
      <c r="B381" s="168" t="s">
        <v>771</v>
      </c>
      <c r="C381" s="120" t="str">
        <f t="shared" si="4"/>
        <v/>
      </c>
      <c r="D381" s="143"/>
      <c r="E381" s="143"/>
      <c r="F381" s="142"/>
      <c r="G381" s="144"/>
      <c r="H381" s="143"/>
      <c r="I381" s="141"/>
      <c r="J381" s="125" t="str">
        <f t="shared" si="5"/>
        <v/>
      </c>
      <c r="K381" s="125"/>
      <c r="L381" s="126"/>
      <c r="M381" s="125"/>
    </row>
    <row r="382" spans="1:13" x14ac:dyDescent="0.25">
      <c r="A382" s="52"/>
      <c r="B382" s="168" t="s">
        <v>772</v>
      </c>
      <c r="C382" s="120" t="str">
        <f t="shared" si="4"/>
        <v/>
      </c>
      <c r="D382" s="143"/>
      <c r="E382" s="143"/>
      <c r="F382" s="142"/>
      <c r="G382" s="144"/>
      <c r="H382" s="143"/>
      <c r="I382" s="141"/>
      <c r="J382" s="125" t="str">
        <f t="shared" si="5"/>
        <v/>
      </c>
      <c r="K382" s="125"/>
      <c r="L382" s="126"/>
      <c r="M382" s="125"/>
    </row>
    <row r="383" spans="1:13" x14ac:dyDescent="0.25">
      <c r="A383" s="52"/>
      <c r="B383" s="168" t="s">
        <v>773</v>
      </c>
      <c r="C383" s="120" t="str">
        <f t="shared" si="4"/>
        <v/>
      </c>
      <c r="D383" s="143"/>
      <c r="E383" s="143"/>
      <c r="F383" s="142"/>
      <c r="G383" s="144"/>
      <c r="H383" s="143"/>
      <c r="I383" s="141"/>
      <c r="J383" s="125" t="str">
        <f t="shared" si="5"/>
        <v/>
      </c>
      <c r="K383" s="125"/>
      <c r="L383" s="126"/>
      <c r="M383" s="125"/>
    </row>
    <row r="384" spans="1:13" x14ac:dyDescent="0.25">
      <c r="A384" s="52"/>
      <c r="B384" s="168" t="s">
        <v>774</v>
      </c>
      <c r="C384" s="120" t="str">
        <f t="shared" si="4"/>
        <v/>
      </c>
      <c r="D384" s="143"/>
      <c r="E384" s="143"/>
      <c r="F384" s="142"/>
      <c r="G384" s="144"/>
      <c r="H384" s="143"/>
      <c r="I384" s="141"/>
      <c r="J384" s="125" t="str">
        <f t="shared" si="5"/>
        <v/>
      </c>
      <c r="K384" s="125"/>
      <c r="L384" s="126"/>
      <c r="M384" s="125"/>
    </row>
    <row r="385" spans="1:13" x14ac:dyDescent="0.25">
      <c r="A385" s="52"/>
      <c r="B385" s="168" t="s">
        <v>775</v>
      </c>
      <c r="C385" s="120" t="str">
        <f t="shared" si="4"/>
        <v/>
      </c>
      <c r="D385" s="143"/>
      <c r="E385" s="143"/>
      <c r="F385" s="142"/>
      <c r="G385" s="144"/>
      <c r="H385" s="143"/>
      <c r="I385" s="141"/>
      <c r="J385" s="125" t="str">
        <f t="shared" si="5"/>
        <v/>
      </c>
      <c r="K385" s="125"/>
      <c r="L385" s="126"/>
      <c r="M385" s="125"/>
    </row>
    <row r="386" spans="1:13" x14ac:dyDescent="0.25">
      <c r="A386" s="52"/>
      <c r="B386" s="168" t="s">
        <v>776</v>
      </c>
      <c r="C386" s="120" t="str">
        <f t="shared" si="4"/>
        <v/>
      </c>
      <c r="D386" s="143"/>
      <c r="E386" s="143"/>
      <c r="F386" s="142"/>
      <c r="G386" s="144"/>
      <c r="H386" s="143"/>
      <c r="I386" s="141"/>
      <c r="J386" s="125" t="str">
        <f t="shared" si="5"/>
        <v/>
      </c>
      <c r="K386" s="125"/>
      <c r="L386" s="126"/>
      <c r="M386" s="125"/>
    </row>
    <row r="387" spans="1:13" x14ac:dyDescent="0.25">
      <c r="A387" s="52"/>
      <c r="B387" s="168" t="s">
        <v>777</v>
      </c>
      <c r="C387" s="120" t="str">
        <f t="shared" si="4"/>
        <v/>
      </c>
      <c r="D387" s="143"/>
      <c r="E387" s="143"/>
      <c r="F387" s="142"/>
      <c r="G387" s="144"/>
      <c r="H387" s="143"/>
      <c r="I387" s="141"/>
      <c r="J387" s="125" t="str">
        <f t="shared" ref="J387:J424" si="6">IF(OR(ISBLANK(D387), ISBLANK(E387),ISBLANK(F387),ISBLANK(G387)),"","X")</f>
        <v/>
      </c>
      <c r="K387" s="125"/>
      <c r="L387" s="126"/>
      <c r="M387" s="125"/>
    </row>
    <row r="388" spans="1:13" x14ac:dyDescent="0.25">
      <c r="A388" s="52"/>
      <c r="B388" s="168" t="s">
        <v>778</v>
      </c>
      <c r="C388" s="120" t="str">
        <f t="shared" si="4"/>
        <v/>
      </c>
      <c r="D388" s="143"/>
      <c r="E388" s="143"/>
      <c r="F388" s="142"/>
      <c r="G388" s="144"/>
      <c r="H388" s="143"/>
      <c r="I388" s="141"/>
      <c r="J388" s="125" t="str">
        <f t="shared" si="6"/>
        <v/>
      </c>
      <c r="K388" s="125"/>
      <c r="L388" s="126"/>
      <c r="M388" s="125"/>
    </row>
    <row r="389" spans="1:13" x14ac:dyDescent="0.25">
      <c r="A389" s="52"/>
      <c r="B389" s="168" t="s">
        <v>779</v>
      </c>
      <c r="C389" s="120" t="str">
        <f t="shared" si="4"/>
        <v/>
      </c>
      <c r="D389" s="143"/>
      <c r="E389" s="143"/>
      <c r="F389" s="142"/>
      <c r="G389" s="144"/>
      <c r="H389" s="143"/>
      <c r="I389" s="141"/>
      <c r="J389" s="125" t="str">
        <f t="shared" si="6"/>
        <v/>
      </c>
      <c r="K389" s="125"/>
      <c r="L389" s="126"/>
      <c r="M389" s="125"/>
    </row>
    <row r="390" spans="1:13" x14ac:dyDescent="0.25">
      <c r="A390" s="52"/>
      <c r="B390" s="168" t="s">
        <v>780</v>
      </c>
      <c r="C390" s="120" t="str">
        <f t="shared" si="4"/>
        <v/>
      </c>
      <c r="D390" s="143"/>
      <c r="E390" s="143"/>
      <c r="F390" s="142"/>
      <c r="G390" s="144"/>
      <c r="H390" s="143"/>
      <c r="I390" s="141"/>
      <c r="J390" s="125" t="str">
        <f t="shared" si="6"/>
        <v/>
      </c>
      <c r="K390" s="125"/>
      <c r="L390" s="126"/>
      <c r="M390" s="125"/>
    </row>
    <row r="391" spans="1:13" x14ac:dyDescent="0.25">
      <c r="A391" s="52"/>
      <c r="B391" s="168" t="s">
        <v>781</v>
      </c>
      <c r="C391" s="120" t="str">
        <f t="shared" si="4"/>
        <v/>
      </c>
      <c r="D391" s="143"/>
      <c r="E391" s="143"/>
      <c r="F391" s="142"/>
      <c r="G391" s="144"/>
      <c r="H391" s="143"/>
      <c r="I391" s="141"/>
      <c r="J391" s="125" t="str">
        <f t="shared" si="6"/>
        <v/>
      </c>
      <c r="K391" s="125"/>
      <c r="L391" s="126"/>
      <c r="M391" s="125"/>
    </row>
    <row r="392" spans="1:13" x14ac:dyDescent="0.25">
      <c r="A392" s="52"/>
      <c r="B392" s="168" t="s">
        <v>782</v>
      </c>
      <c r="C392" s="120" t="str">
        <f t="shared" si="4"/>
        <v/>
      </c>
      <c r="D392" s="143"/>
      <c r="E392" s="143"/>
      <c r="F392" s="142"/>
      <c r="G392" s="144"/>
      <c r="H392" s="143"/>
      <c r="I392" s="141"/>
      <c r="J392" s="125" t="str">
        <f t="shared" si="6"/>
        <v/>
      </c>
      <c r="K392" s="125"/>
      <c r="L392" s="126"/>
      <c r="M392" s="125"/>
    </row>
    <row r="393" spans="1:13" x14ac:dyDescent="0.25">
      <c r="A393" s="52"/>
      <c r="B393" s="168" t="s">
        <v>783</v>
      </c>
      <c r="C393" s="120" t="str">
        <f t="shared" si="4"/>
        <v/>
      </c>
      <c r="D393" s="143"/>
      <c r="E393" s="143"/>
      <c r="F393" s="142"/>
      <c r="G393" s="144"/>
      <c r="H393" s="143"/>
      <c r="I393" s="141"/>
      <c r="J393" s="125" t="str">
        <f t="shared" si="6"/>
        <v/>
      </c>
      <c r="K393" s="125"/>
      <c r="L393" s="126"/>
      <c r="M393" s="125"/>
    </row>
    <row r="394" spans="1:13" x14ac:dyDescent="0.25">
      <c r="A394" s="52"/>
      <c r="B394" s="168" t="s">
        <v>784</v>
      </c>
      <c r="C394" s="120" t="str">
        <f t="shared" si="4"/>
        <v/>
      </c>
      <c r="D394" s="143"/>
      <c r="E394" s="143"/>
      <c r="F394" s="142"/>
      <c r="G394" s="144"/>
      <c r="H394" s="143"/>
      <c r="I394" s="141"/>
      <c r="J394" s="125" t="str">
        <f t="shared" si="6"/>
        <v/>
      </c>
      <c r="K394" s="125"/>
      <c r="L394" s="126"/>
      <c r="M394" s="125"/>
    </row>
    <row r="395" spans="1:13" x14ac:dyDescent="0.25">
      <c r="A395" s="52"/>
      <c r="B395" s="168" t="s">
        <v>785</v>
      </c>
      <c r="C395" s="120" t="str">
        <f t="shared" si="4"/>
        <v/>
      </c>
      <c r="D395" s="143"/>
      <c r="E395" s="143"/>
      <c r="F395" s="142"/>
      <c r="G395" s="144"/>
      <c r="H395" s="143"/>
      <c r="I395" s="141"/>
      <c r="J395" s="125" t="str">
        <f t="shared" si="6"/>
        <v/>
      </c>
      <c r="K395" s="125"/>
      <c r="L395" s="126"/>
      <c r="M395" s="125"/>
    </row>
    <row r="396" spans="1:13" x14ac:dyDescent="0.25">
      <c r="A396" s="52"/>
      <c r="B396" s="168" t="s">
        <v>786</v>
      </c>
      <c r="C396" s="120" t="str">
        <f t="shared" si="4"/>
        <v/>
      </c>
      <c r="D396" s="143"/>
      <c r="E396" s="143"/>
      <c r="F396" s="142"/>
      <c r="G396" s="144"/>
      <c r="H396" s="143"/>
      <c r="I396" s="141"/>
      <c r="J396" s="125" t="str">
        <f t="shared" si="6"/>
        <v/>
      </c>
      <c r="K396" s="125"/>
      <c r="L396" s="126"/>
      <c r="M396" s="125"/>
    </row>
    <row r="397" spans="1:13" x14ac:dyDescent="0.25">
      <c r="A397" s="52"/>
      <c r="B397" s="168" t="s">
        <v>787</v>
      </c>
      <c r="C397" s="120" t="str">
        <f t="shared" si="4"/>
        <v/>
      </c>
      <c r="D397" s="143"/>
      <c r="E397" s="143"/>
      <c r="F397" s="142"/>
      <c r="G397" s="144"/>
      <c r="H397" s="143"/>
      <c r="I397" s="141"/>
      <c r="J397" s="125" t="str">
        <f t="shared" si="6"/>
        <v/>
      </c>
      <c r="K397" s="125"/>
      <c r="L397" s="126"/>
      <c r="M397" s="125"/>
    </row>
    <row r="398" spans="1:13" x14ac:dyDescent="0.25">
      <c r="A398" s="52"/>
      <c r="B398" s="168" t="s">
        <v>788</v>
      </c>
      <c r="C398" s="120" t="str">
        <f t="shared" si="4"/>
        <v/>
      </c>
      <c r="D398" s="143"/>
      <c r="E398" s="143"/>
      <c r="F398" s="142"/>
      <c r="G398" s="144"/>
      <c r="H398" s="143"/>
      <c r="I398" s="141"/>
      <c r="J398" s="125" t="str">
        <f t="shared" si="6"/>
        <v/>
      </c>
      <c r="K398" s="125"/>
      <c r="L398" s="126"/>
      <c r="M398" s="125"/>
    </row>
    <row r="399" spans="1:13" x14ac:dyDescent="0.25">
      <c r="A399" s="52"/>
      <c r="B399" s="168" t="s">
        <v>789</v>
      </c>
      <c r="C399" s="120" t="str">
        <f t="shared" si="4"/>
        <v/>
      </c>
      <c r="D399" s="143"/>
      <c r="E399" s="143"/>
      <c r="F399" s="142"/>
      <c r="G399" s="144"/>
      <c r="H399" s="143"/>
      <c r="I399" s="141"/>
      <c r="J399" s="125" t="str">
        <f t="shared" si="6"/>
        <v/>
      </c>
      <c r="K399" s="125"/>
      <c r="L399" s="126"/>
      <c r="M399" s="125"/>
    </row>
    <row r="400" spans="1:13" x14ac:dyDescent="0.25">
      <c r="A400" s="52"/>
      <c r="B400" s="168" t="s">
        <v>790</v>
      </c>
      <c r="C400" s="120" t="str">
        <f t="shared" si="4"/>
        <v/>
      </c>
      <c r="D400" s="143"/>
      <c r="E400" s="143"/>
      <c r="F400" s="142"/>
      <c r="G400" s="144"/>
      <c r="H400" s="143"/>
      <c r="I400" s="141"/>
      <c r="J400" s="125" t="str">
        <f t="shared" si="6"/>
        <v/>
      </c>
      <c r="K400" s="125"/>
      <c r="L400" s="126"/>
      <c r="M400" s="125"/>
    </row>
    <row r="401" spans="1:13" x14ac:dyDescent="0.25">
      <c r="A401" s="52"/>
      <c r="B401" s="168" t="s">
        <v>791</v>
      </c>
      <c r="C401" s="120" t="str">
        <f t="shared" si="4"/>
        <v/>
      </c>
      <c r="D401" s="143"/>
      <c r="E401" s="143"/>
      <c r="F401" s="142"/>
      <c r="G401" s="144"/>
      <c r="H401" s="143"/>
      <c r="I401" s="141"/>
      <c r="J401" s="125" t="str">
        <f t="shared" si="6"/>
        <v/>
      </c>
      <c r="K401" s="125"/>
      <c r="L401" s="126"/>
      <c r="M401" s="125"/>
    </row>
    <row r="402" spans="1:13" x14ac:dyDescent="0.25">
      <c r="A402" s="52"/>
      <c r="B402" s="168" t="s">
        <v>792</v>
      </c>
      <c r="C402" s="120" t="str">
        <f t="shared" si="4"/>
        <v/>
      </c>
      <c r="D402" s="143"/>
      <c r="E402" s="143"/>
      <c r="F402" s="142"/>
      <c r="G402" s="144"/>
      <c r="H402" s="143"/>
      <c r="I402" s="141"/>
      <c r="J402" s="125" t="str">
        <f t="shared" si="6"/>
        <v/>
      </c>
      <c r="K402" s="125"/>
      <c r="L402" s="126"/>
      <c r="M402" s="125"/>
    </row>
    <row r="403" spans="1:13" x14ac:dyDescent="0.25">
      <c r="A403" s="52"/>
      <c r="B403" s="168" t="s">
        <v>793</v>
      </c>
      <c r="C403" s="120" t="str">
        <f t="shared" si="4"/>
        <v/>
      </c>
      <c r="D403" s="143"/>
      <c r="E403" s="143"/>
      <c r="F403" s="142"/>
      <c r="G403" s="144"/>
      <c r="H403" s="143"/>
      <c r="I403" s="141"/>
      <c r="J403" s="125" t="str">
        <f t="shared" si="6"/>
        <v/>
      </c>
      <c r="K403" s="125"/>
      <c r="L403" s="126"/>
      <c r="M403" s="125"/>
    </row>
    <row r="404" spans="1:13" x14ac:dyDescent="0.25">
      <c r="A404" s="52"/>
      <c r="B404" s="168" t="s">
        <v>794</v>
      </c>
      <c r="C404" s="120" t="str">
        <f t="shared" si="4"/>
        <v/>
      </c>
      <c r="D404" s="143"/>
      <c r="E404" s="143"/>
      <c r="F404" s="142"/>
      <c r="G404" s="144"/>
      <c r="H404" s="143"/>
      <c r="I404" s="141"/>
      <c r="J404" s="125" t="str">
        <f t="shared" si="6"/>
        <v/>
      </c>
      <c r="K404" s="125"/>
      <c r="L404" s="126"/>
      <c r="M404" s="125"/>
    </row>
    <row r="405" spans="1:13" x14ac:dyDescent="0.25">
      <c r="A405" s="52"/>
      <c r="B405" s="168" t="s">
        <v>795</v>
      </c>
      <c r="C405" s="120" t="str">
        <f t="shared" si="4"/>
        <v/>
      </c>
      <c r="D405" s="143"/>
      <c r="E405" s="143"/>
      <c r="F405" s="142"/>
      <c r="G405" s="144"/>
      <c r="H405" s="143"/>
      <c r="I405" s="141"/>
      <c r="J405" s="125" t="str">
        <f t="shared" si="6"/>
        <v/>
      </c>
      <c r="K405" s="125"/>
      <c r="L405" s="126"/>
      <c r="M405" s="125"/>
    </row>
    <row r="406" spans="1:13" x14ac:dyDescent="0.25">
      <c r="A406" s="52"/>
      <c r="B406" s="168" t="s">
        <v>796</v>
      </c>
      <c r="C406" s="120" t="str">
        <f t="shared" si="4"/>
        <v/>
      </c>
      <c r="D406" s="143"/>
      <c r="E406" s="143"/>
      <c r="F406" s="142"/>
      <c r="G406" s="144"/>
      <c r="H406" s="143"/>
      <c r="I406" s="141"/>
      <c r="J406" s="125" t="str">
        <f t="shared" si="6"/>
        <v/>
      </c>
      <c r="K406" s="125"/>
      <c r="L406" s="126"/>
      <c r="M406" s="125"/>
    </row>
    <row r="407" spans="1:13" x14ac:dyDescent="0.25">
      <c r="A407" s="52"/>
      <c r="B407" s="168" t="s">
        <v>797</v>
      </c>
      <c r="C407" s="120" t="str">
        <f t="shared" si="4"/>
        <v/>
      </c>
      <c r="D407" s="143"/>
      <c r="E407" s="143"/>
      <c r="F407" s="142"/>
      <c r="G407" s="144"/>
      <c r="H407" s="143"/>
      <c r="I407" s="141"/>
      <c r="J407" s="125" t="str">
        <f t="shared" si="6"/>
        <v/>
      </c>
      <c r="K407" s="125"/>
      <c r="L407" s="126"/>
      <c r="M407" s="125"/>
    </row>
    <row r="408" spans="1:13" x14ac:dyDescent="0.25">
      <c r="A408" s="52"/>
      <c r="B408" s="168" t="s">
        <v>798</v>
      </c>
      <c r="C408" s="120" t="str">
        <f t="shared" si="4"/>
        <v/>
      </c>
      <c r="D408" s="143"/>
      <c r="E408" s="143"/>
      <c r="F408" s="142"/>
      <c r="G408" s="144"/>
      <c r="H408" s="143"/>
      <c r="I408" s="141"/>
      <c r="J408" s="125" t="str">
        <f t="shared" si="6"/>
        <v/>
      </c>
      <c r="K408" s="125"/>
      <c r="L408" s="126"/>
      <c r="M408" s="125"/>
    </row>
    <row r="409" spans="1:13" x14ac:dyDescent="0.25">
      <c r="A409" s="52"/>
      <c r="B409" s="168" t="s">
        <v>799</v>
      </c>
      <c r="C409" s="120" t="str">
        <f t="shared" si="4"/>
        <v/>
      </c>
      <c r="D409" s="143"/>
      <c r="E409" s="143"/>
      <c r="F409" s="142"/>
      <c r="G409" s="144"/>
      <c r="H409" s="143"/>
      <c r="I409" s="141"/>
      <c r="J409" s="125" t="str">
        <f t="shared" si="6"/>
        <v/>
      </c>
      <c r="K409" s="125"/>
      <c r="L409" s="126"/>
      <c r="M409" s="125"/>
    </row>
    <row r="410" spans="1:13" x14ac:dyDescent="0.25">
      <c r="A410" s="52"/>
      <c r="B410" s="168" t="s">
        <v>800</v>
      </c>
      <c r="C410" s="120" t="str">
        <f t="shared" si="4"/>
        <v/>
      </c>
      <c r="D410" s="143"/>
      <c r="E410" s="143"/>
      <c r="F410" s="142"/>
      <c r="G410" s="144"/>
      <c r="H410" s="143"/>
      <c r="I410" s="141"/>
      <c r="J410" s="125" t="str">
        <f t="shared" si="6"/>
        <v/>
      </c>
      <c r="K410" s="125"/>
      <c r="L410" s="126"/>
      <c r="M410" s="125"/>
    </row>
    <row r="411" spans="1:13" x14ac:dyDescent="0.25">
      <c r="A411" s="52"/>
      <c r="B411" s="168" t="s">
        <v>801</v>
      </c>
      <c r="C411" s="120" t="str">
        <f t="shared" si="4"/>
        <v/>
      </c>
      <c r="D411" s="143"/>
      <c r="E411" s="143"/>
      <c r="F411" s="142"/>
      <c r="G411" s="144"/>
      <c r="H411" s="143"/>
      <c r="I411" s="141"/>
      <c r="J411" s="125" t="str">
        <f t="shared" si="6"/>
        <v/>
      </c>
      <c r="K411" s="125"/>
      <c r="L411" s="126"/>
      <c r="M411" s="125"/>
    </row>
    <row r="412" spans="1:13" x14ac:dyDescent="0.25">
      <c r="A412" s="52"/>
      <c r="B412" s="168" t="s">
        <v>802</v>
      </c>
      <c r="C412" s="120" t="str">
        <f t="shared" si="4"/>
        <v/>
      </c>
      <c r="D412" s="143"/>
      <c r="E412" s="143"/>
      <c r="F412" s="142"/>
      <c r="G412" s="144"/>
      <c r="H412" s="143"/>
      <c r="I412" s="141"/>
      <c r="J412" s="125" t="str">
        <f t="shared" si="6"/>
        <v/>
      </c>
      <c r="K412" s="125"/>
      <c r="L412" s="126"/>
      <c r="M412" s="125"/>
    </row>
    <row r="413" spans="1:13" x14ac:dyDescent="0.25">
      <c r="A413" s="52"/>
      <c r="B413" s="168" t="s">
        <v>803</v>
      </c>
      <c r="C413" s="120" t="str">
        <f t="shared" si="4"/>
        <v/>
      </c>
      <c r="D413" s="143"/>
      <c r="E413" s="143"/>
      <c r="F413" s="142"/>
      <c r="G413" s="144"/>
      <c r="H413" s="143"/>
      <c r="I413" s="141"/>
      <c r="J413" s="125" t="str">
        <f t="shared" si="6"/>
        <v/>
      </c>
      <c r="K413" s="125"/>
      <c r="L413" s="126"/>
      <c r="M413" s="125"/>
    </row>
    <row r="414" spans="1:13" x14ac:dyDescent="0.25">
      <c r="A414" s="52"/>
      <c r="B414" s="168" t="s">
        <v>804</v>
      </c>
      <c r="C414" s="120" t="str">
        <f t="shared" si="4"/>
        <v/>
      </c>
      <c r="D414" s="143"/>
      <c r="E414" s="143"/>
      <c r="F414" s="142"/>
      <c r="G414" s="144"/>
      <c r="H414" s="143"/>
      <c r="I414" s="141"/>
      <c r="J414" s="125" t="str">
        <f t="shared" si="6"/>
        <v/>
      </c>
      <c r="K414" s="125"/>
      <c r="L414" s="126"/>
      <c r="M414" s="125"/>
    </row>
    <row r="415" spans="1:13" x14ac:dyDescent="0.25">
      <c r="A415" s="52"/>
      <c r="B415" s="168" t="s">
        <v>805</v>
      </c>
      <c r="C415" s="120" t="str">
        <f t="shared" si="4"/>
        <v/>
      </c>
      <c r="D415" s="143"/>
      <c r="E415" s="143"/>
      <c r="F415" s="142"/>
      <c r="G415" s="144"/>
      <c r="H415" s="143"/>
      <c r="I415" s="141"/>
      <c r="J415" s="125" t="str">
        <f t="shared" si="6"/>
        <v/>
      </c>
      <c r="K415" s="125"/>
      <c r="L415" s="126"/>
      <c r="M415" s="125"/>
    </row>
    <row r="416" spans="1:13" x14ac:dyDescent="0.25">
      <c r="A416" s="52"/>
      <c r="B416" s="168" t="s">
        <v>806</v>
      </c>
      <c r="C416" s="120" t="str">
        <f t="shared" si="4"/>
        <v/>
      </c>
      <c r="D416" s="143"/>
      <c r="E416" s="143"/>
      <c r="F416" s="142"/>
      <c r="G416" s="144"/>
      <c r="H416" s="143"/>
      <c r="I416" s="141"/>
      <c r="J416" s="125" t="str">
        <f t="shared" si="6"/>
        <v/>
      </c>
      <c r="K416" s="125"/>
      <c r="L416" s="126"/>
      <c r="M416" s="125"/>
    </row>
    <row r="417" spans="1:14" x14ac:dyDescent="0.25">
      <c r="A417" s="52"/>
      <c r="B417" s="168" t="s">
        <v>807</v>
      </c>
      <c r="C417" s="120" t="str">
        <f t="shared" si="4"/>
        <v/>
      </c>
      <c r="D417" s="143"/>
      <c r="E417" s="143"/>
      <c r="F417" s="142"/>
      <c r="G417" s="144"/>
      <c r="H417" s="143"/>
      <c r="I417" s="141"/>
      <c r="J417" s="125" t="str">
        <f t="shared" si="6"/>
        <v/>
      </c>
      <c r="K417" s="125"/>
      <c r="L417" s="126"/>
      <c r="M417" s="125"/>
    </row>
    <row r="418" spans="1:14" x14ac:dyDescent="0.25">
      <c r="A418" s="52"/>
      <c r="B418" s="168" t="s">
        <v>808</v>
      </c>
      <c r="C418" s="120" t="str">
        <f t="shared" si="4"/>
        <v/>
      </c>
      <c r="D418" s="143"/>
      <c r="E418" s="143"/>
      <c r="F418" s="142"/>
      <c r="G418" s="144"/>
      <c r="H418" s="143"/>
      <c r="I418" s="141"/>
      <c r="J418" s="125" t="str">
        <f t="shared" si="6"/>
        <v/>
      </c>
      <c r="K418" s="125"/>
      <c r="L418" s="126"/>
      <c r="M418" s="125"/>
    </row>
    <row r="419" spans="1:14" x14ac:dyDescent="0.25">
      <c r="A419" s="52"/>
      <c r="B419" s="168" t="s">
        <v>809</v>
      </c>
      <c r="C419" s="120" t="str">
        <f t="shared" si="4"/>
        <v/>
      </c>
      <c r="D419" s="143"/>
      <c r="E419" s="143"/>
      <c r="F419" s="142"/>
      <c r="G419" s="144"/>
      <c r="H419" s="143"/>
      <c r="I419" s="141"/>
      <c r="J419" s="125" t="str">
        <f t="shared" si="6"/>
        <v/>
      </c>
      <c r="K419" s="125"/>
      <c r="L419" s="126"/>
      <c r="M419" s="125"/>
    </row>
    <row r="420" spans="1:14" x14ac:dyDescent="0.25">
      <c r="A420" s="52"/>
      <c r="B420" s="168" t="s">
        <v>810</v>
      </c>
      <c r="C420" s="120" t="str">
        <f t="shared" si="4"/>
        <v/>
      </c>
      <c r="D420" s="143"/>
      <c r="E420" s="143"/>
      <c r="F420" s="142"/>
      <c r="G420" s="144"/>
      <c r="H420" s="143"/>
      <c r="I420" s="141"/>
      <c r="J420" s="125" t="str">
        <f t="shared" si="6"/>
        <v/>
      </c>
      <c r="K420" s="125"/>
      <c r="L420" s="126"/>
      <c r="M420" s="125"/>
    </row>
    <row r="421" spans="1:14" x14ac:dyDescent="0.25">
      <c r="A421" s="52"/>
      <c r="B421" s="168" t="s">
        <v>811</v>
      </c>
      <c r="C421" s="120" t="str">
        <f t="shared" si="4"/>
        <v/>
      </c>
      <c r="D421" s="143"/>
      <c r="E421" s="143"/>
      <c r="F421" s="142"/>
      <c r="G421" s="144"/>
      <c r="H421" s="143"/>
      <c r="I421" s="141"/>
      <c r="J421" s="125" t="str">
        <f t="shared" si="6"/>
        <v/>
      </c>
      <c r="K421" s="125"/>
      <c r="L421" s="126"/>
      <c r="M421" s="125"/>
    </row>
    <row r="422" spans="1:14" x14ac:dyDescent="0.25">
      <c r="A422" s="52"/>
      <c r="B422" s="168" t="s">
        <v>812</v>
      </c>
      <c r="C422" s="120" t="str">
        <f t="shared" si="4"/>
        <v/>
      </c>
      <c r="D422" s="143"/>
      <c r="E422" s="143"/>
      <c r="F422" s="142"/>
      <c r="G422" s="144"/>
      <c r="H422" s="143"/>
      <c r="I422" s="141"/>
      <c r="J422" s="125" t="str">
        <f t="shared" si="6"/>
        <v/>
      </c>
      <c r="K422" s="125"/>
      <c r="L422" s="126"/>
      <c r="M422" s="125"/>
    </row>
    <row r="423" spans="1:14" x14ac:dyDescent="0.25">
      <c r="A423" s="52"/>
      <c r="B423" s="168" t="s">
        <v>813</v>
      </c>
      <c r="C423" s="120" t="str">
        <f t="shared" ref="C423:C424" si="7">IF(_xlfn.XOR(I423="X",J423="X"),_xlfn.CONCAT("CDT_",$F$9,"_",LEFT(H423,1),"_",B423),"")</f>
        <v/>
      </c>
      <c r="D423" s="143"/>
      <c r="E423" s="143"/>
      <c r="F423" s="142"/>
      <c r="G423" s="144"/>
      <c r="H423" s="143"/>
      <c r="I423" s="141"/>
      <c r="J423" s="125" t="str">
        <f t="shared" si="6"/>
        <v/>
      </c>
      <c r="K423" s="125"/>
      <c r="L423" s="126"/>
      <c r="M423" s="125"/>
    </row>
    <row r="424" spans="1:14" x14ac:dyDescent="0.25">
      <c r="A424" s="52"/>
      <c r="B424" s="168" t="s">
        <v>814</v>
      </c>
      <c r="C424" s="120" t="str">
        <f t="shared" si="7"/>
        <v/>
      </c>
      <c r="D424" s="143"/>
      <c r="E424" s="143"/>
      <c r="F424" s="142"/>
      <c r="G424" s="144"/>
      <c r="H424" s="143"/>
      <c r="I424" s="141"/>
      <c r="J424" s="125" t="str">
        <f t="shared" si="6"/>
        <v/>
      </c>
      <c r="K424" s="125"/>
      <c r="L424" s="126"/>
      <c r="M424" s="125"/>
    </row>
    <row r="425" spans="1:14" ht="21" customHeight="1" x14ac:dyDescent="0.25">
      <c r="A425" s="52"/>
      <c r="B425" s="162" t="s">
        <v>178</v>
      </c>
      <c r="C425" s="162"/>
      <c r="D425" s="162"/>
      <c r="E425" s="162"/>
      <c r="F425" s="162"/>
      <c r="G425" s="162"/>
      <c r="H425" s="162"/>
      <c r="I425" s="162"/>
      <c r="J425" s="162"/>
      <c r="K425" s="41"/>
      <c r="L425" s="58"/>
      <c r="M425" s="41"/>
      <c r="N425" s="41"/>
    </row>
    <row r="426" spans="1:14" x14ac:dyDescent="0.25">
      <c r="A426" s="52"/>
      <c r="B426" s="162"/>
      <c r="C426" s="162"/>
      <c r="D426" s="162"/>
      <c r="E426" s="162"/>
      <c r="F426" s="162"/>
      <c r="G426" s="162"/>
      <c r="H426" s="162"/>
      <c r="I426" s="162"/>
      <c r="J426" s="162"/>
      <c r="K426" s="41"/>
      <c r="L426" s="58"/>
      <c r="M426" s="41"/>
      <c r="N426" s="41"/>
    </row>
    <row r="427" spans="1:14" ht="46.35" customHeight="1" x14ac:dyDescent="0.25">
      <c r="L427" s="32"/>
    </row>
    <row r="428" spans="1:14" x14ac:dyDescent="0.25">
      <c r="C428" s="42" t="s">
        <v>144</v>
      </c>
      <c r="E428" s="42" t="s">
        <v>514</v>
      </c>
      <c r="F428" s="42" t="s">
        <v>515</v>
      </c>
      <c r="L428" s="32"/>
    </row>
    <row r="429" spans="1:14" ht="63" x14ac:dyDescent="0.25">
      <c r="C429" s="107" t="s">
        <v>145</v>
      </c>
      <c r="D429" s="33"/>
      <c r="E429" s="16" t="str">
        <f>IF(TYPE(D429)&lt;&gt;1,"error, el valor no es numérico",IF(D429&gt;99,"El valor es muy grande","ok"))</f>
        <v>ok</v>
      </c>
      <c r="F429" s="114" t="s">
        <v>510</v>
      </c>
      <c r="L429" s="32"/>
    </row>
    <row r="430" spans="1:14" ht="78.75" x14ac:dyDescent="0.25">
      <c r="C430" s="107" t="s">
        <v>460</v>
      </c>
      <c r="D430" s="33"/>
      <c r="E430" s="16" t="str">
        <f t="shared" ref="E430:E432" si="8">IF(TYPE(D430)&lt;&gt;1,"error, el valor no es numérico",IF(D430&gt;99,"El valor es muy grande","ok"))</f>
        <v>ok</v>
      </c>
      <c r="F430" s="114" t="s">
        <v>510</v>
      </c>
      <c r="L430" s="32"/>
    </row>
    <row r="431" spans="1:14" ht="31.5" x14ac:dyDescent="0.25">
      <c r="C431" s="107" t="s">
        <v>487</v>
      </c>
      <c r="D431" s="33"/>
      <c r="E431" s="16" t="str">
        <f t="shared" si="8"/>
        <v>ok</v>
      </c>
      <c r="F431" s="114" t="s">
        <v>510</v>
      </c>
      <c r="L431" s="32"/>
    </row>
    <row r="432" spans="1:14" ht="48" thickBot="1" x14ac:dyDescent="0.3">
      <c r="C432" s="107" t="s">
        <v>488</v>
      </c>
      <c r="D432" s="33"/>
      <c r="E432" s="16" t="str">
        <f t="shared" si="8"/>
        <v>ok</v>
      </c>
      <c r="H432" s="62"/>
      <c r="I432" s="59"/>
    </row>
    <row r="433" spans="1:17" ht="63.75" thickBot="1" x14ac:dyDescent="0.3">
      <c r="C433" s="108" t="s">
        <v>493</v>
      </c>
      <c r="D433" s="105" t="s">
        <v>35</v>
      </c>
      <c r="E433" s="105" t="s">
        <v>477</v>
      </c>
      <c r="F433" s="105" t="s">
        <v>478</v>
      </c>
      <c r="G433" s="109" t="s">
        <v>36</v>
      </c>
      <c r="H433" s="63"/>
    </row>
    <row r="434" spans="1:17" x14ac:dyDescent="0.25">
      <c r="C434" s="115">
        <v>1</v>
      </c>
      <c r="D434" s="25"/>
      <c r="E434" s="26"/>
      <c r="F434" s="27"/>
      <c r="G434" s="113"/>
      <c r="H434" s="63"/>
    </row>
    <row r="435" spans="1:17" x14ac:dyDescent="0.25">
      <c r="C435" s="116">
        <v>2</v>
      </c>
      <c r="D435" s="28"/>
      <c r="E435" s="26"/>
      <c r="F435" s="29"/>
      <c r="G435" s="91"/>
      <c r="H435" s="63"/>
    </row>
    <row r="436" spans="1:17" x14ac:dyDescent="0.25">
      <c r="C436" s="115">
        <v>3</v>
      </c>
      <c r="D436" s="28"/>
      <c r="E436" s="26"/>
      <c r="F436" s="29"/>
      <c r="G436" s="91"/>
      <c r="H436" s="63"/>
    </row>
    <row r="437" spans="1:17" x14ac:dyDescent="0.25">
      <c r="C437" s="116">
        <v>4</v>
      </c>
      <c r="D437" s="28"/>
      <c r="E437" s="26"/>
      <c r="F437" s="29"/>
      <c r="G437" s="91"/>
      <c r="H437" s="63"/>
    </row>
    <row r="438" spans="1:17" x14ac:dyDescent="0.25">
      <c r="C438" s="115">
        <v>5</v>
      </c>
      <c r="D438" s="28"/>
      <c r="E438" s="26"/>
      <c r="F438" s="29"/>
      <c r="G438" s="91"/>
      <c r="H438" s="63"/>
    </row>
    <row r="439" spans="1:17" x14ac:dyDescent="0.25">
      <c r="A439" s="34" t="s">
        <v>37</v>
      </c>
      <c r="C439" s="116">
        <v>6</v>
      </c>
      <c r="D439" s="28"/>
      <c r="E439" s="26"/>
      <c r="F439" s="29"/>
      <c r="G439" s="91"/>
      <c r="H439" s="63"/>
      <c r="J439" s="32"/>
      <c r="K439" s="32"/>
      <c r="L439" s="32"/>
      <c r="M439" s="32"/>
      <c r="N439" s="32"/>
      <c r="O439" s="32"/>
      <c r="P439" s="32"/>
      <c r="Q439" s="32"/>
    </row>
    <row r="440" spans="1:17" ht="16.5" thickBot="1" x14ac:dyDescent="0.3">
      <c r="C440" s="117">
        <v>7</v>
      </c>
      <c r="D440" s="30"/>
      <c r="E440" s="87"/>
      <c r="F440" s="29"/>
      <c r="G440" s="91"/>
      <c r="H440" s="63"/>
      <c r="I440" s="32"/>
      <c r="J440" s="32"/>
      <c r="K440" s="32"/>
      <c r="L440" s="32"/>
      <c r="M440" s="32"/>
      <c r="N440" s="32"/>
      <c r="O440" s="32"/>
      <c r="P440" s="32"/>
      <c r="Q440" s="32"/>
    </row>
    <row r="441" spans="1:17" ht="63" x14ac:dyDescent="0.25">
      <c r="C441" s="111" t="s">
        <v>516</v>
      </c>
      <c r="D441" s="86"/>
      <c r="E441" s="90" t="str">
        <f t="shared" ref="E441" si="9">IF(TYPE(D441)&lt;&gt;1,"error, el valor no es numérico",IF(D441&gt;99,"El valor es muy grande","ok"))</f>
        <v>ok</v>
      </c>
      <c r="F441" s="114" t="s">
        <v>510</v>
      </c>
      <c r="G441" s="32"/>
      <c r="H441" s="64"/>
      <c r="I441" s="32"/>
      <c r="J441" s="32"/>
      <c r="K441" s="32"/>
      <c r="L441" s="32"/>
      <c r="M441" s="32"/>
      <c r="N441" s="32"/>
      <c r="O441" s="32"/>
      <c r="P441" s="32"/>
      <c r="Q441" s="32"/>
    </row>
    <row r="442" spans="1:17" ht="63" x14ac:dyDescent="0.25">
      <c r="C442" s="111" t="s">
        <v>490</v>
      </c>
      <c r="D442" s="31"/>
      <c r="E442" s="92"/>
      <c r="F442" s="102" t="s">
        <v>511</v>
      </c>
      <c r="G442" s="32"/>
      <c r="H442" s="32"/>
      <c r="I442" s="32"/>
      <c r="J442" s="32"/>
      <c r="K442" s="32"/>
      <c r="L442" s="32"/>
      <c r="M442" s="32"/>
      <c r="N442" s="32"/>
      <c r="O442" s="32"/>
      <c r="P442" s="32"/>
      <c r="Q442" s="32"/>
    </row>
    <row r="443" spans="1:17" ht="140.44999999999999" customHeight="1" x14ac:dyDescent="0.25">
      <c r="C443" s="112" t="s">
        <v>513</v>
      </c>
      <c r="D443" s="54" t="s">
        <v>462</v>
      </c>
      <c r="E443" s="92"/>
      <c r="F443" s="32"/>
      <c r="G443" s="32"/>
      <c r="H443" s="32"/>
      <c r="I443" s="32"/>
      <c r="J443" s="32"/>
      <c r="K443" s="32"/>
      <c r="L443" s="32"/>
      <c r="M443" s="32"/>
      <c r="N443" s="32"/>
      <c r="O443" s="32"/>
      <c r="P443" s="32"/>
      <c r="Q443" s="32"/>
    </row>
    <row r="444" spans="1:17" x14ac:dyDescent="0.25">
      <c r="C444" s="160" t="s">
        <v>512</v>
      </c>
      <c r="D444" s="110" t="s">
        <v>497</v>
      </c>
      <c r="E444" s="107" t="s">
        <v>498</v>
      </c>
      <c r="F444" s="107" t="s">
        <v>476</v>
      </c>
      <c r="G444" s="32"/>
      <c r="H444" s="32"/>
      <c r="I444" s="32"/>
      <c r="J444" s="32"/>
      <c r="K444" s="32"/>
      <c r="L444" s="32"/>
      <c r="M444" s="32"/>
      <c r="N444" s="32"/>
      <c r="O444" s="32"/>
      <c r="P444" s="32"/>
      <c r="Q444" s="32"/>
    </row>
    <row r="445" spans="1:17" x14ac:dyDescent="0.25">
      <c r="C445" s="161"/>
      <c r="D445" s="88"/>
      <c r="E445" s="57"/>
      <c r="F445" s="89"/>
      <c r="G445" s="32"/>
      <c r="H445" s="32"/>
      <c r="I445" s="32"/>
      <c r="J445" s="32"/>
      <c r="K445" s="32"/>
      <c r="L445" s="32"/>
      <c r="M445" s="32"/>
      <c r="N445" s="32"/>
      <c r="O445" s="32"/>
      <c r="P445" s="32"/>
      <c r="Q445" s="32"/>
    </row>
    <row r="446" spans="1:17" ht="21.6" customHeight="1" x14ac:dyDescent="0.25">
      <c r="A446" s="52"/>
      <c r="B446" s="35"/>
      <c r="D446" s="60"/>
    </row>
    <row r="447" spans="1:17" ht="21.6" hidden="1" customHeight="1" x14ac:dyDescent="0.25">
      <c r="A447" s="52"/>
      <c r="B447" s="35"/>
      <c r="D447" s="60"/>
    </row>
    <row r="448" spans="1:17" ht="21.6" hidden="1" customHeight="1" x14ac:dyDescent="0.25">
      <c r="A448" s="52"/>
      <c r="B448" s="35"/>
      <c r="D448" s="60"/>
      <c r="E448" s="32"/>
      <c r="F448" s="32"/>
      <c r="G448" s="32"/>
      <c r="H448" s="32"/>
      <c r="I448" s="32"/>
      <c r="J448" s="52"/>
      <c r="K448" s="52"/>
      <c r="L448" s="52"/>
    </row>
    <row r="449" spans="1:16" ht="21.6" hidden="1" customHeight="1" x14ac:dyDescent="0.25">
      <c r="A449" s="52"/>
      <c r="B449" s="35"/>
      <c r="D449" s="60"/>
      <c r="M449" s="34" t="s">
        <v>138</v>
      </c>
      <c r="N449" s="42" t="s">
        <v>95</v>
      </c>
    </row>
    <row r="450" spans="1:16" ht="21.6" hidden="1" customHeight="1" x14ac:dyDescent="0.25">
      <c r="A450" s="52"/>
      <c r="B450" s="35"/>
      <c r="D450" s="60" t="s">
        <v>462</v>
      </c>
      <c r="F450" s="67"/>
      <c r="G450" s="66" t="s">
        <v>3</v>
      </c>
      <c r="H450" s="66" t="s">
        <v>4</v>
      </c>
      <c r="K450" s="34" t="s">
        <v>8</v>
      </c>
      <c r="M450" s="34" t="s">
        <v>139</v>
      </c>
      <c r="N450" s="42" t="s">
        <v>438</v>
      </c>
      <c r="O450" s="34" t="s">
        <v>457</v>
      </c>
      <c r="P450" s="52" t="str">
        <f t="shared" ref="P450:P453" si="10">_xlfn.CONCAT(N450," - ", O450)</f>
        <v>T - Documento</v>
      </c>
    </row>
    <row r="451" spans="1:16" ht="21.6" hidden="1" customHeight="1" x14ac:dyDescent="0.25">
      <c r="A451" s="52"/>
      <c r="B451" s="35"/>
      <c r="D451" s="60" t="s">
        <v>463</v>
      </c>
      <c r="F451" s="67">
        <v>1</v>
      </c>
      <c r="G451" s="65" t="s">
        <v>18</v>
      </c>
      <c r="H451" s="65" t="s">
        <v>19</v>
      </c>
      <c r="K451" s="34" t="s">
        <v>12</v>
      </c>
      <c r="M451" s="34" t="s">
        <v>140</v>
      </c>
      <c r="N451" s="42" t="s">
        <v>96</v>
      </c>
      <c r="O451" s="34" t="s">
        <v>97</v>
      </c>
      <c r="P451" s="52" t="str">
        <f t="shared" si="10"/>
        <v>E - Evento</v>
      </c>
    </row>
    <row r="452" spans="1:16" ht="14.25" hidden="1" customHeight="1" x14ac:dyDescent="0.25">
      <c r="A452" s="52"/>
      <c r="B452" s="35"/>
      <c r="F452" s="67">
        <v>2</v>
      </c>
      <c r="G452" s="65" t="s">
        <v>21</v>
      </c>
      <c r="H452" s="65" t="s">
        <v>22</v>
      </c>
      <c r="K452" s="34" t="s">
        <v>14</v>
      </c>
      <c r="M452" s="34" t="s">
        <v>141</v>
      </c>
      <c r="N452" s="42" t="s">
        <v>98</v>
      </c>
      <c r="O452" s="34" t="s">
        <v>99</v>
      </c>
      <c r="P452" s="52" t="str">
        <f t="shared" si="10"/>
        <v>D - Dato</v>
      </c>
    </row>
    <row r="453" spans="1:16" ht="14.25" hidden="1" customHeight="1" x14ac:dyDescent="0.25">
      <c r="A453" s="52"/>
      <c r="B453" s="35"/>
      <c r="F453" s="67">
        <v>3</v>
      </c>
      <c r="G453" s="65" t="s">
        <v>5</v>
      </c>
      <c r="H453" s="65" t="s">
        <v>13</v>
      </c>
      <c r="K453" s="34" t="s">
        <v>17</v>
      </c>
      <c r="N453" s="42" t="s">
        <v>100</v>
      </c>
      <c r="O453" s="34" t="s">
        <v>101</v>
      </c>
      <c r="P453" s="52" t="str">
        <f t="shared" si="10"/>
        <v>C - Propuesta de Contenido</v>
      </c>
    </row>
    <row r="454" spans="1:16" ht="14.25" hidden="1" customHeight="1" x14ac:dyDescent="0.25">
      <c r="A454" s="52"/>
      <c r="B454" s="35"/>
      <c r="F454" s="67">
        <v>4</v>
      </c>
      <c r="G454" s="65" t="s">
        <v>6</v>
      </c>
      <c r="H454" s="65" t="s">
        <v>7</v>
      </c>
      <c r="K454" s="34" t="s">
        <v>20</v>
      </c>
    </row>
    <row r="455" spans="1:16" ht="14.25" hidden="1" customHeight="1" x14ac:dyDescent="0.25">
      <c r="A455" s="52"/>
      <c r="B455" s="35"/>
      <c r="F455" s="67">
        <v>5</v>
      </c>
      <c r="G455" s="65" t="s">
        <v>25</v>
      </c>
      <c r="H455" s="65" t="s">
        <v>26</v>
      </c>
      <c r="K455" s="34" t="s">
        <v>23</v>
      </c>
    </row>
    <row r="456" spans="1:16" ht="14.25" hidden="1" customHeight="1" x14ac:dyDescent="0.25">
      <c r="A456" s="52"/>
      <c r="B456" s="35"/>
      <c r="C456" s="42"/>
      <c r="D456" s="34">
        <v>2020</v>
      </c>
      <c r="F456" s="67">
        <v>6</v>
      </c>
      <c r="G456" s="65" t="s">
        <v>15</v>
      </c>
      <c r="H456" s="65" t="s">
        <v>16</v>
      </c>
      <c r="K456" s="34" t="s">
        <v>27</v>
      </c>
    </row>
    <row r="457" spans="1:16" ht="14.25" hidden="1" customHeight="1" x14ac:dyDescent="0.25">
      <c r="A457" s="52"/>
      <c r="B457" s="35"/>
      <c r="C457" s="42"/>
      <c r="D457" s="34">
        <v>2021</v>
      </c>
      <c r="F457" s="67">
        <v>7</v>
      </c>
      <c r="G457" s="65" t="s">
        <v>10</v>
      </c>
      <c r="H457" s="65" t="s">
        <v>11</v>
      </c>
      <c r="K457" s="34" t="s">
        <v>28</v>
      </c>
    </row>
    <row r="458" spans="1:16" hidden="1" x14ac:dyDescent="0.25">
      <c r="C458" s="42"/>
      <c r="D458" s="34">
        <v>2022</v>
      </c>
      <c r="K458" s="34" t="s">
        <v>9</v>
      </c>
    </row>
    <row r="459" spans="1:16" hidden="1" x14ac:dyDescent="0.25">
      <c r="C459" s="42"/>
      <c r="D459" s="34">
        <v>2023</v>
      </c>
      <c r="K459" s="34" t="s">
        <v>31</v>
      </c>
    </row>
    <row r="460" spans="1:16" hidden="1" x14ac:dyDescent="0.25">
      <c r="C460" s="42"/>
      <c r="K460" s="34" t="s">
        <v>33</v>
      </c>
    </row>
    <row r="461" spans="1:16" hidden="1" x14ac:dyDescent="0.25">
      <c r="C461" s="42"/>
      <c r="K461" s="34" t="s">
        <v>34</v>
      </c>
    </row>
    <row r="462" spans="1:16" hidden="1" x14ac:dyDescent="0.25">
      <c r="C462" s="42"/>
      <c r="F462" s="34">
        <v>1</v>
      </c>
    </row>
    <row r="463" spans="1:16" hidden="1" x14ac:dyDescent="0.25">
      <c r="C463" s="52"/>
      <c r="F463" s="34">
        <v>2</v>
      </c>
    </row>
    <row r="464" spans="1:16" hidden="1" x14ac:dyDescent="0.25">
      <c r="F464" s="34">
        <v>3</v>
      </c>
    </row>
    <row r="465" spans="3:6" hidden="1" x14ac:dyDescent="0.25">
      <c r="F465" s="34">
        <v>4</v>
      </c>
    </row>
    <row r="466" spans="3:6" hidden="1" x14ac:dyDescent="0.25">
      <c r="F466" s="34">
        <v>5</v>
      </c>
    </row>
    <row r="467" spans="3:6" hidden="1" x14ac:dyDescent="0.25">
      <c r="F467" s="34">
        <v>6</v>
      </c>
    </row>
    <row r="468" spans="3:6" hidden="1" x14ac:dyDescent="0.25">
      <c r="F468" s="34">
        <v>7</v>
      </c>
    </row>
    <row r="469" spans="3:6" hidden="1" x14ac:dyDescent="0.25">
      <c r="C469" s="42"/>
      <c r="F469" s="34">
        <v>8</v>
      </c>
    </row>
    <row r="470" spans="3:6" hidden="1" x14ac:dyDescent="0.25">
      <c r="C470" s="42"/>
      <c r="F470" s="34">
        <v>9</v>
      </c>
    </row>
    <row r="471" spans="3:6" hidden="1" x14ac:dyDescent="0.25">
      <c r="C471" s="42"/>
      <c r="F471" s="34">
        <v>10</v>
      </c>
    </row>
    <row r="472" spans="3:6" hidden="1" x14ac:dyDescent="0.25">
      <c r="F472" s="34">
        <v>11</v>
      </c>
    </row>
    <row r="473" spans="3:6" hidden="1" x14ac:dyDescent="0.25">
      <c r="F473" s="34">
        <v>12</v>
      </c>
    </row>
    <row r="474" spans="3:6" hidden="1" x14ac:dyDescent="0.25">
      <c r="F474" s="34">
        <v>13</v>
      </c>
    </row>
    <row r="475" spans="3:6" hidden="1" x14ac:dyDescent="0.25">
      <c r="F475" s="34">
        <v>14</v>
      </c>
    </row>
    <row r="476" spans="3:6" hidden="1" x14ac:dyDescent="0.25">
      <c r="F476" s="34">
        <v>15</v>
      </c>
    </row>
    <row r="477" spans="3:6" hidden="1" x14ac:dyDescent="0.25">
      <c r="F477" s="34">
        <v>16</v>
      </c>
    </row>
    <row r="478" spans="3:6" hidden="1" x14ac:dyDescent="0.25">
      <c r="F478" s="34">
        <v>17</v>
      </c>
    </row>
    <row r="479" spans="3:6" hidden="1" x14ac:dyDescent="0.25">
      <c r="F479" s="34">
        <v>18</v>
      </c>
    </row>
    <row r="480" spans="3:6" hidden="1" x14ac:dyDescent="0.25">
      <c r="F480" s="34">
        <v>19</v>
      </c>
    </row>
    <row r="481" spans="6:6" hidden="1" x14ac:dyDescent="0.25">
      <c r="F481" s="34">
        <v>20</v>
      </c>
    </row>
    <row r="482" spans="6:6" hidden="1" x14ac:dyDescent="0.25">
      <c r="F482" s="34">
        <v>21</v>
      </c>
    </row>
    <row r="483" spans="6:6" hidden="1" x14ac:dyDescent="0.25">
      <c r="F483" s="34">
        <v>22</v>
      </c>
    </row>
    <row r="484" spans="6:6" hidden="1" x14ac:dyDescent="0.25">
      <c r="F484" s="34">
        <v>23</v>
      </c>
    </row>
    <row r="485" spans="6:6" hidden="1" x14ac:dyDescent="0.25">
      <c r="F485" s="34">
        <v>24</v>
      </c>
    </row>
    <row r="486" spans="6:6" hidden="1" x14ac:dyDescent="0.25">
      <c r="F486" s="34">
        <v>25</v>
      </c>
    </row>
    <row r="487" spans="6:6" hidden="1" x14ac:dyDescent="0.25">
      <c r="F487" s="34">
        <v>26</v>
      </c>
    </row>
    <row r="488" spans="6:6" hidden="1" x14ac:dyDescent="0.25">
      <c r="F488" s="34">
        <v>27</v>
      </c>
    </row>
    <row r="489" spans="6:6" hidden="1" x14ac:dyDescent="0.25">
      <c r="F489" s="34">
        <v>28</v>
      </c>
    </row>
    <row r="490" spans="6:6" hidden="1" x14ac:dyDescent="0.25">
      <c r="F490" s="34">
        <v>29</v>
      </c>
    </row>
    <row r="491" spans="6:6" hidden="1" x14ac:dyDescent="0.25">
      <c r="F491" s="34">
        <v>30</v>
      </c>
    </row>
    <row r="492" spans="6:6" hidden="1" x14ac:dyDescent="0.25">
      <c r="F492" s="34">
        <v>31</v>
      </c>
    </row>
    <row r="493" spans="6:6" hidden="1" x14ac:dyDescent="0.25"/>
    <row r="494" spans="6:6" hidden="1" x14ac:dyDescent="0.25"/>
    <row r="495" spans="6:6" hidden="1" x14ac:dyDescent="0.25"/>
    <row r="496" spans="6: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sheetData>
  <sortState xmlns:xlrd2="http://schemas.microsoft.com/office/spreadsheetml/2017/richdata2" ref="G451:H457">
    <sortCondition ref="G451:G457"/>
  </sortState>
  <mergeCells count="9">
    <mergeCell ref="C2:L2"/>
    <mergeCell ref="C15:L15"/>
    <mergeCell ref="C444:C445"/>
    <mergeCell ref="B425:J426"/>
    <mergeCell ref="C6:L6"/>
    <mergeCell ref="C4:L4"/>
    <mergeCell ref="C3:L3"/>
    <mergeCell ref="C8:L8"/>
    <mergeCell ref="C26:L26"/>
  </mergeCells>
  <phoneticPr fontId="9" type="noConversion"/>
  <conditionalFormatting sqref="E429:E432">
    <cfRule type="cellIs" dxfId="2" priority="3" operator="notEqual">
      <formula>"ok"</formula>
    </cfRule>
  </conditionalFormatting>
  <conditionalFormatting sqref="E441">
    <cfRule type="cellIs" dxfId="1" priority="2" operator="notEqual">
      <formula>"ok"</formula>
    </cfRule>
  </conditionalFormatting>
  <conditionalFormatting sqref="J323:J424">
    <cfRule type="containsBlanks" dxfId="0" priority="1">
      <formula>LEN(TRIM(J323))=0</formula>
    </cfRule>
  </conditionalFormatting>
  <dataValidations disablePrompts="1" count="14">
    <dataValidation type="list" allowBlank="1" showInputMessage="1" showErrorMessage="1" sqref="I446:I1048576" xr:uid="{445740C7-B150-4F8C-9C55-42AB6D02EAC9}">
      <formula1>$R$28:$R$81</formula1>
    </dataValidation>
    <dataValidation type="list" allowBlank="1" showInputMessage="1" showErrorMessage="1" sqref="J446:J1048576 N425:N426 M125:M426 I125:J322" xr:uid="{777B3A0A-0870-4280-BDBD-B42ECD449A01}">
      <formula1>#REF!</formula1>
    </dataValidation>
    <dataValidation type="list" allowBlank="1" showInputMessage="1" showErrorMessage="1" sqref="K125:K426" xr:uid="{C0830674-8FBA-4992-9BA7-99EDECBC6694}">
      <formula1>$U$28:$U$72</formula1>
    </dataValidation>
    <dataValidation type="list" allowBlank="1" showInputMessage="1" showErrorMessage="1" sqref="I28:I124" xr:uid="{9A30AEED-4F92-4EC7-BEC5-888990E811DF}">
      <formula1>$T$28</formula1>
    </dataValidation>
    <dataValidation type="list" allowBlank="1" showInputMessage="1" showErrorMessage="1" sqref="K28:K124" xr:uid="{A9693F42-B5FA-408F-B78B-043CA7A62972}">
      <formula1>$U$28:$U$29</formula1>
    </dataValidation>
    <dataValidation type="list" allowBlank="1" showInputMessage="1" showErrorMessage="1" sqref="M28:M124" xr:uid="{2940BBDA-CE0C-410B-A40B-4F50F4A9B199}">
      <formula1>$W$28</formula1>
    </dataValidation>
    <dataValidation type="list" allowBlank="1" showInputMessage="1" showErrorMessage="1" sqref="D442:D443" xr:uid="{A09F09E3-4369-44C8-B573-AE424B518056}">
      <formula1>$D$450:$D$451</formula1>
    </dataValidation>
    <dataValidation type="list" allowBlank="1" showInputMessage="1" showErrorMessage="1" sqref="D9" xr:uid="{1324D965-0EE2-4E0E-8D82-2B3CB2F1F57E}">
      <formula1>$G$451:$G$457</formula1>
    </dataValidation>
    <dataValidation type="list" allowBlank="1" showInputMessage="1" showErrorMessage="1" sqref="D10 E445" xr:uid="{41C0ABAE-DB1F-41AD-B301-7A0E0B651D80}">
      <formula1>$K$450:$K$461</formula1>
    </dataValidation>
    <dataValidation type="list" allowBlank="1" showInputMessage="1" showErrorMessage="1" sqref="G434:G440" xr:uid="{6DB42248-3230-4167-953F-9D1F4FB43899}">
      <formula1>$M$450:$M$452</formula1>
    </dataValidation>
    <dataValidation type="list" allowBlank="1" showInputMessage="1" showErrorMessage="1" sqref="H125:H321" xr:uid="{B51EAB54-E9C8-4CC4-A5D7-F9A8C708A9CC}">
      <formula1>$AE$28:$AE$70</formula1>
    </dataValidation>
    <dataValidation type="list" allowBlank="1" showInputMessage="1" showErrorMessage="1" sqref="H322:H424 H28:H124" xr:uid="{80DA6601-DD14-46B9-88F6-D318D4564CCD}">
      <formula1>$P$450:$P$453</formula1>
    </dataValidation>
    <dataValidation type="list" allowBlank="1" showInputMessage="1" showErrorMessage="1" sqref="D11 F445" xr:uid="{E0D189B7-A6C4-4811-9591-9729629EDE65}">
      <formula1>$D$456:$D$459</formula1>
    </dataValidation>
    <dataValidation type="list" allowBlank="1" showInputMessage="1" showErrorMessage="1" sqref="D445" xr:uid="{BD2202B2-F116-4389-9631-FBA034235564}">
      <formula1>$F$462:$F$492</formula1>
    </dataValidation>
  </dataValidations>
  <hyperlinks>
    <hyperlink ref="G72" r:id="rId1" xr:uid="{5BDCB4E5-AFEE-43B4-9263-CCD9247FAC4A}"/>
    <hyperlink ref="G73" r:id="rId2" xr:uid="{8C3E2C19-FC32-4CC2-A874-CFDFF3514453}"/>
    <hyperlink ref="G74" r:id="rId3" xr:uid="{06D9132D-272D-492F-B478-3BD25785D869}"/>
    <hyperlink ref="G80" r:id="rId4" xr:uid="{5F05868A-1D35-4B7F-B5A2-11CE10465A98}"/>
    <hyperlink ref="G82" r:id="rId5" xr:uid="{3AB985BB-74B1-4AD1-9E2A-C17AD194B405}"/>
    <hyperlink ref="G83" r:id="rId6" xr:uid="{7A67C072-17CD-4D86-8DC5-2A3F7A044768}"/>
    <hyperlink ref="G84" r:id="rId7" xr:uid="{06666AD4-92AC-4EA2-BEA6-124C9DE0C481}"/>
    <hyperlink ref="G85" r:id="rId8" xr:uid="{041F0BB9-BBF7-420D-8B82-F677CFB2C2E7}"/>
    <hyperlink ref="G86" r:id="rId9" xr:uid="{8EA22613-6ADC-4561-B0FF-22A301620C38}"/>
    <hyperlink ref="G87" r:id="rId10" xr:uid="{08451394-648F-4FDD-8EA7-B0178283D737}"/>
    <hyperlink ref="G88" r:id="rId11" xr:uid="{A128245B-5884-4EC3-956D-63AF346CFDC8}"/>
    <hyperlink ref="G89" r:id="rId12" xr:uid="{42198A2A-D362-428C-AD8B-A7E72F1121B9}"/>
    <hyperlink ref="G90" r:id="rId13" xr:uid="{4DE40836-5354-4205-9388-13E78EA2C106}"/>
    <hyperlink ref="G28" r:id="rId14" xr:uid="{AC8F66C3-D2AE-4EC8-81CF-AAF33876593A}"/>
    <hyperlink ref="G29" r:id="rId15" xr:uid="{DBF70E52-DED3-4047-9BED-CF95EE8AC253}"/>
    <hyperlink ref="G30" r:id="rId16" xr:uid="{BF9D7C4B-0797-4A08-9C83-0970DFB6338C}"/>
    <hyperlink ref="G31" r:id="rId17" xr:uid="{3DC42AB2-AA3F-406C-BD46-7329F1C51211}"/>
    <hyperlink ref="G32" r:id="rId18" xr:uid="{06B75948-FC85-4462-8F5B-1518B4BD2854}"/>
    <hyperlink ref="G33" r:id="rId19" xr:uid="{0BD224D6-D6E8-4E13-8883-362E60FA4707}"/>
    <hyperlink ref="G34" r:id="rId20" xr:uid="{CE59A2FD-5EA4-4352-9F7F-864BC95DC794}"/>
    <hyperlink ref="G35" r:id="rId21" xr:uid="{950085D4-0A83-41D7-A98E-1C2CAA212D57}"/>
    <hyperlink ref="G36" r:id="rId22" xr:uid="{239F9DCD-0AF4-4546-B80C-405C627C9574}"/>
    <hyperlink ref="G37" r:id="rId23" xr:uid="{C6B1F43F-0B37-4169-9C78-93116A387C03}"/>
    <hyperlink ref="G38" r:id="rId24" xr:uid="{32BA4197-5BAF-447F-A488-4E9443FCDD74}"/>
    <hyperlink ref="G39" r:id="rId25" xr:uid="{B07CFD9F-D791-4809-B05A-BCEBAF94CE45}"/>
    <hyperlink ref="G40" r:id="rId26" xr:uid="{09290FF9-D4A1-4DD4-BBFF-353100BE0B83}"/>
    <hyperlink ref="G41" r:id="rId27" xr:uid="{8C5A328E-98F8-42DF-963F-1BD929545696}"/>
    <hyperlink ref="G42" r:id="rId28" xr:uid="{C7B8F49D-C9B9-4E3B-B58C-3D26164A5308}"/>
    <hyperlink ref="G43" r:id="rId29" xr:uid="{B237AEF6-B495-4EF4-8210-3DC8680C7E8A}"/>
    <hyperlink ref="G44" r:id="rId30" xr:uid="{C3A7D93D-6D27-4689-820C-CABDCA1334E0}"/>
    <hyperlink ref="G45" r:id="rId31" xr:uid="{16F4A8B2-5BCF-4F29-BF2A-4C13AA5B3759}"/>
    <hyperlink ref="G46" r:id="rId32" xr:uid="{168CC9FC-B484-40BA-8572-E3E8FEF1A00C}"/>
    <hyperlink ref="G47" r:id="rId33" xr:uid="{B2BD5600-2424-4B7F-90CD-1C375C37DF8A}"/>
    <hyperlink ref="G48" r:id="rId34" xr:uid="{676FEDD2-C1C2-499B-8A23-DDC45FFD20A4}"/>
    <hyperlink ref="G49" r:id="rId35" xr:uid="{F781764A-91F9-426B-A621-385194CC29FC}"/>
    <hyperlink ref="G50" r:id="rId36" xr:uid="{C39F2F53-6688-4CC5-ADF1-A7C14236334B}"/>
    <hyperlink ref="G51" r:id="rId37" xr:uid="{E8C72141-72C0-47B9-87C2-05BBBDABCEA5}"/>
    <hyperlink ref="G52" r:id="rId38" xr:uid="{8B30485A-01BB-46B9-BE06-AE3FF8F35922}"/>
    <hyperlink ref="G53" r:id="rId39" xr:uid="{1014B564-E860-4C7F-9076-A9779637E5AD}"/>
    <hyperlink ref="G54" r:id="rId40" xr:uid="{BEDFE9EE-57C7-4E00-9110-DC6A6F23D0FF}"/>
    <hyperlink ref="G55" r:id="rId41" xr:uid="{760FAAA1-2A9C-446C-8EE9-9C7BE3B8A745}"/>
    <hyperlink ref="G56" r:id="rId42" xr:uid="{1077C8D7-F37F-480D-A5DC-A781E96A7B41}"/>
    <hyperlink ref="G57" r:id="rId43" xr:uid="{32C60581-406A-413B-B8FA-87EDA0970D1A}"/>
    <hyperlink ref="G58" r:id="rId44" xr:uid="{4096FB6D-7024-4B33-A3E2-53C990264A4F}"/>
    <hyperlink ref="G59" r:id="rId45" xr:uid="{8493CBF5-F02F-4475-8204-E3D6B88FED23}"/>
    <hyperlink ref="G60" r:id="rId46" xr:uid="{45A29A70-4861-46FE-AA98-4CE7EE34FDC2}"/>
    <hyperlink ref="G61" r:id="rId47" xr:uid="{F81D388E-0002-43F1-B12B-454980BB7E10}"/>
    <hyperlink ref="G62" r:id="rId48" xr:uid="{2398ECE2-09A4-4E47-A965-CCC359AE8100}"/>
    <hyperlink ref="G63" r:id="rId49" xr:uid="{ECCED0FF-2330-4E39-9BCF-3ABBCEFCCB91}"/>
    <hyperlink ref="G64" r:id="rId50" xr:uid="{93017F41-F19F-4AEF-90A4-C1BB086D1B5C}"/>
    <hyperlink ref="G65" r:id="rId51" xr:uid="{3EC2B04E-9FD0-4DB3-916B-267176F12479}"/>
    <hyperlink ref="G66" r:id="rId52" xr:uid="{7E228733-43A7-4454-B169-75AD7E371832}"/>
    <hyperlink ref="G67" r:id="rId53" xr:uid="{BB4206CA-67B7-45C4-A3B1-2B3A883116ED}"/>
    <hyperlink ref="G68" r:id="rId54" xr:uid="{9A93363D-0169-411D-8D10-E7196570BA76}"/>
    <hyperlink ref="G69" r:id="rId55" xr:uid="{C84A5565-6D5E-47CA-A763-A9D3B6DD0D2F}"/>
    <hyperlink ref="G70" r:id="rId56" xr:uid="{C222756A-2E1C-477B-AFB2-79FFFD933074}"/>
    <hyperlink ref="G71" r:id="rId57" xr:uid="{CA1E6046-F845-46E6-8D4B-3A7B7D23DFFD}"/>
    <hyperlink ref="G91" r:id="rId58" xr:uid="{C951E180-76BD-4B7E-A0D3-E4DA1578868C}"/>
    <hyperlink ref="G92" r:id="rId59" xr:uid="{EAA06A36-CA04-434F-BA07-1795D8CB7ADE}"/>
    <hyperlink ref="G93" r:id="rId60" xr:uid="{ACAA2982-A856-4A0F-9151-9C2248021DDA}"/>
    <hyperlink ref="G94" r:id="rId61" xr:uid="{31183D74-06D2-4145-AD36-6601F5E21BCD}"/>
    <hyperlink ref="G95" r:id="rId62" xr:uid="{F6506777-BD28-45DD-9EC6-63C0EF935822}"/>
    <hyperlink ref="G96" r:id="rId63" xr:uid="{EA77FC3F-1964-4B87-9355-3D1282B49B6A}"/>
    <hyperlink ref="G97" r:id="rId64" xr:uid="{619B8F29-BB18-4260-A185-8F7E7566D3A1}"/>
    <hyperlink ref="G98" r:id="rId65" xr:uid="{D254BA83-419F-4A23-AAB6-7797E7861174}"/>
    <hyperlink ref="G99" r:id="rId66" xr:uid="{0AE8ECC6-3407-4C9F-875E-7E25BCFCD8D2}"/>
    <hyperlink ref="G100" r:id="rId67" xr:uid="{67031B96-DFD9-41F5-B7D6-AB99D8F28DDF}"/>
    <hyperlink ref="G101" r:id="rId68" xr:uid="{FAF5F84A-1AB9-4814-B07B-6CAB59C2F58E}"/>
    <hyperlink ref="G102" r:id="rId69" xr:uid="{69F3964F-A240-4E77-946E-3C4EA855C159}"/>
    <hyperlink ref="G103" r:id="rId70" xr:uid="{BB1E8DB2-F948-4B9C-8F9D-D68375EDC6B3}"/>
    <hyperlink ref="G104" r:id="rId71" xr:uid="{C7ED50F7-3CD0-4095-9928-43B7F2AE6E5C}"/>
    <hyperlink ref="G105" r:id="rId72" xr:uid="{CFB18E19-823B-49DB-A597-54272525316A}"/>
    <hyperlink ref="G106" r:id="rId73" xr:uid="{BC9CA4E7-7865-410F-BA0F-B7708D6E9292}"/>
    <hyperlink ref="G107" r:id="rId74" xr:uid="{0D1E8B2A-EAF5-4D81-BD25-E6D9BDFF4656}"/>
    <hyperlink ref="G108" r:id="rId75" xr:uid="{8D5ABAA6-3C60-409D-B2C5-5BF326BB9FAE}"/>
    <hyperlink ref="G109" r:id="rId76" xr:uid="{CD1CD9DA-F7BC-40FC-8D97-430002042F51}"/>
    <hyperlink ref="G110" r:id="rId77" xr:uid="{D9281DF6-7AAB-4292-BDE9-67AF17A3B035}"/>
    <hyperlink ref="G111" r:id="rId78" xr:uid="{23B66DC6-705B-4E43-AF37-FA6745822E64}"/>
    <hyperlink ref="G112" r:id="rId79" xr:uid="{9CFFC386-B4CB-4C1F-9D1C-B926E571F421}"/>
    <hyperlink ref="G113" r:id="rId80" xr:uid="{D0E65DDA-AF1D-47C7-AECB-2614655DFBCF}"/>
    <hyperlink ref="G114" r:id="rId81" xr:uid="{0E5E6CB0-9768-426C-AA93-FF9BEAE71D78}"/>
    <hyperlink ref="G115" r:id="rId82" xr:uid="{2C193897-A65D-4A93-A596-FE8CEBD84B4D}"/>
    <hyperlink ref="G116" r:id="rId83" xr:uid="{8EA84884-FFCA-42CE-8348-FD79B3D64C9A}"/>
    <hyperlink ref="G117" r:id="rId84" xr:uid="{E1E739C3-BECB-4AB2-93A9-C7D911EA0991}"/>
    <hyperlink ref="G118" r:id="rId85" xr:uid="{08A6484F-8E2C-44BE-8CD4-34DC6C7B2CAE}"/>
    <hyperlink ref="G119" r:id="rId86" xr:uid="{1EAC9E83-25AB-44A6-B66C-02BBFF8BBFF2}"/>
    <hyperlink ref="G120" r:id="rId87" xr:uid="{B3E1B817-5E4B-44E9-9B30-8F1B61F5701E}"/>
    <hyperlink ref="G121" r:id="rId88" xr:uid="{138C8C46-2C01-40D2-A1C5-D1ABC7B46978}"/>
    <hyperlink ref="G122" r:id="rId89" xr:uid="{A82D179B-EF6D-4DAC-BF1D-1D2AE882ADE4}"/>
    <hyperlink ref="G123" r:id="rId90" xr:uid="{F0AD8037-3FA7-4E28-A6D6-DD38BE888A37}"/>
    <hyperlink ref="G124" r:id="rId91" xr:uid="{BC34806E-9E56-4DCD-ADD1-5F10934DE709}"/>
    <hyperlink ref="G323" r:id="rId92" xr:uid="{B9DC842B-5BDD-4687-A6DB-405EBCB226B1}"/>
  </hyperlinks>
  <pageMargins left="0.7" right="0.7" top="0.75" bottom="0.75" header="0.3" footer="0.3"/>
  <pageSetup orientation="portrait" r:id="rId93"/>
  <ignoredErrors>
    <ignoredError sqref="B28:B124" numberStoredAsText="1"/>
  </ignoredErrors>
  <drawing r:id="rId9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FB01-EB45-4B4D-B759-F16111BD06FB}">
  <sheetPr codeName="Hoja1"/>
  <dimension ref="A1:H48"/>
  <sheetViews>
    <sheetView topLeftCell="A37" zoomScale="90" zoomScaleNormal="90" workbookViewId="0">
      <selection activeCell="B44" sqref="B44"/>
    </sheetView>
  </sheetViews>
  <sheetFormatPr defaultColWidth="8.7109375" defaultRowHeight="15" x14ac:dyDescent="0.25"/>
  <cols>
    <col min="1" max="1" width="112.28515625" style="19" customWidth="1"/>
    <col min="2" max="3" width="8.7109375" style="19"/>
    <col min="4" max="4" width="38.42578125" style="19" customWidth="1"/>
    <col min="5" max="16384" width="8.7109375" style="19"/>
  </cols>
  <sheetData>
    <row r="1" spans="1:8" s="17" customFormat="1" x14ac:dyDescent="0.25"/>
    <row r="2" spans="1:8" s="17" customFormat="1" ht="14.45" customHeight="1" x14ac:dyDescent="0.25">
      <c r="A2" s="24" t="s">
        <v>0</v>
      </c>
      <c r="B2" s="18"/>
      <c r="C2" s="18"/>
      <c r="D2" s="18"/>
      <c r="E2" s="18"/>
      <c r="H2" s="18"/>
    </row>
    <row r="3" spans="1:8" s="17" customFormat="1" ht="21.95" customHeight="1" x14ac:dyDescent="0.25">
      <c r="A3" s="24" t="s">
        <v>1</v>
      </c>
      <c r="B3" s="18"/>
      <c r="C3" s="18"/>
      <c r="D3" s="18"/>
      <c r="E3" s="18"/>
      <c r="H3" s="18"/>
    </row>
    <row r="4" spans="1:8" x14ac:dyDescent="0.25">
      <c r="A4" s="10" t="s">
        <v>146</v>
      </c>
    </row>
    <row r="8" spans="1:8" ht="60" x14ac:dyDescent="0.25">
      <c r="A8" s="13" t="s">
        <v>148</v>
      </c>
    </row>
    <row r="9" spans="1:8" x14ac:dyDescent="0.25">
      <c r="A9" s="11"/>
    </row>
    <row r="10" spans="1:8" ht="30" x14ac:dyDescent="0.25">
      <c r="A10" s="12" t="s">
        <v>147</v>
      </c>
    </row>
    <row r="11" spans="1:8" ht="75" x14ac:dyDescent="0.25">
      <c r="A11" s="20" t="s">
        <v>480</v>
      </c>
    </row>
    <row r="12" spans="1:8" x14ac:dyDescent="0.25">
      <c r="A12" s="20"/>
    </row>
    <row r="13" spans="1:8" x14ac:dyDescent="0.25">
      <c r="A13" s="14" t="s">
        <v>149</v>
      </c>
    </row>
    <row r="14" spans="1:8" ht="30" x14ac:dyDescent="0.25">
      <c r="A14" s="20" t="s">
        <v>150</v>
      </c>
    </row>
    <row r="15" spans="1:8" x14ac:dyDescent="0.25">
      <c r="A15" s="20" t="s">
        <v>481</v>
      </c>
    </row>
    <row r="16" spans="1:8" ht="30" x14ac:dyDescent="0.25">
      <c r="A16" s="20" t="s">
        <v>482</v>
      </c>
    </row>
    <row r="17" spans="1:4" ht="18.600000000000001" customHeight="1" x14ac:dyDescent="0.25">
      <c r="A17" s="20"/>
    </row>
    <row r="18" spans="1:4" x14ac:dyDescent="0.25">
      <c r="A18" s="12" t="s">
        <v>151</v>
      </c>
    </row>
    <row r="19" spans="1:4" ht="60" x14ac:dyDescent="0.25">
      <c r="A19" s="20" t="s">
        <v>175</v>
      </c>
      <c r="D19" s="20"/>
    </row>
    <row r="20" spans="1:4" x14ac:dyDescent="0.25">
      <c r="A20" s="20" t="s">
        <v>176</v>
      </c>
    </row>
    <row r="22" spans="1:4" ht="27.75" customHeight="1" x14ac:dyDescent="0.25">
      <c r="A22" s="15" t="s">
        <v>483</v>
      </c>
    </row>
    <row r="23" spans="1:4" ht="27.75" customHeight="1" x14ac:dyDescent="0.25">
      <c r="A23" s="15"/>
    </row>
    <row r="24" spans="1:4" ht="30" x14ac:dyDescent="0.25">
      <c r="A24" s="15" t="s">
        <v>484</v>
      </c>
    </row>
    <row r="25" spans="1:4" x14ac:dyDescent="0.25">
      <c r="A25" s="15"/>
    </row>
    <row r="26" spans="1:4" ht="30" x14ac:dyDescent="0.25">
      <c r="A26" s="15" t="s">
        <v>486</v>
      </c>
    </row>
    <row r="27" spans="1:4" ht="60" x14ac:dyDescent="0.25">
      <c r="A27" s="15" t="s">
        <v>485</v>
      </c>
    </row>
    <row r="28" spans="1:4" x14ac:dyDescent="0.25">
      <c r="A28" s="15"/>
    </row>
    <row r="29" spans="1:4" ht="60" x14ac:dyDescent="0.25">
      <c r="A29" s="15" t="s">
        <v>492</v>
      </c>
    </row>
    <row r="30" spans="1:4" ht="60" x14ac:dyDescent="0.25">
      <c r="A30" s="15" t="s">
        <v>494</v>
      </c>
    </row>
    <row r="31" spans="1:4" ht="45" x14ac:dyDescent="0.25">
      <c r="A31" s="85" t="s">
        <v>495</v>
      </c>
    </row>
    <row r="32" spans="1:4" ht="45" x14ac:dyDescent="0.25">
      <c r="A32" s="15" t="s">
        <v>496</v>
      </c>
    </row>
    <row r="33" spans="1:5" ht="60" x14ac:dyDescent="0.25">
      <c r="A33" s="15" t="s">
        <v>500</v>
      </c>
    </row>
    <row r="35" spans="1:5" ht="255" x14ac:dyDescent="0.25">
      <c r="A35" s="15" t="s">
        <v>177</v>
      </c>
    </row>
    <row r="36" spans="1:5" ht="190.5" customHeight="1" x14ac:dyDescent="0.25">
      <c r="A36" s="21" t="s">
        <v>501</v>
      </c>
    </row>
    <row r="37" spans="1:5" x14ac:dyDescent="0.25">
      <c r="A37" s="22"/>
    </row>
    <row r="38" spans="1:5" x14ac:dyDescent="0.25">
      <c r="A38" s="23" t="s">
        <v>165</v>
      </c>
    </row>
    <row r="39" spans="1:5" x14ac:dyDescent="0.25">
      <c r="A39" s="96" t="s">
        <v>166</v>
      </c>
      <c r="B39" s="97" t="s">
        <v>168</v>
      </c>
      <c r="C39" s="97"/>
      <c r="D39" s="97"/>
      <c r="E39" s="97"/>
    </row>
    <row r="40" spans="1:5" x14ac:dyDescent="0.25">
      <c r="A40" s="96" t="s">
        <v>167</v>
      </c>
      <c r="B40" s="97" t="s">
        <v>169</v>
      </c>
      <c r="C40" s="97"/>
      <c r="D40" s="97"/>
      <c r="E40" s="97"/>
    </row>
    <row r="41" spans="1:5" ht="30" x14ac:dyDescent="0.25">
      <c r="A41" s="96" t="s">
        <v>502</v>
      </c>
      <c r="B41" s="97" t="s">
        <v>503</v>
      </c>
      <c r="C41" s="97"/>
      <c r="D41" s="97"/>
      <c r="E41" s="97"/>
    </row>
    <row r="42" spans="1:5" x14ac:dyDescent="0.25">
      <c r="A42" s="96" t="s">
        <v>487</v>
      </c>
      <c r="B42" s="97" t="s">
        <v>170</v>
      </c>
      <c r="C42" s="97"/>
      <c r="D42" s="97"/>
      <c r="E42" s="97"/>
    </row>
    <row r="43" spans="1:5" x14ac:dyDescent="0.25">
      <c r="A43" s="96" t="s">
        <v>504</v>
      </c>
      <c r="B43" s="97" t="s">
        <v>171</v>
      </c>
      <c r="C43" s="97"/>
      <c r="D43" s="97"/>
      <c r="E43" s="97"/>
    </row>
    <row r="44" spans="1:5" ht="30" x14ac:dyDescent="0.25">
      <c r="A44" s="96" t="s">
        <v>505</v>
      </c>
      <c r="B44" s="97" t="s">
        <v>171</v>
      </c>
      <c r="C44" s="97"/>
      <c r="D44" s="97"/>
      <c r="E44" s="97"/>
    </row>
    <row r="45" spans="1:5" x14ac:dyDescent="0.25">
      <c r="A45" s="96" t="s">
        <v>489</v>
      </c>
      <c r="B45" s="97" t="s">
        <v>171</v>
      </c>
      <c r="C45" s="97"/>
      <c r="D45" s="97"/>
      <c r="E45" s="97"/>
    </row>
    <row r="46" spans="1:5" x14ac:dyDescent="0.25">
      <c r="A46" s="96" t="s">
        <v>506</v>
      </c>
      <c r="B46" s="97" t="s">
        <v>171</v>
      </c>
      <c r="C46" s="97"/>
      <c r="D46" s="97"/>
      <c r="E46" s="97"/>
    </row>
    <row r="47" spans="1:5" x14ac:dyDescent="0.25">
      <c r="A47" s="96" t="s">
        <v>491</v>
      </c>
      <c r="B47" s="97" t="s">
        <v>172</v>
      </c>
      <c r="C47" s="97"/>
      <c r="D47" s="97"/>
      <c r="E47" s="97"/>
    </row>
    <row r="48" spans="1:5" x14ac:dyDescent="0.25">
      <c r="A48" s="97"/>
      <c r="B48" s="97"/>
      <c r="C48" s="97"/>
      <c r="D48" s="97"/>
      <c r="E48" s="9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D86FED8FBFF5C4D85B0B37A8F94C8ED" ma:contentTypeVersion="17" ma:contentTypeDescription="Crear nuevo documento." ma:contentTypeScope="" ma:versionID="b8742d17cb4d246a0d00f50c5bef9986">
  <xsd:schema xmlns:xsd="http://www.w3.org/2001/XMLSchema" xmlns:xs="http://www.w3.org/2001/XMLSchema" xmlns:p="http://schemas.microsoft.com/office/2006/metadata/properties" xmlns:ns2="5ae38000-3d58-4385-b045-7ddf2966136d" xmlns:ns3="0383a5e7-0d9c-452d-89ca-f33ece09d4f9" targetNamespace="http://schemas.microsoft.com/office/2006/metadata/properties" ma:root="true" ma:fieldsID="be69d3256bdd0add4407361ec3d9af56" ns2:_="" ns3:_="">
    <xsd:import namespace="5ae38000-3d58-4385-b045-7ddf2966136d"/>
    <xsd:import namespace="0383a5e7-0d9c-452d-89ca-f33ece09d4f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lcf76f155ced4ddcb4097134ff3c332f" minOccurs="0"/>
                <xsd:element ref="ns3:TaxCatchAll" minOccurs="0"/>
                <xsd:element ref="ns2:Fech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e38000-3d58-4385-b045-7ddf29661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ed4144cd-bb03-412f-9179-fe255f0d61da" ma:termSetId="09814cd3-568e-fe90-9814-8d621ff8fb84" ma:anchorId="fba54fb3-c3e1-fe81-a776-ca4b69148c4d" ma:open="true" ma:isKeyword="false">
      <xsd:complexType>
        <xsd:sequence>
          <xsd:element ref="pc:Terms" minOccurs="0" maxOccurs="1"/>
        </xsd:sequence>
      </xsd:complexType>
    </xsd:element>
    <xsd:element name="Fecha" ma:index="24" nillable="true" ma:displayName="Fecha" ma:format="DateOnly" ma:internalName="Fecha">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83a5e7-0d9c-452d-89ca-f33ece09d4f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b6f83b8b-f582-4128-86a8-c8e95a89e9fb}" ma:internalName="TaxCatchAll" ma:showField="CatchAllData" ma:web="0383a5e7-0d9c-452d-89ca-f33ece09d4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cha xmlns="5ae38000-3d58-4385-b045-7ddf2966136d" xsi:nil="true"/>
    <lcf76f155ced4ddcb4097134ff3c332f xmlns="5ae38000-3d58-4385-b045-7ddf2966136d">
      <Terms xmlns="http://schemas.microsoft.com/office/infopath/2007/PartnerControls"/>
    </lcf76f155ced4ddcb4097134ff3c332f>
    <TaxCatchAll xmlns="0383a5e7-0d9c-452d-89ca-f33ece09d4f9" xsi:nil="true"/>
  </documentManagement>
</p:properties>
</file>

<file path=customXml/itemProps1.xml><?xml version="1.0" encoding="utf-8"?>
<ds:datastoreItem xmlns:ds="http://schemas.openxmlformats.org/officeDocument/2006/customXml" ds:itemID="{47EB8AE7-DD7E-49C7-B3A5-AB569472B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e38000-3d58-4385-b045-7ddf2966136d"/>
    <ds:schemaRef ds:uri="0383a5e7-0d9c-452d-89ca-f33ece09d4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4198EF-70F7-438A-9F01-6D20F5489A76}">
  <ds:schemaRefs>
    <ds:schemaRef ds:uri="http://schemas.microsoft.com/sharepoint/v3/contenttype/forms"/>
  </ds:schemaRefs>
</ds:datastoreItem>
</file>

<file path=customXml/itemProps3.xml><?xml version="1.0" encoding="utf-8"?>
<ds:datastoreItem xmlns:ds="http://schemas.openxmlformats.org/officeDocument/2006/customXml" ds:itemID="{F979DE37-324E-4905-863C-F166B5B00CB3}">
  <ds:schemaRefs>
    <ds:schemaRef ds:uri="http://schemas.microsoft.com/office/2006/documentManagement/types"/>
    <ds:schemaRef ds:uri="0383a5e7-0d9c-452d-89ca-f33ece09d4f9"/>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 ds:uri="5ae38000-3d58-4385-b045-7ddf2966136d"/>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Indicadores</vt:lpstr>
      <vt:lpstr>Matriz Reporte x Curaduria </vt:lpstr>
      <vt:lpstr>Instructivo</vt:lpstr>
      <vt:lpstr>INDIC1</vt:lpstr>
      <vt:lpstr>INDIC2</vt:lpstr>
      <vt:lpstr>INDIC3</vt:lpstr>
      <vt:lpstr>INDIC4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Guarin</dc:creator>
  <cp:keywords/>
  <dc:description/>
  <cp:lastModifiedBy>Usuario de Windows</cp:lastModifiedBy>
  <cp:revision/>
  <dcterms:created xsi:type="dcterms:W3CDTF">2022-04-18T12:25:03Z</dcterms:created>
  <dcterms:modified xsi:type="dcterms:W3CDTF">2022-10-12T19:09:27Z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0x0101002D86FED8FBFF5C4D85B0B37A8F94C8ED</vt:lpwstr>
  </property>
  <property fmtid="{D5CDD505-2E9C-101B-9397-08002B2CF9AE}" pid="3" name="MediaServiceImageTags">
    <vt:lpwstr/>
  </property>
</Properties>
</file>