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burrello/Documents/Medicina/03. DOTTORATO/Progetti di RICERCA/03 - Articoli/44 - PACT Score/Manuscript/"/>
    </mc:Choice>
  </mc:AlternateContent>
  <xr:revisionPtr revIDLastSave="0" documentId="13_ncr:1_{49753F9C-6E74-7A4A-82CF-72033F1767BC}" xr6:coauthVersionLast="45" xr6:coauthVersionMax="45" xr10:uidLastSave="{00000000-0000-0000-0000-000000000000}"/>
  <bookViews>
    <workbookView xWindow="3580" yWindow="820" windowWidth="24620" windowHeight="15720" xr2:uid="{588C59C6-26AB-2947-BCD3-823B9F90CE88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K24" i="1" l="1"/>
  <c r="K23" i="1"/>
  <c r="H24" i="1"/>
  <c r="H20" i="1"/>
  <c r="H16" i="1"/>
  <c r="H12" i="1"/>
  <c r="K6" i="1"/>
  <c r="H6" i="1"/>
</calcChain>
</file>

<file path=xl/sharedStrings.xml><?xml version="1.0" encoding="utf-8"?>
<sst xmlns="http://schemas.openxmlformats.org/spreadsheetml/2006/main" count="69" uniqueCount="67">
  <si>
    <t>Points</t>
  </si>
  <si>
    <t>Variable</t>
  </si>
  <si>
    <t>Category</t>
  </si>
  <si>
    <t>Patient Data</t>
  </si>
  <si>
    <t>Score</t>
  </si>
  <si>
    <t>Indication</t>
  </si>
  <si>
    <t>0.0-1.0</t>
  </si>
  <si>
    <t>Aldosterone at screening</t>
  </si>
  <si>
    <t>1.1-2.0</t>
  </si>
  <si>
    <t>(ng/dL)</t>
  </si>
  <si>
    <t>2.1-3.0</t>
  </si>
  <si>
    <t>Cut-offs</t>
  </si>
  <si>
    <t>4.1-5.0</t>
  </si>
  <si>
    <t>5.1-6.0</t>
  </si>
  <si>
    <t>(mEq/L)</t>
  </si>
  <si>
    <t>6.1-7.0</t>
  </si>
  <si>
    <t>&gt;/= 4.0</t>
  </si>
  <si>
    <t>8.1-9.0</t>
  </si>
  <si>
    <t>9.1-10.0</t>
  </si>
  <si>
    <t>10.1-11.0</t>
  </si>
  <si>
    <t>11.1-12.0</t>
  </si>
  <si>
    <t>12.1-13.0</t>
  </si>
  <si>
    <t>13.1-14.0</t>
  </si>
  <si>
    <t>14.1-15.0</t>
  </si>
  <si>
    <t>(A)</t>
  </si>
  <si>
    <t>Insert patient data in highlighted column for each category; attention: units must be</t>
  </si>
  <si>
    <t>15.1-16.0</t>
  </si>
  <si>
    <t>16.1-17.0</t>
  </si>
  <si>
    <t>Percentage Distribution</t>
  </si>
  <si>
    <t>17.1-18.0</t>
  </si>
  <si>
    <t>18.1-19.0</t>
  </si>
  <si>
    <t>(B)</t>
  </si>
  <si>
    <t xml:space="preserve">Click "Calculate" to obtain score, predicted diagnosis and the percentage distribution (this </t>
  </si>
  <si>
    <t>is the proportion of patients for each diagnosis with the resulting score);</t>
  </si>
  <si>
    <t xml:space="preserve">(C) </t>
  </si>
  <si>
    <t>Click "Reset" before entering data for the next patient;</t>
  </si>
  <si>
    <t>Primary Aldosteronism Confirmatory Testing (P.A.C.T.) score Calculator</t>
  </si>
  <si>
    <t>Confirmed PA</t>
  </si>
  <si>
    <t>Excluded PA</t>
  </si>
  <si>
    <t>Sex</t>
  </si>
  <si>
    <t>Female (F)</t>
  </si>
  <si>
    <t>Male (M)</t>
  </si>
  <si>
    <t>Antihypertensive medication</t>
  </si>
  <si>
    <t>(expressed as DDD)</t>
  </si>
  <si>
    <t>&lt; 1.0</t>
  </si>
  <si>
    <t>&gt;/= 1.0</t>
  </si>
  <si>
    <t>(ng/mL/h)</t>
  </si>
  <si>
    <t>&lt; 0.20</t>
  </si>
  <si>
    <t>0.20-0.99</t>
  </si>
  <si>
    <t>&gt;/= 1.00</t>
  </si>
  <si>
    <t>&lt; 16.0</t>
  </si>
  <si>
    <t>16.0-27.9</t>
  </si>
  <si>
    <t>&gt;/= 28.0</t>
  </si>
  <si>
    <t>Lowest potassium</t>
  </si>
  <si>
    <t>&lt; 3.7</t>
  </si>
  <si>
    <t>3.7-3.9</t>
  </si>
  <si>
    <t>Organ damage</t>
  </si>
  <si>
    <t>Yes (Y)</t>
  </si>
  <si>
    <t>No (N)</t>
  </si>
  <si>
    <t>&lt; 5 - Probable excluded PA</t>
  </si>
  <si>
    <t>5/12 - Perform confirmatory test</t>
  </si>
  <si>
    <t>&gt;/= 13 - Probable confirmed PA</t>
  </si>
  <si>
    <r>
      <t xml:space="preserve">organ damage must be entered as 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theme="1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 xml:space="preserve">) or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>);</t>
    </r>
  </si>
  <si>
    <r>
      <t xml:space="preserve">in accordance with those specified; sex must be entered as </t>
    </r>
    <r>
      <rPr>
        <b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theme="1"/>
        <rFont val="Calibri"/>
        <family val="2"/>
        <scheme val="minor"/>
      </rPr>
      <t>Female</t>
    </r>
    <r>
      <rPr>
        <sz val="12"/>
        <color theme="1"/>
        <rFont val="Calibri"/>
        <family val="2"/>
        <scheme val="minor"/>
      </rPr>
      <t xml:space="preserve">) or 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 xml:space="preserve"> (</t>
    </r>
    <r>
      <rPr>
        <b/>
        <sz val="12"/>
        <color theme="1"/>
        <rFont val="Calibri"/>
        <family val="2"/>
        <scheme val="minor"/>
      </rPr>
      <t>Male</t>
    </r>
    <r>
      <rPr>
        <sz val="12"/>
        <color theme="1"/>
        <rFont val="Calibri"/>
        <family val="2"/>
        <scheme val="minor"/>
      </rPr>
      <t>);</t>
    </r>
  </si>
  <si>
    <t>PRA at screening*</t>
  </si>
  <si>
    <t>*</t>
  </si>
  <si>
    <t>If only DRC is available use K=12.4 as conversion factor [PRA=DRC/K]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</si>
</sst>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 tint="-0.149967955565050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4" xfId="0" applyFill="1" applyBorder="1" applyAlignment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6" fillId="5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2" borderId="24" xfId="0" applyFill="1" applyBorder="1" applyAlignment="1" applyProtection="1">
      <alignment vertical="center"/>
      <protection locked="0"/>
    </xf>
    <xf numFmtId="0" fontId="2" fillId="6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2" fillId="6" borderId="21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4" borderId="15" xfId="0" applyFill="1" applyBorder="1" applyAlignment="1">
      <alignment vertical="top"/>
    </xf>
    <xf numFmtId="0" fontId="2" fillId="6" borderId="33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5" borderId="43" xfId="0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164" fontId="10" fillId="6" borderId="22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top"/>
    </xf>
    <xf numFmtId="0" fontId="5" fillId="2" borderId="0" xfId="0" applyFont="1" applyFill="1" applyAlignment="1">
      <alignment vertical="center"/>
    </xf>
    <xf numFmtId="0" fontId="8" fillId="4" borderId="11" xfId="0" applyFont="1" applyFill="1" applyBorder="1" applyAlignment="1"/>
    <xf numFmtId="0" fontId="0" fillId="2" borderId="0" xfId="0" applyFill="1" applyBorder="1" applyAlignment="1">
      <alignment vertical="center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2" fontId="8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48" xfId="0" applyFill="1" applyBorder="1" applyAlignment="1" applyProtection="1">
      <alignment vertical="center"/>
      <protection locked="0"/>
    </xf>
    <xf numFmtId="0" fontId="2" fillId="6" borderId="21" xfId="0" quotePrefix="1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vertical="top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5" borderId="42" xfId="0" applyFill="1" applyBorder="1" applyAlignment="1" applyProtection="1">
      <alignment horizontal="center" vertical="center"/>
      <protection locked="0"/>
    </xf>
    <xf numFmtId="0" fontId="0" fillId="5" borderId="44" xfId="0" applyFill="1" applyBorder="1" applyAlignment="1" applyProtection="1">
      <alignment horizontal="center" vertical="center"/>
      <protection locked="0"/>
    </xf>
    <xf numFmtId="0" fontId="6" fillId="5" borderId="38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2" fontId="0" fillId="5" borderId="14" xfId="0" applyNumberFormat="1" applyFill="1" applyBorder="1" applyAlignment="1" applyProtection="1">
      <alignment horizontal="center" vertical="center"/>
      <protection locked="0"/>
    </xf>
    <xf numFmtId="2" fontId="0" fillId="5" borderId="18" xfId="0" applyNumberFormat="1" applyFill="1" applyBorder="1" applyAlignment="1" applyProtection="1">
      <alignment horizontal="center" vertical="center"/>
      <protection locked="0"/>
    </xf>
    <xf numFmtId="2" fontId="0" fillId="5" borderId="30" xfId="0" applyNumberFormat="1" applyFill="1" applyBorder="1" applyAlignment="1" applyProtection="1">
      <alignment horizontal="center" vertical="center"/>
      <protection locked="0"/>
    </xf>
    <xf numFmtId="0" fontId="6" fillId="5" borderId="25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8" xfId="0" applyFill="1" applyBorder="1" applyAlignment="1" applyProtection="1">
      <alignment horizontal="center" vertical="center"/>
      <protection locked="0"/>
    </xf>
    <xf numFmtId="0" fontId="0" fillId="5" borderId="30" xfId="0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</cellXfs>
  <cellStyles count="1">
    <cellStyle name="Normale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15</xdr:row>
          <xdr:rowOff>152400</xdr:rowOff>
        </xdr:from>
        <xdr:to>
          <xdr:col>10</xdr:col>
          <xdr:colOff>952500</xdr:colOff>
          <xdr:row>18</xdr:row>
          <xdr:rowOff>76200</xdr:rowOff>
        </xdr:to>
        <xdr:sp macro="" textlink="">
          <xdr:nvSpPr>
            <xdr:cNvPr id="1027" name="Pulsante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t-IT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25400</xdr:colOff>
          <xdr:row>11</xdr:row>
          <xdr:rowOff>177800</xdr:rowOff>
        </xdr:from>
        <xdr:to>
          <xdr:col>10</xdr:col>
          <xdr:colOff>927100</xdr:colOff>
          <xdr:row>14</xdr:row>
          <xdr:rowOff>127000</xdr:rowOff>
        </xdr:to>
        <xdr:sp macro="" textlink="">
          <xdr:nvSpPr>
            <xdr:cNvPr id="1028" name="Pulsante 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it-IT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14</xdr:col>
      <xdr:colOff>50800</xdr:colOff>
      <xdr:row>4</xdr:row>
      <xdr:rowOff>25399</xdr:rowOff>
    </xdr:from>
    <xdr:to>
      <xdr:col>19</xdr:col>
      <xdr:colOff>787399</xdr:colOff>
      <xdr:row>14</xdr:row>
      <xdr:rowOff>229458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9900" y="876299"/>
          <a:ext cx="4889500" cy="28710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poburrello/Documents/Medicina/03.%20DOTTORATO/Progetti%20di%20RICERCA/03%20-%20Articoli/44%20-%20Score%20PA%20Confirmatory%20Test/Manuscript/PACT%20Score%20Calculator%20-%202020.05.26_J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 Calculator"/>
      <sheetName val="PACT Score Calculator - 2020"/>
    </sheetNames>
    <definedNames>
      <definedName name="Compute_score"/>
      <definedName name="Reset_SCOR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79E6-72B0-2F44-8FAD-8DECBCABCAD3}">
  <dimension ref="B1:V26"/>
  <sheetViews>
    <sheetView tabSelected="1" zoomScale="75" workbookViewId="0">
      <selection activeCell="J11" sqref="J11:K11"/>
    </sheetView>
  </sheetViews>
  <sheetFormatPr baseColWidth="10" defaultRowHeight="16" x14ac:dyDescent="0.2"/>
  <cols>
    <col min="1" max="1" width="4.33203125" style="1" customWidth="1"/>
    <col min="2" max="2" width="3.33203125" style="1" customWidth="1"/>
    <col min="3" max="3" width="25.33203125" style="1" customWidth="1"/>
    <col min="4" max="4" width="15.6640625" style="1" customWidth="1"/>
    <col min="5" max="5" width="9.6640625" style="1" customWidth="1"/>
    <col min="6" max="6" width="2.6640625" style="1" customWidth="1"/>
    <col min="7" max="7" width="12.1640625" style="1" customWidth="1"/>
    <col min="8" max="8" width="8.5" style="1" customWidth="1"/>
    <col min="9" max="9" width="3.1640625" style="1" customWidth="1"/>
    <col min="10" max="10" width="13" style="1" customWidth="1"/>
    <col min="11" max="11" width="17.83203125" style="1" customWidth="1"/>
    <col min="12" max="12" width="4" style="1" customWidth="1"/>
    <col min="13" max="13" width="2.1640625" style="1" customWidth="1"/>
    <col min="14" max="14" width="2.83203125" style="1" customWidth="1"/>
    <col min="15" max="16" width="10.83203125" style="1"/>
    <col min="17" max="17" width="11.1640625" style="1" customWidth="1"/>
    <col min="18" max="16384" width="10.83203125" style="1"/>
  </cols>
  <sheetData>
    <row r="1" spans="2:22" x14ac:dyDescent="0.2">
      <c r="E1" s="21"/>
    </row>
    <row r="2" spans="2:22" ht="21" x14ac:dyDescent="0.2">
      <c r="B2" s="46" t="s">
        <v>36</v>
      </c>
      <c r="E2" s="21"/>
    </row>
    <row r="3" spans="2:22" ht="13" customHeight="1" thickBot="1" x14ac:dyDescent="0.25">
      <c r="E3" s="21"/>
    </row>
    <row r="4" spans="2:22" ht="17" thickBot="1" x14ac:dyDescent="0.25">
      <c r="B4" s="2"/>
      <c r="C4" s="3"/>
      <c r="D4" s="3"/>
      <c r="E4" s="4"/>
      <c r="F4" s="3"/>
      <c r="G4" s="3"/>
      <c r="H4" s="5"/>
      <c r="I4" s="3"/>
      <c r="J4" s="5"/>
      <c r="K4" s="3"/>
      <c r="L4" s="6"/>
      <c r="V4" s="7" t="s">
        <v>0</v>
      </c>
    </row>
    <row r="5" spans="2:22" ht="21" customHeight="1" thickBot="1" x14ac:dyDescent="0.25">
      <c r="B5" s="8"/>
      <c r="C5" s="9" t="s">
        <v>1</v>
      </c>
      <c r="D5" s="10" t="s">
        <v>2</v>
      </c>
      <c r="E5" s="11" t="s">
        <v>0</v>
      </c>
      <c r="F5" s="48"/>
      <c r="G5" s="12" t="s">
        <v>3</v>
      </c>
      <c r="H5" s="13" t="s">
        <v>0</v>
      </c>
      <c r="I5" s="48"/>
      <c r="J5" s="14" t="s">
        <v>4</v>
      </c>
      <c r="K5" s="14" t="s">
        <v>5</v>
      </c>
      <c r="L5" s="15"/>
      <c r="O5" s="2"/>
      <c r="P5" s="3"/>
      <c r="Q5" s="3"/>
      <c r="R5" s="3"/>
      <c r="S5" s="3"/>
      <c r="T5" s="6"/>
      <c r="V5" s="7" t="s">
        <v>6</v>
      </c>
    </row>
    <row r="6" spans="2:22" ht="21" customHeight="1" thickBot="1" x14ac:dyDescent="0.25">
      <c r="B6" s="8"/>
      <c r="C6" s="47" t="s">
        <v>39</v>
      </c>
      <c r="D6" s="16" t="s">
        <v>40</v>
      </c>
      <c r="E6" s="17">
        <v>0</v>
      </c>
      <c r="F6" s="48"/>
      <c r="G6" s="71"/>
      <c r="H6" s="78">
        <f>IF(G6&lt;=25,0,IF(AND(G6&gt;25,G6&lt;55),0.5,1))</f>
        <v>0</v>
      </c>
      <c r="I6" s="48"/>
      <c r="J6" s="18">
        <v>-1</v>
      </c>
      <c r="K6" s="19" t="str">
        <f>IF(J6&gt;=13,"Probable Unilateral PA",IF(J6&lt;=8,"Probable Bilateral PA","Repeat AVS"))</f>
        <v>Probable Bilateral PA</v>
      </c>
      <c r="L6" s="15"/>
      <c r="O6" s="8"/>
      <c r="T6" s="15"/>
      <c r="V6" s="7" t="s">
        <v>8</v>
      </c>
    </row>
    <row r="7" spans="2:22" ht="21" customHeight="1" thickBot="1" x14ac:dyDescent="0.25">
      <c r="B7" s="8"/>
      <c r="C7" s="29"/>
      <c r="D7" s="43" t="s">
        <v>41</v>
      </c>
      <c r="E7" s="44">
        <v>2</v>
      </c>
      <c r="F7" s="48"/>
      <c r="G7" s="72"/>
      <c r="H7" s="63"/>
      <c r="I7" s="48"/>
      <c r="J7" s="49"/>
      <c r="K7" s="50"/>
      <c r="L7" s="15"/>
      <c r="O7" s="8"/>
      <c r="T7" s="15"/>
      <c r="V7" s="7" t="s">
        <v>10</v>
      </c>
    </row>
    <row r="8" spans="2:22" ht="21" customHeight="1" thickBot="1" x14ac:dyDescent="0.25">
      <c r="B8" s="8"/>
      <c r="C8" s="48"/>
      <c r="D8" s="51"/>
      <c r="E8" s="50"/>
      <c r="F8" s="48"/>
      <c r="G8" s="24"/>
      <c r="H8" s="52"/>
      <c r="I8" s="48"/>
      <c r="J8" s="79" t="s">
        <v>11</v>
      </c>
      <c r="K8" s="80"/>
      <c r="L8" s="15"/>
      <c r="O8" s="8"/>
      <c r="T8" s="15"/>
      <c r="V8" s="7" t="s">
        <v>12</v>
      </c>
    </row>
    <row r="9" spans="2:22" ht="21" customHeight="1" x14ac:dyDescent="0.2">
      <c r="B9" s="8"/>
      <c r="C9" s="47" t="s">
        <v>42</v>
      </c>
      <c r="D9" s="16" t="s">
        <v>44</v>
      </c>
      <c r="E9" s="17">
        <v>0</v>
      </c>
      <c r="F9" s="48"/>
      <c r="G9" s="71"/>
      <c r="H9" s="62">
        <f>IF(G9&lt;=3.1,5,IF(AND(G9&gt;=3.2,G9&lt;4),2,0))</f>
        <v>5</v>
      </c>
      <c r="I9" s="48"/>
      <c r="J9" s="81" t="s">
        <v>59</v>
      </c>
      <c r="K9" s="82"/>
      <c r="L9" s="15"/>
      <c r="O9" s="8"/>
      <c r="T9" s="15"/>
      <c r="V9" s="7" t="s">
        <v>13</v>
      </c>
    </row>
    <row r="10" spans="2:22" ht="21" customHeight="1" thickBot="1" x14ac:dyDescent="0.25">
      <c r="B10" s="8"/>
      <c r="C10" s="45" t="s">
        <v>43</v>
      </c>
      <c r="D10" s="43" t="s">
        <v>45</v>
      </c>
      <c r="E10" s="44">
        <v>1</v>
      </c>
      <c r="F10" s="48"/>
      <c r="G10" s="72"/>
      <c r="H10" s="63"/>
      <c r="I10" s="48"/>
      <c r="J10" s="83" t="s">
        <v>60</v>
      </c>
      <c r="K10" s="84"/>
      <c r="L10" s="15"/>
      <c r="O10" s="8"/>
      <c r="T10" s="15"/>
      <c r="V10" s="7" t="s">
        <v>15</v>
      </c>
    </row>
    <row r="11" spans="2:22" ht="21" customHeight="1" thickBot="1" x14ac:dyDescent="0.25">
      <c r="B11" s="8"/>
      <c r="C11" s="48"/>
      <c r="D11" s="51"/>
      <c r="E11" s="50"/>
      <c r="F11" s="48"/>
      <c r="G11" s="24"/>
      <c r="H11" s="52"/>
      <c r="I11" s="48"/>
      <c r="J11" s="58" t="s">
        <v>61</v>
      </c>
      <c r="K11" s="59"/>
      <c r="L11" s="15"/>
      <c r="O11" s="8"/>
      <c r="T11" s="15"/>
      <c r="V11" s="7" t="s">
        <v>17</v>
      </c>
    </row>
    <row r="12" spans="2:22" ht="21" customHeight="1" x14ac:dyDescent="0.2">
      <c r="B12" s="8"/>
      <c r="C12" s="47" t="s">
        <v>64</v>
      </c>
      <c r="D12" s="16" t="s">
        <v>47</v>
      </c>
      <c r="E12" s="17">
        <v>3</v>
      </c>
      <c r="F12" s="48"/>
      <c r="G12" s="64"/>
      <c r="H12" s="67">
        <f>IF(G12&lt;12,0,IF(AND(G12&gt;12,G12&lt;20),0.5,1))</f>
        <v>0</v>
      </c>
      <c r="I12" s="48"/>
      <c r="J12" s="48"/>
      <c r="K12" s="48"/>
      <c r="L12" s="15"/>
      <c r="O12" s="8"/>
      <c r="T12" s="15"/>
      <c r="V12" s="7" t="s">
        <v>18</v>
      </c>
    </row>
    <row r="13" spans="2:22" ht="21" customHeight="1" x14ac:dyDescent="0.2">
      <c r="B13" s="8"/>
      <c r="C13" s="32" t="s">
        <v>46</v>
      </c>
      <c r="D13" s="33" t="s">
        <v>48</v>
      </c>
      <c r="E13" s="34">
        <v>1</v>
      </c>
      <c r="F13" s="48"/>
      <c r="G13" s="65"/>
      <c r="H13" s="68"/>
      <c r="I13" s="48"/>
      <c r="J13" s="48"/>
      <c r="K13" s="48"/>
      <c r="L13" s="15"/>
      <c r="O13" s="8"/>
      <c r="T13" s="15"/>
      <c r="V13" s="7" t="s">
        <v>19</v>
      </c>
    </row>
    <row r="14" spans="2:22" ht="21" customHeight="1" thickBot="1" x14ac:dyDescent="0.25">
      <c r="B14" s="8"/>
      <c r="C14" s="29"/>
      <c r="D14" s="22" t="s">
        <v>49</v>
      </c>
      <c r="E14" s="23">
        <v>0</v>
      </c>
      <c r="F14" s="48"/>
      <c r="G14" s="66"/>
      <c r="H14" s="69"/>
      <c r="I14" s="48"/>
      <c r="J14" s="48"/>
      <c r="K14" s="48"/>
      <c r="L14" s="15"/>
      <c r="O14" s="8"/>
      <c r="T14" s="15"/>
      <c r="V14" s="7" t="s">
        <v>20</v>
      </c>
    </row>
    <row r="15" spans="2:22" ht="21" customHeight="1" thickBot="1" x14ac:dyDescent="0.25">
      <c r="B15" s="8"/>
      <c r="C15" s="48"/>
      <c r="D15" s="51"/>
      <c r="E15" s="50"/>
      <c r="F15" s="48"/>
      <c r="G15" s="53"/>
      <c r="H15" s="52"/>
      <c r="I15" s="48"/>
      <c r="J15" s="48"/>
      <c r="K15" s="48"/>
      <c r="L15" s="15"/>
      <c r="O15" s="35"/>
      <c r="P15" s="36"/>
      <c r="Q15" s="36"/>
      <c r="R15" s="36"/>
      <c r="S15" s="36"/>
      <c r="T15" s="37"/>
      <c r="V15" s="7" t="s">
        <v>21</v>
      </c>
    </row>
    <row r="16" spans="2:22" ht="21" customHeight="1" x14ac:dyDescent="0.2">
      <c r="B16" s="8"/>
      <c r="C16" s="47" t="s">
        <v>7</v>
      </c>
      <c r="D16" s="25" t="s">
        <v>50</v>
      </c>
      <c r="E16" s="26">
        <v>0</v>
      </c>
      <c r="F16" s="48"/>
      <c r="G16" s="64"/>
      <c r="H16" s="62" t="str">
        <f>IF(G16="A",5,IF(G16="N",0,"Invalid"))</f>
        <v>Invalid</v>
      </c>
      <c r="I16" s="48"/>
      <c r="J16" s="48"/>
      <c r="K16" s="48"/>
      <c r="L16" s="15"/>
      <c r="V16" s="7" t="s">
        <v>22</v>
      </c>
    </row>
    <row r="17" spans="2:22" ht="21" customHeight="1" x14ac:dyDescent="0.2">
      <c r="B17" s="8"/>
      <c r="C17" s="57" t="s">
        <v>9</v>
      </c>
      <c r="D17" s="27" t="s">
        <v>51</v>
      </c>
      <c r="E17" s="28">
        <v>2</v>
      </c>
      <c r="F17" s="48"/>
      <c r="G17" s="65"/>
      <c r="H17" s="70"/>
      <c r="I17" s="48"/>
      <c r="J17" s="48"/>
      <c r="K17" s="48"/>
      <c r="L17" s="15"/>
      <c r="V17" s="7"/>
    </row>
    <row r="18" spans="2:22" ht="21" customHeight="1" thickBot="1" x14ac:dyDescent="0.25">
      <c r="B18" s="8"/>
      <c r="C18" s="29"/>
      <c r="D18" s="30" t="s">
        <v>52</v>
      </c>
      <c r="E18" s="31">
        <v>4</v>
      </c>
      <c r="F18" s="48"/>
      <c r="G18" s="65"/>
      <c r="H18" s="63"/>
      <c r="I18" s="48"/>
      <c r="J18" s="48"/>
      <c r="K18" s="48"/>
      <c r="L18" s="15"/>
      <c r="N18" s="1" t="s">
        <v>24</v>
      </c>
      <c r="O18" s="1" t="s">
        <v>25</v>
      </c>
      <c r="V18" s="7" t="s">
        <v>23</v>
      </c>
    </row>
    <row r="19" spans="2:22" ht="21" customHeight="1" thickBot="1" x14ac:dyDescent="0.25">
      <c r="B19" s="8"/>
      <c r="C19" s="48"/>
      <c r="D19" s="51"/>
      <c r="E19" s="50"/>
      <c r="F19" s="48"/>
      <c r="G19" s="24"/>
      <c r="H19" s="52"/>
      <c r="I19" s="48"/>
      <c r="J19" s="48"/>
      <c r="K19" s="48"/>
      <c r="L19" s="15"/>
      <c r="O19" s="1" t="s">
        <v>63</v>
      </c>
      <c r="V19" s="7" t="s">
        <v>26</v>
      </c>
    </row>
    <row r="20" spans="2:22" ht="21" customHeight="1" thickBot="1" x14ac:dyDescent="0.25">
      <c r="B20" s="8"/>
      <c r="C20" s="47" t="s">
        <v>53</v>
      </c>
      <c r="D20" s="16" t="s">
        <v>54</v>
      </c>
      <c r="E20" s="17">
        <v>4</v>
      </c>
      <c r="F20" s="48"/>
      <c r="G20" s="71"/>
      <c r="H20" s="67" t="str">
        <f>IF(G20="A",0,IF(G20="N",4,"Invalid"))</f>
        <v>Invalid</v>
      </c>
      <c r="I20" s="48"/>
      <c r="J20" s="48"/>
      <c r="K20" s="48"/>
      <c r="L20" s="15"/>
      <c r="O20" s="1" t="s">
        <v>62</v>
      </c>
      <c r="V20" s="7" t="s">
        <v>27</v>
      </c>
    </row>
    <row r="21" spans="2:22" ht="21" customHeight="1" x14ac:dyDescent="0.2">
      <c r="B21" s="8"/>
      <c r="C21" s="57" t="s">
        <v>14</v>
      </c>
      <c r="D21" s="33" t="s">
        <v>55</v>
      </c>
      <c r="E21" s="20">
        <v>2</v>
      </c>
      <c r="F21" s="48"/>
      <c r="G21" s="72"/>
      <c r="H21" s="68"/>
      <c r="I21" s="48"/>
      <c r="J21" s="74" t="s">
        <v>28</v>
      </c>
      <c r="K21" s="75"/>
      <c r="L21" s="15"/>
      <c r="N21" s="1" t="s">
        <v>31</v>
      </c>
      <c r="O21" s="1" t="s">
        <v>32</v>
      </c>
      <c r="V21" s="7"/>
    </row>
    <row r="22" spans="2:22" ht="21" customHeight="1" thickBot="1" x14ac:dyDescent="0.25">
      <c r="B22" s="8"/>
      <c r="C22" s="29"/>
      <c r="D22" s="22" t="s">
        <v>16</v>
      </c>
      <c r="E22" s="23">
        <v>0</v>
      </c>
      <c r="F22" s="48"/>
      <c r="G22" s="73"/>
      <c r="H22" s="69"/>
      <c r="I22" s="48"/>
      <c r="J22" s="76"/>
      <c r="K22" s="77"/>
      <c r="L22" s="15"/>
      <c r="O22" s="1" t="s">
        <v>33</v>
      </c>
      <c r="V22" s="7" t="s">
        <v>29</v>
      </c>
    </row>
    <row r="23" spans="2:22" ht="21" customHeight="1" thickBot="1" x14ac:dyDescent="0.25">
      <c r="B23" s="8"/>
      <c r="C23" s="48"/>
      <c r="D23" s="51"/>
      <c r="E23" s="50"/>
      <c r="F23" s="48"/>
      <c r="G23" s="54"/>
      <c r="H23" s="52"/>
      <c r="I23" s="48"/>
      <c r="J23" s="38" t="s">
        <v>37</v>
      </c>
      <c r="K23" s="39">
        <f>IF(AND(J6&gt;=0,J6&lt;=1),W5,IF(AND(J6&gt;1,J6&lt;=2),W6,IF(AND(J6&gt;2,J6&lt;=3),W7,IF(AND(J6&gt;3,J6&lt;=4),#REF!,IF(AND(J6&gt;4,J6&lt;=5),W8,IF(AND(J6&gt;5,J6&lt;=6),W9,IF(AND(J6&gt;6,J6&lt;=7),W10,IF(AND(J6&gt;7,J6&lt;=8),#REF!,IF(AND(J6&gt;8,J6&lt;=9),W11,IF(AND(J6&gt;9,J6&lt;=10),W12,IF(AND(J6&gt;10,J6&lt;=11),W13,IF(AND(J6&gt;11,J6&lt;=12),W14,IF(AND(J6&gt;12,J6&lt;=13),W15,IF(AND(J6&gt;13,J6&lt;=14),W16,IF(AND(J6&gt;14,J6&lt;=15),W18,IF(AND(J6&gt;15,J6&lt;=16),W19,IF(AND(J6&gt;16,J6&lt;=17),W20,IF(AND(J6&gt;17,J6&lt;=18),W22,IF(AND(J6&gt;18,J6&lt;=19),W23,W24)))))))))))))))))))</f>
        <v>0</v>
      </c>
      <c r="L23" s="15"/>
      <c r="N23" s="1" t="s">
        <v>34</v>
      </c>
      <c r="O23" s="1" t="s">
        <v>35</v>
      </c>
      <c r="V23" s="7" t="s">
        <v>30</v>
      </c>
    </row>
    <row r="24" spans="2:22" ht="21" customHeight="1" thickBot="1" x14ac:dyDescent="0.25">
      <c r="B24" s="8"/>
      <c r="C24" s="47" t="s">
        <v>56</v>
      </c>
      <c r="D24" s="16" t="s">
        <v>57</v>
      </c>
      <c r="E24" s="17">
        <v>2</v>
      </c>
      <c r="F24" s="48"/>
      <c r="G24" s="60"/>
      <c r="H24" s="62">
        <f>IF(G24&lt;=0.3,3,IF(G24&gt;=0.7,0,1.5))</f>
        <v>3</v>
      </c>
      <c r="I24" s="48"/>
      <c r="J24" s="40" t="s">
        <v>38</v>
      </c>
      <c r="K24" s="41">
        <f>IF(AND(J6&gt;=0,J6&lt;=1),X5,IF(AND(J6&gt;1,J6&lt;=2),X6,IF(AND(J6&gt;2,J6&lt;=3),X7,IF(AND(J6&gt;3,J6&lt;=4),#REF!,IF(AND(J6&gt;4,J6&lt;=5),X8,IF(AND(J6&gt;5,J6&lt;=6),X9,IF(AND(J6&gt;6,J6&lt;=7),X10,IF(AND(J6&gt;7,J6&lt;=8),#REF!,IF(AND(J6&gt;8,J6&lt;=9),X11,IF(AND(J6&gt;9,J6&lt;=10),X12,IF(AND(J6&gt;10,J6&lt;=11),X13,IF(AND(J6&gt;11,J6&lt;=12),X14,IF(AND(J6&gt;12,J6&lt;=13),X15,IF(AND(J6&gt;13,J6&lt;=14),X16,IF(AND(J6&gt;14,J6&lt;=15),X18,IF(AND(J6&gt;15,J6&lt;=16),X19,IF(AND(J6&gt;16,J6&lt;=17),X20,IF(AND(J6&gt;17,J6&lt;=18),X22,IF(AND(J6&gt;18,J6&lt;=19),X23,X24)))))))))))))))))))</f>
        <v>0</v>
      </c>
      <c r="L24" s="15"/>
      <c r="V24" s="7"/>
    </row>
    <row r="25" spans="2:22" ht="21" customHeight="1" thickBot="1" x14ac:dyDescent="0.25">
      <c r="B25" s="8"/>
      <c r="C25" s="29"/>
      <c r="D25" s="56" t="s">
        <v>58</v>
      </c>
      <c r="E25" s="31">
        <v>0</v>
      </c>
      <c r="F25" s="48"/>
      <c r="G25" s="61"/>
      <c r="H25" s="63"/>
      <c r="I25" s="48"/>
      <c r="L25" s="15"/>
      <c r="N25" s="1" t="s">
        <v>65</v>
      </c>
      <c r="O25" s="1" t="s">
        <v>66</v>
      </c>
    </row>
    <row r="26" spans="2:22" ht="17" thickBot="1" x14ac:dyDescent="0.25">
      <c r="B26" s="35"/>
      <c r="C26" s="36"/>
      <c r="D26" s="36"/>
      <c r="E26" s="42"/>
      <c r="F26" s="36"/>
      <c r="G26" s="55"/>
      <c r="H26" s="36"/>
      <c r="I26" s="36"/>
      <c r="J26" s="36"/>
      <c r="K26" s="36"/>
      <c r="L26" s="37"/>
    </row>
  </sheetData>
  <mergeCells count="17">
    <mergeCell ref="G6:G7"/>
    <mergeCell ref="H6:H7"/>
    <mergeCell ref="J8:K8"/>
    <mergeCell ref="G9:G10"/>
    <mergeCell ref="H9:H10"/>
    <mergeCell ref="J9:K9"/>
    <mergeCell ref="J10:K10"/>
    <mergeCell ref="J11:K11"/>
    <mergeCell ref="G24:G25"/>
    <mergeCell ref="H24:H25"/>
    <mergeCell ref="G12:G14"/>
    <mergeCell ref="H12:H14"/>
    <mergeCell ref="G16:G18"/>
    <mergeCell ref="H16:H18"/>
    <mergeCell ref="G20:G22"/>
    <mergeCell ref="H20:H22"/>
    <mergeCell ref="J21:K22"/>
  </mergeCells>
  <conditionalFormatting sqref="K6:K7">
    <cfRule type="containsText" dxfId="1" priority="1" operator="containsText" text="Complete">
      <formula>NOT(ISERROR(SEARCH("Complete",K6)))</formula>
    </cfRule>
    <cfRule type="containsText" dxfId="0" priority="2" operator="containsText" text="Absent/Partial">
      <formula>NOT(ISERROR(SEARCH("Absent/Partial",K6)))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Pulsante 1">
              <controlPr defaultSize="0" print="0" autoFill="0" autoPict="0" macro="[1]!Reset_SCORE">
                <anchor moveWithCells="1" sizeWithCells="1">
                  <from>
                    <xdr:col>9</xdr:col>
                    <xdr:colOff>38100</xdr:colOff>
                    <xdr:row>15</xdr:row>
                    <xdr:rowOff>152400</xdr:rowOff>
                  </from>
                  <to>
                    <xdr:col>10</xdr:col>
                    <xdr:colOff>952500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Pulsante 3">
              <controlPr defaultSize="0" print="0" autoFill="0" autoPict="0" macro="[1]!Compute_score">
                <anchor moveWithCells="1" sizeWithCells="1">
                  <from>
                    <xdr:col>9</xdr:col>
                    <xdr:colOff>25400</xdr:colOff>
                    <xdr:row>11</xdr:row>
                    <xdr:rowOff>177800</xdr:rowOff>
                  </from>
                  <to>
                    <xdr:col>10</xdr:col>
                    <xdr:colOff>927100</xdr:colOff>
                    <xdr:row>14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2020-05-26T12:12:04Z</dcterms:created>
  <dcterms:modified xsi:type="dcterms:W3CDTF">2020-07-30T11:02:46Z</dcterms:modified>
</cp:coreProperties>
</file>