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udia\Studia_sem_4\SDiZO\projekt\Projekt1\"/>
    </mc:Choice>
  </mc:AlternateContent>
  <xr:revisionPtr revIDLastSave="0" documentId="13_ncr:1_{FE6F9106-1E94-4185-972A-26F7DFE975A1}" xr6:coauthVersionLast="47" xr6:coauthVersionMax="47" xr10:uidLastSave="{00000000-0000-0000-0000-000000000000}"/>
  <bookViews>
    <workbookView xWindow="28680" yWindow="-120" windowWidth="28110" windowHeight="16440" activeTab="2" xr2:uid="{009485E9-6D4C-411E-9FE7-96AA1DC67CD5}"/>
  </bookViews>
  <sheets>
    <sheet name="dynamicArray_Tests" sheetId="6" r:id="rId1"/>
    <sheet name="list_Tests (2)" sheetId="7" r:id="rId2"/>
    <sheet name="heap_Tests (2)" sheetId="8" r:id="rId3"/>
    <sheet name="RBT_Tests (2)" sheetId="9" r:id="rId4"/>
    <sheet name="Sheet1" sheetId="1" r:id="rId5"/>
  </sheets>
  <definedNames>
    <definedName name="ExternalData_1" localSheetId="0" hidden="1">dynamicArray_Tests!$A$1:$C$71</definedName>
    <definedName name="ExternalData_1" localSheetId="2" hidden="1">'heap_Tests (2)'!$A$1:$C$31</definedName>
    <definedName name="ExternalData_1" localSheetId="1" hidden="1">'list_Tests (2)'!$A$1:$C$71</definedName>
    <definedName name="ExternalData_1" localSheetId="3" hidden="1">'RBT_Tests (2)'!$A$1:$C$31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8" l="1"/>
  <c r="N21" i="8"/>
  <c r="N23" i="8"/>
  <c r="N25" i="8"/>
  <c r="N27" i="8"/>
  <c r="N29" i="8"/>
  <c r="I30" i="9"/>
  <c r="I24" i="9"/>
  <c r="L18" i="9"/>
  <c r="L20" i="9" s="1"/>
  <c r="I18" i="9"/>
  <c r="L34" i="8"/>
  <c r="L19" i="8"/>
  <c r="I30" i="8"/>
  <c r="I24" i="8"/>
  <c r="I18" i="8"/>
  <c r="N36" i="7"/>
  <c r="N54" i="7"/>
  <c r="N48" i="7"/>
  <c r="N42" i="7"/>
  <c r="N30" i="7"/>
  <c r="N24" i="7"/>
  <c r="N18" i="7"/>
  <c r="N54" i="6"/>
  <c r="N48" i="6"/>
  <c r="Q45" i="6"/>
  <c r="N42" i="6"/>
  <c r="N36" i="6"/>
  <c r="N30" i="6"/>
  <c r="Q28" i="6"/>
  <c r="Q24" i="6"/>
  <c r="N18" i="6"/>
  <c r="N24" i="6"/>
  <c r="I23" i="6"/>
  <c r="I18" i="6"/>
  <c r="E3" i="8"/>
  <c r="E18" i="8" s="1"/>
  <c r="K20" i="8" s="1"/>
  <c r="F3" i="6"/>
  <c r="F18" i="6" s="1"/>
  <c r="Q20" i="6" s="1"/>
  <c r="L12" i="9"/>
  <c r="K12" i="9"/>
  <c r="I12" i="9"/>
  <c r="H12" i="9"/>
  <c r="F12" i="9"/>
  <c r="E12" i="9"/>
  <c r="E27" i="9" s="1"/>
  <c r="L11" i="9"/>
  <c r="K11" i="9"/>
  <c r="I11" i="9"/>
  <c r="H11" i="9"/>
  <c r="F11" i="9"/>
  <c r="E11" i="9"/>
  <c r="E26" i="9" s="1"/>
  <c r="L10" i="9"/>
  <c r="L33" i="9" s="1"/>
  <c r="L35" i="9" s="1"/>
  <c r="K10" i="9"/>
  <c r="I10" i="9"/>
  <c r="L27" i="9" s="1"/>
  <c r="L29" i="9" s="1"/>
  <c r="H10" i="9"/>
  <c r="F10" i="9"/>
  <c r="L21" i="9" s="1"/>
  <c r="E10" i="9"/>
  <c r="E25" i="9" s="1"/>
  <c r="K21" i="9" s="1"/>
  <c r="L9" i="9"/>
  <c r="K9" i="9"/>
  <c r="I9" i="9"/>
  <c r="H9" i="9"/>
  <c r="F9" i="9"/>
  <c r="E9" i="9"/>
  <c r="E24" i="9" s="1"/>
  <c r="L8" i="9"/>
  <c r="K8" i="9"/>
  <c r="I8" i="9"/>
  <c r="H8" i="9"/>
  <c r="F8" i="9"/>
  <c r="E8" i="9"/>
  <c r="E23" i="9" s="1"/>
  <c r="L7" i="9"/>
  <c r="K7" i="9"/>
  <c r="I7" i="9"/>
  <c r="H7" i="9"/>
  <c r="F7" i="9"/>
  <c r="E7" i="9"/>
  <c r="E22" i="9" s="1"/>
  <c r="L6" i="9"/>
  <c r="L31" i="9" s="1"/>
  <c r="K6" i="9"/>
  <c r="I6" i="9"/>
  <c r="L25" i="9" s="1"/>
  <c r="H6" i="9"/>
  <c r="F6" i="9"/>
  <c r="L19" i="9" s="1"/>
  <c r="E6" i="9"/>
  <c r="E21" i="9" s="1"/>
  <c r="K19" i="9" s="1"/>
  <c r="L5" i="9"/>
  <c r="K5" i="9"/>
  <c r="I5" i="9"/>
  <c r="H5" i="9"/>
  <c r="F5" i="9"/>
  <c r="E5" i="9"/>
  <c r="E20" i="9" s="1"/>
  <c r="L4" i="9"/>
  <c r="L34" i="9" s="1"/>
  <c r="K4" i="9"/>
  <c r="I4" i="9"/>
  <c r="L28" i="9" s="1"/>
  <c r="H4" i="9"/>
  <c r="F4" i="9"/>
  <c r="L22" i="9" s="1"/>
  <c r="E4" i="9"/>
  <c r="E19" i="9" s="1"/>
  <c r="K22" i="9" s="1"/>
  <c r="K28" i="9" s="1"/>
  <c r="K34" i="9" s="1"/>
  <c r="L3" i="9"/>
  <c r="L30" i="9" s="1"/>
  <c r="K3" i="9"/>
  <c r="I3" i="9"/>
  <c r="L24" i="9" s="1"/>
  <c r="L26" i="9" s="1"/>
  <c r="H3" i="9"/>
  <c r="F3" i="9"/>
  <c r="E3" i="9"/>
  <c r="E18" i="9" s="1"/>
  <c r="K18" i="9" s="1"/>
  <c r="K24" i="9" s="1"/>
  <c r="K30" i="9" s="1"/>
  <c r="X12" i="6"/>
  <c r="M27" i="6" s="1"/>
  <c r="W12" i="6"/>
  <c r="U12" i="6"/>
  <c r="L27" i="6" s="1"/>
  <c r="T12" i="6"/>
  <c r="R12" i="6"/>
  <c r="K27" i="6" s="1"/>
  <c r="Q12" i="6"/>
  <c r="O12" i="6"/>
  <c r="J27" i="6" s="1"/>
  <c r="N12" i="6"/>
  <c r="L12" i="6"/>
  <c r="H27" i="6" s="1"/>
  <c r="K12" i="6"/>
  <c r="I12" i="6"/>
  <c r="G27" i="6" s="1"/>
  <c r="H12" i="6"/>
  <c r="F12" i="6"/>
  <c r="F27" i="6" s="1"/>
  <c r="E12" i="6"/>
  <c r="E27" i="6" s="1"/>
  <c r="I27" i="6" s="1"/>
  <c r="X11" i="6"/>
  <c r="M26" i="6" s="1"/>
  <c r="W11" i="6"/>
  <c r="U11" i="6"/>
  <c r="L26" i="6" s="1"/>
  <c r="T11" i="6"/>
  <c r="R11" i="6"/>
  <c r="K26" i="6" s="1"/>
  <c r="Q11" i="6"/>
  <c r="O11" i="6"/>
  <c r="J26" i="6" s="1"/>
  <c r="N11" i="6"/>
  <c r="L11" i="6"/>
  <c r="H26" i="6" s="1"/>
  <c r="K11" i="6"/>
  <c r="I11" i="6"/>
  <c r="G26" i="6" s="1"/>
  <c r="H11" i="6"/>
  <c r="F11" i="6"/>
  <c r="F26" i="6" s="1"/>
  <c r="E11" i="6"/>
  <c r="E26" i="6" s="1"/>
  <c r="I26" i="6" s="1"/>
  <c r="X10" i="6"/>
  <c r="M25" i="6" s="1"/>
  <c r="Q59" i="6" s="1"/>
  <c r="W10" i="6"/>
  <c r="U10" i="6"/>
  <c r="L25" i="6" s="1"/>
  <c r="Q51" i="6" s="1"/>
  <c r="T10" i="6"/>
  <c r="R10" i="6"/>
  <c r="K25" i="6" s="1"/>
  <c r="Q47" i="6" s="1"/>
  <c r="Q10" i="6"/>
  <c r="O10" i="6"/>
  <c r="J25" i="6" s="1"/>
  <c r="Q41" i="6" s="1"/>
  <c r="N10" i="6"/>
  <c r="L10" i="6"/>
  <c r="H25" i="6" s="1"/>
  <c r="Q35" i="6" s="1"/>
  <c r="K10" i="6"/>
  <c r="I10" i="6"/>
  <c r="G25" i="6" s="1"/>
  <c r="Q29" i="6" s="1"/>
  <c r="H10" i="6"/>
  <c r="F10" i="6"/>
  <c r="F25" i="6" s="1"/>
  <c r="Q21" i="6" s="1"/>
  <c r="E10" i="6"/>
  <c r="E25" i="6" s="1"/>
  <c r="P23" i="6" s="1"/>
  <c r="P29" i="6" s="1"/>
  <c r="X9" i="6"/>
  <c r="M24" i="6" s="1"/>
  <c r="W9" i="6"/>
  <c r="U9" i="6"/>
  <c r="L24" i="6" s="1"/>
  <c r="T9" i="6"/>
  <c r="R9" i="6"/>
  <c r="K24" i="6" s="1"/>
  <c r="Q9" i="6"/>
  <c r="O9" i="6"/>
  <c r="J24" i="6" s="1"/>
  <c r="N9" i="6"/>
  <c r="L9" i="6"/>
  <c r="H24" i="6" s="1"/>
  <c r="K9" i="6"/>
  <c r="I9" i="6"/>
  <c r="G24" i="6" s="1"/>
  <c r="H9" i="6"/>
  <c r="F9" i="6"/>
  <c r="F24" i="6" s="1"/>
  <c r="E9" i="6"/>
  <c r="E24" i="6" s="1"/>
  <c r="I24" i="6" s="1"/>
  <c r="X8" i="6"/>
  <c r="M23" i="6" s="1"/>
  <c r="W8" i="6"/>
  <c r="U8" i="6"/>
  <c r="L23" i="6" s="1"/>
  <c r="T8" i="6"/>
  <c r="R8" i="6"/>
  <c r="K23" i="6" s="1"/>
  <c r="Q8" i="6"/>
  <c r="O8" i="6"/>
  <c r="J23" i="6" s="1"/>
  <c r="N8" i="6"/>
  <c r="L8" i="6"/>
  <c r="H23" i="6" s="1"/>
  <c r="K8" i="6"/>
  <c r="I8" i="6"/>
  <c r="G23" i="6" s="1"/>
  <c r="H8" i="6"/>
  <c r="F8" i="6"/>
  <c r="F23" i="6" s="1"/>
  <c r="E8" i="6"/>
  <c r="E23" i="6" s="1"/>
  <c r="X7" i="6"/>
  <c r="M22" i="6" s="1"/>
  <c r="W7" i="6"/>
  <c r="U7" i="6"/>
  <c r="L22" i="6" s="1"/>
  <c r="T7" i="6"/>
  <c r="R7" i="6"/>
  <c r="K22" i="6" s="1"/>
  <c r="Q7" i="6"/>
  <c r="O7" i="6"/>
  <c r="J22" i="6" s="1"/>
  <c r="N7" i="6"/>
  <c r="L7" i="6"/>
  <c r="H22" i="6" s="1"/>
  <c r="K7" i="6"/>
  <c r="I7" i="6"/>
  <c r="G22" i="6" s="1"/>
  <c r="H7" i="6"/>
  <c r="F7" i="6"/>
  <c r="F22" i="6" s="1"/>
  <c r="E7" i="6"/>
  <c r="E22" i="6" s="1"/>
  <c r="I22" i="6" s="1"/>
  <c r="X6" i="6"/>
  <c r="M21" i="6" s="1"/>
  <c r="Q55" i="6" s="1"/>
  <c r="W6" i="6"/>
  <c r="U6" i="6"/>
  <c r="L21" i="6" s="1"/>
  <c r="Q49" i="6" s="1"/>
  <c r="T6" i="6"/>
  <c r="R6" i="6"/>
  <c r="K21" i="6" s="1"/>
  <c r="Q43" i="6" s="1"/>
  <c r="Q6" i="6"/>
  <c r="O6" i="6"/>
  <c r="J21" i="6" s="1"/>
  <c r="Q37" i="6" s="1"/>
  <c r="N6" i="6"/>
  <c r="L6" i="6"/>
  <c r="H21" i="6" s="1"/>
  <c r="Q31" i="6" s="1"/>
  <c r="K6" i="6"/>
  <c r="I6" i="6"/>
  <c r="G21" i="6" s="1"/>
  <c r="Q25" i="6" s="1"/>
  <c r="H6" i="6"/>
  <c r="F6" i="6"/>
  <c r="F21" i="6" s="1"/>
  <c r="Q19" i="6" s="1"/>
  <c r="E6" i="6"/>
  <c r="E21" i="6" s="1"/>
  <c r="P19" i="6" s="1"/>
  <c r="P25" i="6" s="1"/>
  <c r="X5" i="6"/>
  <c r="M20" i="6" s="1"/>
  <c r="W5" i="6"/>
  <c r="U5" i="6"/>
  <c r="L20" i="6" s="1"/>
  <c r="T5" i="6"/>
  <c r="R5" i="6"/>
  <c r="K20" i="6" s="1"/>
  <c r="Q5" i="6"/>
  <c r="O5" i="6"/>
  <c r="J20" i="6" s="1"/>
  <c r="N5" i="6"/>
  <c r="L5" i="6"/>
  <c r="H20" i="6" s="1"/>
  <c r="K5" i="6"/>
  <c r="I5" i="6"/>
  <c r="G20" i="6" s="1"/>
  <c r="H5" i="6"/>
  <c r="F5" i="6"/>
  <c r="F20" i="6" s="1"/>
  <c r="E5" i="6"/>
  <c r="E20" i="6" s="1"/>
  <c r="I20" i="6" s="1"/>
  <c r="X4" i="6"/>
  <c r="M19" i="6" s="1"/>
  <c r="Q58" i="6" s="1"/>
  <c r="W4" i="6"/>
  <c r="U4" i="6"/>
  <c r="L19" i="6" s="1"/>
  <c r="Q52" i="6" s="1"/>
  <c r="T4" i="6"/>
  <c r="R4" i="6"/>
  <c r="K19" i="6" s="1"/>
  <c r="Q46" i="6" s="1"/>
  <c r="Q4" i="6"/>
  <c r="O4" i="6"/>
  <c r="J19" i="6" s="1"/>
  <c r="Q40" i="6" s="1"/>
  <c r="N4" i="6"/>
  <c r="L4" i="6"/>
  <c r="H19" i="6" s="1"/>
  <c r="Q34" i="6" s="1"/>
  <c r="K4" i="6"/>
  <c r="I4" i="6"/>
  <c r="G19" i="6" s="1"/>
  <c r="H4" i="6"/>
  <c r="F4" i="6"/>
  <c r="F19" i="6" s="1"/>
  <c r="Q22" i="6" s="1"/>
  <c r="E4" i="6"/>
  <c r="E19" i="6" s="1"/>
  <c r="P22" i="6" s="1"/>
  <c r="P28" i="6" s="1"/>
  <c r="P34" i="6" s="1"/>
  <c r="X3" i="6"/>
  <c r="M18" i="6" s="1"/>
  <c r="Q56" i="6" s="1"/>
  <c r="W3" i="6"/>
  <c r="U3" i="6"/>
  <c r="L18" i="6" s="1"/>
  <c r="Q50" i="6" s="1"/>
  <c r="T3" i="6"/>
  <c r="R3" i="6"/>
  <c r="K18" i="6" s="1"/>
  <c r="Q42" i="6" s="1"/>
  <c r="Q3" i="6"/>
  <c r="O3" i="6"/>
  <c r="J18" i="6" s="1"/>
  <c r="Q36" i="6" s="1"/>
  <c r="N3" i="6"/>
  <c r="L3" i="6"/>
  <c r="H18" i="6" s="1"/>
  <c r="Q32" i="6" s="1"/>
  <c r="K3" i="6"/>
  <c r="I3" i="6"/>
  <c r="G18" i="6" s="1"/>
  <c r="Q26" i="6" s="1"/>
  <c r="H3" i="6"/>
  <c r="E3" i="6"/>
  <c r="E18" i="6" s="1"/>
  <c r="P18" i="6" s="1"/>
  <c r="P24" i="6" s="1"/>
  <c r="P30" i="6" s="1"/>
  <c r="P36" i="6" s="1"/>
  <c r="P42" i="6" s="1"/>
  <c r="L3" i="8"/>
  <c r="H18" i="8" s="1"/>
  <c r="L30" i="8" s="1"/>
  <c r="L4" i="8"/>
  <c r="H19" i="8" s="1"/>
  <c r="L5" i="8"/>
  <c r="H20" i="8" s="1"/>
  <c r="L6" i="8"/>
  <c r="H21" i="8" s="1"/>
  <c r="L31" i="8" s="1"/>
  <c r="L7" i="8"/>
  <c r="H22" i="8" s="1"/>
  <c r="L8" i="8"/>
  <c r="H23" i="8" s="1"/>
  <c r="L9" i="8"/>
  <c r="H24" i="8" s="1"/>
  <c r="L10" i="8"/>
  <c r="H25" i="8" s="1"/>
  <c r="L33" i="8" s="1"/>
  <c r="L35" i="8" s="1"/>
  <c r="L11" i="8"/>
  <c r="H26" i="8" s="1"/>
  <c r="L12" i="8"/>
  <c r="H27" i="8" s="1"/>
  <c r="K3" i="8"/>
  <c r="K4" i="8"/>
  <c r="K5" i="8"/>
  <c r="K6" i="8"/>
  <c r="K7" i="8"/>
  <c r="K8" i="8"/>
  <c r="K9" i="8"/>
  <c r="K10" i="8"/>
  <c r="K11" i="8"/>
  <c r="K12" i="8"/>
  <c r="I3" i="8"/>
  <c r="G18" i="8" s="1"/>
  <c r="L24" i="8" s="1"/>
  <c r="I4" i="8"/>
  <c r="G19" i="8" s="1"/>
  <c r="L28" i="8" s="1"/>
  <c r="I5" i="8"/>
  <c r="G20" i="8" s="1"/>
  <c r="I6" i="8"/>
  <c r="G21" i="8" s="1"/>
  <c r="L25" i="8" s="1"/>
  <c r="I7" i="8"/>
  <c r="G22" i="8" s="1"/>
  <c r="I8" i="8"/>
  <c r="G23" i="8" s="1"/>
  <c r="I9" i="8"/>
  <c r="G24" i="8" s="1"/>
  <c r="I10" i="8"/>
  <c r="G25" i="8" s="1"/>
  <c r="L27" i="8" s="1"/>
  <c r="L29" i="8" s="1"/>
  <c r="I11" i="8"/>
  <c r="G26" i="8" s="1"/>
  <c r="I12" i="8"/>
  <c r="G27" i="8" s="1"/>
  <c r="H3" i="8"/>
  <c r="H4" i="8"/>
  <c r="H5" i="8"/>
  <c r="H6" i="8"/>
  <c r="H7" i="8"/>
  <c r="H8" i="8"/>
  <c r="H9" i="8"/>
  <c r="H10" i="8"/>
  <c r="H11" i="8"/>
  <c r="H12" i="8"/>
  <c r="F10" i="8"/>
  <c r="F25" i="8" s="1"/>
  <c r="L21" i="8" s="1"/>
  <c r="L23" i="8" s="1"/>
  <c r="F3" i="8"/>
  <c r="F18" i="8" s="1"/>
  <c r="L18" i="8" s="1"/>
  <c r="F4" i="8"/>
  <c r="F19" i="8" s="1"/>
  <c r="L22" i="8" s="1"/>
  <c r="F5" i="8"/>
  <c r="F20" i="8" s="1"/>
  <c r="F6" i="8"/>
  <c r="F21" i="8" s="1"/>
  <c r="F7" i="8"/>
  <c r="F22" i="8" s="1"/>
  <c r="F8" i="8"/>
  <c r="F23" i="8" s="1"/>
  <c r="F9" i="8"/>
  <c r="F24" i="8" s="1"/>
  <c r="F11" i="8"/>
  <c r="F26" i="8" s="1"/>
  <c r="F12" i="8"/>
  <c r="F27" i="8" s="1"/>
  <c r="E4" i="8"/>
  <c r="E19" i="8" s="1"/>
  <c r="K22" i="8" s="1"/>
  <c r="K28" i="8" s="1"/>
  <c r="K34" i="8" s="1"/>
  <c r="E5" i="8"/>
  <c r="E20" i="8" s="1"/>
  <c r="E6" i="8"/>
  <c r="E21" i="8" s="1"/>
  <c r="K19" i="8" s="1"/>
  <c r="E7" i="8"/>
  <c r="E22" i="8" s="1"/>
  <c r="E8" i="8"/>
  <c r="E23" i="8" s="1"/>
  <c r="E9" i="8"/>
  <c r="E24" i="8" s="1"/>
  <c r="E10" i="8"/>
  <c r="E25" i="8" s="1"/>
  <c r="K21" i="8" s="1"/>
  <c r="K27" i="8" s="1"/>
  <c r="E11" i="8"/>
  <c r="E26" i="8" s="1"/>
  <c r="E12" i="8"/>
  <c r="E27" i="8" s="1"/>
  <c r="X12" i="7"/>
  <c r="M27" i="7" s="1"/>
  <c r="W12" i="7"/>
  <c r="U12" i="7"/>
  <c r="L27" i="7" s="1"/>
  <c r="T12" i="7"/>
  <c r="R12" i="7"/>
  <c r="I27" i="7" s="1"/>
  <c r="Q12" i="7"/>
  <c r="O12" i="7"/>
  <c r="H27" i="7" s="1"/>
  <c r="N12" i="7"/>
  <c r="L12" i="7"/>
  <c r="K27" i="7" s="1"/>
  <c r="K12" i="7"/>
  <c r="I12" i="7"/>
  <c r="G27" i="7" s="1"/>
  <c r="H12" i="7"/>
  <c r="F12" i="7"/>
  <c r="F27" i="7" s="1"/>
  <c r="E12" i="7"/>
  <c r="E27" i="7" s="1"/>
  <c r="J27" i="7" s="1"/>
  <c r="X11" i="7"/>
  <c r="M26" i="7" s="1"/>
  <c r="W11" i="7"/>
  <c r="U11" i="7"/>
  <c r="L26" i="7" s="1"/>
  <c r="T11" i="7"/>
  <c r="R11" i="7"/>
  <c r="I26" i="7" s="1"/>
  <c r="Q11" i="7"/>
  <c r="O11" i="7"/>
  <c r="H26" i="7" s="1"/>
  <c r="N11" i="7"/>
  <c r="L11" i="7"/>
  <c r="K26" i="7" s="1"/>
  <c r="K11" i="7"/>
  <c r="I11" i="7"/>
  <c r="G26" i="7" s="1"/>
  <c r="H11" i="7"/>
  <c r="F11" i="7"/>
  <c r="F26" i="7" s="1"/>
  <c r="E11" i="7"/>
  <c r="E26" i="7" s="1"/>
  <c r="J26" i="7" s="1"/>
  <c r="X10" i="7"/>
  <c r="M25" i="7" s="1"/>
  <c r="Q57" i="7" s="1"/>
  <c r="W10" i="7"/>
  <c r="U10" i="7"/>
  <c r="L25" i="7" s="1"/>
  <c r="Q53" i="7" s="1"/>
  <c r="T10" i="7"/>
  <c r="R10" i="7"/>
  <c r="I25" i="7" s="1"/>
  <c r="Q41" i="7" s="1"/>
  <c r="Q10" i="7"/>
  <c r="O10" i="7"/>
  <c r="H25" i="7" s="1"/>
  <c r="Q35" i="7" s="1"/>
  <c r="N10" i="7"/>
  <c r="L10" i="7"/>
  <c r="K25" i="7" s="1"/>
  <c r="Q47" i="7" s="1"/>
  <c r="K10" i="7"/>
  <c r="I10" i="7"/>
  <c r="G25" i="7" s="1"/>
  <c r="Q29" i="7" s="1"/>
  <c r="H10" i="7"/>
  <c r="F10" i="7"/>
  <c r="F25" i="7" s="1"/>
  <c r="Q21" i="7" s="1"/>
  <c r="E10" i="7"/>
  <c r="E25" i="7" s="1"/>
  <c r="J25" i="7" s="1"/>
  <c r="X9" i="7"/>
  <c r="M24" i="7" s="1"/>
  <c r="W9" i="7"/>
  <c r="U9" i="7"/>
  <c r="L24" i="7" s="1"/>
  <c r="T9" i="7"/>
  <c r="R9" i="7"/>
  <c r="I24" i="7" s="1"/>
  <c r="Q9" i="7"/>
  <c r="O9" i="7"/>
  <c r="H24" i="7" s="1"/>
  <c r="N9" i="7"/>
  <c r="L9" i="7"/>
  <c r="K24" i="7" s="1"/>
  <c r="K9" i="7"/>
  <c r="I9" i="7"/>
  <c r="G24" i="7" s="1"/>
  <c r="H9" i="7"/>
  <c r="F9" i="7"/>
  <c r="F24" i="7" s="1"/>
  <c r="E9" i="7"/>
  <c r="E24" i="7" s="1"/>
  <c r="J24" i="7" s="1"/>
  <c r="X8" i="7"/>
  <c r="M23" i="7" s="1"/>
  <c r="W8" i="7"/>
  <c r="U8" i="7"/>
  <c r="L23" i="7" s="1"/>
  <c r="T8" i="7"/>
  <c r="R8" i="7"/>
  <c r="I23" i="7" s="1"/>
  <c r="Q8" i="7"/>
  <c r="O8" i="7"/>
  <c r="H23" i="7" s="1"/>
  <c r="N8" i="7"/>
  <c r="L8" i="7"/>
  <c r="K23" i="7" s="1"/>
  <c r="K8" i="7"/>
  <c r="I8" i="7"/>
  <c r="G23" i="7" s="1"/>
  <c r="H8" i="7"/>
  <c r="F8" i="7"/>
  <c r="F23" i="7" s="1"/>
  <c r="E8" i="7"/>
  <c r="E23" i="7" s="1"/>
  <c r="J23" i="7" s="1"/>
  <c r="X7" i="7"/>
  <c r="M22" i="7" s="1"/>
  <c r="W7" i="7"/>
  <c r="U7" i="7"/>
  <c r="L22" i="7" s="1"/>
  <c r="T7" i="7"/>
  <c r="R7" i="7"/>
  <c r="I22" i="7" s="1"/>
  <c r="Q7" i="7"/>
  <c r="O7" i="7"/>
  <c r="H22" i="7" s="1"/>
  <c r="N7" i="7"/>
  <c r="L7" i="7"/>
  <c r="K22" i="7" s="1"/>
  <c r="K7" i="7"/>
  <c r="I7" i="7"/>
  <c r="G22" i="7" s="1"/>
  <c r="H7" i="7"/>
  <c r="F7" i="7"/>
  <c r="F22" i="7" s="1"/>
  <c r="E7" i="7"/>
  <c r="E22" i="7" s="1"/>
  <c r="J22" i="7" s="1"/>
  <c r="X6" i="7"/>
  <c r="M21" i="7" s="1"/>
  <c r="Q55" i="7" s="1"/>
  <c r="W6" i="7"/>
  <c r="U6" i="7"/>
  <c r="L21" i="7" s="1"/>
  <c r="Q49" i="7" s="1"/>
  <c r="T6" i="7"/>
  <c r="R6" i="7"/>
  <c r="I21" i="7" s="1"/>
  <c r="Q37" i="7" s="1"/>
  <c r="Q6" i="7"/>
  <c r="O6" i="7"/>
  <c r="H21" i="7" s="1"/>
  <c r="Q31" i="7" s="1"/>
  <c r="N6" i="7"/>
  <c r="L6" i="7"/>
  <c r="K21" i="7" s="1"/>
  <c r="Q43" i="7" s="1"/>
  <c r="K6" i="7"/>
  <c r="I6" i="7"/>
  <c r="G21" i="7" s="1"/>
  <c r="Q25" i="7" s="1"/>
  <c r="H6" i="7"/>
  <c r="F6" i="7"/>
  <c r="F21" i="7" s="1"/>
  <c r="Q19" i="7" s="1"/>
  <c r="E6" i="7"/>
  <c r="E21" i="7" s="1"/>
  <c r="P19" i="7" s="1"/>
  <c r="X5" i="7"/>
  <c r="M20" i="7" s="1"/>
  <c r="W5" i="7"/>
  <c r="U5" i="7"/>
  <c r="L20" i="7" s="1"/>
  <c r="T5" i="7"/>
  <c r="R5" i="7"/>
  <c r="I20" i="7" s="1"/>
  <c r="Q5" i="7"/>
  <c r="O5" i="7"/>
  <c r="H20" i="7" s="1"/>
  <c r="N5" i="7"/>
  <c r="L5" i="7"/>
  <c r="K20" i="7" s="1"/>
  <c r="K5" i="7"/>
  <c r="I5" i="7"/>
  <c r="G20" i="7" s="1"/>
  <c r="H5" i="7"/>
  <c r="F5" i="7"/>
  <c r="F20" i="7" s="1"/>
  <c r="E5" i="7"/>
  <c r="E20" i="7" s="1"/>
  <c r="J20" i="7" s="1"/>
  <c r="X4" i="7"/>
  <c r="M19" i="7" s="1"/>
  <c r="Q58" i="7" s="1"/>
  <c r="W4" i="7"/>
  <c r="U4" i="7"/>
  <c r="L19" i="7" s="1"/>
  <c r="Q52" i="7" s="1"/>
  <c r="T4" i="7"/>
  <c r="R4" i="7"/>
  <c r="I19" i="7" s="1"/>
  <c r="Q40" i="7" s="1"/>
  <c r="S41" i="7" s="1"/>
  <c r="Q4" i="7"/>
  <c r="O4" i="7"/>
  <c r="H19" i="7" s="1"/>
  <c r="Q34" i="7" s="1"/>
  <c r="S35" i="7" s="1"/>
  <c r="N4" i="7"/>
  <c r="L4" i="7"/>
  <c r="K19" i="7" s="1"/>
  <c r="Q46" i="7" s="1"/>
  <c r="K4" i="7"/>
  <c r="I4" i="7"/>
  <c r="G19" i="7" s="1"/>
  <c r="Q28" i="7" s="1"/>
  <c r="S29" i="7" s="1"/>
  <c r="H4" i="7"/>
  <c r="F4" i="7"/>
  <c r="F19" i="7" s="1"/>
  <c r="Q22" i="7" s="1"/>
  <c r="S23" i="7" s="1"/>
  <c r="E4" i="7"/>
  <c r="E19" i="7" s="1"/>
  <c r="P22" i="7" s="1"/>
  <c r="P28" i="7" s="1"/>
  <c r="P34" i="7" s="1"/>
  <c r="P40" i="7" s="1"/>
  <c r="P46" i="7" s="1"/>
  <c r="P52" i="7" s="1"/>
  <c r="P58" i="7" s="1"/>
  <c r="X3" i="7"/>
  <c r="M18" i="7" s="1"/>
  <c r="Q56" i="7" s="1"/>
  <c r="W3" i="7"/>
  <c r="U3" i="7"/>
  <c r="L18" i="7" s="1"/>
  <c r="Q50" i="7" s="1"/>
  <c r="T3" i="7"/>
  <c r="R3" i="7"/>
  <c r="I18" i="7" s="1"/>
  <c r="Q38" i="7" s="1"/>
  <c r="S39" i="7" s="1"/>
  <c r="Q3" i="7"/>
  <c r="O3" i="7"/>
  <c r="H18" i="7" s="1"/>
  <c r="Q30" i="7" s="1"/>
  <c r="S31" i="7" s="1"/>
  <c r="N3" i="7"/>
  <c r="L3" i="7"/>
  <c r="K18" i="7" s="1"/>
  <c r="Q44" i="7" s="1"/>
  <c r="K3" i="7"/>
  <c r="I3" i="7"/>
  <c r="G18" i="7" s="1"/>
  <c r="Q26" i="7" s="1"/>
  <c r="S27" i="7" s="1"/>
  <c r="H3" i="7"/>
  <c r="F3" i="7"/>
  <c r="F18" i="7" s="1"/>
  <c r="Q18" i="7" s="1"/>
  <c r="S19" i="7" s="1"/>
  <c r="E3" i="7"/>
  <c r="E18" i="7" s="1"/>
  <c r="P20" i="7" s="1"/>
  <c r="P26" i="7" s="1"/>
  <c r="K25" i="9" l="1"/>
  <c r="M24" i="9" s="1"/>
  <c r="N25" i="9" s="1"/>
  <c r="O25" i="9" s="1"/>
  <c r="M18" i="9"/>
  <c r="L23" i="9"/>
  <c r="K27" i="9"/>
  <c r="L32" i="9"/>
  <c r="K23" i="9"/>
  <c r="M22" i="9" s="1"/>
  <c r="N23" i="9" s="1"/>
  <c r="K20" i="9"/>
  <c r="K26" i="9" s="1"/>
  <c r="K32" i="9" s="1"/>
  <c r="L26" i="8"/>
  <c r="K25" i="8"/>
  <c r="K31" i="8" s="1"/>
  <c r="L32" i="8"/>
  <c r="M20" i="8"/>
  <c r="K26" i="8"/>
  <c r="K32" i="8" s="1"/>
  <c r="K18" i="8"/>
  <c r="K24" i="8" s="1"/>
  <c r="K30" i="8" s="1"/>
  <c r="L20" i="8"/>
  <c r="O21" i="8" s="1"/>
  <c r="K23" i="8"/>
  <c r="K29" i="8" s="1"/>
  <c r="Q53" i="6"/>
  <c r="P20" i="6"/>
  <c r="P26" i="6" s="1"/>
  <c r="P32" i="6" s="1"/>
  <c r="P38" i="6" s="1"/>
  <c r="P44" i="6" s="1"/>
  <c r="P50" i="6" s="1"/>
  <c r="Q23" i="6"/>
  <c r="Q39" i="6"/>
  <c r="Q54" i="6"/>
  <c r="Q44" i="6"/>
  <c r="R28" i="6"/>
  <c r="S29" i="6" s="1"/>
  <c r="T29" i="6" s="1"/>
  <c r="P35" i="6"/>
  <c r="P41" i="6" s="1"/>
  <c r="P47" i="6" s="1"/>
  <c r="P40" i="6"/>
  <c r="P31" i="6"/>
  <c r="R24" i="6"/>
  <c r="S25" i="6" s="1"/>
  <c r="T25" i="6" s="1"/>
  <c r="P48" i="6"/>
  <c r="P54" i="6" s="1"/>
  <c r="I21" i="6"/>
  <c r="P21" i="6"/>
  <c r="Q30" i="6"/>
  <c r="Q38" i="6"/>
  <c r="Q48" i="6"/>
  <c r="Q57" i="6"/>
  <c r="I19" i="6"/>
  <c r="Q33" i="6"/>
  <c r="I25" i="6"/>
  <c r="Q18" i="6"/>
  <c r="Q27" i="6"/>
  <c r="Q45" i="7"/>
  <c r="P18" i="7"/>
  <c r="P24" i="7" s="1"/>
  <c r="P30" i="7" s="1"/>
  <c r="P36" i="7" s="1"/>
  <c r="P42" i="7" s="1"/>
  <c r="P48" i="7" s="1"/>
  <c r="P54" i="7" s="1"/>
  <c r="P23" i="7"/>
  <c r="P29" i="7" s="1"/>
  <c r="Q59" i="7"/>
  <c r="Q32" i="7"/>
  <c r="S33" i="7" s="1"/>
  <c r="J21" i="7"/>
  <c r="R28" i="7"/>
  <c r="T19" i="7"/>
  <c r="Q42" i="7"/>
  <c r="Q39" i="7"/>
  <c r="R22" i="7"/>
  <c r="Q51" i="7"/>
  <c r="Q27" i="7"/>
  <c r="J18" i="7"/>
  <c r="Q23" i="7"/>
  <c r="T23" i="7" s="1"/>
  <c r="Q33" i="7"/>
  <c r="J19" i="7"/>
  <c r="Q20" i="7"/>
  <c r="S21" i="7" s="1"/>
  <c r="Q36" i="7"/>
  <c r="S37" i="7" s="1"/>
  <c r="P21" i="7"/>
  <c r="P27" i="7" s="1"/>
  <c r="P33" i="7" s="1"/>
  <c r="P39" i="7" s="1"/>
  <c r="Q54" i="7"/>
  <c r="Q24" i="7"/>
  <c r="S25" i="7" s="1"/>
  <c r="Q48" i="7"/>
  <c r="K33" i="9"/>
  <c r="M32" i="9" s="1"/>
  <c r="N19" i="9"/>
  <c r="O19" i="9" s="1"/>
  <c r="K29" i="9"/>
  <c r="K31" i="9"/>
  <c r="M30" i="9" s="1"/>
  <c r="M24" i="8"/>
  <c r="O25" i="8" s="1"/>
  <c r="M26" i="8"/>
  <c r="K33" i="8"/>
  <c r="P32" i="7"/>
  <c r="P38" i="7" s="1"/>
  <c r="P44" i="7" s="1"/>
  <c r="P50" i="7" s="1"/>
  <c r="P56" i="7" s="1"/>
  <c r="R26" i="7"/>
  <c r="T29" i="7"/>
  <c r="T27" i="7"/>
  <c r="P25" i="7"/>
  <c r="P35" i="7"/>
  <c r="R22" i="6"/>
  <c r="S23" i="6" s="1"/>
  <c r="T23" i="6" s="1"/>
  <c r="R18" i="6"/>
  <c r="O23" i="9" l="1"/>
  <c r="M26" i="9"/>
  <c r="N27" i="9" s="1"/>
  <c r="O27" i="9" s="1"/>
  <c r="N31" i="9"/>
  <c r="O31" i="9" s="1"/>
  <c r="N33" i="9"/>
  <c r="O33" i="9" s="1"/>
  <c r="M20" i="9"/>
  <c r="N21" i="9" s="1"/>
  <c r="O21" i="9" s="1"/>
  <c r="M18" i="8"/>
  <c r="O19" i="8" s="1"/>
  <c r="M22" i="8"/>
  <c r="O23" i="8" s="1"/>
  <c r="O27" i="8"/>
  <c r="R34" i="6"/>
  <c r="S35" i="6" s="1"/>
  <c r="T35" i="6" s="1"/>
  <c r="R40" i="6"/>
  <c r="S41" i="6" s="1"/>
  <c r="T41" i="6" s="1"/>
  <c r="P46" i="6"/>
  <c r="P52" i="6" s="1"/>
  <c r="P56" i="6"/>
  <c r="S31" i="6"/>
  <c r="T31" i="6" s="1"/>
  <c r="R20" i="6"/>
  <c r="S21" i="6" s="1"/>
  <c r="T21" i="6" s="1"/>
  <c r="P27" i="6"/>
  <c r="S19" i="6"/>
  <c r="T19" i="6" s="1"/>
  <c r="P53" i="6"/>
  <c r="P59" i="6" s="1"/>
  <c r="P37" i="6"/>
  <c r="R30" i="6"/>
  <c r="R18" i="7"/>
  <c r="R20" i="7"/>
  <c r="T21" i="7" s="1"/>
  <c r="R32" i="7"/>
  <c r="T33" i="7" s="1"/>
  <c r="M28" i="9"/>
  <c r="N29" i="9" s="1"/>
  <c r="O29" i="9" s="1"/>
  <c r="K35" i="9"/>
  <c r="M34" i="9" s="1"/>
  <c r="M32" i="8"/>
  <c r="N33" i="8" s="1"/>
  <c r="O33" i="8" s="1"/>
  <c r="M30" i="8"/>
  <c r="N31" i="8" s="1"/>
  <c r="O31" i="8" s="1"/>
  <c r="K35" i="8"/>
  <c r="M28" i="8"/>
  <c r="O29" i="8" s="1"/>
  <c r="R34" i="7"/>
  <c r="T35" i="7" s="1"/>
  <c r="P41" i="7"/>
  <c r="R38" i="7"/>
  <c r="T39" i="7" s="1"/>
  <c r="P45" i="7"/>
  <c r="R24" i="7"/>
  <c r="T25" i="7" s="1"/>
  <c r="P31" i="7"/>
  <c r="N35" i="9" l="1"/>
  <c r="O35" i="9" s="1"/>
  <c r="R52" i="6"/>
  <c r="S53" i="6" s="1"/>
  <c r="T53" i="6" s="1"/>
  <c r="P58" i="6"/>
  <c r="R58" i="6" s="1"/>
  <c r="S59" i="6" s="1"/>
  <c r="T59" i="6" s="1"/>
  <c r="P33" i="6"/>
  <c r="R26" i="6"/>
  <c r="S27" i="6" s="1"/>
  <c r="T27" i="6" s="1"/>
  <c r="R46" i="6"/>
  <c r="S47" i="6" s="1"/>
  <c r="T47" i="6" s="1"/>
  <c r="P43" i="6"/>
  <c r="R36" i="6"/>
  <c r="S37" i="6" s="1"/>
  <c r="T37" i="6" s="1"/>
  <c r="M34" i="8"/>
  <c r="N35" i="8" s="1"/>
  <c r="O35" i="8" s="1"/>
  <c r="R30" i="7"/>
  <c r="T31" i="7" s="1"/>
  <c r="P37" i="7"/>
  <c r="P51" i="7"/>
  <c r="R44" i="7"/>
  <c r="S45" i="7" s="1"/>
  <c r="T45" i="7" s="1"/>
  <c r="R40" i="7"/>
  <c r="T41" i="7" s="1"/>
  <c r="P47" i="7"/>
  <c r="R32" i="6" l="1"/>
  <c r="S33" i="6" s="1"/>
  <c r="T33" i="6" s="1"/>
  <c r="P39" i="6"/>
  <c r="P49" i="6"/>
  <c r="R42" i="6"/>
  <c r="S43" i="6" s="1"/>
  <c r="T43" i="6" s="1"/>
  <c r="R46" i="7"/>
  <c r="S47" i="7" s="1"/>
  <c r="T47" i="7" s="1"/>
  <c r="P53" i="7"/>
  <c r="P57" i="7"/>
  <c r="R56" i="7" s="1"/>
  <c r="S57" i="7" s="1"/>
  <c r="T57" i="7" s="1"/>
  <c r="R50" i="7"/>
  <c r="S51" i="7" s="1"/>
  <c r="T51" i="7" s="1"/>
  <c r="R36" i="7"/>
  <c r="T37" i="7" s="1"/>
  <c r="P43" i="7"/>
  <c r="R48" i="6" l="1"/>
  <c r="S49" i="6" s="1"/>
  <c r="T49" i="6" s="1"/>
  <c r="P55" i="6"/>
  <c r="R54" i="6" s="1"/>
  <c r="S55" i="6" s="1"/>
  <c r="T55" i="6" s="1"/>
  <c r="R38" i="6"/>
  <c r="S39" i="6" s="1"/>
  <c r="T39" i="6" s="1"/>
  <c r="P45" i="6"/>
  <c r="R52" i="7"/>
  <c r="S53" i="7" s="1"/>
  <c r="T53" i="7" s="1"/>
  <c r="P59" i="7"/>
  <c r="R58" i="7" s="1"/>
  <c r="S59" i="7" s="1"/>
  <c r="T59" i="7" s="1"/>
  <c r="R42" i="7"/>
  <c r="S43" i="7" s="1"/>
  <c r="T43" i="7" s="1"/>
  <c r="P49" i="7"/>
  <c r="P51" i="6" l="1"/>
  <c r="R44" i="6"/>
  <c r="S45" i="6" s="1"/>
  <c r="T45" i="6" s="1"/>
  <c r="P55" i="7"/>
  <c r="R54" i="7" s="1"/>
  <c r="S55" i="7" s="1"/>
  <c r="T55" i="7" s="1"/>
  <c r="R48" i="7"/>
  <c r="S49" i="7" s="1"/>
  <c r="T49" i="7" s="1"/>
  <c r="P57" i="6" l="1"/>
  <c r="R56" i="6" s="1"/>
  <c r="S57" i="6" s="1"/>
  <c r="T57" i="6" s="1"/>
  <c r="R50" i="6"/>
  <c r="S51" i="6" s="1"/>
  <c r="T5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A150F-0642-4B02-8513-2898C4500F9C}" keepAlive="1" name="Query - dynamicArray_Tests (2)" description="Connection to the 'dynamicArray_Tests (2)' query in the workbook." type="5" refreshedVersion="8" background="1" saveData="1">
    <dbPr connection="Provider=Microsoft.Mashup.OleDb.1;Data Source=$Workbook$;Location=&quot;dynamicArray_Tests (2)&quot;;Extended Properties=&quot;&quot;" command="SELECT * FROM [dynamicArray_Tests (2)]"/>
  </connection>
  <connection id="2" xr16:uid="{10250E56-9E67-4919-9521-7BCC818727D8}" keepAlive="1" name="Query - heap_Tests (2)" description="Connection to the 'heap_Tests (2)' query in the workbook." type="5" refreshedVersion="8" background="1" saveData="1">
    <dbPr connection="Provider=Microsoft.Mashup.OleDb.1;Data Source=$Workbook$;Location=&quot;heap_Tests (2)&quot;;Extended Properties=&quot;&quot;" command="SELECT * FROM [heap_Tests (2)]"/>
  </connection>
  <connection id="3" xr16:uid="{08FFB870-B5E2-45FA-B4F2-B4B1853DF993}" keepAlive="1" name="Query - list_Tests (2)" description="Connection to the 'list_Tests (2)' query in the workbook." type="5" refreshedVersion="8" background="1" saveData="1">
    <dbPr connection="Provider=Microsoft.Mashup.OleDb.1;Data Source=$Workbook$;Location=&quot;list_Tests (2)&quot;;Extended Properties=&quot;&quot;" command="SELECT * FROM [list_Tests (2)]"/>
  </connection>
  <connection id="4" xr16:uid="{0EB2663C-E76E-42F3-9F2B-652324C91DC0}" keepAlive="1" name="Query - RBT_Tests (2)" description="Connection to the 'RBT_Tests (2)' query in the workbook." type="5" refreshedVersion="8" background="1" saveData="1">
    <dbPr connection="Provider=Microsoft.Mashup.OleDb.1;Data Source=$Workbook$;Location=&quot;RBT_Tests (2)&quot;;Extended Properties=&quot;&quot;" command="SELECT * FROM [RBT_Tests (2)]"/>
  </connection>
</connections>
</file>

<file path=xl/sharedStrings.xml><?xml version="1.0" encoding="utf-8"?>
<sst xmlns="http://schemas.openxmlformats.org/spreadsheetml/2006/main" count="480" uniqueCount="54">
  <si>
    <t>Population size</t>
  </si>
  <si>
    <t xml:space="preserve"> Time taken</t>
  </si>
  <si>
    <t xml:space="preserve"> Test Type</t>
  </si>
  <si>
    <t xml:space="preserve"> AddFirst</t>
  </si>
  <si>
    <t xml:space="preserve"> AddLast</t>
  </si>
  <si>
    <t xml:space="preserve"> AddAtPos</t>
  </si>
  <si>
    <t xml:space="preserve"> RemoveFirst</t>
  </si>
  <si>
    <t xml:space="preserve"> RemoveLast</t>
  </si>
  <si>
    <t xml:space="preserve"> RemoveAtPos</t>
  </si>
  <si>
    <t xml:space="preserve"> Find</t>
  </si>
  <si>
    <t xml:space="preserve"> Push</t>
  </si>
  <si>
    <t xml:space="preserve"> Pop</t>
  </si>
  <si>
    <t>Time taken</t>
  </si>
  <si>
    <t>ADD FIRST</t>
  </si>
  <si>
    <t>ADD LAST</t>
  </si>
  <si>
    <t>ADD AT POS</t>
  </si>
  <si>
    <t>REMOVE FIRST</t>
  </si>
  <si>
    <t>REMOVE AT POS</t>
  </si>
  <si>
    <t>REMOVE LAST</t>
  </si>
  <si>
    <t>FIND</t>
  </si>
  <si>
    <t>Ilość elementów</t>
  </si>
  <si>
    <t>PUSH</t>
  </si>
  <si>
    <t>POP</t>
  </si>
  <si>
    <t xml:space="preserve"> Add</t>
  </si>
  <si>
    <t xml:space="preserve"> Remove</t>
  </si>
  <si>
    <t>ADD</t>
  </si>
  <si>
    <t>REMOVE</t>
  </si>
  <si>
    <t>Dodaj na początek</t>
  </si>
  <si>
    <t>Dodaj na koniec</t>
  </si>
  <si>
    <t>Dodaj w wybrane miejsce</t>
  </si>
  <si>
    <t>Usuń z początku</t>
  </si>
  <si>
    <t>Usuń z końca</t>
  </si>
  <si>
    <t>Znajdź element</t>
  </si>
  <si>
    <t>Usuń z wybranego miejsca</t>
  </si>
  <si>
    <t>scale:</t>
  </si>
  <si>
    <t>Dodaj element</t>
  </si>
  <si>
    <t xml:space="preserve">Usun element </t>
  </si>
  <si>
    <t>Czas potrzebny na wykonanie operacji [us]</t>
  </si>
  <si>
    <t>Usun element z głowy</t>
  </si>
  <si>
    <t>Czas potrzebny na wykonanie operacji [ms]</t>
  </si>
  <si>
    <t>Rodzaj operacji</t>
  </si>
  <si>
    <t>Stosunek ilości elementów</t>
  </si>
  <si>
    <t>Różnica</t>
  </si>
  <si>
    <t>Czas otrzymany eksperymentalnie</t>
  </si>
  <si>
    <t>Teoretyczny czas wykanania operacji</t>
  </si>
  <si>
    <t>X</t>
  </si>
  <si>
    <t>Wybrane wyliczenia porównujące czasy operacji tablicy dynamicznej z teorią</t>
  </si>
  <si>
    <t>Wybrane wyliczenia porównujące czasy operacji listy dwukierunkowej z teorią</t>
  </si>
  <si>
    <t>Wybrane wyliczenia porównujące czasy operacji kopca binarnego z teorią</t>
  </si>
  <si>
    <t>Teoretyczna złożoność</t>
  </si>
  <si>
    <t>O(n)</t>
  </si>
  <si>
    <t>O(1)</t>
  </si>
  <si>
    <t>O(logn)</t>
  </si>
  <si>
    <t>Wybrane wyliczenia porównujące czasy operacji drzewa czerwono-czarnego z teorią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</si>
</sst>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2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</a:t>
            </a:r>
            <a:r>
              <a:rPr lang="en-US" baseline="0"/>
              <a:t>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dynamicArray_Tests!$F$18:$F$27</c:f>
              <c:numCache>
                <c:formatCode>0.00</c:formatCode>
                <c:ptCount val="10"/>
                <c:pt idx="0">
                  <c:v>0.31213200000000002</c:v>
                </c:pt>
                <c:pt idx="1">
                  <c:v>0.687889003</c:v>
                </c:pt>
                <c:pt idx="2">
                  <c:v>1.184635004</c:v>
                </c:pt>
                <c:pt idx="3">
                  <c:v>1.4632550100000001</c:v>
                </c:pt>
                <c:pt idx="4">
                  <c:v>1.7920909999999999</c:v>
                </c:pt>
                <c:pt idx="5">
                  <c:v>2.1439299890000001</c:v>
                </c:pt>
                <c:pt idx="6">
                  <c:v>2.3325460010000003</c:v>
                </c:pt>
                <c:pt idx="7">
                  <c:v>2.8331379830000003</c:v>
                </c:pt>
                <c:pt idx="8">
                  <c:v>3.0106110010000005</c:v>
                </c:pt>
                <c:pt idx="9">
                  <c:v>3.703758992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 w</a:t>
            </a:r>
            <a:r>
              <a:rPr lang="en-US" baseline="0"/>
              <a:t> wybrane miejsce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(2)'!$K$18:$K$27</c:f>
              <c:numCache>
                <c:formatCode>0.00</c:formatCode>
                <c:ptCount val="10"/>
                <c:pt idx="0">
                  <c:v>0.23352600000000001</c:v>
                </c:pt>
                <c:pt idx="1">
                  <c:v>0.48953099700000002</c:v>
                </c:pt>
                <c:pt idx="2">
                  <c:v>0.68675199999999992</c:v>
                </c:pt>
                <c:pt idx="3">
                  <c:v>0.96500499300000009</c:v>
                </c:pt>
                <c:pt idx="4">
                  <c:v>1.3304279970000001</c:v>
                </c:pt>
                <c:pt idx="5">
                  <c:v>1.7013140090000001</c:v>
                </c:pt>
                <c:pt idx="6">
                  <c:v>1.7589790029999999</c:v>
                </c:pt>
                <c:pt idx="7">
                  <c:v>2.201812002</c:v>
                </c:pt>
                <c:pt idx="8">
                  <c:v>2.1542549970000002</c:v>
                </c:pt>
                <c:pt idx="9">
                  <c:v>2.7172620080000001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A-44D2-B6AB-0B46B2E4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 z</a:t>
            </a:r>
            <a:r>
              <a:rPr lang="en-US" baseline="0"/>
              <a:t> początku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(2)'!$H$18:$H$27</c:f>
              <c:numCache>
                <c:formatCode>0.00</c:formatCode>
                <c:ptCount val="10"/>
                <c:pt idx="0">
                  <c:v>0.72299999999999998</c:v>
                </c:pt>
                <c:pt idx="1">
                  <c:v>0.74399999999999999</c:v>
                </c:pt>
                <c:pt idx="2">
                  <c:v>0.81</c:v>
                </c:pt>
                <c:pt idx="3">
                  <c:v>0.89</c:v>
                </c:pt>
                <c:pt idx="4">
                  <c:v>0.73499999999999999</c:v>
                </c:pt>
                <c:pt idx="5">
                  <c:v>0.73399999999999999</c:v>
                </c:pt>
                <c:pt idx="6">
                  <c:v>0.63400000000000001</c:v>
                </c:pt>
                <c:pt idx="7">
                  <c:v>0.66200000000000003</c:v>
                </c:pt>
                <c:pt idx="8">
                  <c:v>0.64600000000000002</c:v>
                </c:pt>
                <c:pt idx="9">
                  <c:v>0.65900000000000003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72-4345-877C-4D61EF90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[us]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 z</a:t>
            </a:r>
            <a:r>
              <a:rPr lang="en-US" baseline="0"/>
              <a:t> końca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(2)'!$I$18:$I$27</c:f>
              <c:numCache>
                <c:formatCode>0.00</c:formatCode>
                <c:ptCount val="10"/>
                <c:pt idx="0">
                  <c:v>0.51900000000000002</c:v>
                </c:pt>
                <c:pt idx="1">
                  <c:v>0.55500000000000005</c:v>
                </c:pt>
                <c:pt idx="2">
                  <c:v>0.5</c:v>
                </c:pt>
                <c:pt idx="3">
                  <c:v>0.504</c:v>
                </c:pt>
                <c:pt idx="4">
                  <c:v>0.46899999999999997</c:v>
                </c:pt>
                <c:pt idx="5">
                  <c:v>0.46</c:v>
                </c:pt>
                <c:pt idx="6">
                  <c:v>0.48899999999999999</c:v>
                </c:pt>
                <c:pt idx="7">
                  <c:v>0.47499999999999998</c:v>
                </c:pt>
                <c:pt idx="8">
                  <c:v>0.48699999999999999</c:v>
                </c:pt>
                <c:pt idx="9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7-466F-9ED6-9E4B3FA2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 z</a:t>
            </a:r>
            <a:r>
              <a:rPr lang="en-US" baseline="0"/>
              <a:t> wybranego miejsca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(2)'!$L$18:$L$27</c:f>
              <c:numCache>
                <c:formatCode>0.00</c:formatCode>
                <c:ptCount val="10"/>
                <c:pt idx="0">
                  <c:v>0.26430799799999999</c:v>
                </c:pt>
                <c:pt idx="1">
                  <c:v>0.49862000499999998</c:v>
                </c:pt>
                <c:pt idx="2">
                  <c:v>0.765128998</c:v>
                </c:pt>
                <c:pt idx="3">
                  <c:v>1.157796005</c:v>
                </c:pt>
                <c:pt idx="4">
                  <c:v>1.214598995</c:v>
                </c:pt>
                <c:pt idx="5">
                  <c:v>1.607959999</c:v>
                </c:pt>
                <c:pt idx="6">
                  <c:v>1.8511909870000001</c:v>
                </c:pt>
                <c:pt idx="7">
                  <c:v>2.1106480099999998</c:v>
                </c:pt>
                <c:pt idx="8">
                  <c:v>2.2151309829999999</c:v>
                </c:pt>
                <c:pt idx="9">
                  <c:v>2.4660580009999999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F-4FF3-B26D-F3059FD0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Znajdź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(2)'!$M$18:$M$27</c:f>
              <c:numCache>
                <c:formatCode>0.00</c:formatCode>
                <c:ptCount val="10"/>
                <c:pt idx="0">
                  <c:v>0.72281899699999996</c:v>
                </c:pt>
                <c:pt idx="1">
                  <c:v>1.4041099990000001</c:v>
                </c:pt>
                <c:pt idx="2">
                  <c:v>2.0654310049999998</c:v>
                </c:pt>
                <c:pt idx="3">
                  <c:v>2.4407769830000001</c:v>
                </c:pt>
                <c:pt idx="4">
                  <c:v>3.4669769760000002</c:v>
                </c:pt>
                <c:pt idx="5">
                  <c:v>4.6188350400000004</c:v>
                </c:pt>
                <c:pt idx="6">
                  <c:v>4.7504930060000001</c:v>
                </c:pt>
                <c:pt idx="7">
                  <c:v>5.6956029930000005</c:v>
                </c:pt>
                <c:pt idx="8">
                  <c:v>6.1851200010000005</c:v>
                </c:pt>
                <c:pt idx="9">
                  <c:v>6.9366129780000003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4-4D61-AFA0-89AF435E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</a:t>
            </a:r>
            <a:r>
              <a:rPr lang="en-US" baseline="0"/>
              <a:t>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1264836369321081E-2"/>
                  <c:y val="0.21975321910343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'heap_Tests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'heap_Tests (2)'!$F$18:$F$27</c:f>
              <c:numCache>
                <c:formatCode>0.00</c:formatCode>
                <c:ptCount val="10"/>
                <c:pt idx="0">
                  <c:v>0.26864800100000003</c:v>
                </c:pt>
                <c:pt idx="1">
                  <c:v>0.43252100100000002</c:v>
                </c:pt>
                <c:pt idx="2">
                  <c:v>0.87233600300000003</c:v>
                </c:pt>
                <c:pt idx="3">
                  <c:v>1.2903950070000001</c:v>
                </c:pt>
                <c:pt idx="4">
                  <c:v>1.6784360059999999</c:v>
                </c:pt>
                <c:pt idx="5">
                  <c:v>1.9049560080000001</c:v>
                </c:pt>
                <c:pt idx="6">
                  <c:v>2.1678970120000001</c:v>
                </c:pt>
                <c:pt idx="7">
                  <c:v>2.5104400039999999</c:v>
                </c:pt>
                <c:pt idx="8">
                  <c:v>2.9392899900000002</c:v>
                </c:pt>
                <c:pt idx="9">
                  <c:v>3.0294829860000001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6-4267-81BA-B4C4A011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Usuń element z głowy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252374448475102E-2"/>
                  <c:y val="0.31475971038783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'heap_Tests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'heap_Tests (2)'!$G$18:$G$27</c:f>
              <c:numCache>
                <c:formatCode>0.00</c:formatCode>
                <c:ptCount val="10"/>
                <c:pt idx="0">
                  <c:v>0.26439900100000002</c:v>
                </c:pt>
                <c:pt idx="1">
                  <c:v>0.51929900299999998</c:v>
                </c:pt>
                <c:pt idx="2">
                  <c:v>0.85890800200000006</c:v>
                </c:pt>
                <c:pt idx="3">
                  <c:v>1.300513995</c:v>
                </c:pt>
                <c:pt idx="4">
                  <c:v>1.480424011</c:v>
                </c:pt>
                <c:pt idx="5">
                  <c:v>1.7471789940000002</c:v>
                </c:pt>
                <c:pt idx="6">
                  <c:v>2.2049120150000001</c:v>
                </c:pt>
                <c:pt idx="7">
                  <c:v>2.3950930050000001</c:v>
                </c:pt>
                <c:pt idx="8">
                  <c:v>2.837167993</c:v>
                </c:pt>
                <c:pt idx="9">
                  <c:v>3.0203689920000003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6-4267-81BA-B4C4A011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Znajdź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'heap_Tests (2)'!$H$18:$H$27</c:f>
              <c:numCache>
                <c:formatCode>0.00</c:formatCode>
                <c:ptCount val="10"/>
                <c:pt idx="0">
                  <c:v>0.14810900000000002</c:v>
                </c:pt>
                <c:pt idx="1">
                  <c:v>0.35400900000000002</c:v>
                </c:pt>
                <c:pt idx="2">
                  <c:v>0.44939900100000002</c:v>
                </c:pt>
                <c:pt idx="3">
                  <c:v>0.63402700100000009</c:v>
                </c:pt>
                <c:pt idx="4">
                  <c:v>0.87615300400000007</c:v>
                </c:pt>
                <c:pt idx="5">
                  <c:v>1.0543969950000001</c:v>
                </c:pt>
                <c:pt idx="6">
                  <c:v>1.2825180009999999</c:v>
                </c:pt>
                <c:pt idx="7">
                  <c:v>1.554158001</c:v>
                </c:pt>
                <c:pt idx="8">
                  <c:v>1.4750449900000002</c:v>
                </c:pt>
                <c:pt idx="9">
                  <c:v>1.8169579980000001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6-4267-81BA-B4C4A011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</a:t>
            </a:r>
            <a:r>
              <a:rPr lang="en-US" baseline="0"/>
              <a:t>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1863849357633627E-2"/>
                  <c:y val="0.2745368793888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'RBT_Tests (2)'!$F$18:$F$27</c:f>
              <c:numCache>
                <c:formatCode>0.00</c:formatCode>
                <c:ptCount val="10"/>
                <c:pt idx="0">
                  <c:v>0.42</c:v>
                </c:pt>
                <c:pt idx="1">
                  <c:v>0.53</c:v>
                </c:pt>
                <c:pt idx="2">
                  <c:v>0.69</c:v>
                </c:pt>
                <c:pt idx="3">
                  <c:v>0.78</c:v>
                </c:pt>
                <c:pt idx="4">
                  <c:v>0.78</c:v>
                </c:pt>
                <c:pt idx="5">
                  <c:v>1.08</c:v>
                </c:pt>
                <c:pt idx="6">
                  <c:v>0.94</c:v>
                </c:pt>
                <c:pt idx="7">
                  <c:v>0.88</c:v>
                </c:pt>
                <c:pt idx="8">
                  <c:v>1.03</c:v>
                </c:pt>
                <c:pt idx="9">
                  <c:v>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D-4125-A527-E7A9D99A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</a:t>
            </a:r>
            <a:r>
              <a:rPr lang="en-US" baseline="0"/>
              <a:t>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7362046700394169E-2"/>
                  <c:y val="0.22675280660876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'RBT_Tests (2)'!$G$18:$G$27</c:f>
              <c:numCache>
                <c:formatCode>0.00</c:formatCode>
                <c:ptCount val="10"/>
                <c:pt idx="0">
                  <c:v>1.69</c:v>
                </c:pt>
                <c:pt idx="1">
                  <c:v>1.77</c:v>
                </c:pt>
                <c:pt idx="2">
                  <c:v>1.99</c:v>
                </c:pt>
                <c:pt idx="3">
                  <c:v>2.09</c:v>
                </c:pt>
                <c:pt idx="4">
                  <c:v>2.04</c:v>
                </c:pt>
                <c:pt idx="5">
                  <c:v>2.16</c:v>
                </c:pt>
                <c:pt idx="6">
                  <c:v>2.41</c:v>
                </c:pt>
                <c:pt idx="7">
                  <c:v>2.08</c:v>
                </c:pt>
                <c:pt idx="8">
                  <c:v>2.2200000000000002</c:v>
                </c:pt>
                <c:pt idx="9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D-4125-A527-E7A9D99A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dynamicArray_Tests!$G$18:$G$27</c:f>
              <c:numCache>
                <c:formatCode>0.00</c:formatCode>
                <c:ptCount val="10"/>
                <c:pt idx="0">
                  <c:v>0.27359300000000003</c:v>
                </c:pt>
                <c:pt idx="1">
                  <c:v>0.60035899800000003</c:v>
                </c:pt>
                <c:pt idx="2">
                  <c:v>1.296096997</c:v>
                </c:pt>
                <c:pt idx="3">
                  <c:v>1.625266995</c:v>
                </c:pt>
                <c:pt idx="4">
                  <c:v>2.2048690150000003</c:v>
                </c:pt>
                <c:pt idx="5">
                  <c:v>2.1890730029999999</c:v>
                </c:pt>
                <c:pt idx="6">
                  <c:v>2.2987349770000001</c:v>
                </c:pt>
                <c:pt idx="7">
                  <c:v>2.9775570020000002</c:v>
                </c:pt>
                <c:pt idx="8">
                  <c:v>2.940245</c:v>
                </c:pt>
                <c:pt idx="9">
                  <c:v>3.3417389990000004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Znajdź</a:t>
            </a:r>
            <a:r>
              <a:rPr lang="en-US" baseline="0"/>
              <a:t>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216908309404285E-2"/>
                  <c:y val="0.26677447295015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'RBT_Tests (2)'!$H$18:$H$27</c:f>
              <c:numCache>
                <c:formatCode>0.00</c:formatCode>
                <c:ptCount val="10"/>
                <c:pt idx="0">
                  <c:v>0.27</c:v>
                </c:pt>
                <c:pt idx="1">
                  <c:v>0.47</c:v>
                </c:pt>
                <c:pt idx="2">
                  <c:v>0.6</c:v>
                </c:pt>
                <c:pt idx="3">
                  <c:v>0.54</c:v>
                </c:pt>
                <c:pt idx="4">
                  <c:v>0.64</c:v>
                </c:pt>
                <c:pt idx="5">
                  <c:v>0.84</c:v>
                </c:pt>
                <c:pt idx="6">
                  <c:v>0.67</c:v>
                </c:pt>
                <c:pt idx="7">
                  <c:v>0.8</c:v>
                </c:pt>
                <c:pt idx="8">
                  <c:v>0.76</c:v>
                </c:pt>
                <c:pt idx="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D-4125-A527-E7A9D99A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 w</a:t>
            </a:r>
            <a:r>
              <a:rPr lang="en-US" baseline="0"/>
              <a:t> wybrane miejsce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dynamicArray_Tests!$H$18:$H$27</c:f>
              <c:numCache>
                <c:formatCode>0.00</c:formatCode>
                <c:ptCount val="10"/>
                <c:pt idx="0">
                  <c:v>0.28004800000000002</c:v>
                </c:pt>
                <c:pt idx="1">
                  <c:v>0.69267499899999996</c:v>
                </c:pt>
                <c:pt idx="2">
                  <c:v>1.1726019970000001</c:v>
                </c:pt>
                <c:pt idx="3">
                  <c:v>1.455975995</c:v>
                </c:pt>
                <c:pt idx="4">
                  <c:v>1.9862470060000001</c:v>
                </c:pt>
                <c:pt idx="5">
                  <c:v>2.2726810049999999</c:v>
                </c:pt>
                <c:pt idx="6">
                  <c:v>2.3339179989999996</c:v>
                </c:pt>
                <c:pt idx="7">
                  <c:v>3.0460820119999998</c:v>
                </c:pt>
                <c:pt idx="8">
                  <c:v>3.4102220020000003</c:v>
                </c:pt>
                <c:pt idx="9">
                  <c:v>3.656889998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 z</a:t>
            </a:r>
            <a:r>
              <a:rPr lang="en-US" baseline="0"/>
              <a:t> początku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dynamicArray_Tests!$J$18:$J$27</c:f>
              <c:numCache>
                <c:formatCode>0.00</c:formatCode>
                <c:ptCount val="10"/>
                <c:pt idx="0">
                  <c:v>0.247699001</c:v>
                </c:pt>
                <c:pt idx="1">
                  <c:v>0.65916000099999994</c:v>
                </c:pt>
                <c:pt idx="2">
                  <c:v>1.0188189999999999</c:v>
                </c:pt>
                <c:pt idx="3">
                  <c:v>1.5733150009999999</c:v>
                </c:pt>
                <c:pt idx="4">
                  <c:v>1.9217029999999999</c:v>
                </c:pt>
                <c:pt idx="5">
                  <c:v>2.154338997</c:v>
                </c:pt>
                <c:pt idx="6">
                  <c:v>2.6259229879999997</c:v>
                </c:pt>
                <c:pt idx="7">
                  <c:v>2.562253015</c:v>
                </c:pt>
                <c:pt idx="8">
                  <c:v>3.1679609989999999</c:v>
                </c:pt>
                <c:pt idx="9">
                  <c:v>3.7134910130000001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 z</a:t>
            </a:r>
            <a:r>
              <a:rPr lang="en-US" baseline="0"/>
              <a:t> końca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dynamicArray_Tests!$K$18:$K$27</c:f>
              <c:numCache>
                <c:formatCode>0.00</c:formatCode>
                <c:ptCount val="10"/>
                <c:pt idx="0">
                  <c:v>0.26468900000000001</c:v>
                </c:pt>
                <c:pt idx="1">
                  <c:v>0.6155800010000001</c:v>
                </c:pt>
                <c:pt idx="2">
                  <c:v>1.1808269969999998</c:v>
                </c:pt>
                <c:pt idx="3">
                  <c:v>1.4603420030000001</c:v>
                </c:pt>
                <c:pt idx="4">
                  <c:v>1.843921997</c:v>
                </c:pt>
                <c:pt idx="5">
                  <c:v>2.0515600009999999</c:v>
                </c:pt>
                <c:pt idx="6">
                  <c:v>2.4081350019999999</c:v>
                </c:pt>
                <c:pt idx="7">
                  <c:v>2.6601260010000001</c:v>
                </c:pt>
                <c:pt idx="8">
                  <c:v>3.0404010010000002</c:v>
                </c:pt>
                <c:pt idx="9">
                  <c:v>3.490356995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Usuń z</a:t>
            </a:r>
            <a:r>
              <a:rPr lang="en-US" baseline="0"/>
              <a:t> wybranego miejsca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dynamicArray_Tests!$L$18:$L$27</c:f>
              <c:numCache>
                <c:formatCode>0.00</c:formatCode>
                <c:ptCount val="10"/>
                <c:pt idx="0">
                  <c:v>0.25339199899999998</c:v>
                </c:pt>
                <c:pt idx="1">
                  <c:v>0.61998600000000004</c:v>
                </c:pt>
                <c:pt idx="2">
                  <c:v>1.129715995</c:v>
                </c:pt>
                <c:pt idx="3">
                  <c:v>1.3006409969999999</c:v>
                </c:pt>
                <c:pt idx="4">
                  <c:v>1.6256940040000001</c:v>
                </c:pt>
                <c:pt idx="5">
                  <c:v>1.9507470060000001</c:v>
                </c:pt>
                <c:pt idx="6">
                  <c:v>2.5181019970000005</c:v>
                </c:pt>
                <c:pt idx="7">
                  <c:v>2.8562479999999999</c:v>
                </c:pt>
                <c:pt idx="8">
                  <c:v>3.229412993</c:v>
                </c:pt>
                <c:pt idx="9">
                  <c:v>3.5350899930000002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Znajdź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dynamicArray_Tests!$E$18:$E$27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dynamicArray_Tests!$M$18:$M$27</c:f>
              <c:numCache>
                <c:formatCode>0.00</c:formatCode>
                <c:ptCount val="10"/>
                <c:pt idx="0">
                  <c:v>0.204791999</c:v>
                </c:pt>
                <c:pt idx="1">
                  <c:v>0.30177399999999999</c:v>
                </c:pt>
                <c:pt idx="2">
                  <c:v>0.51353599899999991</c:v>
                </c:pt>
                <c:pt idx="3">
                  <c:v>0.67138800100000007</c:v>
                </c:pt>
                <c:pt idx="4">
                  <c:v>0.82970100300000005</c:v>
                </c:pt>
                <c:pt idx="5">
                  <c:v>1.006700004</c:v>
                </c:pt>
                <c:pt idx="6">
                  <c:v>1.3693939989999999</c:v>
                </c:pt>
                <c:pt idx="7">
                  <c:v>1.525119989</c:v>
                </c:pt>
                <c:pt idx="8">
                  <c:v>1.4732489980000001</c:v>
                </c:pt>
                <c:pt idx="9">
                  <c:v>1.815075006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4-4DA3-AAF0-AAAC6E4E64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'heap_Tests (2)'!$H$18:$H$27</c:f>
              <c:numCache>
                <c:formatCode>0.00</c:formatCode>
                <c:ptCount val="10"/>
                <c:pt idx="0">
                  <c:v>0.14810900000000002</c:v>
                </c:pt>
                <c:pt idx="1">
                  <c:v>0.35400900000000002</c:v>
                </c:pt>
                <c:pt idx="2">
                  <c:v>0.44939900100000002</c:v>
                </c:pt>
                <c:pt idx="3">
                  <c:v>0.63402700100000009</c:v>
                </c:pt>
                <c:pt idx="4">
                  <c:v>0.87615300400000007</c:v>
                </c:pt>
                <c:pt idx="5">
                  <c:v>1.0543969950000001</c:v>
                </c:pt>
                <c:pt idx="6">
                  <c:v>1.2825180009999999</c:v>
                </c:pt>
                <c:pt idx="7">
                  <c:v>1.554158001</c:v>
                </c:pt>
                <c:pt idx="8">
                  <c:v>1.4750449900000002</c:v>
                </c:pt>
                <c:pt idx="9">
                  <c:v>1.8169579980000001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6-43F4-A45F-D882074A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</a:t>
            </a:r>
            <a:r>
              <a:rPr lang="en-US" baseline="0"/>
              <a:t>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(2)'!$F$18:$F$27</c:f>
              <c:numCache>
                <c:formatCode>0.00</c:formatCode>
                <c:ptCount val="10"/>
                <c:pt idx="0">
                  <c:v>0.109</c:v>
                </c:pt>
                <c:pt idx="1">
                  <c:v>0.14399999999999999</c:v>
                </c:pt>
                <c:pt idx="2">
                  <c:v>0.125</c:v>
                </c:pt>
                <c:pt idx="3">
                  <c:v>0.11700000000000001</c:v>
                </c:pt>
                <c:pt idx="4">
                  <c:v>0.13500000000000001</c:v>
                </c:pt>
                <c:pt idx="5">
                  <c:v>0.113</c:v>
                </c:pt>
                <c:pt idx="6">
                  <c:v>0.11600000000000001</c:v>
                </c:pt>
                <c:pt idx="7">
                  <c:v>0.11700000000000001</c:v>
                </c:pt>
                <c:pt idx="8">
                  <c:v>0.122</c:v>
                </c:pt>
                <c:pt idx="9">
                  <c:v>0.122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1-41A3-AE18-77DB5084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Dodaj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'list_Tests (2)'!$E$18:$E$27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'list_Tests (2)'!$G$18:$G$27</c:f>
              <c:numCache>
                <c:formatCode>0.00</c:formatCode>
                <c:ptCount val="10"/>
                <c:pt idx="0">
                  <c:v>7.4999999999999997E-2</c:v>
                </c:pt>
                <c:pt idx="1">
                  <c:v>9.6000000000000002E-2</c:v>
                </c:pt>
                <c:pt idx="2">
                  <c:v>9.5000000000000001E-2</c:v>
                </c:pt>
                <c:pt idx="3">
                  <c:v>0.13100000000000001</c:v>
                </c:pt>
                <c:pt idx="4">
                  <c:v>0.105</c:v>
                </c:pt>
                <c:pt idx="5">
                  <c:v>0.10100000000000001</c:v>
                </c:pt>
                <c:pt idx="6">
                  <c:v>8.5000000000000006E-2</c:v>
                </c:pt>
                <c:pt idx="7">
                  <c:v>8.8999999999999996E-2</c:v>
                </c:pt>
                <c:pt idx="8">
                  <c:v>9.0999999999999998E-2</c:v>
                </c:pt>
                <c:pt idx="9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1-4E00-9EC1-209F7A9E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13808"/>
        <c:axId val="895233312"/>
      </c:scatterChart>
      <c:valAx>
        <c:axId val="20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33312"/>
        <c:crosses val="autoZero"/>
        <c:crossBetween val="midCat"/>
      </c:valAx>
      <c:valAx>
        <c:axId val="895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588796</xdr:colOff>
      <xdr:row>27</xdr:row>
      <xdr:rowOff>146554</xdr:rowOff>
    </xdr:from>
    <xdr:to>
      <xdr:col>7</xdr:col>
      <xdr:colOff>1239224</xdr:colOff>
      <xdr:row>42</xdr:row>
      <xdr:rowOff>32254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37744-4CA4-7D35-7D5D-20DD4F4B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569746</xdr:colOff>
      <xdr:row>42</xdr:row>
      <xdr:rowOff>175129</xdr:rowOff>
    </xdr:from>
    <xdr:to>
      <xdr:col>7</xdr:col>
      <xdr:colOff>1220174</xdr:colOff>
      <xdr:row>57</xdr:row>
      <xdr:rowOff>60829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69D51-57CC-EA4A-364D-C7C52DDEB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522121</xdr:colOff>
      <xdr:row>58</xdr:row>
      <xdr:rowOff>70354</xdr:rowOff>
    </xdr:from>
    <xdr:to>
      <xdr:col>7</xdr:col>
      <xdr:colOff>1172549</xdr:colOff>
      <xdr:row>72</xdr:row>
      <xdr:rowOff>146554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CF83C-8DF8-2A62-7C30-BB42D4DF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1350796</xdr:colOff>
      <xdr:row>27</xdr:row>
      <xdr:rowOff>117979</xdr:rowOff>
    </xdr:from>
    <xdr:to>
      <xdr:col>11</xdr:col>
      <xdr:colOff>572474</xdr:colOff>
      <xdr:row>42</xdr:row>
      <xdr:rowOff>3679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E5001-9869-522F-2B90-5BCF50BE9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1331746</xdr:colOff>
      <xdr:row>42</xdr:row>
      <xdr:rowOff>146554</xdr:rowOff>
    </xdr:from>
    <xdr:to>
      <xdr:col>11</xdr:col>
      <xdr:colOff>553424</xdr:colOff>
      <xdr:row>57</xdr:row>
      <xdr:rowOff>32254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D2D25-02F5-3B41-4F95-10D625ED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1388896</xdr:colOff>
      <xdr:row>57</xdr:row>
      <xdr:rowOff>165604</xdr:rowOff>
    </xdr:from>
    <xdr:to>
      <xdr:col>11</xdr:col>
      <xdr:colOff>610574</xdr:colOff>
      <xdr:row>72</xdr:row>
      <xdr:rowOff>51304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30F15F-6AAC-7822-6E35-6CF9EF9D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697035</xdr:colOff>
      <xdr:row>73</xdr:row>
      <xdr:rowOff>31388</xdr:rowOff>
    </xdr:from>
    <xdr:to>
      <xdr:col>7</xdr:col>
      <xdr:colOff>1013623</xdr:colOff>
      <xdr:row>87</xdr:row>
      <xdr:rowOff>107588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786727-F3CD-B21E-1241-04921ED8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30</xdr:row>
      <xdr:rowOff>28575</xdr:rowOff>
    </xdr:from>
    <xdr:to>
      <xdr:col>7</xdr:col>
      <xdr:colOff>1242834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05578-A780-4FEA-B559-52610D239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45</xdr:row>
      <xdr:rowOff>57150</xdr:rowOff>
    </xdr:from>
    <xdr:to>
      <xdr:col>7</xdr:col>
      <xdr:colOff>1223784</xdr:colOff>
      <xdr:row>59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7A0EE-5859-47FB-9F9F-6A1548369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60</xdr:row>
      <xdr:rowOff>142875</xdr:rowOff>
    </xdr:from>
    <xdr:to>
      <xdr:col>7</xdr:col>
      <xdr:colOff>1176159</xdr:colOff>
      <xdr:row>75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940AC-395C-4A3E-A72A-4707CE556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1354406</xdr:colOff>
      <xdr:row>30</xdr:row>
      <xdr:rowOff>0</xdr:rowOff>
    </xdr:from>
    <xdr:to>
      <xdr:col>11</xdr:col>
      <xdr:colOff>515471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C6C99B-5F9F-45F0-B111-B25BB9888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1335356</xdr:colOff>
      <xdr:row>45</xdr:row>
      <xdr:rowOff>28575</xdr:rowOff>
    </xdr:from>
    <xdr:to>
      <xdr:col>11</xdr:col>
      <xdr:colOff>496421</xdr:colOff>
      <xdr:row>59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4D536-D447-4534-945C-7BA6E221A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1392506</xdr:colOff>
      <xdr:row>60</xdr:row>
      <xdr:rowOff>47625</xdr:rowOff>
    </xdr:from>
    <xdr:to>
      <xdr:col>11</xdr:col>
      <xdr:colOff>553571</xdr:colOff>
      <xdr:row>74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45D220-244F-46E2-ACED-711CB30E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282463</xdr:colOff>
      <xdr:row>76</xdr:row>
      <xdr:rowOff>78441</xdr:rowOff>
    </xdr:from>
    <xdr:to>
      <xdr:col>8</xdr:col>
      <xdr:colOff>758486</xdr:colOff>
      <xdr:row>90</xdr:row>
      <xdr:rowOff>154641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23727E-4E4E-4342-A0F1-3409F8A57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323923</xdr:colOff>
      <xdr:row>28</xdr:row>
      <xdr:rowOff>45804</xdr:rowOff>
    </xdr:from>
    <xdr:to>
      <xdr:col>7</xdr:col>
      <xdr:colOff>1091158</xdr:colOff>
      <xdr:row>44</xdr:row>
      <xdr:rowOff>31102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A1A35-6470-4480-BADF-47ED76775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1175206</xdr:colOff>
      <xdr:row>60</xdr:row>
      <xdr:rowOff>167788</xdr:rowOff>
    </xdr:from>
    <xdr:to>
      <xdr:col>9</xdr:col>
      <xdr:colOff>814991</xdr:colOff>
      <xdr:row>76</xdr:row>
      <xdr:rowOff>186703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CE2FC-53EB-251A-DA4F-4D3BAA22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239948</xdr:colOff>
      <xdr:row>45</xdr:row>
      <xdr:rowOff>70684</xdr:rowOff>
    </xdr:from>
    <xdr:to>
      <xdr:col>7</xdr:col>
      <xdr:colOff>1007183</xdr:colOff>
      <xdr:row>61</xdr:row>
      <xdr:rowOff>55982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E66D3-6F9F-3E2F-21FE-ACCF70B2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28</xdr:row>
      <xdr:rowOff>33618</xdr:rowOff>
    </xdr:from>
    <xdr:to>
      <xdr:col>7</xdr:col>
      <xdr:colOff>1624484</xdr:colOff>
      <xdr:row>43</xdr:row>
      <xdr:rowOff>159790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3DA44-136E-478D-801F-42C844FA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454959</xdr:colOff>
      <xdr:row>62</xdr:row>
      <xdr:rowOff>40342</xdr:rowOff>
    </xdr:from>
    <xdr:to>
      <xdr:col>8</xdr:col>
      <xdr:colOff>802823</xdr:colOff>
      <xdr:row>77</xdr:row>
      <xdr:rowOff>177719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C0D32-86B8-521A-CDEE-7DE91C05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24651</xdr:colOff>
      <xdr:row>45</xdr:row>
      <xdr:rowOff>80683</xdr:rowOff>
    </xdr:from>
    <xdr:to>
      <xdr:col>7</xdr:col>
      <xdr:colOff>1682753</xdr:colOff>
      <xdr:row>61</xdr:row>
      <xdr:rowOff>27561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E3B56-DB16-D434-8B7A-828A9ACD4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4E65D3-3F81-42A1-B4C7-BF74CB69DE7C}" autoFormatId="16" applyNumberFormats="0" applyBorderFormats="0" applyFontFormats="0" applyPatternFormats="0" applyAlignmentFormats="0" applyWidthHeightFormats="0">
  <queryTableRefresh nextId="4">
    <queryTableFields count="3">
      <queryTableField id="1" name="Population size" tableColumnId="1"/>
      <queryTableField id="2" name=" Time taken" tableColumnId="2"/>
      <queryTableField id="3" name=" Test Typ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9DBCF25-06BC-4099-8F6A-C48DB7820F6E}" autoFormatId="16" applyNumberFormats="0" applyBorderFormats="0" applyFontFormats="0" applyPatternFormats="0" applyAlignmentFormats="0" applyWidthHeightFormats="0">
  <queryTableRefresh nextId="4">
    <queryTableFields count="3">
      <queryTableField id="1" name="Population size" tableColumnId="1"/>
      <queryTableField id="2" name=" Time taken" tableColumnId="2"/>
      <queryTableField id="3" name=" Test Typ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37F820-ACF0-468B-A338-2E458F428146}" autoFormatId="16" applyNumberFormats="0" applyBorderFormats="0" applyFontFormats="0" applyPatternFormats="0" applyAlignmentFormats="0" applyWidthHeightFormats="0">
  <queryTableRefresh nextId="4">
    <queryTableFields count="3">
      <queryTableField id="1" name="Population size" tableColumnId="1"/>
      <queryTableField id="2" name=" Time taken" tableColumnId="2"/>
      <queryTableField id="3" name=" Test Typ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B75704-A929-4905-AB33-8C6EDDBE55BA}" autoFormatId="16" applyNumberFormats="0" applyBorderFormats="0" applyFontFormats="0" applyPatternFormats="0" applyAlignmentFormats="0" applyWidthHeightFormats="0">
  <queryTableRefresh nextId="4">
    <queryTableFields count="3">
      <queryTableField id="1" name="Population size" tableColumnId="1"/>
      <queryTableField id="2" name=" Time taken" tableColumnId="2"/>
      <queryTableField id="3" name=" Test Typ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64CDB-63FC-4568-B2FB-85254D2CF996}" name="dynamicArray_Tests__2" displayName="dynamicArray_Tests__2" ref="A1:C71" tableType="queryTable" totalsRowShown="0">
  <autoFilter ref="A1:C71" xr:uid="{C8464CDB-63FC-4568-B2FB-85254D2CF996}"/>
  <tableColumns count="3">
    <tableColumn id="1" xr3:uid="{19F7557D-6644-456A-84FC-D60F88670DA3}" uniqueName="1" name="Population size" queryTableFieldId="1"/>
    <tableColumn id="2" xr3:uid="{BADE24D1-BAA1-4E35-B05A-4A975E89EF73}" uniqueName="2" name=" Time taken" queryTableFieldId="2"/>
    <tableColumn id="3" xr3:uid="{AEB3BD26-A6EB-4B94-B216-C9CD463FB318}" uniqueName="3" name=" Test Type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F696D-B917-4F0E-9E16-BCA8AE155CBD}" name="list_Tests__2" displayName="list_Tests__2" ref="A1:C71" tableType="queryTable" totalsRowShown="0">
  <autoFilter ref="A1:C71" xr:uid="{96CF696D-B917-4F0E-9E16-BCA8AE155CBD}"/>
  <tableColumns count="3">
    <tableColumn id="1" xr3:uid="{B02774D6-A5EB-492A-835E-5963C9A095C4}" uniqueName="1" name="Population size" queryTableFieldId="1"/>
    <tableColumn id="2" xr3:uid="{636645B5-5E6E-455B-93BA-33E26F6D71E9}" uniqueName="2" name=" Time taken" queryTableFieldId="2"/>
    <tableColumn id="3" xr3:uid="{EC0321DB-F792-408E-84C0-D06932E0AA73}" uniqueName="3" name=" Test Type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E2D2B-0A93-4822-B53D-D246ED00BE7D}" name="heap_Tests__2" displayName="heap_Tests__2" ref="A1:C31" tableType="queryTable" totalsRowShown="0">
  <autoFilter ref="A1:C31" xr:uid="{014E2D2B-0A93-4822-B53D-D246ED00BE7D}"/>
  <tableColumns count="3">
    <tableColumn id="1" xr3:uid="{3CDCC0EB-B5DB-4A36-84A0-42C26F94AA30}" uniqueName="1" name="Population size" queryTableFieldId="1"/>
    <tableColumn id="2" xr3:uid="{BFD25A90-F7A7-450F-8685-CF0EDA882ECC}" uniqueName="2" name=" Time taken" queryTableFieldId="2"/>
    <tableColumn id="3" xr3:uid="{00257B45-59E4-4B9B-85A2-0EA440E9C4A3}" uniqueName="3" name=" Test Type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04FF98-35DC-4B3D-8DAC-9ADB4690CBF3}" name="RBT_Tests__2" displayName="RBT_Tests__2" ref="A1:C31" tableType="queryTable" totalsRowShown="0">
  <autoFilter ref="A1:C31" xr:uid="{6504FF98-35DC-4B3D-8DAC-9ADB4690CBF3}"/>
  <tableColumns count="3">
    <tableColumn id="1" xr3:uid="{5517F383-E266-4263-87E5-7995F25F9713}" uniqueName="1" name="Population size" queryTableFieldId="1"/>
    <tableColumn id="2" xr3:uid="{4E1686A0-1B82-4C57-A35D-05A9A5D63731}" uniqueName="2" name=" Time taken" queryTableFieldId="2"/>
    <tableColumn id="3" xr3:uid="{75AD3F12-9381-4954-A843-0A7BCE881ED8}" uniqueName="3" name=" Test Typ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310C-A720-4C62-B3DD-4F6A2ADD1AA1}">
  <dimension ref="A1:X71"/>
  <sheetViews>
    <sheetView topLeftCell="J33" zoomScaleNormal="100" workbookViewId="0">
      <selection activeCell="N54" sqref="N54:T59"/>
    </sheetView>
  </sheetViews>
  <sheetFormatPr defaultRowHeight="15" x14ac:dyDescent="0.25"/>
  <cols>
    <col min="1" max="1" width="17" bestFit="1" customWidth="1"/>
    <col min="2" max="2" width="13.5703125" bestFit="1" customWidth="1"/>
    <col min="3" max="3" width="14" bestFit="1" customWidth="1"/>
    <col min="5" max="5" width="16.140625" customWidth="1"/>
    <col min="6" max="6" width="17.7109375" customWidth="1"/>
    <col min="7" max="7" width="15.85546875" customWidth="1"/>
    <col min="8" max="8" width="24.85546875" customWidth="1"/>
    <col min="9" max="9" width="17.85546875" customWidth="1"/>
    <col min="10" max="10" width="16.7109375" customWidth="1"/>
    <col min="11" max="11" width="24.42578125" customWidth="1"/>
    <col min="12" max="12" width="23.7109375" customWidth="1"/>
    <col min="13" max="13" width="16.5703125" customWidth="1"/>
    <col min="14" max="14" width="21.85546875" customWidth="1"/>
    <col min="15" max="15" width="19.5703125" customWidth="1"/>
    <col min="16" max="16" width="18.140625" customWidth="1"/>
    <col min="17" max="17" width="18.28515625" customWidth="1"/>
    <col min="18" max="18" width="14.140625" customWidth="1"/>
    <col min="19" max="19" width="17.42578125" customWidth="1"/>
    <col min="20" max="20" width="10" customWidth="1"/>
    <col min="21" max="21" width="19" customWidth="1"/>
    <col min="22" max="22" width="15" customWidth="1"/>
    <col min="23" max="24" width="16" customWidth="1"/>
  </cols>
  <sheetData>
    <row r="1" spans="1:24" x14ac:dyDescent="0.25">
      <c r="A1" t="s">
        <v>0</v>
      </c>
      <c r="B1" t="s">
        <v>1</v>
      </c>
      <c r="C1" t="s">
        <v>2</v>
      </c>
      <c r="E1" s="41" t="s">
        <v>13</v>
      </c>
      <c r="F1" s="41"/>
      <c r="G1" s="4"/>
      <c r="H1" s="41" t="s">
        <v>14</v>
      </c>
      <c r="I1" s="41"/>
      <c r="J1" s="4"/>
      <c r="K1" s="42" t="s">
        <v>15</v>
      </c>
      <c r="L1" s="42"/>
      <c r="M1" s="4"/>
      <c r="N1" s="42" t="s">
        <v>16</v>
      </c>
      <c r="O1" s="42"/>
      <c r="P1" s="4"/>
      <c r="Q1" s="42" t="s">
        <v>18</v>
      </c>
      <c r="R1" s="42"/>
      <c r="S1" s="4"/>
      <c r="T1" s="42" t="s">
        <v>17</v>
      </c>
      <c r="U1" s="42"/>
      <c r="V1" s="4"/>
      <c r="W1" s="42" t="s">
        <v>19</v>
      </c>
      <c r="X1" s="42"/>
    </row>
    <row r="2" spans="1:24" x14ac:dyDescent="0.25">
      <c r="A2">
        <v>100000</v>
      </c>
      <c r="B2">
        <v>312.13200000000001</v>
      </c>
      <c r="C2" t="s">
        <v>3</v>
      </c>
      <c r="E2" s="3" t="s">
        <v>0</v>
      </c>
      <c r="F2" s="3" t="s">
        <v>12</v>
      </c>
      <c r="G2" s="4"/>
      <c r="H2" s="3" t="s">
        <v>0</v>
      </c>
      <c r="I2" s="3" t="s">
        <v>12</v>
      </c>
      <c r="J2" s="4"/>
      <c r="K2" s="5" t="s">
        <v>0</v>
      </c>
      <c r="L2" s="5" t="s">
        <v>12</v>
      </c>
      <c r="M2" s="4"/>
      <c r="N2" s="5" t="s">
        <v>0</v>
      </c>
      <c r="O2" s="5" t="s">
        <v>12</v>
      </c>
      <c r="P2" s="4"/>
      <c r="Q2" s="5" t="s">
        <v>0</v>
      </c>
      <c r="R2" s="5" t="s">
        <v>12</v>
      </c>
      <c r="S2" s="4"/>
      <c r="T2" s="5" t="s">
        <v>0</v>
      </c>
      <c r="U2" s="5" t="s">
        <v>12</v>
      </c>
      <c r="V2" s="4"/>
      <c r="W2" s="5" t="s">
        <v>0</v>
      </c>
      <c r="X2" s="5" t="s">
        <v>12</v>
      </c>
    </row>
    <row r="3" spans="1:24" x14ac:dyDescent="0.25">
      <c r="A3">
        <v>100000</v>
      </c>
      <c r="B3">
        <v>273.59300000000002</v>
      </c>
      <c r="C3" t="s">
        <v>4</v>
      </c>
      <c r="E3" s="1">
        <f>A2</f>
        <v>100000</v>
      </c>
      <c r="F3" s="6">
        <f>B2</f>
        <v>312.13200000000001</v>
      </c>
      <c r="H3" s="1">
        <f>A3</f>
        <v>100000</v>
      </c>
      <c r="I3" s="1">
        <f>B3</f>
        <v>273.59300000000002</v>
      </c>
      <c r="K3" s="2">
        <f>A4</f>
        <v>100000</v>
      </c>
      <c r="L3" s="2">
        <f>B4</f>
        <v>280.048</v>
      </c>
      <c r="N3" s="2">
        <f>A5</f>
        <v>100000</v>
      </c>
      <c r="O3" s="2">
        <f>B5</f>
        <v>247.69900100000001</v>
      </c>
      <c r="Q3" s="2">
        <f>A6</f>
        <v>100000</v>
      </c>
      <c r="R3" s="2">
        <f>B6</f>
        <v>264.68900000000002</v>
      </c>
      <c r="T3" s="2">
        <f>A7</f>
        <v>100000</v>
      </c>
      <c r="U3" s="2">
        <f>B7</f>
        <v>253.391999</v>
      </c>
      <c r="W3" s="2">
        <f>A8</f>
        <v>100000</v>
      </c>
      <c r="X3" s="2">
        <f>B8</f>
        <v>204.791999</v>
      </c>
    </row>
    <row r="4" spans="1:24" x14ac:dyDescent="0.25">
      <c r="A4">
        <v>100000</v>
      </c>
      <c r="B4">
        <v>280.048</v>
      </c>
      <c r="C4" t="s">
        <v>5</v>
      </c>
      <c r="E4" s="1">
        <f>A9</f>
        <v>200000</v>
      </c>
      <c r="F4" s="6">
        <f>B9</f>
        <v>687.889003</v>
      </c>
      <c r="H4" s="1">
        <f>A10</f>
        <v>200000</v>
      </c>
      <c r="I4" s="1">
        <f>B10</f>
        <v>600.35899800000004</v>
      </c>
      <c r="K4" s="2">
        <f>A11</f>
        <v>200000</v>
      </c>
      <c r="L4" s="2">
        <f>B11</f>
        <v>692.67499899999996</v>
      </c>
      <c r="N4" s="2">
        <f>A12</f>
        <v>200000</v>
      </c>
      <c r="O4" s="2">
        <f>B12</f>
        <v>659.16000099999997</v>
      </c>
      <c r="Q4" s="2">
        <f>A13</f>
        <v>200000</v>
      </c>
      <c r="R4" s="2">
        <f>B13</f>
        <v>615.58000100000004</v>
      </c>
      <c r="T4" s="2">
        <f>A14</f>
        <v>200000</v>
      </c>
      <c r="U4" s="2">
        <f>B14</f>
        <v>619.98599999999999</v>
      </c>
      <c r="W4" s="2">
        <f>A15</f>
        <v>200000</v>
      </c>
      <c r="X4" s="2">
        <f>B15</f>
        <v>301.774</v>
      </c>
    </row>
    <row r="5" spans="1:24" x14ac:dyDescent="0.25">
      <c r="A5">
        <v>100000</v>
      </c>
      <c r="B5">
        <v>247.69900100000001</v>
      </c>
      <c r="C5" t="s">
        <v>6</v>
      </c>
      <c r="E5" s="1">
        <f>A16</f>
        <v>300000</v>
      </c>
      <c r="F5" s="6">
        <f>B16</f>
        <v>1184.635004</v>
      </c>
      <c r="H5" s="1">
        <f>A17</f>
        <v>300000</v>
      </c>
      <c r="I5" s="1">
        <f>B17</f>
        <v>1296.0969970000001</v>
      </c>
      <c r="K5" s="2">
        <f>A18</f>
        <v>300000</v>
      </c>
      <c r="L5" s="2">
        <f>B18</f>
        <v>1172.601997</v>
      </c>
      <c r="N5" s="2">
        <f>A19</f>
        <v>300000</v>
      </c>
      <c r="O5" s="2">
        <f>B19</f>
        <v>1018.819</v>
      </c>
      <c r="Q5" s="2">
        <f>A20</f>
        <v>300000</v>
      </c>
      <c r="R5" s="2">
        <f>B20</f>
        <v>1180.8269969999999</v>
      </c>
      <c r="T5" s="2">
        <f>A21</f>
        <v>300000</v>
      </c>
      <c r="U5" s="2">
        <f>B21</f>
        <v>1129.715995</v>
      </c>
      <c r="W5" s="2">
        <f>A22</f>
        <v>300000</v>
      </c>
      <c r="X5" s="2">
        <f>B22</f>
        <v>513.53599899999995</v>
      </c>
    </row>
    <row r="6" spans="1:24" x14ac:dyDescent="0.25">
      <c r="A6">
        <v>100000</v>
      </c>
      <c r="B6">
        <v>264.68900000000002</v>
      </c>
      <c r="C6" t="s">
        <v>7</v>
      </c>
      <c r="E6" s="1">
        <f>A23</f>
        <v>400000</v>
      </c>
      <c r="F6" s="6">
        <f>B23</f>
        <v>1463.2550100000001</v>
      </c>
      <c r="H6" s="1">
        <f>A24</f>
        <v>400000</v>
      </c>
      <c r="I6" s="1">
        <f>B24</f>
        <v>1625.266995</v>
      </c>
      <c r="K6" s="2">
        <f>A25</f>
        <v>400000</v>
      </c>
      <c r="L6" s="2">
        <f>B25</f>
        <v>1455.975995</v>
      </c>
      <c r="N6" s="2">
        <f>A26</f>
        <v>400000</v>
      </c>
      <c r="O6" s="2">
        <f>B26</f>
        <v>1573.3150009999999</v>
      </c>
      <c r="Q6" s="2">
        <f>A27</f>
        <v>400000</v>
      </c>
      <c r="R6" s="2">
        <f>B27</f>
        <v>1460.342003</v>
      </c>
      <c r="T6" s="2">
        <f>A28</f>
        <v>400000</v>
      </c>
      <c r="U6" s="2">
        <f>B28</f>
        <v>1300.640997</v>
      </c>
      <c r="W6" s="2">
        <f>A29</f>
        <v>400000</v>
      </c>
      <c r="X6" s="2">
        <f>B29</f>
        <v>671.38800100000003</v>
      </c>
    </row>
    <row r="7" spans="1:24" x14ac:dyDescent="0.25">
      <c r="A7">
        <v>100000</v>
      </c>
      <c r="B7">
        <v>253.391999</v>
      </c>
      <c r="C7" t="s">
        <v>8</v>
      </c>
      <c r="E7" s="1">
        <f>A30</f>
        <v>500000</v>
      </c>
      <c r="F7" s="6">
        <f>B30</f>
        <v>1792.0909999999999</v>
      </c>
      <c r="H7" s="1">
        <f>A31</f>
        <v>500000</v>
      </c>
      <c r="I7" s="1">
        <f>B31</f>
        <v>2204.8690150000002</v>
      </c>
      <c r="K7" s="2">
        <f>A32</f>
        <v>500000</v>
      </c>
      <c r="L7" s="2">
        <f>B32</f>
        <v>1986.2470060000001</v>
      </c>
      <c r="N7" s="2">
        <f>A33</f>
        <v>500000</v>
      </c>
      <c r="O7" s="2">
        <f>B33</f>
        <v>1921.703</v>
      </c>
      <c r="Q7" s="2">
        <f>A34</f>
        <v>500000</v>
      </c>
      <c r="R7" s="2">
        <f>B34</f>
        <v>1843.9219969999999</v>
      </c>
      <c r="T7" s="2">
        <f>A35</f>
        <v>500000</v>
      </c>
      <c r="U7" s="2">
        <f>B35</f>
        <v>1625.6940039999999</v>
      </c>
      <c r="W7" s="2">
        <f>A36</f>
        <v>500000</v>
      </c>
      <c r="X7" s="2">
        <f>B36</f>
        <v>829.70100300000001</v>
      </c>
    </row>
    <row r="8" spans="1:24" x14ac:dyDescent="0.25">
      <c r="A8">
        <v>100000</v>
      </c>
      <c r="B8">
        <v>204.791999</v>
      </c>
      <c r="C8" t="s">
        <v>9</v>
      </c>
      <c r="E8" s="1">
        <f>A37</f>
        <v>600000</v>
      </c>
      <c r="F8" s="6">
        <f>B37</f>
        <v>2143.9299890000002</v>
      </c>
      <c r="H8" s="1">
        <f>A38</f>
        <v>600000</v>
      </c>
      <c r="I8" s="1">
        <f>B38</f>
        <v>2189.073003</v>
      </c>
      <c r="K8" s="2">
        <f>A39</f>
        <v>600000</v>
      </c>
      <c r="L8" s="2">
        <f>B39</f>
        <v>2272.6810049999999</v>
      </c>
      <c r="N8" s="2">
        <f>A40</f>
        <v>600000</v>
      </c>
      <c r="O8" s="2">
        <f>B40</f>
        <v>2154.3389969999998</v>
      </c>
      <c r="Q8" s="2">
        <f>A41</f>
        <v>600000</v>
      </c>
      <c r="R8" s="2">
        <f>B41</f>
        <v>2051.5600009999998</v>
      </c>
      <c r="T8" s="2">
        <f>A42</f>
        <v>600000</v>
      </c>
      <c r="U8" s="2">
        <f>B42</f>
        <v>1950.7470060000001</v>
      </c>
      <c r="W8" s="2">
        <f>A43</f>
        <v>600000</v>
      </c>
      <c r="X8" s="2">
        <f>B43</f>
        <v>1006.700004</v>
      </c>
    </row>
    <row r="9" spans="1:24" x14ac:dyDescent="0.25">
      <c r="A9">
        <v>200000</v>
      </c>
      <c r="B9">
        <v>687.889003</v>
      </c>
      <c r="C9" t="s">
        <v>3</v>
      </c>
      <c r="E9" s="1">
        <f>A44</f>
        <v>700000</v>
      </c>
      <c r="F9" s="6">
        <f>B44</f>
        <v>2332.5460010000002</v>
      </c>
      <c r="H9" s="1">
        <f>A45</f>
        <v>700000</v>
      </c>
      <c r="I9" s="1">
        <f>B45</f>
        <v>2298.7349770000001</v>
      </c>
      <c r="K9" s="2">
        <f>A46</f>
        <v>700000</v>
      </c>
      <c r="L9" s="2">
        <f>B46</f>
        <v>2333.9179989999998</v>
      </c>
      <c r="N9" s="2">
        <f>A47</f>
        <v>700000</v>
      </c>
      <c r="O9" s="2">
        <f>B47</f>
        <v>2625.9229879999998</v>
      </c>
      <c r="Q9" s="2">
        <f>A48</f>
        <v>700000</v>
      </c>
      <c r="R9" s="2">
        <f>B48</f>
        <v>2408.135002</v>
      </c>
      <c r="T9" s="2">
        <f>A49</f>
        <v>700000</v>
      </c>
      <c r="U9" s="2">
        <f>B49</f>
        <v>2518.1019970000002</v>
      </c>
      <c r="W9" s="2">
        <f>A50</f>
        <v>700000</v>
      </c>
      <c r="X9" s="2">
        <f>B50</f>
        <v>1369.3939989999999</v>
      </c>
    </row>
    <row r="10" spans="1:24" x14ac:dyDescent="0.25">
      <c r="A10">
        <v>200000</v>
      </c>
      <c r="B10">
        <v>600.35899800000004</v>
      </c>
      <c r="C10" t="s">
        <v>4</v>
      </c>
      <c r="E10" s="1">
        <f>A51</f>
        <v>800000</v>
      </c>
      <c r="F10" s="6">
        <f>B51</f>
        <v>2833.1379830000001</v>
      </c>
      <c r="H10" s="1">
        <f>A52</f>
        <v>800000</v>
      </c>
      <c r="I10" s="1">
        <f>B52</f>
        <v>2977.557002</v>
      </c>
      <c r="K10" s="2">
        <f>A53</f>
        <v>800000</v>
      </c>
      <c r="L10" s="2">
        <f>B53</f>
        <v>3046.0820119999998</v>
      </c>
      <c r="N10" s="2">
        <f>A54</f>
        <v>800000</v>
      </c>
      <c r="O10" s="2">
        <f>B54</f>
        <v>2562.2530149999998</v>
      </c>
      <c r="Q10" s="2">
        <f>A55</f>
        <v>800000</v>
      </c>
      <c r="R10" s="2">
        <f>B55</f>
        <v>2660.1260010000001</v>
      </c>
      <c r="T10" s="2">
        <f>A56</f>
        <v>800000</v>
      </c>
      <c r="U10" s="2">
        <f>B56</f>
        <v>2856.248</v>
      </c>
      <c r="W10" s="2">
        <f>A57</f>
        <v>800000</v>
      </c>
      <c r="X10" s="2">
        <f>B57</f>
        <v>1525.119989</v>
      </c>
    </row>
    <row r="11" spans="1:24" x14ac:dyDescent="0.25">
      <c r="A11">
        <v>200000</v>
      </c>
      <c r="B11">
        <v>692.67499899999996</v>
      </c>
      <c r="C11" t="s">
        <v>5</v>
      </c>
      <c r="E11" s="1">
        <f>A58</f>
        <v>900000</v>
      </c>
      <c r="F11" s="6">
        <f>B58</f>
        <v>3010.6110010000002</v>
      </c>
      <c r="H11" s="1">
        <f>A59</f>
        <v>900000</v>
      </c>
      <c r="I11" s="1">
        <f>B59</f>
        <v>2940.2449999999999</v>
      </c>
      <c r="K11" s="2">
        <f>A60</f>
        <v>900000</v>
      </c>
      <c r="L11" s="2">
        <f>B60</f>
        <v>3410.222002</v>
      </c>
      <c r="N11" s="2">
        <f>A61</f>
        <v>900000</v>
      </c>
      <c r="O11" s="2">
        <f>B61</f>
        <v>3167.9609989999999</v>
      </c>
      <c r="Q11" s="2">
        <f>A62</f>
        <v>900000</v>
      </c>
      <c r="R11" s="2">
        <f>B62</f>
        <v>3040.4010010000002</v>
      </c>
      <c r="T11" s="2">
        <f>A63</f>
        <v>900000</v>
      </c>
      <c r="U11" s="2">
        <f>B63</f>
        <v>3229.4129929999999</v>
      </c>
      <c r="W11" s="2">
        <f>A64</f>
        <v>900000</v>
      </c>
      <c r="X11" s="2">
        <f>B64</f>
        <v>1473.248998</v>
      </c>
    </row>
    <row r="12" spans="1:24" x14ac:dyDescent="0.25">
      <c r="A12">
        <v>200000</v>
      </c>
      <c r="B12">
        <v>659.16000099999997</v>
      </c>
      <c r="C12" t="s">
        <v>6</v>
      </c>
      <c r="E12" s="1">
        <f>A65</f>
        <v>1000000</v>
      </c>
      <c r="F12" s="6">
        <f>B65</f>
        <v>3703.758992</v>
      </c>
      <c r="H12" s="1">
        <f>A66</f>
        <v>1000000</v>
      </c>
      <c r="I12" s="1">
        <f>B66</f>
        <v>3341.7389990000001</v>
      </c>
      <c r="K12" s="2">
        <f>A67</f>
        <v>1000000</v>
      </c>
      <c r="L12" s="2">
        <f>B67</f>
        <v>3656.8899980000001</v>
      </c>
      <c r="N12" s="2">
        <f>A68</f>
        <v>1000000</v>
      </c>
      <c r="O12" s="2">
        <f>B68</f>
        <v>3713.4910129999998</v>
      </c>
      <c r="Q12" s="2">
        <f>A69</f>
        <v>1000000</v>
      </c>
      <c r="R12" s="2">
        <f>B69</f>
        <v>3490.3569950000001</v>
      </c>
      <c r="T12" s="2">
        <f>A70</f>
        <v>1000000</v>
      </c>
      <c r="U12" s="2">
        <f>B70</f>
        <v>3535.089993</v>
      </c>
      <c r="W12" s="2">
        <f>A71</f>
        <v>1000000</v>
      </c>
      <c r="X12" s="2">
        <f>B71</f>
        <v>1815.075006</v>
      </c>
    </row>
    <row r="13" spans="1:24" x14ac:dyDescent="0.25">
      <c r="A13">
        <v>200000</v>
      </c>
      <c r="B13">
        <v>615.58000100000004</v>
      </c>
      <c r="C13" t="s">
        <v>7</v>
      </c>
    </row>
    <row r="14" spans="1:24" x14ac:dyDescent="0.25">
      <c r="A14">
        <v>200000</v>
      </c>
      <c r="B14">
        <v>619.98599999999999</v>
      </c>
      <c r="C14" t="s">
        <v>8</v>
      </c>
      <c r="E14" t="s">
        <v>34</v>
      </c>
      <c r="F14">
        <v>1E-3</v>
      </c>
    </row>
    <row r="15" spans="1:24" x14ac:dyDescent="0.25">
      <c r="A15">
        <v>200000</v>
      </c>
      <c r="B15">
        <v>301.774</v>
      </c>
      <c r="C15" t="s">
        <v>9</v>
      </c>
    </row>
    <row r="16" spans="1:24" x14ac:dyDescent="0.25">
      <c r="A16">
        <v>300000</v>
      </c>
      <c r="B16">
        <v>1184.635004</v>
      </c>
      <c r="C16" t="s">
        <v>3</v>
      </c>
      <c r="E16" s="41" t="s">
        <v>20</v>
      </c>
      <c r="F16" s="41" t="s">
        <v>39</v>
      </c>
      <c r="G16" s="41"/>
      <c r="H16" s="41"/>
      <c r="I16" s="41" t="s">
        <v>20</v>
      </c>
      <c r="J16" s="43" t="s">
        <v>39</v>
      </c>
      <c r="K16" s="44"/>
      <c r="L16" s="44"/>
      <c r="M16" s="45"/>
      <c r="N16" s="46" t="s">
        <v>46</v>
      </c>
      <c r="O16" s="47"/>
      <c r="P16" s="47"/>
      <c r="Q16" s="47"/>
      <c r="R16" s="47"/>
      <c r="S16" s="47"/>
      <c r="T16" s="48"/>
    </row>
    <row r="17" spans="1:20" ht="45" x14ac:dyDescent="0.25">
      <c r="A17">
        <v>300000</v>
      </c>
      <c r="B17">
        <v>1296.0969970000001</v>
      </c>
      <c r="C17" t="s">
        <v>4</v>
      </c>
      <c r="E17" s="41"/>
      <c r="F17" s="3" t="s">
        <v>27</v>
      </c>
      <c r="G17" s="3" t="s">
        <v>28</v>
      </c>
      <c r="H17" s="3" t="s">
        <v>29</v>
      </c>
      <c r="I17" s="41"/>
      <c r="J17" s="3" t="s">
        <v>30</v>
      </c>
      <c r="K17" s="3" t="s">
        <v>31</v>
      </c>
      <c r="L17" s="3" t="s">
        <v>33</v>
      </c>
      <c r="M17" s="3" t="s">
        <v>32</v>
      </c>
      <c r="N17" s="26" t="s">
        <v>40</v>
      </c>
      <c r="O17" s="30" t="s">
        <v>49</v>
      </c>
      <c r="P17" s="26" t="s">
        <v>20</v>
      </c>
      <c r="Q17" s="27" t="s">
        <v>43</v>
      </c>
      <c r="R17" s="27" t="s">
        <v>41</v>
      </c>
      <c r="S17" s="28" t="s">
        <v>44</v>
      </c>
      <c r="T17" s="26" t="s">
        <v>42</v>
      </c>
    </row>
    <row r="18" spans="1:20" x14ac:dyDescent="0.25">
      <c r="A18">
        <v>300000</v>
      </c>
      <c r="B18">
        <v>1172.601997</v>
      </c>
      <c r="C18" t="s">
        <v>5</v>
      </c>
      <c r="E18" s="9">
        <f>E3</f>
        <v>100000</v>
      </c>
      <c r="F18" s="10">
        <f>F3*$F$14</f>
        <v>0.31213200000000002</v>
      </c>
      <c r="G18" s="10">
        <f>I3*$F$14</f>
        <v>0.27359300000000003</v>
      </c>
      <c r="H18" s="10">
        <f>L3*$F$14</f>
        <v>0.28004800000000002</v>
      </c>
      <c r="I18" s="9">
        <f>E18</f>
        <v>100000</v>
      </c>
      <c r="J18" s="10">
        <f t="shared" ref="J18:J27" si="0">O3*$F$14</f>
        <v>0.247699001</v>
      </c>
      <c r="K18" s="10">
        <f t="shared" ref="K18:K27" si="1">R3*$F$14</f>
        <v>0.26468900000000001</v>
      </c>
      <c r="L18" s="10">
        <f t="shared" ref="L18:L27" si="2">U3*$F$14</f>
        <v>0.25339199899999998</v>
      </c>
      <c r="M18" s="10">
        <f t="shared" ref="M18:M27" si="3">X3*$F$14</f>
        <v>0.204791999</v>
      </c>
      <c r="N18" s="39" t="str">
        <f>$F$17</f>
        <v>Dodaj na początek</v>
      </c>
      <c r="O18" s="40" t="s">
        <v>50</v>
      </c>
      <c r="P18" s="18">
        <f>E18</f>
        <v>100000</v>
      </c>
      <c r="Q18" s="19">
        <f>F18</f>
        <v>0.31213200000000002</v>
      </c>
      <c r="R18" s="39">
        <f>P19/P18</f>
        <v>4</v>
      </c>
      <c r="S18" s="18" t="s">
        <v>45</v>
      </c>
      <c r="T18" s="18" t="s">
        <v>45</v>
      </c>
    </row>
    <row r="19" spans="1:20" x14ac:dyDescent="0.25">
      <c r="A19">
        <v>300000</v>
      </c>
      <c r="B19">
        <v>1018.819</v>
      </c>
      <c r="C19" t="s">
        <v>6</v>
      </c>
      <c r="E19" s="9">
        <f t="shared" ref="E19:E26" si="4">E4</f>
        <v>200000</v>
      </c>
      <c r="F19" s="10">
        <f t="shared" ref="F19:F27" si="5">F4*$F$14</f>
        <v>0.687889003</v>
      </c>
      <c r="G19" s="10">
        <f t="shared" ref="G19:G27" si="6">I4*$F$14</f>
        <v>0.60035899800000003</v>
      </c>
      <c r="H19" s="10">
        <f t="shared" ref="H19:H27" si="7">L4*$F$14</f>
        <v>0.69267499899999996</v>
      </c>
      <c r="I19" s="9">
        <f t="shared" ref="I19:I27" si="8">E19</f>
        <v>200000</v>
      </c>
      <c r="J19" s="10">
        <f t="shared" si="0"/>
        <v>0.65916000099999994</v>
      </c>
      <c r="K19" s="10">
        <f t="shared" si="1"/>
        <v>0.6155800010000001</v>
      </c>
      <c r="L19" s="10">
        <f t="shared" si="2"/>
        <v>0.61998600000000004</v>
      </c>
      <c r="M19" s="10">
        <f t="shared" si="3"/>
        <v>0.30177399999999999</v>
      </c>
      <c r="N19" s="39"/>
      <c r="O19" s="40"/>
      <c r="P19" s="18">
        <f>E21</f>
        <v>400000</v>
      </c>
      <c r="Q19" s="19">
        <f>F21</f>
        <v>1.4632550100000001</v>
      </c>
      <c r="R19" s="39"/>
      <c r="S19" s="19">
        <f>Q18*R18</f>
        <v>1.2485280000000001</v>
      </c>
      <c r="T19" s="20">
        <f>ABS(Q19-S19)/MAX(Q19,S19)</f>
        <v>0.14674613005425488</v>
      </c>
    </row>
    <row r="20" spans="1:20" x14ac:dyDescent="0.25">
      <c r="A20">
        <v>300000</v>
      </c>
      <c r="B20">
        <v>1180.8269969999999</v>
      </c>
      <c r="C20" t="s">
        <v>7</v>
      </c>
      <c r="E20" s="9">
        <f t="shared" si="4"/>
        <v>300000</v>
      </c>
      <c r="F20" s="10">
        <f t="shared" si="5"/>
        <v>1.184635004</v>
      </c>
      <c r="G20" s="10">
        <f t="shared" si="6"/>
        <v>1.296096997</v>
      </c>
      <c r="H20" s="10">
        <f t="shared" si="7"/>
        <v>1.1726019970000001</v>
      </c>
      <c r="I20" s="9">
        <f t="shared" si="8"/>
        <v>300000</v>
      </c>
      <c r="J20" s="10">
        <f t="shared" si="0"/>
        <v>1.0188189999999999</v>
      </c>
      <c r="K20" s="10">
        <f t="shared" si="1"/>
        <v>1.1808269969999998</v>
      </c>
      <c r="L20" s="10">
        <f t="shared" si="2"/>
        <v>1.129715995</v>
      </c>
      <c r="M20" s="10">
        <f t="shared" si="3"/>
        <v>0.51353599899999991</v>
      </c>
      <c r="N20" s="39"/>
      <c r="O20" s="40"/>
      <c r="P20" s="18">
        <f>E18</f>
        <v>100000</v>
      </c>
      <c r="Q20" s="19">
        <f>F18</f>
        <v>0.31213200000000002</v>
      </c>
      <c r="R20" s="39">
        <f>P21/P20</f>
        <v>8</v>
      </c>
      <c r="S20" s="18" t="s">
        <v>45</v>
      </c>
      <c r="T20" s="18" t="s">
        <v>45</v>
      </c>
    </row>
    <row r="21" spans="1:20" x14ac:dyDescent="0.25">
      <c r="A21">
        <v>300000</v>
      </c>
      <c r="B21">
        <v>1129.715995</v>
      </c>
      <c r="C21" t="s">
        <v>8</v>
      </c>
      <c r="E21" s="9">
        <f t="shared" si="4"/>
        <v>400000</v>
      </c>
      <c r="F21" s="10">
        <f t="shared" si="5"/>
        <v>1.4632550100000001</v>
      </c>
      <c r="G21" s="10">
        <f t="shared" si="6"/>
        <v>1.625266995</v>
      </c>
      <c r="H21" s="10">
        <f t="shared" si="7"/>
        <v>1.455975995</v>
      </c>
      <c r="I21" s="9">
        <f t="shared" si="8"/>
        <v>400000</v>
      </c>
      <c r="J21" s="10">
        <f t="shared" si="0"/>
        <v>1.5733150009999999</v>
      </c>
      <c r="K21" s="10">
        <f t="shared" si="1"/>
        <v>1.4603420030000001</v>
      </c>
      <c r="L21" s="10">
        <f t="shared" si="2"/>
        <v>1.3006409969999999</v>
      </c>
      <c r="M21" s="10">
        <f t="shared" si="3"/>
        <v>0.67138800100000007</v>
      </c>
      <c r="N21" s="39"/>
      <c r="O21" s="40"/>
      <c r="P21" s="18">
        <f>E25</f>
        <v>800000</v>
      </c>
      <c r="Q21" s="19">
        <f>F25</f>
        <v>2.8331379830000003</v>
      </c>
      <c r="R21" s="39"/>
      <c r="S21" s="19">
        <f>Q20*R20</f>
        <v>2.4970560000000002</v>
      </c>
      <c r="T21" s="20">
        <f t="shared" ref="T21" si="9">ABS(Q21-S21)/MAX(Q21,S21)</f>
        <v>0.11862534935348402</v>
      </c>
    </row>
    <row r="22" spans="1:20" x14ac:dyDescent="0.25">
      <c r="A22">
        <v>300000</v>
      </c>
      <c r="B22">
        <v>513.53599899999995</v>
      </c>
      <c r="C22" t="s">
        <v>9</v>
      </c>
      <c r="E22" s="9">
        <f t="shared" si="4"/>
        <v>500000</v>
      </c>
      <c r="F22" s="10">
        <f t="shared" si="5"/>
        <v>1.7920909999999999</v>
      </c>
      <c r="G22" s="10">
        <f t="shared" si="6"/>
        <v>2.2048690150000003</v>
      </c>
      <c r="H22" s="10">
        <f t="shared" si="7"/>
        <v>1.9862470060000001</v>
      </c>
      <c r="I22" s="9">
        <f t="shared" si="8"/>
        <v>500000</v>
      </c>
      <c r="J22" s="10">
        <f t="shared" si="0"/>
        <v>1.9217029999999999</v>
      </c>
      <c r="K22" s="10">
        <f t="shared" si="1"/>
        <v>1.843921997</v>
      </c>
      <c r="L22" s="10">
        <f t="shared" si="2"/>
        <v>1.6256940040000001</v>
      </c>
      <c r="M22" s="10">
        <f t="shared" si="3"/>
        <v>0.82970100300000005</v>
      </c>
      <c r="N22" s="39"/>
      <c r="O22" s="40"/>
      <c r="P22" s="21">
        <f>E19</f>
        <v>200000</v>
      </c>
      <c r="Q22" s="19">
        <f>F19</f>
        <v>0.687889003</v>
      </c>
      <c r="R22" s="39">
        <f>P23/P22</f>
        <v>4</v>
      </c>
      <c r="S22" s="18" t="s">
        <v>45</v>
      </c>
      <c r="T22" s="18" t="s">
        <v>45</v>
      </c>
    </row>
    <row r="23" spans="1:20" x14ac:dyDescent="0.25">
      <c r="A23">
        <v>400000</v>
      </c>
      <c r="B23">
        <v>1463.2550100000001</v>
      </c>
      <c r="C23" t="s">
        <v>3</v>
      </c>
      <c r="E23" s="9">
        <f t="shared" si="4"/>
        <v>600000</v>
      </c>
      <c r="F23" s="10">
        <f t="shared" si="5"/>
        <v>2.1439299890000001</v>
      </c>
      <c r="G23" s="10">
        <f t="shared" si="6"/>
        <v>2.1890730029999999</v>
      </c>
      <c r="H23" s="10">
        <f t="shared" si="7"/>
        <v>2.2726810049999999</v>
      </c>
      <c r="I23" s="9">
        <f t="shared" si="8"/>
        <v>600000</v>
      </c>
      <c r="J23" s="10">
        <f t="shared" si="0"/>
        <v>2.154338997</v>
      </c>
      <c r="K23" s="10">
        <f t="shared" si="1"/>
        <v>2.0515600009999999</v>
      </c>
      <c r="L23" s="10">
        <f t="shared" si="2"/>
        <v>1.9507470060000001</v>
      </c>
      <c r="M23" s="10">
        <f t="shared" si="3"/>
        <v>1.006700004</v>
      </c>
      <c r="N23" s="39"/>
      <c r="O23" s="40"/>
      <c r="P23" s="18">
        <f>E25</f>
        <v>800000</v>
      </c>
      <c r="Q23" s="19">
        <f>F25</f>
        <v>2.8331379830000003</v>
      </c>
      <c r="R23" s="39"/>
      <c r="S23" s="19">
        <f>Q22*R22</f>
        <v>2.751556012</v>
      </c>
      <c r="T23" s="20">
        <f t="shared" ref="T23" si="10">ABS(Q23-S23)/MAX(Q23,S23)</f>
        <v>2.8795622200374946E-2</v>
      </c>
    </row>
    <row r="24" spans="1:20" x14ac:dyDescent="0.25">
      <c r="A24">
        <v>400000</v>
      </c>
      <c r="B24">
        <v>1625.266995</v>
      </c>
      <c r="C24" t="s">
        <v>4</v>
      </c>
      <c r="E24" s="9">
        <f>E9</f>
        <v>700000</v>
      </c>
      <c r="F24" s="10">
        <f t="shared" si="5"/>
        <v>2.3325460010000003</v>
      </c>
      <c r="G24" s="10">
        <f t="shared" si="6"/>
        <v>2.2987349770000001</v>
      </c>
      <c r="H24" s="10">
        <f t="shared" si="7"/>
        <v>2.3339179989999996</v>
      </c>
      <c r="I24" s="9">
        <f t="shared" si="8"/>
        <v>700000</v>
      </c>
      <c r="J24" s="10">
        <f t="shared" si="0"/>
        <v>2.6259229879999997</v>
      </c>
      <c r="K24" s="10">
        <f t="shared" si="1"/>
        <v>2.4081350019999999</v>
      </c>
      <c r="L24" s="10">
        <f t="shared" si="2"/>
        <v>2.5181019970000005</v>
      </c>
      <c r="M24" s="10">
        <f t="shared" si="3"/>
        <v>1.3693939989999999</v>
      </c>
      <c r="N24" s="39" t="str">
        <f>$G$17</f>
        <v>Dodaj na koniec</v>
      </c>
      <c r="O24" s="40" t="s">
        <v>50</v>
      </c>
      <c r="P24" s="18">
        <f>P18</f>
        <v>100000</v>
      </c>
      <c r="Q24" s="19">
        <f>G18</f>
        <v>0.27359300000000003</v>
      </c>
      <c r="R24" s="39">
        <f>P25/P24</f>
        <v>4</v>
      </c>
      <c r="S24" s="18" t="s">
        <v>45</v>
      </c>
      <c r="T24" s="18" t="s">
        <v>45</v>
      </c>
    </row>
    <row r="25" spans="1:20" x14ac:dyDescent="0.25">
      <c r="A25">
        <v>400000</v>
      </c>
      <c r="B25">
        <v>1455.975995</v>
      </c>
      <c r="C25" t="s">
        <v>5</v>
      </c>
      <c r="E25" s="9">
        <f t="shared" si="4"/>
        <v>800000</v>
      </c>
      <c r="F25" s="10">
        <f t="shared" si="5"/>
        <v>2.8331379830000003</v>
      </c>
      <c r="G25" s="10">
        <f t="shared" si="6"/>
        <v>2.9775570020000002</v>
      </c>
      <c r="H25" s="10">
        <f t="shared" si="7"/>
        <v>3.0460820119999998</v>
      </c>
      <c r="I25" s="9">
        <f t="shared" si="8"/>
        <v>800000</v>
      </c>
      <c r="J25" s="10">
        <f t="shared" si="0"/>
        <v>2.562253015</v>
      </c>
      <c r="K25" s="10">
        <f t="shared" si="1"/>
        <v>2.6601260010000001</v>
      </c>
      <c r="L25" s="10">
        <f t="shared" si="2"/>
        <v>2.8562479999999999</v>
      </c>
      <c r="M25" s="10">
        <f t="shared" si="3"/>
        <v>1.525119989</v>
      </c>
      <c r="N25" s="39"/>
      <c r="O25" s="40"/>
      <c r="P25" s="18">
        <f t="shared" ref="P25:P59" si="11">P19</f>
        <v>400000</v>
      </c>
      <c r="Q25" s="19">
        <f>G21</f>
        <v>1.625266995</v>
      </c>
      <c r="R25" s="39"/>
      <c r="S25" s="19">
        <f>Q24*R24</f>
        <v>1.0943720000000001</v>
      </c>
      <c r="T25" s="20">
        <f>ABS(Q25-S25)/MAX(Q25,S25)</f>
        <v>0.32665094205029366</v>
      </c>
    </row>
    <row r="26" spans="1:20" x14ac:dyDescent="0.25">
      <c r="A26">
        <v>400000</v>
      </c>
      <c r="B26">
        <v>1573.3150009999999</v>
      </c>
      <c r="C26" t="s">
        <v>6</v>
      </c>
      <c r="E26" s="9">
        <f t="shared" si="4"/>
        <v>900000</v>
      </c>
      <c r="F26" s="10">
        <f t="shared" si="5"/>
        <v>3.0106110010000005</v>
      </c>
      <c r="G26" s="10">
        <f t="shared" si="6"/>
        <v>2.940245</v>
      </c>
      <c r="H26" s="10">
        <f t="shared" si="7"/>
        <v>3.4102220020000003</v>
      </c>
      <c r="I26" s="9">
        <f t="shared" si="8"/>
        <v>900000</v>
      </c>
      <c r="J26" s="10">
        <f t="shared" si="0"/>
        <v>3.1679609989999999</v>
      </c>
      <c r="K26" s="10">
        <f t="shared" si="1"/>
        <v>3.0404010010000002</v>
      </c>
      <c r="L26" s="10">
        <f t="shared" si="2"/>
        <v>3.229412993</v>
      </c>
      <c r="M26" s="10">
        <f t="shared" si="3"/>
        <v>1.4732489980000001</v>
      </c>
      <c r="N26" s="39"/>
      <c r="O26" s="40"/>
      <c r="P26" s="18">
        <f t="shared" si="11"/>
        <v>100000</v>
      </c>
      <c r="Q26" s="19">
        <f>G18</f>
        <v>0.27359300000000003</v>
      </c>
      <c r="R26" s="39">
        <f>P27/P26</f>
        <v>8</v>
      </c>
      <c r="S26" s="18" t="s">
        <v>45</v>
      </c>
      <c r="T26" s="18" t="s">
        <v>45</v>
      </c>
    </row>
    <row r="27" spans="1:20" x14ac:dyDescent="0.25">
      <c r="A27">
        <v>400000</v>
      </c>
      <c r="B27">
        <v>1460.342003</v>
      </c>
      <c r="C27" t="s">
        <v>7</v>
      </c>
      <c r="E27" s="9">
        <f>E12</f>
        <v>1000000</v>
      </c>
      <c r="F27" s="10">
        <f t="shared" si="5"/>
        <v>3.703758992</v>
      </c>
      <c r="G27" s="10">
        <f t="shared" si="6"/>
        <v>3.3417389990000004</v>
      </c>
      <c r="H27" s="10">
        <f t="shared" si="7"/>
        <v>3.656889998</v>
      </c>
      <c r="I27" s="9">
        <f t="shared" si="8"/>
        <v>1000000</v>
      </c>
      <c r="J27" s="10">
        <f t="shared" si="0"/>
        <v>3.7134910130000001</v>
      </c>
      <c r="K27" s="10">
        <f t="shared" si="1"/>
        <v>3.490356995</v>
      </c>
      <c r="L27" s="10">
        <f t="shared" si="2"/>
        <v>3.5350899930000002</v>
      </c>
      <c r="M27" s="10">
        <f t="shared" si="3"/>
        <v>1.815075006</v>
      </c>
      <c r="N27" s="39"/>
      <c r="O27" s="40"/>
      <c r="P27" s="18">
        <f t="shared" si="11"/>
        <v>800000</v>
      </c>
      <c r="Q27" s="19">
        <f>G25</f>
        <v>2.9775570020000002</v>
      </c>
      <c r="R27" s="39"/>
      <c r="S27" s="19">
        <f>Q26*R26</f>
        <v>2.1887440000000002</v>
      </c>
      <c r="T27" s="20">
        <f t="shared" ref="T27" si="12">ABS(Q27-S27)/MAX(Q27,S27)</f>
        <v>0.26491953016186115</v>
      </c>
    </row>
    <row r="28" spans="1:20" x14ac:dyDescent="0.25">
      <c r="A28">
        <v>400000</v>
      </c>
      <c r="B28">
        <v>1300.640997</v>
      </c>
      <c r="C28" t="s">
        <v>8</v>
      </c>
      <c r="N28" s="39"/>
      <c r="O28" s="40"/>
      <c r="P28" s="18">
        <f t="shared" si="11"/>
        <v>200000</v>
      </c>
      <c r="Q28" s="19">
        <f>G19</f>
        <v>0.60035899800000003</v>
      </c>
      <c r="R28" s="39">
        <f>P29/P28</f>
        <v>4</v>
      </c>
      <c r="S28" s="18" t="s">
        <v>45</v>
      </c>
      <c r="T28" s="18" t="s">
        <v>45</v>
      </c>
    </row>
    <row r="29" spans="1:20" x14ac:dyDescent="0.25">
      <c r="A29">
        <v>400000</v>
      </c>
      <c r="B29">
        <v>671.38800100000003</v>
      </c>
      <c r="C29" t="s">
        <v>9</v>
      </c>
      <c r="N29" s="39"/>
      <c r="O29" s="40"/>
      <c r="P29" s="18">
        <f t="shared" si="11"/>
        <v>800000</v>
      </c>
      <c r="Q29" s="19">
        <f>G25</f>
        <v>2.9775570020000002</v>
      </c>
      <c r="R29" s="39"/>
      <c r="S29" s="19">
        <f>Q28*R28</f>
        <v>2.4014359920000001</v>
      </c>
      <c r="T29" s="20">
        <f t="shared" ref="T29" si="13">ABS(Q29-S29)/MAX(Q29,S29)</f>
        <v>0.1934878189109476</v>
      </c>
    </row>
    <row r="30" spans="1:20" x14ac:dyDescent="0.25">
      <c r="A30">
        <v>500000</v>
      </c>
      <c r="B30">
        <v>1792.0909999999999</v>
      </c>
      <c r="C30" t="s">
        <v>3</v>
      </c>
      <c r="N30" s="38" t="str">
        <f>$H$17</f>
        <v>Dodaj w wybrane miejsce</v>
      </c>
      <c r="O30" s="40" t="s">
        <v>50</v>
      </c>
      <c r="P30" s="18">
        <f>P24</f>
        <v>100000</v>
      </c>
      <c r="Q30" s="19">
        <f>H18</f>
        <v>0.28004800000000002</v>
      </c>
      <c r="R30" s="39">
        <f>P31/P30</f>
        <v>4</v>
      </c>
      <c r="S30" s="18" t="s">
        <v>45</v>
      </c>
      <c r="T30" s="18" t="s">
        <v>45</v>
      </c>
    </row>
    <row r="31" spans="1:20" x14ac:dyDescent="0.25">
      <c r="A31">
        <v>500000</v>
      </c>
      <c r="B31">
        <v>2204.8690150000002</v>
      </c>
      <c r="C31" t="s">
        <v>4</v>
      </c>
      <c r="N31" s="38"/>
      <c r="O31" s="40"/>
      <c r="P31" s="18">
        <f t="shared" si="11"/>
        <v>400000</v>
      </c>
      <c r="Q31" s="19">
        <f>H21</f>
        <v>1.455975995</v>
      </c>
      <c r="R31" s="39"/>
      <c r="S31" s="19">
        <f>Q30*R30</f>
        <v>1.1201920000000001</v>
      </c>
      <c r="T31" s="20">
        <f>ABS(Q31-S31)/MAX(Q31,S31)</f>
        <v>0.23062467798447453</v>
      </c>
    </row>
    <row r="32" spans="1:20" x14ac:dyDescent="0.25">
      <c r="A32">
        <v>500000</v>
      </c>
      <c r="B32">
        <v>1986.2470060000001</v>
      </c>
      <c r="C32" t="s">
        <v>5</v>
      </c>
      <c r="N32" s="38"/>
      <c r="O32" s="40"/>
      <c r="P32" s="18">
        <f t="shared" si="11"/>
        <v>100000</v>
      </c>
      <c r="Q32" s="19">
        <f>H18</f>
        <v>0.28004800000000002</v>
      </c>
      <c r="R32" s="39">
        <f>P33/P32</f>
        <v>8</v>
      </c>
      <c r="S32" s="18" t="s">
        <v>45</v>
      </c>
      <c r="T32" s="18" t="s">
        <v>45</v>
      </c>
    </row>
    <row r="33" spans="1:20" x14ac:dyDescent="0.25">
      <c r="A33">
        <v>500000</v>
      </c>
      <c r="B33">
        <v>1921.703</v>
      </c>
      <c r="C33" t="s">
        <v>6</v>
      </c>
      <c r="N33" s="38"/>
      <c r="O33" s="40"/>
      <c r="P33" s="18">
        <f t="shared" si="11"/>
        <v>800000</v>
      </c>
      <c r="Q33" s="19">
        <f>H25</f>
        <v>3.0460820119999998</v>
      </c>
      <c r="R33" s="39"/>
      <c r="S33" s="19">
        <f>Q32*R32</f>
        <v>2.2403840000000002</v>
      </c>
      <c r="T33" s="20">
        <f t="shared" ref="T33" si="14">ABS(Q33-S33)/MAX(Q33,S33)</f>
        <v>0.2645030596109898</v>
      </c>
    </row>
    <row r="34" spans="1:20" x14ac:dyDescent="0.25">
      <c r="A34">
        <v>500000</v>
      </c>
      <c r="B34">
        <v>1843.9219969999999</v>
      </c>
      <c r="C34" t="s">
        <v>7</v>
      </c>
      <c r="N34" s="38"/>
      <c r="O34" s="40"/>
      <c r="P34" s="18">
        <f t="shared" si="11"/>
        <v>200000</v>
      </c>
      <c r="Q34" s="19">
        <f>H19</f>
        <v>0.69267499899999996</v>
      </c>
      <c r="R34" s="39">
        <f>P35/P34</f>
        <v>4</v>
      </c>
      <c r="S34" s="18" t="s">
        <v>45</v>
      </c>
      <c r="T34" s="18" t="s">
        <v>45</v>
      </c>
    </row>
    <row r="35" spans="1:20" x14ac:dyDescent="0.25">
      <c r="A35">
        <v>500000</v>
      </c>
      <c r="B35">
        <v>1625.6940039999999</v>
      </c>
      <c r="C35" t="s">
        <v>8</v>
      </c>
      <c r="N35" s="38"/>
      <c r="O35" s="40"/>
      <c r="P35" s="18">
        <f t="shared" si="11"/>
        <v>800000</v>
      </c>
      <c r="Q35" s="19">
        <f>H25</f>
        <v>3.0460820119999998</v>
      </c>
      <c r="R35" s="39"/>
      <c r="S35" s="19">
        <f>Q34*R34</f>
        <v>2.7706999959999998</v>
      </c>
      <c r="T35" s="20">
        <f t="shared" ref="T35" si="15">ABS(Q35-S35)/MAX(Q35,S35)</f>
        <v>9.0405319001634288E-2</v>
      </c>
    </row>
    <row r="36" spans="1:20" x14ac:dyDescent="0.25">
      <c r="A36">
        <v>500000</v>
      </c>
      <c r="B36">
        <v>829.70100300000001</v>
      </c>
      <c r="C36" t="s">
        <v>9</v>
      </c>
      <c r="N36" s="38" t="str">
        <f>J17</f>
        <v>Usuń z początku</v>
      </c>
      <c r="O36" s="40" t="s">
        <v>50</v>
      </c>
      <c r="P36" s="18">
        <f>P30</f>
        <v>100000</v>
      </c>
      <c r="Q36" s="19">
        <f>J18</f>
        <v>0.247699001</v>
      </c>
      <c r="R36" s="39">
        <f>P37/P36</f>
        <v>4</v>
      </c>
      <c r="S36" s="18" t="s">
        <v>45</v>
      </c>
      <c r="T36" s="18" t="s">
        <v>45</v>
      </c>
    </row>
    <row r="37" spans="1:20" x14ac:dyDescent="0.25">
      <c r="A37">
        <v>600000</v>
      </c>
      <c r="B37">
        <v>2143.9299890000002</v>
      </c>
      <c r="C37" t="s">
        <v>3</v>
      </c>
      <c r="N37" s="38"/>
      <c r="O37" s="40"/>
      <c r="P37" s="18">
        <f t="shared" si="11"/>
        <v>400000</v>
      </c>
      <c r="Q37" s="19">
        <f>J21</f>
        <v>1.5733150009999999</v>
      </c>
      <c r="R37" s="39"/>
      <c r="S37" s="19">
        <f>Q36*R36</f>
        <v>0.99079600400000001</v>
      </c>
      <c r="T37" s="20">
        <f>ABS(Q37-S37)/MAX(Q37,S37)</f>
        <v>0.3702494393238166</v>
      </c>
    </row>
    <row r="38" spans="1:20" x14ac:dyDescent="0.25">
      <c r="A38">
        <v>600000</v>
      </c>
      <c r="B38">
        <v>2189.073003</v>
      </c>
      <c r="C38" t="s">
        <v>4</v>
      </c>
      <c r="N38" s="38"/>
      <c r="O38" s="40"/>
      <c r="P38" s="18">
        <f t="shared" si="11"/>
        <v>100000</v>
      </c>
      <c r="Q38" s="19">
        <f>J18</f>
        <v>0.247699001</v>
      </c>
      <c r="R38" s="39">
        <f>P39/P38</f>
        <v>8</v>
      </c>
      <c r="S38" s="18" t="s">
        <v>45</v>
      </c>
      <c r="T38" s="18" t="s">
        <v>45</v>
      </c>
    </row>
    <row r="39" spans="1:20" x14ac:dyDescent="0.25">
      <c r="A39">
        <v>600000</v>
      </c>
      <c r="B39">
        <v>2272.6810049999999</v>
      </c>
      <c r="C39" t="s">
        <v>5</v>
      </c>
      <c r="N39" s="38"/>
      <c r="O39" s="40"/>
      <c r="P39" s="18">
        <f t="shared" si="11"/>
        <v>800000</v>
      </c>
      <c r="Q39" s="19">
        <f>J25</f>
        <v>2.562253015</v>
      </c>
      <c r="R39" s="39"/>
      <c r="S39" s="19">
        <f>Q38*R38</f>
        <v>1.981592008</v>
      </c>
      <c r="T39" s="20">
        <f t="shared" ref="T39" si="16">ABS(Q39-S39)/MAX(Q39,S39)</f>
        <v>0.22662126011782643</v>
      </c>
    </row>
    <row r="40" spans="1:20" x14ac:dyDescent="0.25">
      <c r="A40">
        <v>600000</v>
      </c>
      <c r="B40">
        <v>2154.3389969999998</v>
      </c>
      <c r="C40" t="s">
        <v>6</v>
      </c>
      <c r="N40" s="38"/>
      <c r="O40" s="40"/>
      <c r="P40" s="18">
        <f t="shared" si="11"/>
        <v>200000</v>
      </c>
      <c r="Q40" s="19">
        <f>J19</f>
        <v>0.65916000099999994</v>
      </c>
      <c r="R40" s="39">
        <f>P41/P40</f>
        <v>4</v>
      </c>
      <c r="S40" s="18" t="s">
        <v>45</v>
      </c>
      <c r="T40" s="18" t="s">
        <v>45</v>
      </c>
    </row>
    <row r="41" spans="1:20" x14ac:dyDescent="0.25">
      <c r="A41">
        <v>600000</v>
      </c>
      <c r="B41">
        <v>2051.5600009999998</v>
      </c>
      <c r="C41" t="s">
        <v>7</v>
      </c>
      <c r="N41" s="38"/>
      <c r="O41" s="40"/>
      <c r="P41" s="18">
        <f t="shared" si="11"/>
        <v>800000</v>
      </c>
      <c r="Q41" s="19">
        <f>J25</f>
        <v>2.562253015</v>
      </c>
      <c r="R41" s="39"/>
      <c r="S41" s="19">
        <f>Q40*R40</f>
        <v>2.6366400039999998</v>
      </c>
      <c r="T41" s="20">
        <f t="shared" ref="T41" si="17">ABS(Q41-S41)/MAX(Q41,S41)</f>
        <v>2.8212796926068238E-2</v>
      </c>
    </row>
    <row r="42" spans="1:20" x14ac:dyDescent="0.25">
      <c r="A42">
        <v>600000</v>
      </c>
      <c r="B42">
        <v>1950.7470060000001</v>
      </c>
      <c r="C42" t="s">
        <v>8</v>
      </c>
      <c r="N42" s="37" t="str">
        <f>K17</f>
        <v>Usuń z końca</v>
      </c>
      <c r="O42" s="40" t="s">
        <v>50</v>
      </c>
      <c r="P42" s="18">
        <f>P36</f>
        <v>100000</v>
      </c>
      <c r="Q42" s="19">
        <f>K18</f>
        <v>0.26468900000000001</v>
      </c>
      <c r="R42" s="39">
        <f>P43/P42</f>
        <v>4</v>
      </c>
      <c r="S42" s="18" t="s">
        <v>45</v>
      </c>
      <c r="T42" s="18" t="s">
        <v>45</v>
      </c>
    </row>
    <row r="43" spans="1:20" x14ac:dyDescent="0.25">
      <c r="A43">
        <v>600000</v>
      </c>
      <c r="B43">
        <v>1006.700004</v>
      </c>
      <c r="C43" t="s">
        <v>9</v>
      </c>
      <c r="N43" s="38"/>
      <c r="O43" s="40"/>
      <c r="P43" s="18">
        <f t="shared" si="11"/>
        <v>400000</v>
      </c>
      <c r="Q43" s="19">
        <f>K21</f>
        <v>1.4603420030000001</v>
      </c>
      <c r="R43" s="39"/>
      <c r="S43" s="19">
        <f>Q42*R42</f>
        <v>1.058756</v>
      </c>
      <c r="T43" s="20">
        <f>ABS(Q43-S43)/MAX(Q43,S43)</f>
        <v>0.2749944890820209</v>
      </c>
    </row>
    <row r="44" spans="1:20" x14ac:dyDescent="0.25">
      <c r="A44">
        <v>700000</v>
      </c>
      <c r="B44">
        <v>2332.5460010000002</v>
      </c>
      <c r="C44" t="s">
        <v>3</v>
      </c>
      <c r="N44" s="38"/>
      <c r="O44" s="40"/>
      <c r="P44" s="18">
        <f t="shared" si="11"/>
        <v>100000</v>
      </c>
      <c r="Q44" s="19">
        <f>K18</f>
        <v>0.26468900000000001</v>
      </c>
      <c r="R44" s="39">
        <f>P45/P44</f>
        <v>8</v>
      </c>
      <c r="S44" s="18" t="s">
        <v>45</v>
      </c>
      <c r="T44" s="18" t="s">
        <v>45</v>
      </c>
    </row>
    <row r="45" spans="1:20" x14ac:dyDescent="0.25">
      <c r="A45">
        <v>700000</v>
      </c>
      <c r="B45">
        <v>2298.7349770000001</v>
      </c>
      <c r="C45" t="s">
        <v>4</v>
      </c>
      <c r="N45" s="38"/>
      <c r="O45" s="40"/>
      <c r="P45" s="18">
        <f t="shared" si="11"/>
        <v>800000</v>
      </c>
      <c r="Q45" s="19">
        <f>K25</f>
        <v>2.6601260010000001</v>
      </c>
      <c r="R45" s="39"/>
      <c r="S45" s="19">
        <f>Q44*R44</f>
        <v>2.1175120000000001</v>
      </c>
      <c r="T45" s="20">
        <f t="shared" ref="T45" si="18">ABS(Q45-S45)/MAX(Q45,S45)</f>
        <v>0.2039805636259408</v>
      </c>
    </row>
    <row r="46" spans="1:20" x14ac:dyDescent="0.25">
      <c r="A46">
        <v>700000</v>
      </c>
      <c r="B46">
        <v>2333.9179989999998</v>
      </c>
      <c r="C46" t="s">
        <v>5</v>
      </c>
      <c r="N46" s="38"/>
      <c r="O46" s="40"/>
      <c r="P46" s="18">
        <f t="shared" si="11"/>
        <v>200000</v>
      </c>
      <c r="Q46" s="19">
        <f>K19</f>
        <v>0.6155800010000001</v>
      </c>
      <c r="R46" s="39">
        <f>P47/P46</f>
        <v>4</v>
      </c>
      <c r="S46" s="18" t="s">
        <v>45</v>
      </c>
      <c r="T46" s="18" t="s">
        <v>45</v>
      </c>
    </row>
    <row r="47" spans="1:20" x14ac:dyDescent="0.25">
      <c r="A47">
        <v>700000</v>
      </c>
      <c r="B47">
        <v>2625.9229879999998</v>
      </c>
      <c r="C47" t="s">
        <v>6</v>
      </c>
      <c r="N47" s="38"/>
      <c r="O47" s="40"/>
      <c r="P47" s="18">
        <f t="shared" si="11"/>
        <v>800000</v>
      </c>
      <c r="Q47" s="19">
        <f>K25</f>
        <v>2.6601260010000001</v>
      </c>
      <c r="R47" s="39"/>
      <c r="S47" s="19">
        <f>Q46*R46</f>
        <v>2.4623200040000004</v>
      </c>
      <c r="T47" s="20">
        <f t="shared" ref="T47" si="19">ABS(Q47-S47)/MAX(Q47,S47)</f>
        <v>7.4359634440488917E-2</v>
      </c>
    </row>
    <row r="48" spans="1:20" x14ac:dyDescent="0.25">
      <c r="A48">
        <v>700000</v>
      </c>
      <c r="B48">
        <v>2408.135002</v>
      </c>
      <c r="C48" t="s">
        <v>7</v>
      </c>
      <c r="N48" s="37" t="str">
        <f>L17</f>
        <v>Usuń z wybranego miejsca</v>
      </c>
      <c r="O48" s="40" t="s">
        <v>50</v>
      </c>
      <c r="P48" s="18">
        <f>P42</f>
        <v>100000</v>
      </c>
      <c r="Q48" s="19">
        <f>L18</f>
        <v>0.25339199899999998</v>
      </c>
      <c r="R48" s="39">
        <f>P49/P48</f>
        <v>4</v>
      </c>
      <c r="S48" s="18" t="s">
        <v>45</v>
      </c>
      <c r="T48" s="18" t="s">
        <v>45</v>
      </c>
    </row>
    <row r="49" spans="1:20" x14ac:dyDescent="0.25">
      <c r="A49">
        <v>700000</v>
      </c>
      <c r="B49">
        <v>2518.1019970000002</v>
      </c>
      <c r="C49" t="s">
        <v>8</v>
      </c>
      <c r="N49" s="38"/>
      <c r="O49" s="40"/>
      <c r="P49" s="18">
        <f t="shared" si="11"/>
        <v>400000</v>
      </c>
      <c r="Q49" s="19">
        <f>L21</f>
        <v>1.3006409969999999</v>
      </c>
      <c r="R49" s="39"/>
      <c r="S49" s="19">
        <f>Q48*R48</f>
        <v>1.0135679959999999</v>
      </c>
      <c r="T49" s="20">
        <f>ABS(Q49-S49)/MAX(Q49,S49)</f>
        <v>0.22071655565382736</v>
      </c>
    </row>
    <row r="50" spans="1:20" x14ac:dyDescent="0.25">
      <c r="A50">
        <v>700000</v>
      </c>
      <c r="B50">
        <v>1369.3939989999999</v>
      </c>
      <c r="C50" t="s">
        <v>9</v>
      </c>
      <c r="N50" s="38"/>
      <c r="O50" s="40"/>
      <c r="P50" s="18">
        <f t="shared" si="11"/>
        <v>100000</v>
      </c>
      <c r="Q50" s="19">
        <f>L18</f>
        <v>0.25339199899999998</v>
      </c>
      <c r="R50" s="39">
        <f>P51/P50</f>
        <v>8</v>
      </c>
      <c r="S50" s="18" t="s">
        <v>45</v>
      </c>
      <c r="T50" s="18" t="s">
        <v>45</v>
      </c>
    </row>
    <row r="51" spans="1:20" x14ac:dyDescent="0.25">
      <c r="A51">
        <v>800000</v>
      </c>
      <c r="B51">
        <v>2833.1379830000001</v>
      </c>
      <c r="C51" t="s">
        <v>3</v>
      </c>
      <c r="N51" s="38"/>
      <c r="O51" s="40"/>
      <c r="P51" s="18">
        <f t="shared" si="11"/>
        <v>800000</v>
      </c>
      <c r="Q51" s="19">
        <f>L25</f>
        <v>2.8562479999999999</v>
      </c>
      <c r="R51" s="39"/>
      <c r="S51" s="19">
        <f>Q50*R50</f>
        <v>2.0271359919999998</v>
      </c>
      <c r="T51" s="20">
        <f t="shared" ref="T51" si="20">ABS(Q51-S51)/MAX(Q51,S51)</f>
        <v>0.29028011853312463</v>
      </c>
    </row>
    <row r="52" spans="1:20" x14ac:dyDescent="0.25">
      <c r="A52">
        <v>800000</v>
      </c>
      <c r="B52">
        <v>2977.557002</v>
      </c>
      <c r="C52" t="s">
        <v>4</v>
      </c>
      <c r="N52" s="38"/>
      <c r="O52" s="40"/>
      <c r="P52" s="18">
        <f t="shared" si="11"/>
        <v>200000</v>
      </c>
      <c r="Q52" s="19">
        <f>L19</f>
        <v>0.61998600000000004</v>
      </c>
      <c r="R52" s="39">
        <f>P53/P52</f>
        <v>4</v>
      </c>
      <c r="S52" s="18" t="s">
        <v>45</v>
      </c>
      <c r="T52" s="18" t="s">
        <v>45</v>
      </c>
    </row>
    <row r="53" spans="1:20" x14ac:dyDescent="0.25">
      <c r="A53">
        <v>800000</v>
      </c>
      <c r="B53">
        <v>3046.0820119999998</v>
      </c>
      <c r="C53" t="s">
        <v>5</v>
      </c>
      <c r="N53" s="38"/>
      <c r="O53" s="40"/>
      <c r="P53" s="18">
        <f t="shared" si="11"/>
        <v>800000</v>
      </c>
      <c r="Q53" s="19">
        <f>L25</f>
        <v>2.8562479999999999</v>
      </c>
      <c r="R53" s="39"/>
      <c r="S53" s="19">
        <f>Q52*R52</f>
        <v>2.4799440000000001</v>
      </c>
      <c r="T53" s="20">
        <f t="shared" ref="T53" si="21">ABS(Q53-S53)/MAX(Q53,S53)</f>
        <v>0.13174766336816682</v>
      </c>
    </row>
    <row r="54" spans="1:20" x14ac:dyDescent="0.25">
      <c r="A54">
        <v>800000</v>
      </c>
      <c r="B54">
        <v>2562.2530149999998</v>
      </c>
      <c r="C54" t="s">
        <v>6</v>
      </c>
      <c r="N54" s="37" t="str">
        <f>M17</f>
        <v>Znajdź element</v>
      </c>
      <c r="O54" s="40" t="s">
        <v>50</v>
      </c>
      <c r="P54" s="18">
        <f>P48</f>
        <v>100000</v>
      </c>
      <c r="Q54" s="19">
        <f>M18</f>
        <v>0.204791999</v>
      </c>
      <c r="R54" s="39">
        <f>P55/P54</f>
        <v>4</v>
      </c>
      <c r="S54" s="18" t="s">
        <v>45</v>
      </c>
      <c r="T54" s="18" t="s">
        <v>45</v>
      </c>
    </row>
    <row r="55" spans="1:20" x14ac:dyDescent="0.25">
      <c r="A55">
        <v>800000</v>
      </c>
      <c r="B55">
        <v>2660.1260010000001</v>
      </c>
      <c r="C55" t="s">
        <v>7</v>
      </c>
      <c r="N55" s="38"/>
      <c r="O55" s="40"/>
      <c r="P55" s="18">
        <f t="shared" si="11"/>
        <v>400000</v>
      </c>
      <c r="Q55" s="19">
        <f>M21</f>
        <v>0.67138800100000007</v>
      </c>
      <c r="R55" s="39"/>
      <c r="S55" s="19">
        <f>Q54*R54</f>
        <v>0.81916799600000001</v>
      </c>
      <c r="T55" s="20">
        <f>ABS(Q55-S55)/MAX(Q55,S55)</f>
        <v>0.18040254956444848</v>
      </c>
    </row>
    <row r="56" spans="1:20" x14ac:dyDescent="0.25">
      <c r="A56">
        <v>800000</v>
      </c>
      <c r="B56">
        <v>2856.248</v>
      </c>
      <c r="C56" t="s">
        <v>8</v>
      </c>
      <c r="N56" s="38"/>
      <c r="O56" s="40"/>
      <c r="P56" s="18">
        <f t="shared" si="11"/>
        <v>100000</v>
      </c>
      <c r="Q56" s="19">
        <f>M18</f>
        <v>0.204791999</v>
      </c>
      <c r="R56" s="39">
        <f>P57/P56</f>
        <v>8</v>
      </c>
      <c r="S56" s="18" t="s">
        <v>45</v>
      </c>
      <c r="T56" s="18" t="s">
        <v>45</v>
      </c>
    </row>
    <row r="57" spans="1:20" x14ac:dyDescent="0.25">
      <c r="A57">
        <v>800000</v>
      </c>
      <c r="B57">
        <v>1525.119989</v>
      </c>
      <c r="C57" t="s">
        <v>9</v>
      </c>
      <c r="N57" s="38"/>
      <c r="O57" s="40"/>
      <c r="P57" s="18">
        <f t="shared" si="11"/>
        <v>800000</v>
      </c>
      <c r="Q57" s="19">
        <f>M25</f>
        <v>1.525119989</v>
      </c>
      <c r="R57" s="39"/>
      <c r="S57" s="19">
        <f>Q56*R56</f>
        <v>1.638335992</v>
      </c>
      <c r="T57" s="20">
        <f t="shared" ref="T57" si="22">ABS(Q57-S57)/MAX(Q57,S57)</f>
        <v>6.9104264053792455E-2</v>
      </c>
    </row>
    <row r="58" spans="1:20" x14ac:dyDescent="0.25">
      <c r="A58">
        <v>900000</v>
      </c>
      <c r="B58">
        <v>3010.6110010000002</v>
      </c>
      <c r="C58" t="s">
        <v>3</v>
      </c>
      <c r="N58" s="38"/>
      <c r="O58" s="40"/>
      <c r="P58" s="18">
        <f t="shared" si="11"/>
        <v>200000</v>
      </c>
      <c r="Q58" s="19">
        <f>M19</f>
        <v>0.30177399999999999</v>
      </c>
      <c r="R58" s="39">
        <f>P59/P58</f>
        <v>4</v>
      </c>
      <c r="S58" s="18" t="s">
        <v>45</v>
      </c>
      <c r="T58" s="18" t="s">
        <v>45</v>
      </c>
    </row>
    <row r="59" spans="1:20" x14ac:dyDescent="0.25">
      <c r="A59">
        <v>900000</v>
      </c>
      <c r="B59">
        <v>2940.2449999999999</v>
      </c>
      <c r="C59" t="s">
        <v>4</v>
      </c>
      <c r="N59" s="38"/>
      <c r="O59" s="40"/>
      <c r="P59" s="18">
        <f t="shared" si="11"/>
        <v>800000</v>
      </c>
      <c r="Q59" s="19">
        <f>M25</f>
        <v>1.525119989</v>
      </c>
      <c r="R59" s="39"/>
      <c r="S59" s="19">
        <f>Q58*R58</f>
        <v>1.2070959999999999</v>
      </c>
      <c r="T59" s="20">
        <f t="shared" ref="T59" si="23">ABS(Q59-S59)/MAX(Q59,S59)</f>
        <v>0.2085239137207322</v>
      </c>
    </row>
    <row r="60" spans="1:20" x14ac:dyDescent="0.25">
      <c r="A60">
        <v>900000</v>
      </c>
      <c r="B60">
        <v>3410.222002</v>
      </c>
      <c r="C60" t="s">
        <v>5</v>
      </c>
    </row>
    <row r="61" spans="1:20" x14ac:dyDescent="0.25">
      <c r="A61">
        <v>900000</v>
      </c>
      <c r="B61">
        <v>3167.9609989999999</v>
      </c>
      <c r="C61" t="s">
        <v>6</v>
      </c>
    </row>
    <row r="62" spans="1:20" x14ac:dyDescent="0.25">
      <c r="A62">
        <v>900000</v>
      </c>
      <c r="B62">
        <v>3040.4010010000002</v>
      </c>
      <c r="C62" t="s">
        <v>7</v>
      </c>
    </row>
    <row r="63" spans="1:20" x14ac:dyDescent="0.25">
      <c r="A63">
        <v>900000</v>
      </c>
      <c r="B63">
        <v>3229.4129929999999</v>
      </c>
      <c r="C63" t="s">
        <v>8</v>
      </c>
    </row>
    <row r="64" spans="1:20" x14ac:dyDescent="0.25">
      <c r="A64">
        <v>900000</v>
      </c>
      <c r="B64">
        <v>1473.248998</v>
      </c>
      <c r="C64" t="s">
        <v>9</v>
      </c>
    </row>
    <row r="65" spans="1:3" x14ac:dyDescent="0.25">
      <c r="A65">
        <v>1000000</v>
      </c>
      <c r="B65">
        <v>3703.758992</v>
      </c>
      <c r="C65" t="s">
        <v>3</v>
      </c>
    </row>
    <row r="66" spans="1:3" x14ac:dyDescent="0.25">
      <c r="A66">
        <v>1000000</v>
      </c>
      <c r="B66">
        <v>3341.7389990000001</v>
      </c>
      <c r="C66" t="s">
        <v>4</v>
      </c>
    </row>
    <row r="67" spans="1:3" x14ac:dyDescent="0.25">
      <c r="A67">
        <v>1000000</v>
      </c>
      <c r="B67">
        <v>3656.8899980000001</v>
      </c>
      <c r="C67" t="s">
        <v>5</v>
      </c>
    </row>
    <row r="68" spans="1:3" x14ac:dyDescent="0.25">
      <c r="A68">
        <v>1000000</v>
      </c>
      <c r="B68">
        <v>3713.4910129999998</v>
      </c>
      <c r="C68" t="s">
        <v>6</v>
      </c>
    </row>
    <row r="69" spans="1:3" x14ac:dyDescent="0.25">
      <c r="A69">
        <v>1000000</v>
      </c>
      <c r="B69">
        <v>3490.3569950000001</v>
      </c>
      <c r="C69" t="s">
        <v>7</v>
      </c>
    </row>
    <row r="70" spans="1:3" x14ac:dyDescent="0.25">
      <c r="A70">
        <v>1000000</v>
      </c>
      <c r="B70">
        <v>3535.089993</v>
      </c>
      <c r="C70" t="s">
        <v>8</v>
      </c>
    </row>
    <row r="71" spans="1:3" x14ac:dyDescent="0.25">
      <c r="A71">
        <v>1000000</v>
      </c>
      <c r="B71">
        <v>1815.075006</v>
      </c>
      <c r="C71" t="s">
        <v>9</v>
      </c>
    </row>
  </sheetData>
  <mergeCells count="47">
    <mergeCell ref="E16:E17"/>
    <mergeCell ref="W1:X1"/>
    <mergeCell ref="E1:F1"/>
    <mergeCell ref="H1:I1"/>
    <mergeCell ref="K1:L1"/>
    <mergeCell ref="N1:O1"/>
    <mergeCell ref="Q1:R1"/>
    <mergeCell ref="T1:U1"/>
    <mergeCell ref="F16:H16"/>
    <mergeCell ref="J16:M16"/>
    <mergeCell ref="I16:I17"/>
    <mergeCell ref="N16:T16"/>
    <mergeCell ref="R32:R33"/>
    <mergeCell ref="R34:R35"/>
    <mergeCell ref="N18:N23"/>
    <mergeCell ref="N24:N29"/>
    <mergeCell ref="N30:N35"/>
    <mergeCell ref="O18:O23"/>
    <mergeCell ref="O24:O29"/>
    <mergeCell ref="O30:O35"/>
    <mergeCell ref="R26:R27"/>
    <mergeCell ref="R28:R29"/>
    <mergeCell ref="R30:R31"/>
    <mergeCell ref="R24:R25"/>
    <mergeCell ref="R22:R23"/>
    <mergeCell ref="R18:R19"/>
    <mergeCell ref="R20:R21"/>
    <mergeCell ref="N36:N41"/>
    <mergeCell ref="R36:R37"/>
    <mergeCell ref="R38:R39"/>
    <mergeCell ref="R40:R41"/>
    <mergeCell ref="N42:N47"/>
    <mergeCell ref="R42:R43"/>
    <mergeCell ref="R44:R45"/>
    <mergeCell ref="R46:R47"/>
    <mergeCell ref="O36:O41"/>
    <mergeCell ref="O42:O47"/>
    <mergeCell ref="N48:N53"/>
    <mergeCell ref="R48:R49"/>
    <mergeCell ref="R50:R51"/>
    <mergeCell ref="R52:R53"/>
    <mergeCell ref="N54:N59"/>
    <mergeCell ref="R54:R55"/>
    <mergeCell ref="R56:R57"/>
    <mergeCell ref="R58:R59"/>
    <mergeCell ref="O48:O53"/>
    <mergeCell ref="O54:O5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1DA4-83A0-4F08-9EF4-27312C5AFFE1}">
  <dimension ref="A1:X71"/>
  <sheetViews>
    <sheetView topLeftCell="H28" zoomScaleNormal="100" workbookViewId="0">
      <selection activeCell="N48" sqref="N48:T53"/>
    </sheetView>
  </sheetViews>
  <sheetFormatPr defaultRowHeight="15" x14ac:dyDescent="0.25"/>
  <cols>
    <col min="1" max="1" width="17" bestFit="1" customWidth="1"/>
    <col min="2" max="2" width="13.5703125" bestFit="1" customWidth="1"/>
    <col min="3" max="3" width="14" bestFit="1" customWidth="1"/>
    <col min="5" max="5" width="17.5703125" customWidth="1"/>
    <col min="6" max="6" width="17.140625" customWidth="1"/>
    <col min="7" max="7" width="16.140625" customWidth="1"/>
    <col min="8" max="8" width="25.85546875" customWidth="1"/>
    <col min="9" max="9" width="15.7109375" customWidth="1"/>
    <col min="10" max="10" width="15.28515625" customWidth="1"/>
    <col min="11" max="11" width="24.42578125" customWidth="1"/>
    <col min="12" max="12" width="23.140625" customWidth="1"/>
    <col min="13" max="13" width="18" customWidth="1"/>
    <col min="14" max="14" width="22.7109375" customWidth="1"/>
    <col min="15" max="15" width="19.28515625" customWidth="1"/>
    <col min="16" max="16" width="15.5703125" customWidth="1"/>
    <col min="17" max="17" width="16.85546875" customWidth="1"/>
    <col min="18" max="18" width="12.28515625" customWidth="1"/>
    <col min="19" max="19" width="13.5703125" customWidth="1"/>
  </cols>
  <sheetData>
    <row r="1" spans="1:24" x14ac:dyDescent="0.25">
      <c r="A1" t="s">
        <v>0</v>
      </c>
      <c r="B1" t="s">
        <v>1</v>
      </c>
      <c r="C1" t="s">
        <v>2</v>
      </c>
      <c r="E1" s="41" t="s">
        <v>13</v>
      </c>
      <c r="F1" s="41"/>
      <c r="G1" s="4"/>
      <c r="H1" s="41" t="s">
        <v>14</v>
      </c>
      <c r="I1" s="41"/>
      <c r="J1" s="4"/>
      <c r="K1" s="42" t="s">
        <v>15</v>
      </c>
      <c r="L1" s="42"/>
      <c r="M1" s="4"/>
      <c r="N1" s="42" t="s">
        <v>16</v>
      </c>
      <c r="O1" s="42"/>
      <c r="P1" s="4"/>
      <c r="Q1" s="42" t="s">
        <v>18</v>
      </c>
      <c r="R1" s="42"/>
      <c r="S1" s="4"/>
      <c r="T1" s="42" t="s">
        <v>17</v>
      </c>
      <c r="U1" s="42"/>
      <c r="V1" s="4"/>
      <c r="W1" s="42" t="s">
        <v>19</v>
      </c>
      <c r="X1" s="42"/>
    </row>
    <row r="2" spans="1:24" x14ac:dyDescent="0.25">
      <c r="A2">
        <v>100000</v>
      </c>
      <c r="B2">
        <v>0.109</v>
      </c>
      <c r="C2" t="s">
        <v>3</v>
      </c>
      <c r="E2" s="3" t="s">
        <v>0</v>
      </c>
      <c r="F2" s="3" t="s">
        <v>12</v>
      </c>
      <c r="G2" s="4"/>
      <c r="H2" s="3" t="s">
        <v>0</v>
      </c>
      <c r="I2" s="3" t="s">
        <v>12</v>
      </c>
      <c r="J2" s="4"/>
      <c r="K2" s="5" t="s">
        <v>0</v>
      </c>
      <c r="L2" s="5" t="s">
        <v>12</v>
      </c>
      <c r="M2" s="4"/>
      <c r="N2" s="5" t="s">
        <v>0</v>
      </c>
      <c r="O2" s="5" t="s">
        <v>12</v>
      </c>
      <c r="P2" s="4"/>
      <c r="Q2" s="5" t="s">
        <v>0</v>
      </c>
      <c r="R2" s="5" t="s">
        <v>12</v>
      </c>
      <c r="S2" s="4"/>
      <c r="T2" s="5" t="s">
        <v>0</v>
      </c>
      <c r="U2" s="5" t="s">
        <v>12</v>
      </c>
      <c r="V2" s="4"/>
      <c r="W2" s="5" t="s">
        <v>0</v>
      </c>
      <c r="X2" s="5" t="s">
        <v>12</v>
      </c>
    </row>
    <row r="3" spans="1:24" x14ac:dyDescent="0.25">
      <c r="A3">
        <v>100000</v>
      </c>
      <c r="B3">
        <v>7.4999999999999997E-2</v>
      </c>
      <c r="C3" t="s">
        <v>4</v>
      </c>
      <c r="E3" s="1">
        <f>A2</f>
        <v>100000</v>
      </c>
      <c r="F3" s="6">
        <f>B2</f>
        <v>0.109</v>
      </c>
      <c r="H3" s="1">
        <f>A3</f>
        <v>100000</v>
      </c>
      <c r="I3" s="1">
        <f>B3</f>
        <v>7.4999999999999997E-2</v>
      </c>
      <c r="K3" s="2">
        <f>A4</f>
        <v>100000</v>
      </c>
      <c r="L3" s="2">
        <f>B4</f>
        <v>233.52600000000001</v>
      </c>
      <c r="N3" s="2">
        <f>A5</f>
        <v>100000</v>
      </c>
      <c r="O3" s="2">
        <f>B5</f>
        <v>0.72299999999999998</v>
      </c>
      <c r="Q3" s="2">
        <f>A6</f>
        <v>100000</v>
      </c>
      <c r="R3" s="2">
        <f>B6</f>
        <v>0.51900000000000002</v>
      </c>
      <c r="T3" s="2">
        <f>A7</f>
        <v>100000</v>
      </c>
      <c r="U3" s="2">
        <f>B7</f>
        <v>264.307998</v>
      </c>
      <c r="W3" s="2">
        <f>A8</f>
        <v>100000</v>
      </c>
      <c r="X3" s="2">
        <f>B8</f>
        <v>722.81899699999997</v>
      </c>
    </row>
    <row r="4" spans="1:24" x14ac:dyDescent="0.25">
      <c r="A4">
        <v>100000</v>
      </c>
      <c r="B4">
        <v>233.52600000000001</v>
      </c>
      <c r="C4" t="s">
        <v>5</v>
      </c>
      <c r="E4" s="1">
        <f>A9</f>
        <v>200000</v>
      </c>
      <c r="F4" s="6">
        <f>B9</f>
        <v>0.14399999999999999</v>
      </c>
      <c r="H4" s="1">
        <f>A10</f>
        <v>200000</v>
      </c>
      <c r="I4" s="1">
        <f>B10</f>
        <v>9.6000000000000002E-2</v>
      </c>
      <c r="K4" s="2">
        <f>A11</f>
        <v>200000</v>
      </c>
      <c r="L4" s="2">
        <f>B11</f>
        <v>489.53099700000001</v>
      </c>
      <c r="N4" s="2">
        <f>A12</f>
        <v>200000</v>
      </c>
      <c r="O4" s="2">
        <f>B12</f>
        <v>0.74399999999999999</v>
      </c>
      <c r="Q4" s="2">
        <f>A13</f>
        <v>200000</v>
      </c>
      <c r="R4" s="2">
        <f>B13</f>
        <v>0.55500000000000005</v>
      </c>
      <c r="T4" s="2">
        <f>A14</f>
        <v>200000</v>
      </c>
      <c r="U4" s="2">
        <f>B14</f>
        <v>498.62000499999999</v>
      </c>
      <c r="W4" s="2">
        <f>A15</f>
        <v>200000</v>
      </c>
      <c r="X4" s="2">
        <f>B15</f>
        <v>1404.109999</v>
      </c>
    </row>
    <row r="5" spans="1:24" x14ac:dyDescent="0.25">
      <c r="A5">
        <v>100000</v>
      </c>
      <c r="B5">
        <v>0.72299999999999998</v>
      </c>
      <c r="C5" t="s">
        <v>6</v>
      </c>
      <c r="E5" s="1">
        <f>A16</f>
        <v>300000</v>
      </c>
      <c r="F5" s="6">
        <f>B16</f>
        <v>0.125</v>
      </c>
      <c r="H5" s="1">
        <f>A17</f>
        <v>300000</v>
      </c>
      <c r="I5" s="1">
        <f>B17</f>
        <v>9.5000000000000001E-2</v>
      </c>
      <c r="K5" s="2">
        <f>A18</f>
        <v>300000</v>
      </c>
      <c r="L5" s="2">
        <f>B18</f>
        <v>686.75199999999995</v>
      </c>
      <c r="N5" s="2">
        <f>A19</f>
        <v>300000</v>
      </c>
      <c r="O5" s="2">
        <f>B19</f>
        <v>0.81</v>
      </c>
      <c r="Q5" s="2">
        <f>A20</f>
        <v>300000</v>
      </c>
      <c r="R5" s="2">
        <f>B20</f>
        <v>0.5</v>
      </c>
      <c r="T5" s="2">
        <f>A21</f>
        <v>300000</v>
      </c>
      <c r="U5" s="2">
        <f>B21</f>
        <v>765.12899800000002</v>
      </c>
      <c r="W5" s="2">
        <f>A22</f>
        <v>300000</v>
      </c>
      <c r="X5" s="2">
        <f>B22</f>
        <v>2065.4310049999999</v>
      </c>
    </row>
    <row r="6" spans="1:24" x14ac:dyDescent="0.25">
      <c r="A6">
        <v>100000</v>
      </c>
      <c r="B6">
        <v>0.51900000000000002</v>
      </c>
      <c r="C6" t="s">
        <v>7</v>
      </c>
      <c r="E6" s="1">
        <f>A23</f>
        <v>400000</v>
      </c>
      <c r="F6" s="6">
        <f>B23</f>
        <v>0.11700000000000001</v>
      </c>
      <c r="H6" s="1">
        <f>A24</f>
        <v>400000</v>
      </c>
      <c r="I6" s="1">
        <f>B24</f>
        <v>0.13100000000000001</v>
      </c>
      <c r="K6" s="2">
        <f>A25</f>
        <v>400000</v>
      </c>
      <c r="L6" s="2">
        <f>B25</f>
        <v>965.00499300000001</v>
      </c>
      <c r="N6" s="2">
        <f>A26</f>
        <v>400000</v>
      </c>
      <c r="O6" s="2">
        <f>B26</f>
        <v>0.89</v>
      </c>
      <c r="Q6" s="2">
        <f>A27</f>
        <v>400000</v>
      </c>
      <c r="R6" s="2">
        <f>B27</f>
        <v>0.504</v>
      </c>
      <c r="T6" s="2">
        <f>A28</f>
        <v>400000</v>
      </c>
      <c r="U6" s="2">
        <f>B28</f>
        <v>1157.7960049999999</v>
      </c>
      <c r="W6" s="2">
        <f>A29</f>
        <v>400000</v>
      </c>
      <c r="X6" s="2">
        <f>B29</f>
        <v>2440.7769830000002</v>
      </c>
    </row>
    <row r="7" spans="1:24" x14ac:dyDescent="0.25">
      <c r="A7">
        <v>100000</v>
      </c>
      <c r="B7">
        <v>264.307998</v>
      </c>
      <c r="C7" t="s">
        <v>8</v>
      </c>
      <c r="E7" s="1">
        <f>A30</f>
        <v>500000</v>
      </c>
      <c r="F7" s="6">
        <f>B30</f>
        <v>0.13500000000000001</v>
      </c>
      <c r="H7" s="1">
        <f>A31</f>
        <v>500000</v>
      </c>
      <c r="I7" s="1">
        <f>B31</f>
        <v>0.105</v>
      </c>
      <c r="K7" s="2">
        <f>A32</f>
        <v>500000</v>
      </c>
      <c r="L7" s="2">
        <f>B32</f>
        <v>1330.427997</v>
      </c>
      <c r="N7" s="2">
        <f>A33</f>
        <v>500000</v>
      </c>
      <c r="O7" s="2">
        <f>B33</f>
        <v>0.73499999999999999</v>
      </c>
      <c r="Q7" s="2">
        <f>A34</f>
        <v>500000</v>
      </c>
      <c r="R7" s="2">
        <f>B34</f>
        <v>0.46899999999999997</v>
      </c>
      <c r="T7" s="2">
        <f>A35</f>
        <v>500000</v>
      </c>
      <c r="U7" s="2">
        <f>B35</f>
        <v>1214.5989950000001</v>
      </c>
      <c r="W7" s="2">
        <f>A36</f>
        <v>500000</v>
      </c>
      <c r="X7" s="2">
        <f>B36</f>
        <v>3466.9769759999999</v>
      </c>
    </row>
    <row r="8" spans="1:24" x14ac:dyDescent="0.25">
      <c r="A8">
        <v>100000</v>
      </c>
      <c r="B8">
        <v>722.81899699999997</v>
      </c>
      <c r="C8" t="s">
        <v>9</v>
      </c>
      <c r="E8" s="1">
        <f>A37</f>
        <v>600000</v>
      </c>
      <c r="F8" s="6">
        <f>B37</f>
        <v>0.113</v>
      </c>
      <c r="H8" s="1">
        <f>A38</f>
        <v>600000</v>
      </c>
      <c r="I8" s="1">
        <f>B38</f>
        <v>0.10100000000000001</v>
      </c>
      <c r="K8" s="2">
        <f>A39</f>
        <v>600000</v>
      </c>
      <c r="L8" s="2">
        <f>B39</f>
        <v>1701.3140089999999</v>
      </c>
      <c r="N8" s="2">
        <f>A40</f>
        <v>600000</v>
      </c>
      <c r="O8" s="2">
        <f>B40</f>
        <v>0.73399999999999999</v>
      </c>
      <c r="Q8" s="2">
        <f>A41</f>
        <v>600000</v>
      </c>
      <c r="R8" s="2">
        <f>B41</f>
        <v>0.46</v>
      </c>
      <c r="T8" s="2">
        <f>A42</f>
        <v>600000</v>
      </c>
      <c r="U8" s="2">
        <f>B42</f>
        <v>1607.9599989999999</v>
      </c>
      <c r="W8" s="2">
        <f>A43</f>
        <v>600000</v>
      </c>
      <c r="X8" s="2">
        <f>B43</f>
        <v>4618.8350399999999</v>
      </c>
    </row>
    <row r="9" spans="1:24" x14ac:dyDescent="0.25">
      <c r="A9">
        <v>200000</v>
      </c>
      <c r="B9">
        <v>0.14399999999999999</v>
      </c>
      <c r="C9" t="s">
        <v>3</v>
      </c>
      <c r="E9" s="1">
        <f>A44</f>
        <v>700000</v>
      </c>
      <c r="F9" s="6">
        <f>B44</f>
        <v>0.11600000000000001</v>
      </c>
      <c r="H9" s="1">
        <f>A45</f>
        <v>700000</v>
      </c>
      <c r="I9" s="1">
        <f>B45</f>
        <v>8.5000000000000006E-2</v>
      </c>
      <c r="K9" s="2">
        <f>A46</f>
        <v>700000</v>
      </c>
      <c r="L9" s="2">
        <f>B46</f>
        <v>1758.9790029999999</v>
      </c>
      <c r="N9" s="2">
        <f>A47</f>
        <v>700000</v>
      </c>
      <c r="O9" s="2">
        <f>B47</f>
        <v>0.63400000000000001</v>
      </c>
      <c r="Q9" s="2">
        <f>A48</f>
        <v>700000</v>
      </c>
      <c r="R9" s="2">
        <f>B48</f>
        <v>0.48899999999999999</v>
      </c>
      <c r="T9" s="2">
        <f>A49</f>
        <v>700000</v>
      </c>
      <c r="U9" s="2">
        <f>B49</f>
        <v>1851.190987</v>
      </c>
      <c r="W9" s="2">
        <f>A50</f>
        <v>700000</v>
      </c>
      <c r="X9" s="2">
        <f>B50</f>
        <v>4750.4930059999997</v>
      </c>
    </row>
    <row r="10" spans="1:24" x14ac:dyDescent="0.25">
      <c r="A10">
        <v>200000</v>
      </c>
      <c r="B10">
        <v>9.6000000000000002E-2</v>
      </c>
      <c r="C10" t="s">
        <v>4</v>
      </c>
      <c r="E10" s="1">
        <f>A51</f>
        <v>800000</v>
      </c>
      <c r="F10" s="6">
        <f>B51</f>
        <v>0.11700000000000001</v>
      </c>
      <c r="H10" s="1">
        <f>A52</f>
        <v>800000</v>
      </c>
      <c r="I10" s="1">
        <f>B52</f>
        <v>8.8999999999999996E-2</v>
      </c>
      <c r="K10" s="2">
        <f>A53</f>
        <v>800000</v>
      </c>
      <c r="L10" s="2">
        <f>B53</f>
        <v>2201.8120020000001</v>
      </c>
      <c r="N10" s="2">
        <f>A54</f>
        <v>800000</v>
      </c>
      <c r="O10" s="2">
        <f>B54</f>
        <v>0.66200000000000003</v>
      </c>
      <c r="Q10" s="2">
        <f>A55</f>
        <v>800000</v>
      </c>
      <c r="R10" s="2">
        <f>B55</f>
        <v>0.47499999999999998</v>
      </c>
      <c r="T10" s="2">
        <f>A56</f>
        <v>800000</v>
      </c>
      <c r="U10" s="2">
        <f>B56</f>
        <v>2110.6480099999999</v>
      </c>
      <c r="W10" s="2">
        <f>A57</f>
        <v>800000</v>
      </c>
      <c r="X10" s="2">
        <f>B57</f>
        <v>5695.6029930000004</v>
      </c>
    </row>
    <row r="11" spans="1:24" x14ac:dyDescent="0.25">
      <c r="A11">
        <v>200000</v>
      </c>
      <c r="B11">
        <v>489.53099700000001</v>
      </c>
      <c r="C11" t="s">
        <v>5</v>
      </c>
      <c r="E11" s="1">
        <f>A58</f>
        <v>900000</v>
      </c>
      <c r="F11" s="6">
        <f>B58</f>
        <v>0.122</v>
      </c>
      <c r="H11" s="1">
        <f>A59</f>
        <v>900000</v>
      </c>
      <c r="I11" s="1">
        <f>B59</f>
        <v>9.0999999999999998E-2</v>
      </c>
      <c r="K11" s="2">
        <f>A60</f>
        <v>900000</v>
      </c>
      <c r="L11" s="2">
        <f>B60</f>
        <v>2154.254997</v>
      </c>
      <c r="N11" s="2">
        <f>A61</f>
        <v>900000</v>
      </c>
      <c r="O11" s="2">
        <f>B61</f>
        <v>0.64600000000000002</v>
      </c>
      <c r="Q11" s="2">
        <f>A62</f>
        <v>900000</v>
      </c>
      <c r="R11" s="2">
        <f>B62</f>
        <v>0.48699999999999999</v>
      </c>
      <c r="T11" s="2">
        <f>A63</f>
        <v>900000</v>
      </c>
      <c r="U11" s="2">
        <f>B63</f>
        <v>2215.130983</v>
      </c>
      <c r="W11" s="2">
        <f>A64</f>
        <v>900000</v>
      </c>
      <c r="X11" s="2">
        <f>B64</f>
        <v>6185.1200010000002</v>
      </c>
    </row>
    <row r="12" spans="1:24" x14ac:dyDescent="0.25">
      <c r="A12">
        <v>200000</v>
      </c>
      <c r="B12">
        <v>0.74399999999999999</v>
      </c>
      <c r="C12" t="s">
        <v>6</v>
      </c>
      <c r="E12" s="1">
        <f>A65</f>
        <v>1000000</v>
      </c>
      <c r="F12" s="6">
        <f>B65</f>
        <v>0.122</v>
      </c>
      <c r="H12" s="1">
        <f>A66</f>
        <v>1000000</v>
      </c>
      <c r="I12" s="1">
        <f>B66</f>
        <v>9.0999999999999998E-2</v>
      </c>
      <c r="K12" s="2">
        <f>A67</f>
        <v>1000000</v>
      </c>
      <c r="L12" s="2">
        <f>B67</f>
        <v>2717.2620080000002</v>
      </c>
      <c r="N12" s="2">
        <f>A68</f>
        <v>1000000</v>
      </c>
      <c r="O12" s="2">
        <f>B68</f>
        <v>0.65900000000000003</v>
      </c>
      <c r="Q12" s="2">
        <f>A69</f>
        <v>1000000</v>
      </c>
      <c r="R12" s="2">
        <f>B69</f>
        <v>0.46</v>
      </c>
      <c r="T12" s="2">
        <f>A70</f>
        <v>1000000</v>
      </c>
      <c r="U12" s="2">
        <f>B70</f>
        <v>2466.0580009999999</v>
      </c>
      <c r="W12" s="2">
        <f>A71</f>
        <v>1000000</v>
      </c>
      <c r="X12" s="2">
        <f>B71</f>
        <v>6936.6129780000001</v>
      </c>
    </row>
    <row r="13" spans="1:24" x14ac:dyDescent="0.25">
      <c r="A13">
        <v>200000</v>
      </c>
      <c r="B13">
        <v>0.55500000000000005</v>
      </c>
      <c r="C13" t="s">
        <v>7</v>
      </c>
    </row>
    <row r="14" spans="1:24" x14ac:dyDescent="0.25">
      <c r="A14">
        <v>200000</v>
      </c>
      <c r="B14">
        <v>498.62000499999999</v>
      </c>
      <c r="C14" t="s">
        <v>8</v>
      </c>
      <c r="E14" t="s">
        <v>34</v>
      </c>
      <c r="F14">
        <v>1E-3</v>
      </c>
    </row>
    <row r="15" spans="1:24" x14ac:dyDescent="0.25">
      <c r="A15">
        <v>200000</v>
      </c>
      <c r="B15">
        <v>1404.109999</v>
      </c>
      <c r="C15" t="s">
        <v>9</v>
      </c>
    </row>
    <row r="16" spans="1:24" x14ac:dyDescent="0.25">
      <c r="A16">
        <v>300000</v>
      </c>
      <c r="B16">
        <v>0.125</v>
      </c>
      <c r="C16" t="s">
        <v>3</v>
      </c>
      <c r="E16" s="41" t="s">
        <v>20</v>
      </c>
      <c r="F16" s="41" t="s">
        <v>37</v>
      </c>
      <c r="G16" s="41"/>
      <c r="H16" s="41"/>
      <c r="I16" s="41"/>
      <c r="J16" s="41" t="s">
        <v>20</v>
      </c>
      <c r="K16" s="41" t="s">
        <v>37</v>
      </c>
      <c r="L16" s="41"/>
      <c r="M16" s="41"/>
      <c r="N16" s="46" t="s">
        <v>47</v>
      </c>
      <c r="O16" s="47"/>
      <c r="P16" s="47"/>
      <c r="Q16" s="47"/>
      <c r="R16" s="47"/>
      <c r="S16" s="47"/>
      <c r="T16" s="48"/>
    </row>
    <row r="17" spans="1:20" ht="60.75" thickBot="1" x14ac:dyDescent="0.3">
      <c r="A17">
        <v>300000</v>
      </c>
      <c r="B17">
        <v>9.5000000000000001E-2</v>
      </c>
      <c r="C17" t="s">
        <v>4</v>
      </c>
      <c r="E17" s="41"/>
      <c r="F17" s="3" t="s">
        <v>27</v>
      </c>
      <c r="G17" s="3" t="s">
        <v>28</v>
      </c>
      <c r="H17" s="3" t="s">
        <v>30</v>
      </c>
      <c r="I17" s="3" t="s">
        <v>31</v>
      </c>
      <c r="J17" s="41"/>
      <c r="K17" s="3" t="s">
        <v>29</v>
      </c>
      <c r="L17" s="3" t="s">
        <v>33</v>
      </c>
      <c r="M17" s="3" t="s">
        <v>32</v>
      </c>
      <c r="N17" s="29" t="s">
        <v>40</v>
      </c>
      <c r="O17" s="30" t="s">
        <v>49</v>
      </c>
      <c r="P17" s="29" t="s">
        <v>20</v>
      </c>
      <c r="Q17" s="30" t="s">
        <v>43</v>
      </c>
      <c r="R17" s="30" t="s">
        <v>41</v>
      </c>
      <c r="S17" s="31" t="s">
        <v>44</v>
      </c>
      <c r="T17" s="29" t="s">
        <v>42</v>
      </c>
    </row>
    <row r="18" spans="1:20" x14ac:dyDescent="0.25">
      <c r="A18">
        <v>300000</v>
      </c>
      <c r="B18">
        <v>686.75199999999995</v>
      </c>
      <c r="C18" t="s">
        <v>5</v>
      </c>
      <c r="E18" s="9">
        <f>E3</f>
        <v>100000</v>
      </c>
      <c r="F18" s="10">
        <f>F3</f>
        <v>0.109</v>
      </c>
      <c r="G18" s="10">
        <f>I3</f>
        <v>7.4999999999999997E-2</v>
      </c>
      <c r="H18" s="10">
        <f>O3</f>
        <v>0.72299999999999998</v>
      </c>
      <c r="I18" s="10">
        <f>R3</f>
        <v>0.51900000000000002</v>
      </c>
      <c r="J18" s="9">
        <f>E18</f>
        <v>100000</v>
      </c>
      <c r="K18" s="10">
        <f t="shared" ref="K18:K27" si="0">L3*$F$14</f>
        <v>0.23352600000000001</v>
      </c>
      <c r="L18" s="10">
        <f t="shared" ref="L18:L27" si="1">U3*$F$14</f>
        <v>0.26430799799999999</v>
      </c>
      <c r="M18" s="10">
        <f t="shared" ref="M18:M27" si="2">X3*$F$14</f>
        <v>0.72281899699999996</v>
      </c>
      <c r="N18" s="56" t="str">
        <f>$F$17</f>
        <v>Dodaj na początek</v>
      </c>
      <c r="O18" s="40" t="s">
        <v>51</v>
      </c>
      <c r="P18" s="11">
        <f>E18</f>
        <v>100000</v>
      </c>
      <c r="Q18" s="12">
        <f>F18</f>
        <v>0.109</v>
      </c>
      <c r="R18" s="54">
        <f>P19/P18</f>
        <v>4</v>
      </c>
      <c r="S18" s="11" t="s">
        <v>45</v>
      </c>
      <c r="T18" s="13" t="s">
        <v>45</v>
      </c>
    </row>
    <row r="19" spans="1:20" x14ac:dyDescent="0.25">
      <c r="A19">
        <v>300000</v>
      </c>
      <c r="B19">
        <v>0.81</v>
      </c>
      <c r="C19" t="s">
        <v>6</v>
      </c>
      <c r="E19" s="9">
        <f t="shared" ref="E19:F26" si="3">E4</f>
        <v>200000</v>
      </c>
      <c r="F19" s="10">
        <f t="shared" si="3"/>
        <v>0.14399999999999999</v>
      </c>
      <c r="G19" s="10">
        <f t="shared" ref="G19:G26" si="4">I4</f>
        <v>9.6000000000000002E-2</v>
      </c>
      <c r="H19" s="10">
        <f t="shared" ref="H19:H26" si="5">O4</f>
        <v>0.74399999999999999</v>
      </c>
      <c r="I19" s="10">
        <f t="shared" ref="I19:I26" si="6">R4</f>
        <v>0.55500000000000005</v>
      </c>
      <c r="J19" s="9">
        <f t="shared" ref="J19:J27" si="7">E19</f>
        <v>200000</v>
      </c>
      <c r="K19" s="10">
        <f t="shared" si="0"/>
        <v>0.48953099700000002</v>
      </c>
      <c r="L19" s="10">
        <f t="shared" si="1"/>
        <v>0.49862000499999998</v>
      </c>
      <c r="M19" s="10">
        <f t="shared" si="2"/>
        <v>1.4041099990000001</v>
      </c>
      <c r="N19" s="57"/>
      <c r="O19" s="40"/>
      <c r="P19" s="18">
        <f>E21</f>
        <v>400000</v>
      </c>
      <c r="Q19" s="19">
        <f>F21</f>
        <v>0.11700000000000001</v>
      </c>
      <c r="R19" s="39"/>
      <c r="S19" s="19">
        <f>Q18*1</f>
        <v>0.109</v>
      </c>
      <c r="T19" s="24">
        <f>ABS(Q19-S19)/MAX(Q19,S19)</f>
        <v>6.8376068376068438E-2</v>
      </c>
    </row>
    <row r="20" spans="1:20" x14ac:dyDescent="0.25">
      <c r="A20">
        <v>300000</v>
      </c>
      <c r="B20">
        <v>0.5</v>
      </c>
      <c r="C20" t="s">
        <v>7</v>
      </c>
      <c r="E20" s="9">
        <f t="shared" si="3"/>
        <v>300000</v>
      </c>
      <c r="F20" s="10">
        <f t="shared" si="3"/>
        <v>0.125</v>
      </c>
      <c r="G20" s="10">
        <f t="shared" si="4"/>
        <v>9.5000000000000001E-2</v>
      </c>
      <c r="H20" s="10">
        <f t="shared" si="5"/>
        <v>0.81</v>
      </c>
      <c r="I20" s="10">
        <f t="shared" si="6"/>
        <v>0.5</v>
      </c>
      <c r="J20" s="9">
        <f t="shared" si="7"/>
        <v>300000</v>
      </c>
      <c r="K20" s="10">
        <f t="shared" si="0"/>
        <v>0.68675199999999992</v>
      </c>
      <c r="L20" s="10">
        <f t="shared" si="1"/>
        <v>0.765128998</v>
      </c>
      <c r="M20" s="10">
        <f t="shared" si="2"/>
        <v>2.0654310049999998</v>
      </c>
      <c r="N20" s="57"/>
      <c r="O20" s="40"/>
      <c r="P20" s="18">
        <f>E18</f>
        <v>100000</v>
      </c>
      <c r="Q20" s="19">
        <f>F18</f>
        <v>0.109</v>
      </c>
      <c r="R20" s="39">
        <f>P21/P20</f>
        <v>8</v>
      </c>
      <c r="S20" s="18" t="s">
        <v>45</v>
      </c>
      <c r="T20" s="25" t="s">
        <v>45</v>
      </c>
    </row>
    <row r="21" spans="1:20" x14ac:dyDescent="0.25">
      <c r="A21">
        <v>300000</v>
      </c>
      <c r="B21">
        <v>765.12899800000002</v>
      </c>
      <c r="C21" t="s">
        <v>8</v>
      </c>
      <c r="E21" s="9">
        <f t="shared" si="3"/>
        <v>400000</v>
      </c>
      <c r="F21" s="10">
        <f t="shared" si="3"/>
        <v>0.11700000000000001</v>
      </c>
      <c r="G21" s="10">
        <f t="shared" si="4"/>
        <v>0.13100000000000001</v>
      </c>
      <c r="H21" s="10">
        <f t="shared" si="5"/>
        <v>0.89</v>
      </c>
      <c r="I21" s="10">
        <f t="shared" si="6"/>
        <v>0.504</v>
      </c>
      <c r="J21" s="9">
        <f t="shared" si="7"/>
        <v>400000</v>
      </c>
      <c r="K21" s="10">
        <f t="shared" si="0"/>
        <v>0.96500499300000009</v>
      </c>
      <c r="L21" s="10">
        <f t="shared" si="1"/>
        <v>1.157796005</v>
      </c>
      <c r="M21" s="10">
        <f t="shared" si="2"/>
        <v>2.4407769830000001</v>
      </c>
      <c r="N21" s="57"/>
      <c r="O21" s="40"/>
      <c r="P21" s="18">
        <f>E25</f>
        <v>800000</v>
      </c>
      <c r="Q21" s="19">
        <f>F25</f>
        <v>0.11700000000000001</v>
      </c>
      <c r="R21" s="39"/>
      <c r="S21" s="19">
        <f>Q20*1</f>
        <v>0.109</v>
      </c>
      <c r="T21" s="24">
        <f t="shared" ref="T21" si="8">ABS(Q21-S21)/MAX(Q21,S21)</f>
        <v>6.8376068376068438E-2</v>
      </c>
    </row>
    <row r="22" spans="1:20" x14ac:dyDescent="0.25">
      <c r="A22">
        <v>300000</v>
      </c>
      <c r="B22">
        <v>2065.4310049999999</v>
      </c>
      <c r="C22" t="s">
        <v>9</v>
      </c>
      <c r="E22" s="9">
        <f t="shared" si="3"/>
        <v>500000</v>
      </c>
      <c r="F22" s="10">
        <f t="shared" si="3"/>
        <v>0.13500000000000001</v>
      </c>
      <c r="G22" s="10">
        <f t="shared" si="4"/>
        <v>0.105</v>
      </c>
      <c r="H22" s="10">
        <f t="shared" si="5"/>
        <v>0.73499999999999999</v>
      </c>
      <c r="I22" s="10">
        <f t="shared" si="6"/>
        <v>0.46899999999999997</v>
      </c>
      <c r="J22" s="9">
        <f t="shared" si="7"/>
        <v>500000</v>
      </c>
      <c r="K22" s="10">
        <f t="shared" si="0"/>
        <v>1.3304279970000001</v>
      </c>
      <c r="L22" s="10">
        <f t="shared" si="1"/>
        <v>1.214598995</v>
      </c>
      <c r="M22" s="10">
        <f t="shared" si="2"/>
        <v>3.4669769760000002</v>
      </c>
      <c r="N22" s="57"/>
      <c r="O22" s="40"/>
      <c r="P22" s="21">
        <f>E19</f>
        <v>200000</v>
      </c>
      <c r="Q22" s="19">
        <f>F19</f>
        <v>0.14399999999999999</v>
      </c>
      <c r="R22" s="39">
        <f>P23/P22</f>
        <v>4</v>
      </c>
      <c r="S22" s="18" t="s">
        <v>45</v>
      </c>
      <c r="T22" s="25" t="s">
        <v>45</v>
      </c>
    </row>
    <row r="23" spans="1:20" ht="15.75" thickBot="1" x14ac:dyDescent="0.3">
      <c r="A23">
        <v>400000</v>
      </c>
      <c r="B23">
        <v>0.11700000000000001</v>
      </c>
      <c r="C23" t="s">
        <v>3</v>
      </c>
      <c r="E23" s="9">
        <f t="shared" si="3"/>
        <v>600000</v>
      </c>
      <c r="F23" s="10">
        <f t="shared" si="3"/>
        <v>0.113</v>
      </c>
      <c r="G23" s="10">
        <f t="shared" si="4"/>
        <v>0.10100000000000001</v>
      </c>
      <c r="H23" s="10">
        <f t="shared" si="5"/>
        <v>0.73399999999999999</v>
      </c>
      <c r="I23" s="10">
        <f t="shared" si="6"/>
        <v>0.46</v>
      </c>
      <c r="J23" s="9">
        <f t="shared" si="7"/>
        <v>600000</v>
      </c>
      <c r="K23" s="10">
        <f t="shared" si="0"/>
        <v>1.7013140090000001</v>
      </c>
      <c r="L23" s="10">
        <f t="shared" si="1"/>
        <v>1.607959999</v>
      </c>
      <c r="M23" s="10">
        <f t="shared" si="2"/>
        <v>4.6188350400000004</v>
      </c>
      <c r="N23" s="58"/>
      <c r="O23" s="40"/>
      <c r="P23" s="14">
        <f>E25</f>
        <v>800000</v>
      </c>
      <c r="Q23" s="15">
        <f>F25</f>
        <v>0.11700000000000001</v>
      </c>
      <c r="R23" s="55"/>
      <c r="S23" s="15">
        <f>Q22*1</f>
        <v>0.14399999999999999</v>
      </c>
      <c r="T23" s="16">
        <f t="shared" ref="T23" si="9">ABS(Q23-S23)/MAX(Q23,S23)</f>
        <v>0.18749999999999989</v>
      </c>
    </row>
    <row r="24" spans="1:20" x14ac:dyDescent="0.25">
      <c r="A24">
        <v>400000</v>
      </c>
      <c r="B24">
        <v>0.13100000000000001</v>
      </c>
      <c r="C24" t="s">
        <v>4</v>
      </c>
      <c r="E24" s="9">
        <f>E9</f>
        <v>700000</v>
      </c>
      <c r="F24" s="10">
        <f t="shared" ref="F24:F27" si="10">F9</f>
        <v>0.11600000000000001</v>
      </c>
      <c r="G24" s="10">
        <f t="shared" si="4"/>
        <v>8.5000000000000006E-2</v>
      </c>
      <c r="H24" s="10">
        <f t="shared" si="5"/>
        <v>0.63400000000000001</v>
      </c>
      <c r="I24" s="10">
        <f t="shared" si="6"/>
        <v>0.48899999999999999</v>
      </c>
      <c r="J24" s="9">
        <f t="shared" si="7"/>
        <v>700000</v>
      </c>
      <c r="K24" s="10">
        <f t="shared" si="0"/>
        <v>1.7589790029999999</v>
      </c>
      <c r="L24" s="10">
        <f t="shared" si="1"/>
        <v>1.8511909870000001</v>
      </c>
      <c r="M24" s="10">
        <f t="shared" si="2"/>
        <v>4.7504930060000001</v>
      </c>
      <c r="N24" s="56" t="str">
        <f>$G$17</f>
        <v>Dodaj na koniec</v>
      </c>
      <c r="O24" s="40" t="s">
        <v>51</v>
      </c>
      <c r="P24" s="11">
        <f>P18</f>
        <v>100000</v>
      </c>
      <c r="Q24" s="12">
        <f>G18</f>
        <v>7.4999999999999997E-2</v>
      </c>
      <c r="R24" s="54">
        <f>P25/P24</f>
        <v>4</v>
      </c>
      <c r="S24" s="11" t="s">
        <v>45</v>
      </c>
      <c r="T24" s="13" t="s">
        <v>45</v>
      </c>
    </row>
    <row r="25" spans="1:20" x14ac:dyDescent="0.25">
      <c r="A25">
        <v>400000</v>
      </c>
      <c r="B25">
        <v>965.00499300000001</v>
      </c>
      <c r="C25" t="s">
        <v>5</v>
      </c>
      <c r="E25" s="9">
        <f t="shared" si="3"/>
        <v>800000</v>
      </c>
      <c r="F25" s="10">
        <f t="shared" si="10"/>
        <v>0.11700000000000001</v>
      </c>
      <c r="G25" s="10">
        <f t="shared" si="4"/>
        <v>8.8999999999999996E-2</v>
      </c>
      <c r="H25" s="10">
        <f t="shared" si="5"/>
        <v>0.66200000000000003</v>
      </c>
      <c r="I25" s="10">
        <f t="shared" si="6"/>
        <v>0.47499999999999998</v>
      </c>
      <c r="J25" s="9">
        <f t="shared" si="7"/>
        <v>800000</v>
      </c>
      <c r="K25" s="10">
        <f t="shared" si="0"/>
        <v>2.201812002</v>
      </c>
      <c r="L25" s="10">
        <f t="shared" si="1"/>
        <v>2.1106480099999998</v>
      </c>
      <c r="M25" s="10">
        <f t="shared" si="2"/>
        <v>5.6956029930000005</v>
      </c>
      <c r="N25" s="57"/>
      <c r="O25" s="40"/>
      <c r="P25" s="18">
        <f t="shared" ref="P25:P59" si="11">P19</f>
        <v>400000</v>
      </c>
      <c r="Q25" s="19">
        <f>G21</f>
        <v>0.13100000000000001</v>
      </c>
      <c r="R25" s="39"/>
      <c r="S25" s="19">
        <f>Q24*1</f>
        <v>7.4999999999999997E-2</v>
      </c>
      <c r="T25" s="24">
        <f>ABS(Q25-S25)/MAX(Q25,S25)</f>
        <v>0.4274809160305344</v>
      </c>
    </row>
    <row r="26" spans="1:20" x14ac:dyDescent="0.25">
      <c r="A26">
        <v>400000</v>
      </c>
      <c r="B26">
        <v>0.89</v>
      </c>
      <c r="C26" t="s">
        <v>6</v>
      </c>
      <c r="E26" s="9">
        <f t="shared" si="3"/>
        <v>900000</v>
      </c>
      <c r="F26" s="10">
        <f t="shared" si="10"/>
        <v>0.122</v>
      </c>
      <c r="G26" s="10">
        <f t="shared" si="4"/>
        <v>9.0999999999999998E-2</v>
      </c>
      <c r="H26" s="10">
        <f t="shared" si="5"/>
        <v>0.64600000000000002</v>
      </c>
      <c r="I26" s="10">
        <f t="shared" si="6"/>
        <v>0.48699999999999999</v>
      </c>
      <c r="J26" s="9">
        <f t="shared" si="7"/>
        <v>900000</v>
      </c>
      <c r="K26" s="10">
        <f t="shared" si="0"/>
        <v>2.1542549970000002</v>
      </c>
      <c r="L26" s="10">
        <f t="shared" si="1"/>
        <v>2.2151309829999999</v>
      </c>
      <c r="M26" s="10">
        <f t="shared" si="2"/>
        <v>6.1851200010000005</v>
      </c>
      <c r="N26" s="57"/>
      <c r="O26" s="40"/>
      <c r="P26" s="18">
        <f t="shared" si="11"/>
        <v>100000</v>
      </c>
      <c r="Q26" s="19">
        <f>G18</f>
        <v>7.4999999999999997E-2</v>
      </c>
      <c r="R26" s="39">
        <f>P27/P26</f>
        <v>8</v>
      </c>
      <c r="S26" s="18" t="s">
        <v>45</v>
      </c>
      <c r="T26" s="25" t="s">
        <v>45</v>
      </c>
    </row>
    <row r="27" spans="1:20" x14ac:dyDescent="0.25">
      <c r="A27">
        <v>400000</v>
      </c>
      <c r="B27">
        <v>0.504</v>
      </c>
      <c r="C27" t="s">
        <v>7</v>
      </c>
      <c r="E27" s="9">
        <f>E12</f>
        <v>1000000</v>
      </c>
      <c r="F27" s="10">
        <f t="shared" si="10"/>
        <v>0.122</v>
      </c>
      <c r="G27" s="10">
        <f>I12</f>
        <v>9.0999999999999998E-2</v>
      </c>
      <c r="H27" s="10">
        <f>O12</f>
        <v>0.65900000000000003</v>
      </c>
      <c r="I27" s="10">
        <f>R12</f>
        <v>0.46</v>
      </c>
      <c r="J27" s="9">
        <f t="shared" si="7"/>
        <v>1000000</v>
      </c>
      <c r="K27" s="10">
        <f t="shared" si="0"/>
        <v>2.7172620080000001</v>
      </c>
      <c r="L27" s="10">
        <f t="shared" si="1"/>
        <v>2.4660580009999999</v>
      </c>
      <c r="M27" s="10">
        <f t="shared" si="2"/>
        <v>6.9366129780000003</v>
      </c>
      <c r="N27" s="57"/>
      <c r="O27" s="40"/>
      <c r="P27" s="18">
        <f t="shared" si="11"/>
        <v>800000</v>
      </c>
      <c r="Q27" s="19">
        <f>G25</f>
        <v>8.8999999999999996E-2</v>
      </c>
      <c r="R27" s="39"/>
      <c r="S27" s="19">
        <f>Q26*1</f>
        <v>7.4999999999999997E-2</v>
      </c>
      <c r="T27" s="24">
        <f t="shared" ref="T27" si="12">ABS(Q27-S27)/MAX(Q27,S27)</f>
        <v>0.15730337078651685</v>
      </c>
    </row>
    <row r="28" spans="1:20" x14ac:dyDescent="0.25">
      <c r="A28">
        <v>400000</v>
      </c>
      <c r="B28">
        <v>1157.7960049999999</v>
      </c>
      <c r="C28" t="s">
        <v>8</v>
      </c>
      <c r="N28" s="57"/>
      <c r="O28" s="40"/>
      <c r="P28" s="18">
        <f t="shared" si="11"/>
        <v>200000</v>
      </c>
      <c r="Q28" s="19">
        <f>G19</f>
        <v>9.6000000000000002E-2</v>
      </c>
      <c r="R28" s="39">
        <f>P29/P28</f>
        <v>4</v>
      </c>
      <c r="S28" s="18" t="s">
        <v>45</v>
      </c>
      <c r="T28" s="25" t="s">
        <v>45</v>
      </c>
    </row>
    <row r="29" spans="1:20" ht="15.75" thickBot="1" x14ac:dyDescent="0.3">
      <c r="A29">
        <v>400000</v>
      </c>
      <c r="B29">
        <v>2440.7769830000002</v>
      </c>
      <c r="C29" t="s">
        <v>9</v>
      </c>
      <c r="N29" s="58"/>
      <c r="O29" s="40"/>
      <c r="P29" s="14">
        <f t="shared" si="11"/>
        <v>800000</v>
      </c>
      <c r="Q29" s="15">
        <f>G25</f>
        <v>8.8999999999999996E-2</v>
      </c>
      <c r="R29" s="55"/>
      <c r="S29" s="15">
        <f>Q28*1</f>
        <v>9.6000000000000002E-2</v>
      </c>
      <c r="T29" s="16">
        <f t="shared" ref="T29" si="13">ABS(Q29-S29)/MAX(Q29,S29)</f>
        <v>7.2916666666666727E-2</v>
      </c>
    </row>
    <row r="30" spans="1:20" x14ac:dyDescent="0.25">
      <c r="A30">
        <v>500000</v>
      </c>
      <c r="B30">
        <v>0.13500000000000001</v>
      </c>
      <c r="C30" t="s">
        <v>3</v>
      </c>
      <c r="N30" s="51" t="str">
        <f>$H$17</f>
        <v>Usuń z początku</v>
      </c>
      <c r="O30" s="40" t="s">
        <v>51</v>
      </c>
      <c r="P30" s="11">
        <f>P24</f>
        <v>100000</v>
      </c>
      <c r="Q30" s="12">
        <f>H18</f>
        <v>0.72299999999999998</v>
      </c>
      <c r="R30" s="54">
        <f>P31/P30</f>
        <v>4</v>
      </c>
      <c r="S30" s="11" t="s">
        <v>45</v>
      </c>
      <c r="T30" s="13" t="s">
        <v>45</v>
      </c>
    </row>
    <row r="31" spans="1:20" x14ac:dyDescent="0.25">
      <c r="A31">
        <v>500000</v>
      </c>
      <c r="B31">
        <v>0.105</v>
      </c>
      <c r="C31" t="s">
        <v>4</v>
      </c>
      <c r="N31" s="52"/>
      <c r="O31" s="40"/>
      <c r="P31" s="18">
        <f t="shared" si="11"/>
        <v>400000</v>
      </c>
      <c r="Q31" s="19">
        <f>H21</f>
        <v>0.89</v>
      </c>
      <c r="R31" s="39"/>
      <c r="S31" s="19">
        <f>Q30*1</f>
        <v>0.72299999999999998</v>
      </c>
      <c r="T31" s="24">
        <f>ABS(Q31-S31)/MAX(Q31,S31)</f>
        <v>0.18764044943820229</v>
      </c>
    </row>
    <row r="32" spans="1:20" x14ac:dyDescent="0.25">
      <c r="A32">
        <v>500000</v>
      </c>
      <c r="B32">
        <v>1330.427997</v>
      </c>
      <c r="C32" t="s">
        <v>5</v>
      </c>
      <c r="N32" s="52"/>
      <c r="O32" s="40"/>
      <c r="P32" s="18">
        <f t="shared" si="11"/>
        <v>100000</v>
      </c>
      <c r="Q32" s="19">
        <f>H18</f>
        <v>0.72299999999999998</v>
      </c>
      <c r="R32" s="39">
        <f>P33/P32</f>
        <v>8</v>
      </c>
      <c r="S32" s="18" t="s">
        <v>45</v>
      </c>
      <c r="T32" s="25" t="s">
        <v>45</v>
      </c>
    </row>
    <row r="33" spans="1:20" x14ac:dyDescent="0.25">
      <c r="A33">
        <v>500000</v>
      </c>
      <c r="B33">
        <v>0.73499999999999999</v>
      </c>
      <c r="C33" t="s">
        <v>6</v>
      </c>
      <c r="N33" s="52"/>
      <c r="O33" s="40"/>
      <c r="P33" s="18">
        <f t="shared" si="11"/>
        <v>800000</v>
      </c>
      <c r="Q33" s="19">
        <f>H25</f>
        <v>0.66200000000000003</v>
      </c>
      <c r="R33" s="39"/>
      <c r="S33" s="19">
        <f>Q32*1</f>
        <v>0.72299999999999998</v>
      </c>
      <c r="T33" s="24">
        <f t="shared" ref="T33" si="14">ABS(Q33-S33)/MAX(Q33,S33)</f>
        <v>8.4370677731673505E-2</v>
      </c>
    </row>
    <row r="34" spans="1:20" x14ac:dyDescent="0.25">
      <c r="A34">
        <v>500000</v>
      </c>
      <c r="B34">
        <v>0.46899999999999997</v>
      </c>
      <c r="C34" t="s">
        <v>7</v>
      </c>
      <c r="N34" s="52"/>
      <c r="O34" s="40"/>
      <c r="P34" s="18">
        <f t="shared" si="11"/>
        <v>200000</v>
      </c>
      <c r="Q34" s="19">
        <f>H19</f>
        <v>0.74399999999999999</v>
      </c>
      <c r="R34" s="39">
        <f>P35/P34</f>
        <v>4</v>
      </c>
      <c r="S34" s="18" t="s">
        <v>45</v>
      </c>
      <c r="T34" s="25" t="s">
        <v>45</v>
      </c>
    </row>
    <row r="35" spans="1:20" ht="15.75" thickBot="1" x14ac:dyDescent="0.3">
      <c r="A35">
        <v>500000</v>
      </c>
      <c r="B35">
        <v>1214.5989950000001</v>
      </c>
      <c r="C35" t="s">
        <v>8</v>
      </c>
      <c r="N35" s="53"/>
      <c r="O35" s="40"/>
      <c r="P35" s="14">
        <f t="shared" si="11"/>
        <v>800000</v>
      </c>
      <c r="Q35" s="15">
        <f>H25</f>
        <v>0.66200000000000003</v>
      </c>
      <c r="R35" s="55"/>
      <c r="S35" s="19">
        <f>Q34*1</f>
        <v>0.74399999999999999</v>
      </c>
      <c r="T35" s="16">
        <f t="shared" ref="T35" si="15">ABS(Q35-S35)/MAX(Q35,S35)</f>
        <v>0.1102150537634408</v>
      </c>
    </row>
    <row r="36" spans="1:20" x14ac:dyDescent="0.25">
      <c r="A36">
        <v>500000</v>
      </c>
      <c r="B36">
        <v>3466.9769759999999</v>
      </c>
      <c r="C36" t="s">
        <v>9</v>
      </c>
      <c r="N36" s="51" t="str">
        <f>I17</f>
        <v>Usuń z końca</v>
      </c>
      <c r="O36" s="40" t="s">
        <v>51</v>
      </c>
      <c r="P36" s="11">
        <f>P30</f>
        <v>100000</v>
      </c>
      <c r="Q36" s="12">
        <f>I18</f>
        <v>0.51900000000000002</v>
      </c>
      <c r="R36" s="54">
        <f>P37/P36</f>
        <v>4</v>
      </c>
      <c r="S36" s="11" t="s">
        <v>45</v>
      </c>
      <c r="T36" s="13" t="s">
        <v>45</v>
      </c>
    </row>
    <row r="37" spans="1:20" x14ac:dyDescent="0.25">
      <c r="A37">
        <v>600000</v>
      </c>
      <c r="B37">
        <v>0.113</v>
      </c>
      <c r="C37" t="s">
        <v>3</v>
      </c>
      <c r="N37" s="52"/>
      <c r="O37" s="40"/>
      <c r="P37" s="18">
        <f t="shared" si="11"/>
        <v>400000</v>
      </c>
      <c r="Q37" s="19">
        <f>I21</f>
        <v>0.504</v>
      </c>
      <c r="R37" s="39"/>
      <c r="S37" s="19">
        <f>Q36*1</f>
        <v>0.51900000000000002</v>
      </c>
      <c r="T37" s="24">
        <f>ABS(Q37-S37)/MAX(Q37,S37)</f>
        <v>2.8901734104046266E-2</v>
      </c>
    </row>
    <row r="38" spans="1:20" x14ac:dyDescent="0.25">
      <c r="A38">
        <v>600000</v>
      </c>
      <c r="B38">
        <v>0.10100000000000001</v>
      </c>
      <c r="C38" t="s">
        <v>4</v>
      </c>
      <c r="N38" s="52"/>
      <c r="O38" s="40"/>
      <c r="P38" s="18">
        <f t="shared" si="11"/>
        <v>100000</v>
      </c>
      <c r="Q38" s="19">
        <f>I18</f>
        <v>0.51900000000000002</v>
      </c>
      <c r="R38" s="39">
        <f>P39/P38</f>
        <v>8</v>
      </c>
      <c r="S38" s="18" t="s">
        <v>45</v>
      </c>
      <c r="T38" s="25" t="s">
        <v>45</v>
      </c>
    </row>
    <row r="39" spans="1:20" x14ac:dyDescent="0.25">
      <c r="A39">
        <v>600000</v>
      </c>
      <c r="B39">
        <v>1701.3140089999999</v>
      </c>
      <c r="C39" t="s">
        <v>5</v>
      </c>
      <c r="N39" s="52"/>
      <c r="O39" s="40"/>
      <c r="P39" s="18">
        <f t="shared" si="11"/>
        <v>800000</v>
      </c>
      <c r="Q39" s="19">
        <f>I25</f>
        <v>0.47499999999999998</v>
      </c>
      <c r="R39" s="39"/>
      <c r="S39" s="19">
        <f>Q38*1</f>
        <v>0.51900000000000002</v>
      </c>
      <c r="T39" s="24">
        <f t="shared" ref="T39" si="16">ABS(Q39-S39)/MAX(Q39,S39)</f>
        <v>8.4778420038535723E-2</v>
      </c>
    </row>
    <row r="40" spans="1:20" x14ac:dyDescent="0.25">
      <c r="A40">
        <v>600000</v>
      </c>
      <c r="B40">
        <v>0.73399999999999999</v>
      </c>
      <c r="C40" t="s">
        <v>6</v>
      </c>
      <c r="N40" s="52"/>
      <c r="O40" s="40"/>
      <c r="P40" s="18">
        <f t="shared" si="11"/>
        <v>200000</v>
      </c>
      <c r="Q40" s="19">
        <f>I19</f>
        <v>0.55500000000000005</v>
      </c>
      <c r="R40" s="39">
        <f>P41/P40</f>
        <v>4</v>
      </c>
      <c r="S40" s="18" t="s">
        <v>45</v>
      </c>
      <c r="T40" s="25" t="s">
        <v>45</v>
      </c>
    </row>
    <row r="41" spans="1:20" ht="15.75" thickBot="1" x14ac:dyDescent="0.3">
      <c r="A41">
        <v>600000</v>
      </c>
      <c r="B41">
        <v>0.46</v>
      </c>
      <c r="C41" t="s">
        <v>7</v>
      </c>
      <c r="N41" s="53"/>
      <c r="O41" s="40"/>
      <c r="P41" s="14">
        <f t="shared" si="11"/>
        <v>800000</v>
      </c>
      <c r="Q41" s="15">
        <f>I25</f>
        <v>0.47499999999999998</v>
      </c>
      <c r="R41" s="55"/>
      <c r="S41" s="19">
        <f>Q40*1</f>
        <v>0.55500000000000005</v>
      </c>
      <c r="T41" s="16">
        <f t="shared" ref="T41" si="17">ABS(Q41-S41)/MAX(Q41,S41)</f>
        <v>0.14414414414414425</v>
      </c>
    </row>
    <row r="42" spans="1:20" x14ac:dyDescent="0.25">
      <c r="A42">
        <v>600000</v>
      </c>
      <c r="B42">
        <v>1607.9599989999999</v>
      </c>
      <c r="C42" t="s">
        <v>8</v>
      </c>
      <c r="N42" s="49" t="str">
        <f>K17</f>
        <v>Dodaj w wybrane miejsce</v>
      </c>
      <c r="O42" s="40" t="s">
        <v>50</v>
      </c>
      <c r="P42" s="22">
        <f>P36</f>
        <v>100000</v>
      </c>
      <c r="Q42" s="23">
        <f>K18</f>
        <v>0.23352600000000001</v>
      </c>
      <c r="R42" s="50">
        <f>P43/P42</f>
        <v>4</v>
      </c>
      <c r="S42" s="22" t="s">
        <v>45</v>
      </c>
      <c r="T42" s="22" t="s">
        <v>45</v>
      </c>
    </row>
    <row r="43" spans="1:20" x14ac:dyDescent="0.25">
      <c r="A43">
        <v>600000</v>
      </c>
      <c r="B43">
        <v>4618.8350399999999</v>
      </c>
      <c r="C43" t="s">
        <v>9</v>
      </c>
      <c r="N43" s="38"/>
      <c r="O43" s="40"/>
      <c r="P43" s="18">
        <f t="shared" si="11"/>
        <v>400000</v>
      </c>
      <c r="Q43" s="19">
        <f>K21</f>
        <v>0.96500499300000009</v>
      </c>
      <c r="R43" s="39"/>
      <c r="S43" s="19">
        <f>Q42*R42</f>
        <v>0.93410400000000005</v>
      </c>
      <c r="T43" s="20">
        <f>ABS(Q43-S43)/MAX(Q43,S43)</f>
        <v>3.2021588721458605E-2</v>
      </c>
    </row>
    <row r="44" spans="1:20" x14ac:dyDescent="0.25">
      <c r="A44">
        <v>700000</v>
      </c>
      <c r="B44">
        <v>0.11600000000000001</v>
      </c>
      <c r="C44" t="s">
        <v>3</v>
      </c>
      <c r="N44" s="38"/>
      <c r="O44" s="40"/>
      <c r="P44" s="18">
        <f t="shared" si="11"/>
        <v>100000</v>
      </c>
      <c r="Q44" s="19">
        <f>K18</f>
        <v>0.23352600000000001</v>
      </c>
      <c r="R44" s="39">
        <f>P45/P44</f>
        <v>8</v>
      </c>
      <c r="S44" s="18" t="s">
        <v>45</v>
      </c>
      <c r="T44" s="18" t="s">
        <v>45</v>
      </c>
    </row>
    <row r="45" spans="1:20" x14ac:dyDescent="0.25">
      <c r="A45">
        <v>700000</v>
      </c>
      <c r="B45">
        <v>8.5000000000000006E-2</v>
      </c>
      <c r="C45" t="s">
        <v>4</v>
      </c>
      <c r="N45" s="38"/>
      <c r="O45" s="40"/>
      <c r="P45" s="18">
        <f t="shared" si="11"/>
        <v>800000</v>
      </c>
      <c r="Q45" s="19">
        <f>K25</f>
        <v>2.201812002</v>
      </c>
      <c r="R45" s="39"/>
      <c r="S45" s="19">
        <f>Q44*R44</f>
        <v>1.8682080000000001</v>
      </c>
      <c r="T45" s="20">
        <f t="shared" ref="T45" si="18">ABS(Q45-S45)/MAX(Q45,S45)</f>
        <v>0.15151339065141492</v>
      </c>
    </row>
    <row r="46" spans="1:20" x14ac:dyDescent="0.25">
      <c r="A46">
        <v>700000</v>
      </c>
      <c r="B46">
        <v>1758.9790029999999</v>
      </c>
      <c r="C46" t="s">
        <v>5</v>
      </c>
      <c r="N46" s="38"/>
      <c r="O46" s="40"/>
      <c r="P46" s="18">
        <f t="shared" si="11"/>
        <v>200000</v>
      </c>
      <c r="Q46" s="19">
        <f>K19</f>
        <v>0.48953099700000002</v>
      </c>
      <c r="R46" s="39">
        <f>P47/P46</f>
        <v>4</v>
      </c>
      <c r="S46" s="18" t="s">
        <v>45</v>
      </c>
      <c r="T46" s="18" t="s">
        <v>45</v>
      </c>
    </row>
    <row r="47" spans="1:20" x14ac:dyDescent="0.25">
      <c r="A47">
        <v>700000</v>
      </c>
      <c r="B47">
        <v>0.63400000000000001</v>
      </c>
      <c r="C47" t="s">
        <v>6</v>
      </c>
      <c r="N47" s="38"/>
      <c r="O47" s="40"/>
      <c r="P47" s="18">
        <f t="shared" si="11"/>
        <v>800000</v>
      </c>
      <c r="Q47" s="19">
        <f>K25</f>
        <v>2.201812002</v>
      </c>
      <c r="R47" s="39"/>
      <c r="S47" s="19">
        <f>Q46*R46</f>
        <v>1.9581239880000001</v>
      </c>
      <c r="T47" s="20">
        <f t="shared" ref="T47" si="19">ABS(Q47-S47)/MAX(Q47,S47)</f>
        <v>0.11067612211153709</v>
      </c>
    </row>
    <row r="48" spans="1:20" x14ac:dyDescent="0.25">
      <c r="A48">
        <v>700000</v>
      </c>
      <c r="B48">
        <v>0.48899999999999999</v>
      </c>
      <c r="C48" t="s">
        <v>7</v>
      </c>
      <c r="N48" s="37" t="str">
        <f>L17</f>
        <v>Usuń z wybranego miejsca</v>
      </c>
      <c r="O48" s="40" t="s">
        <v>50</v>
      </c>
      <c r="P48" s="18">
        <f>P42</f>
        <v>100000</v>
      </c>
      <c r="Q48" s="19">
        <f>L18</f>
        <v>0.26430799799999999</v>
      </c>
      <c r="R48" s="39">
        <f>P49/P48</f>
        <v>4</v>
      </c>
      <c r="S48" s="18" t="s">
        <v>45</v>
      </c>
      <c r="T48" s="18" t="s">
        <v>45</v>
      </c>
    </row>
    <row r="49" spans="1:20" x14ac:dyDescent="0.25">
      <c r="A49">
        <v>700000</v>
      </c>
      <c r="B49">
        <v>1851.190987</v>
      </c>
      <c r="C49" t="s">
        <v>8</v>
      </c>
      <c r="N49" s="38"/>
      <c r="O49" s="40"/>
      <c r="P49" s="18">
        <f t="shared" si="11"/>
        <v>400000</v>
      </c>
      <c r="Q49" s="19">
        <f>L21</f>
        <v>1.157796005</v>
      </c>
      <c r="R49" s="39"/>
      <c r="S49" s="19">
        <f>Q48*R48</f>
        <v>1.057231992</v>
      </c>
      <c r="T49" s="20">
        <f>ABS(Q49-S49)/MAX(Q49,S49)</f>
        <v>8.6858144755819974E-2</v>
      </c>
    </row>
    <row r="50" spans="1:20" x14ac:dyDescent="0.25">
      <c r="A50">
        <v>700000</v>
      </c>
      <c r="B50">
        <v>4750.4930059999997</v>
      </c>
      <c r="C50" t="s">
        <v>9</v>
      </c>
      <c r="N50" s="38"/>
      <c r="O50" s="40"/>
      <c r="P50" s="18">
        <f t="shared" si="11"/>
        <v>100000</v>
      </c>
      <c r="Q50" s="19">
        <f>L18</f>
        <v>0.26430799799999999</v>
      </c>
      <c r="R50" s="39">
        <f>P51/P50</f>
        <v>8</v>
      </c>
      <c r="S50" s="18" t="s">
        <v>45</v>
      </c>
      <c r="T50" s="18" t="s">
        <v>45</v>
      </c>
    </row>
    <row r="51" spans="1:20" x14ac:dyDescent="0.25">
      <c r="A51">
        <v>800000</v>
      </c>
      <c r="B51">
        <v>0.11700000000000001</v>
      </c>
      <c r="C51" t="s">
        <v>3</v>
      </c>
      <c r="N51" s="38"/>
      <c r="O51" s="40"/>
      <c r="P51" s="18">
        <f t="shared" si="11"/>
        <v>800000</v>
      </c>
      <c r="Q51" s="19">
        <f>L25</f>
        <v>2.1106480099999998</v>
      </c>
      <c r="R51" s="39"/>
      <c r="S51" s="19">
        <f>Q50*R50</f>
        <v>2.1144639839999999</v>
      </c>
      <c r="T51" s="20">
        <f t="shared" ref="T51" si="20">ABS(Q51-S51)/MAX(Q51,S51)</f>
        <v>1.8047004010828831E-3</v>
      </c>
    </row>
    <row r="52" spans="1:20" x14ac:dyDescent="0.25">
      <c r="A52">
        <v>800000</v>
      </c>
      <c r="B52">
        <v>8.8999999999999996E-2</v>
      </c>
      <c r="C52" t="s">
        <v>4</v>
      </c>
      <c r="N52" s="38"/>
      <c r="O52" s="40"/>
      <c r="P52" s="18">
        <f t="shared" si="11"/>
        <v>200000</v>
      </c>
      <c r="Q52" s="19">
        <f>L19</f>
        <v>0.49862000499999998</v>
      </c>
      <c r="R52" s="39">
        <f>P53/P52</f>
        <v>4</v>
      </c>
      <c r="S52" s="18" t="s">
        <v>45</v>
      </c>
      <c r="T52" s="18" t="s">
        <v>45</v>
      </c>
    </row>
    <row r="53" spans="1:20" x14ac:dyDescent="0.25">
      <c r="A53">
        <v>800000</v>
      </c>
      <c r="B53">
        <v>2201.8120020000001</v>
      </c>
      <c r="C53" t="s">
        <v>5</v>
      </c>
      <c r="N53" s="38"/>
      <c r="O53" s="40"/>
      <c r="P53" s="18">
        <f t="shared" si="11"/>
        <v>800000</v>
      </c>
      <c r="Q53" s="19">
        <f>L25</f>
        <v>2.1106480099999998</v>
      </c>
      <c r="R53" s="39"/>
      <c r="S53" s="19">
        <f>Q52*R52</f>
        <v>1.9944800199999999</v>
      </c>
      <c r="T53" s="20">
        <f t="shared" ref="T53" si="21">ABS(Q53-S53)/MAX(Q53,S53)</f>
        <v>5.5039016192946308E-2</v>
      </c>
    </row>
    <row r="54" spans="1:20" x14ac:dyDescent="0.25">
      <c r="A54">
        <v>800000</v>
      </c>
      <c r="B54">
        <v>0.66200000000000003</v>
      </c>
      <c r="C54" t="s">
        <v>6</v>
      </c>
      <c r="N54" s="37" t="str">
        <f>M17</f>
        <v>Znajdź element</v>
      </c>
      <c r="O54" s="40" t="s">
        <v>50</v>
      </c>
      <c r="P54" s="18">
        <f>P48</f>
        <v>100000</v>
      </c>
      <c r="Q54" s="19">
        <f>M18</f>
        <v>0.72281899699999996</v>
      </c>
      <c r="R54" s="39">
        <f>P55/P54</f>
        <v>4</v>
      </c>
      <c r="S54" s="18" t="s">
        <v>45</v>
      </c>
      <c r="T54" s="18" t="s">
        <v>45</v>
      </c>
    </row>
    <row r="55" spans="1:20" x14ac:dyDescent="0.25">
      <c r="A55">
        <v>800000</v>
      </c>
      <c r="B55">
        <v>0.47499999999999998</v>
      </c>
      <c r="C55" t="s">
        <v>7</v>
      </c>
      <c r="N55" s="38"/>
      <c r="O55" s="40"/>
      <c r="P55" s="18">
        <f t="shared" si="11"/>
        <v>400000</v>
      </c>
      <c r="Q55" s="19">
        <f>M21</f>
        <v>2.4407769830000001</v>
      </c>
      <c r="R55" s="39"/>
      <c r="S55" s="19">
        <f>Q54*R54</f>
        <v>2.8912759879999999</v>
      </c>
      <c r="T55" s="20">
        <f>ABS(Q55-S55)/MAX(Q55,S55)</f>
        <v>0.15581321425894945</v>
      </c>
    </row>
    <row r="56" spans="1:20" x14ac:dyDescent="0.25">
      <c r="A56">
        <v>800000</v>
      </c>
      <c r="B56">
        <v>2110.6480099999999</v>
      </c>
      <c r="C56" t="s">
        <v>8</v>
      </c>
      <c r="N56" s="38"/>
      <c r="O56" s="40"/>
      <c r="P56" s="18">
        <f t="shared" si="11"/>
        <v>100000</v>
      </c>
      <c r="Q56" s="19">
        <f>M18</f>
        <v>0.72281899699999996</v>
      </c>
      <c r="R56" s="39">
        <f>P57/P56</f>
        <v>8</v>
      </c>
      <c r="S56" s="18" t="s">
        <v>45</v>
      </c>
      <c r="T56" s="18" t="s">
        <v>45</v>
      </c>
    </row>
    <row r="57" spans="1:20" x14ac:dyDescent="0.25">
      <c r="A57">
        <v>800000</v>
      </c>
      <c r="B57">
        <v>5695.6029930000004</v>
      </c>
      <c r="C57" t="s">
        <v>9</v>
      </c>
      <c r="N57" s="38"/>
      <c r="O57" s="40"/>
      <c r="P57" s="18">
        <f t="shared" si="11"/>
        <v>800000</v>
      </c>
      <c r="Q57" s="19">
        <f>M25</f>
        <v>5.6956029930000005</v>
      </c>
      <c r="R57" s="39"/>
      <c r="S57" s="19">
        <f>Q56*R56</f>
        <v>5.7825519759999997</v>
      </c>
      <c r="T57" s="20">
        <f t="shared" ref="T57" si="22">ABS(Q57-S57)/MAX(Q57,S57)</f>
        <v>1.5036437780563619E-2</v>
      </c>
    </row>
    <row r="58" spans="1:20" x14ac:dyDescent="0.25">
      <c r="A58">
        <v>900000</v>
      </c>
      <c r="B58">
        <v>0.122</v>
      </c>
      <c r="C58" t="s">
        <v>3</v>
      </c>
      <c r="N58" s="38"/>
      <c r="O58" s="40"/>
      <c r="P58" s="18">
        <f t="shared" si="11"/>
        <v>200000</v>
      </c>
      <c r="Q58" s="19">
        <f>M19</f>
        <v>1.4041099990000001</v>
      </c>
      <c r="R58" s="39">
        <f>P59/P58</f>
        <v>4</v>
      </c>
      <c r="S58" s="18" t="s">
        <v>45</v>
      </c>
      <c r="T58" s="18" t="s">
        <v>45</v>
      </c>
    </row>
    <row r="59" spans="1:20" x14ac:dyDescent="0.25">
      <c r="A59">
        <v>900000</v>
      </c>
      <c r="B59">
        <v>9.0999999999999998E-2</v>
      </c>
      <c r="C59" t="s">
        <v>4</v>
      </c>
      <c r="N59" s="38"/>
      <c r="O59" s="40"/>
      <c r="P59" s="18">
        <f t="shared" si="11"/>
        <v>800000</v>
      </c>
      <c r="Q59" s="19">
        <f>M25</f>
        <v>5.6956029930000005</v>
      </c>
      <c r="R59" s="39"/>
      <c r="S59" s="19">
        <f>Q58*R58</f>
        <v>5.6164399960000004</v>
      </c>
      <c r="T59" s="20">
        <f t="shared" ref="T59" si="23">ABS(Q59-S59)/MAX(Q59,S59)</f>
        <v>1.3898966816558814E-2</v>
      </c>
    </row>
    <row r="60" spans="1:20" x14ac:dyDescent="0.25">
      <c r="A60">
        <v>900000</v>
      </c>
      <c r="B60">
        <v>2154.254997</v>
      </c>
      <c r="C60" t="s">
        <v>5</v>
      </c>
    </row>
    <row r="61" spans="1:20" x14ac:dyDescent="0.25">
      <c r="A61">
        <v>900000</v>
      </c>
      <c r="B61">
        <v>0.64600000000000002</v>
      </c>
      <c r="C61" t="s">
        <v>6</v>
      </c>
    </row>
    <row r="62" spans="1:20" x14ac:dyDescent="0.25">
      <c r="A62">
        <v>900000</v>
      </c>
      <c r="B62">
        <v>0.48699999999999999</v>
      </c>
      <c r="C62" t="s">
        <v>7</v>
      </c>
    </row>
    <row r="63" spans="1:20" x14ac:dyDescent="0.25">
      <c r="A63">
        <v>900000</v>
      </c>
      <c r="B63">
        <v>2215.130983</v>
      </c>
      <c r="C63" t="s">
        <v>8</v>
      </c>
    </row>
    <row r="64" spans="1:20" x14ac:dyDescent="0.25">
      <c r="A64">
        <v>900000</v>
      </c>
      <c r="B64">
        <v>6185.1200010000002</v>
      </c>
      <c r="C64" t="s">
        <v>9</v>
      </c>
    </row>
    <row r="65" spans="1:3" x14ac:dyDescent="0.25">
      <c r="A65">
        <v>1000000</v>
      </c>
      <c r="B65">
        <v>0.122</v>
      </c>
      <c r="C65" t="s">
        <v>3</v>
      </c>
    </row>
    <row r="66" spans="1:3" x14ac:dyDescent="0.25">
      <c r="A66">
        <v>1000000</v>
      </c>
      <c r="B66">
        <v>9.0999999999999998E-2</v>
      </c>
      <c r="C66" t="s">
        <v>4</v>
      </c>
    </row>
    <row r="67" spans="1:3" x14ac:dyDescent="0.25">
      <c r="A67">
        <v>1000000</v>
      </c>
      <c r="B67">
        <v>2717.2620080000002</v>
      </c>
      <c r="C67" t="s">
        <v>5</v>
      </c>
    </row>
    <row r="68" spans="1:3" x14ac:dyDescent="0.25">
      <c r="A68">
        <v>1000000</v>
      </c>
      <c r="B68">
        <v>0.65900000000000003</v>
      </c>
      <c r="C68" t="s">
        <v>6</v>
      </c>
    </row>
    <row r="69" spans="1:3" x14ac:dyDescent="0.25">
      <c r="A69">
        <v>1000000</v>
      </c>
      <c r="B69">
        <v>0.46</v>
      </c>
      <c r="C69" t="s">
        <v>7</v>
      </c>
    </row>
    <row r="70" spans="1:3" x14ac:dyDescent="0.25">
      <c r="A70">
        <v>1000000</v>
      </c>
      <c r="B70">
        <v>2466.0580009999999</v>
      </c>
      <c r="C70" t="s">
        <v>8</v>
      </c>
    </row>
    <row r="71" spans="1:3" x14ac:dyDescent="0.25">
      <c r="A71">
        <v>1000000</v>
      </c>
      <c r="B71">
        <v>6936.6129780000001</v>
      </c>
      <c r="C71" t="s">
        <v>9</v>
      </c>
    </row>
  </sheetData>
  <mergeCells count="47">
    <mergeCell ref="E16:E17"/>
    <mergeCell ref="W1:X1"/>
    <mergeCell ref="E1:F1"/>
    <mergeCell ref="H1:I1"/>
    <mergeCell ref="K1:L1"/>
    <mergeCell ref="N1:O1"/>
    <mergeCell ref="Q1:R1"/>
    <mergeCell ref="T1:U1"/>
    <mergeCell ref="F16:I16"/>
    <mergeCell ref="K16:M16"/>
    <mergeCell ref="J16:J17"/>
    <mergeCell ref="N16:T16"/>
    <mergeCell ref="N18:N23"/>
    <mergeCell ref="R18:R19"/>
    <mergeCell ref="R20:R21"/>
    <mergeCell ref="R22:R23"/>
    <mergeCell ref="N24:N29"/>
    <mergeCell ref="R24:R25"/>
    <mergeCell ref="R26:R27"/>
    <mergeCell ref="R28:R29"/>
    <mergeCell ref="R48:R49"/>
    <mergeCell ref="R50:R51"/>
    <mergeCell ref="R52:R53"/>
    <mergeCell ref="N30:N35"/>
    <mergeCell ref="R30:R31"/>
    <mergeCell ref="R32:R33"/>
    <mergeCell ref="R34:R35"/>
    <mergeCell ref="N36:N41"/>
    <mergeCell ref="R36:R37"/>
    <mergeCell ref="R38:R39"/>
    <mergeCell ref="R40:R41"/>
    <mergeCell ref="N54:N59"/>
    <mergeCell ref="R54:R55"/>
    <mergeCell ref="R56:R57"/>
    <mergeCell ref="R58:R59"/>
    <mergeCell ref="O18:O23"/>
    <mergeCell ref="O24:O29"/>
    <mergeCell ref="O30:O35"/>
    <mergeCell ref="O36:O41"/>
    <mergeCell ref="O42:O47"/>
    <mergeCell ref="O48:O53"/>
    <mergeCell ref="O54:O59"/>
    <mergeCell ref="N42:N47"/>
    <mergeCell ref="R42:R43"/>
    <mergeCell ref="R44:R45"/>
    <mergeCell ref="R46:R47"/>
    <mergeCell ref="N48:N5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C6B6-A979-4417-BEA3-97964FE47A6E}">
  <dimension ref="A1:X59"/>
  <sheetViews>
    <sheetView tabSelected="1" topLeftCell="F13" zoomScale="115" zoomScaleNormal="115" workbookViewId="0">
      <selection activeCell="N21" sqref="N21"/>
    </sheetView>
  </sheetViews>
  <sheetFormatPr defaultRowHeight="15" x14ac:dyDescent="0.25"/>
  <cols>
    <col min="1" max="1" width="17" bestFit="1" customWidth="1"/>
    <col min="2" max="2" width="13.5703125" bestFit="1" customWidth="1"/>
    <col min="3" max="3" width="12.140625" bestFit="1" customWidth="1"/>
    <col min="5" max="5" width="19.140625" customWidth="1"/>
    <col min="6" max="6" width="19.5703125" customWidth="1"/>
    <col min="7" max="7" width="26" customWidth="1"/>
    <col min="8" max="8" width="25.42578125" customWidth="1"/>
    <col min="9" max="9" width="18.85546875" customWidth="1"/>
    <col min="10" max="10" width="21.85546875" customWidth="1"/>
    <col min="11" max="11" width="16.140625" customWidth="1"/>
    <col min="12" max="12" width="16.85546875" customWidth="1"/>
    <col min="14" max="14" width="11.7109375" customWidth="1"/>
  </cols>
  <sheetData>
    <row r="1" spans="1:24" x14ac:dyDescent="0.25">
      <c r="A1" t="s">
        <v>0</v>
      </c>
      <c r="B1" t="s">
        <v>1</v>
      </c>
      <c r="C1" t="s">
        <v>2</v>
      </c>
      <c r="E1" s="41" t="s">
        <v>21</v>
      </c>
      <c r="F1" s="41"/>
      <c r="G1" s="4"/>
      <c r="H1" s="41" t="s">
        <v>22</v>
      </c>
      <c r="I1" s="41"/>
      <c r="J1" s="4"/>
      <c r="K1" s="42" t="s">
        <v>19</v>
      </c>
      <c r="L1" s="42"/>
      <c r="M1" s="4"/>
      <c r="N1" s="8"/>
      <c r="O1" s="8"/>
      <c r="P1" s="4"/>
      <c r="Q1" s="8"/>
      <c r="R1" s="8"/>
      <c r="S1" s="4"/>
      <c r="T1" s="8"/>
      <c r="U1" s="8"/>
      <c r="V1" s="4"/>
      <c r="W1" s="64"/>
      <c r="X1" s="64"/>
    </row>
    <row r="2" spans="1:24" x14ac:dyDescent="0.25">
      <c r="A2">
        <v>100000</v>
      </c>
      <c r="B2">
        <v>268.64800100000002</v>
      </c>
      <c r="C2" t="s">
        <v>10</v>
      </c>
      <c r="E2" s="3" t="s">
        <v>0</v>
      </c>
      <c r="F2" s="3" t="s">
        <v>12</v>
      </c>
      <c r="G2" s="4"/>
      <c r="H2" s="3" t="s">
        <v>0</v>
      </c>
      <c r="I2" s="3" t="s">
        <v>12</v>
      </c>
      <c r="J2" s="4"/>
      <c r="K2" s="5" t="s">
        <v>0</v>
      </c>
      <c r="L2" s="5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100000</v>
      </c>
      <c r="B3">
        <v>264.399001</v>
      </c>
      <c r="C3" t="s">
        <v>11</v>
      </c>
      <c r="E3" s="1">
        <f>A2</f>
        <v>100000</v>
      </c>
      <c r="F3" s="6">
        <f>B2</f>
        <v>268.64800100000002</v>
      </c>
      <c r="H3" s="1">
        <f>A3</f>
        <v>100000</v>
      </c>
      <c r="I3" s="1">
        <f>B3</f>
        <v>264.399001</v>
      </c>
      <c r="K3" s="2">
        <f>A4</f>
        <v>100000</v>
      </c>
      <c r="L3" s="2">
        <f>B4</f>
        <v>148.10900000000001</v>
      </c>
      <c r="N3" s="7"/>
      <c r="O3" s="7"/>
      <c r="Q3" s="7"/>
      <c r="R3" s="7"/>
      <c r="T3" s="7"/>
      <c r="U3" s="7"/>
      <c r="W3" s="7"/>
      <c r="X3" s="7"/>
    </row>
    <row r="4" spans="1:24" x14ac:dyDescent="0.25">
      <c r="A4">
        <v>100000</v>
      </c>
      <c r="B4">
        <v>148.10900000000001</v>
      </c>
      <c r="C4" t="s">
        <v>9</v>
      </c>
      <c r="E4" s="1">
        <f>A5</f>
        <v>200000</v>
      </c>
      <c r="F4" s="6">
        <f>B5</f>
        <v>432.52100100000001</v>
      </c>
      <c r="H4" s="1">
        <f>A6</f>
        <v>200000</v>
      </c>
      <c r="I4" s="1">
        <f>B6</f>
        <v>519.29900299999997</v>
      </c>
      <c r="K4" s="2">
        <f>A7</f>
        <v>200000</v>
      </c>
      <c r="L4" s="2">
        <f>B7</f>
        <v>354.00900000000001</v>
      </c>
      <c r="N4" s="7"/>
      <c r="O4" s="7"/>
      <c r="Q4" s="7"/>
      <c r="R4" s="7"/>
      <c r="T4" s="7"/>
      <c r="U4" s="7"/>
      <c r="W4" s="7"/>
      <c r="X4" s="7"/>
    </row>
    <row r="5" spans="1:24" x14ac:dyDescent="0.25">
      <c r="A5">
        <v>200000</v>
      </c>
      <c r="B5">
        <v>432.52100100000001</v>
      </c>
      <c r="C5" t="s">
        <v>10</v>
      </c>
      <c r="E5" s="1">
        <f>A8</f>
        <v>300000</v>
      </c>
      <c r="F5" s="6">
        <f>B8</f>
        <v>872.33600300000001</v>
      </c>
      <c r="H5" s="1">
        <f>A9</f>
        <v>300000</v>
      </c>
      <c r="I5" s="1">
        <f>B9</f>
        <v>858.90800200000001</v>
      </c>
      <c r="K5" s="2">
        <f>A10</f>
        <v>300000</v>
      </c>
      <c r="L5" s="2">
        <f>B10</f>
        <v>449.399001</v>
      </c>
      <c r="N5" s="7"/>
      <c r="O5" s="7"/>
      <c r="Q5" s="7"/>
      <c r="R5" s="7"/>
      <c r="T5" s="7"/>
      <c r="U5" s="7"/>
      <c r="W5" s="7"/>
      <c r="X5" s="7"/>
    </row>
    <row r="6" spans="1:24" x14ac:dyDescent="0.25">
      <c r="A6">
        <v>200000</v>
      </c>
      <c r="B6">
        <v>519.29900299999997</v>
      </c>
      <c r="C6" t="s">
        <v>11</v>
      </c>
      <c r="E6" s="1">
        <f>A11</f>
        <v>400000</v>
      </c>
      <c r="F6" s="6">
        <f>B11</f>
        <v>1290.3950070000001</v>
      </c>
      <c r="H6" s="1">
        <f>A12</f>
        <v>400000</v>
      </c>
      <c r="I6" s="1">
        <f>B12</f>
        <v>1300.513995</v>
      </c>
      <c r="K6" s="2">
        <f>A13</f>
        <v>400000</v>
      </c>
      <c r="L6" s="2">
        <f>B13</f>
        <v>634.02700100000004</v>
      </c>
      <c r="N6" s="7"/>
      <c r="O6" s="7"/>
      <c r="Q6" s="7"/>
      <c r="R6" s="7"/>
      <c r="T6" s="7"/>
      <c r="U6" s="7"/>
      <c r="W6" s="7"/>
      <c r="X6" s="7"/>
    </row>
    <row r="7" spans="1:24" x14ac:dyDescent="0.25">
      <c r="A7">
        <v>200000</v>
      </c>
      <c r="B7">
        <v>354.00900000000001</v>
      </c>
      <c r="C7" t="s">
        <v>9</v>
      </c>
      <c r="E7" s="1">
        <f>A14</f>
        <v>500000</v>
      </c>
      <c r="F7" s="6">
        <f>B14</f>
        <v>1678.4360059999999</v>
      </c>
      <c r="H7" s="1">
        <f>A15</f>
        <v>500000</v>
      </c>
      <c r="I7" s="1">
        <f>B15</f>
        <v>1480.4240110000001</v>
      </c>
      <c r="K7" s="2">
        <f>A16</f>
        <v>500000</v>
      </c>
      <c r="L7" s="2">
        <f>B16</f>
        <v>876.15300400000001</v>
      </c>
      <c r="N7" s="7"/>
      <c r="O7" s="7"/>
      <c r="Q7" s="7"/>
      <c r="R7" s="7"/>
      <c r="T7" s="7"/>
      <c r="U7" s="7"/>
      <c r="W7" s="7"/>
      <c r="X7" s="7"/>
    </row>
    <row r="8" spans="1:24" x14ac:dyDescent="0.25">
      <c r="A8">
        <v>300000</v>
      </c>
      <c r="B8">
        <v>872.33600300000001</v>
      </c>
      <c r="C8" t="s">
        <v>10</v>
      </c>
      <c r="E8" s="1">
        <f>A17</f>
        <v>600000</v>
      </c>
      <c r="F8" s="6">
        <f>B17</f>
        <v>1904.9560080000001</v>
      </c>
      <c r="H8" s="1">
        <f>A18</f>
        <v>600000</v>
      </c>
      <c r="I8" s="1">
        <f>B18</f>
        <v>1747.1789940000001</v>
      </c>
      <c r="K8" s="2">
        <f>A19</f>
        <v>600000</v>
      </c>
      <c r="L8" s="2">
        <f>B19</f>
        <v>1054.3969950000001</v>
      </c>
      <c r="N8" s="7"/>
      <c r="O8" s="7"/>
      <c r="Q8" s="7"/>
      <c r="R8" s="7"/>
      <c r="T8" s="7"/>
      <c r="U8" s="7"/>
      <c r="W8" s="7"/>
      <c r="X8" s="7"/>
    </row>
    <row r="9" spans="1:24" x14ac:dyDescent="0.25">
      <c r="A9">
        <v>300000</v>
      </c>
      <c r="B9">
        <v>858.90800200000001</v>
      </c>
      <c r="C9" t="s">
        <v>11</v>
      </c>
      <c r="E9" s="1">
        <f>A20</f>
        <v>700000</v>
      </c>
      <c r="F9" s="6">
        <f>B20</f>
        <v>2167.8970119999999</v>
      </c>
      <c r="H9" s="1">
        <f>A21</f>
        <v>700000</v>
      </c>
      <c r="I9" s="1">
        <f>B21</f>
        <v>2204.9120149999999</v>
      </c>
      <c r="K9" s="2">
        <f>A22</f>
        <v>700000</v>
      </c>
      <c r="L9" s="2">
        <f>B22</f>
        <v>1282.5180009999999</v>
      </c>
      <c r="N9" s="7"/>
      <c r="O9" s="7"/>
      <c r="Q9" s="7"/>
      <c r="R9" s="7"/>
      <c r="T9" s="7"/>
      <c r="U9" s="7"/>
      <c r="W9" s="7"/>
      <c r="X9" s="7"/>
    </row>
    <row r="10" spans="1:24" x14ac:dyDescent="0.25">
      <c r="A10">
        <v>300000</v>
      </c>
      <c r="B10">
        <v>449.399001</v>
      </c>
      <c r="C10" t="s">
        <v>9</v>
      </c>
      <c r="E10" s="1">
        <f>A23</f>
        <v>800000</v>
      </c>
      <c r="F10" s="6">
        <f>B23</f>
        <v>2510.440004</v>
      </c>
      <c r="H10" s="1">
        <f>A24</f>
        <v>800000</v>
      </c>
      <c r="I10" s="1">
        <f>B24</f>
        <v>2395.0930050000002</v>
      </c>
      <c r="K10" s="2">
        <f>A25</f>
        <v>800000</v>
      </c>
      <c r="L10" s="2">
        <f>B25</f>
        <v>1554.158001</v>
      </c>
      <c r="N10" s="7"/>
      <c r="O10" s="7"/>
      <c r="Q10" s="7"/>
      <c r="R10" s="7"/>
      <c r="T10" s="7"/>
      <c r="U10" s="7"/>
      <c r="W10" s="7"/>
      <c r="X10" s="7"/>
    </row>
    <row r="11" spans="1:24" x14ac:dyDescent="0.25">
      <c r="A11">
        <v>400000</v>
      </c>
      <c r="B11">
        <v>1290.3950070000001</v>
      </c>
      <c r="C11" t="s">
        <v>10</v>
      </c>
      <c r="E11" s="1">
        <f>A26</f>
        <v>900000</v>
      </c>
      <c r="F11" s="6">
        <f>B26</f>
        <v>2939.2899900000002</v>
      </c>
      <c r="H11" s="1">
        <f>A27</f>
        <v>900000</v>
      </c>
      <c r="I11" s="1">
        <f>B27</f>
        <v>2837.167993</v>
      </c>
      <c r="K11" s="2">
        <f>A28</f>
        <v>900000</v>
      </c>
      <c r="L11" s="2">
        <f>B28</f>
        <v>1475.0449900000001</v>
      </c>
      <c r="N11" s="7"/>
      <c r="O11" s="7"/>
      <c r="Q11" s="7"/>
      <c r="R11" s="7"/>
      <c r="T11" s="7"/>
      <c r="U11" s="7"/>
      <c r="W11" s="7"/>
      <c r="X11" s="7"/>
    </row>
    <row r="12" spans="1:24" x14ac:dyDescent="0.25">
      <c r="A12">
        <v>400000</v>
      </c>
      <c r="B12">
        <v>1300.513995</v>
      </c>
      <c r="C12" t="s">
        <v>11</v>
      </c>
      <c r="E12" s="1">
        <f>A29</f>
        <v>1000000</v>
      </c>
      <c r="F12" s="6">
        <f>B29</f>
        <v>3029.482986</v>
      </c>
      <c r="H12" s="1">
        <f>A30</f>
        <v>1000000</v>
      </c>
      <c r="I12" s="1">
        <f>B30</f>
        <v>3020.3689920000002</v>
      </c>
      <c r="K12" s="2">
        <f>A31</f>
        <v>1000000</v>
      </c>
      <c r="L12" s="2">
        <f>B31</f>
        <v>1816.9579980000001</v>
      </c>
      <c r="N12" s="7"/>
      <c r="O12" s="7"/>
      <c r="Q12" s="7"/>
      <c r="R12" s="7"/>
      <c r="T12" s="7"/>
      <c r="U12" s="7"/>
      <c r="W12" s="7"/>
      <c r="X12" s="7"/>
    </row>
    <row r="13" spans="1:24" x14ac:dyDescent="0.25">
      <c r="A13">
        <v>400000</v>
      </c>
      <c r="B13">
        <v>634.02700100000004</v>
      </c>
      <c r="C13" t="s">
        <v>9</v>
      </c>
    </row>
    <row r="14" spans="1:24" x14ac:dyDescent="0.25">
      <c r="A14">
        <v>500000</v>
      </c>
      <c r="B14">
        <v>1678.4360059999999</v>
      </c>
      <c r="C14" t="s">
        <v>10</v>
      </c>
      <c r="E14" t="s">
        <v>34</v>
      </c>
      <c r="F14">
        <v>1E-3</v>
      </c>
    </row>
    <row r="15" spans="1:24" x14ac:dyDescent="0.25">
      <c r="A15">
        <v>500000</v>
      </c>
      <c r="B15">
        <v>1480.4240110000001</v>
      </c>
      <c r="C15" t="s">
        <v>11</v>
      </c>
    </row>
    <row r="16" spans="1:24" x14ac:dyDescent="0.25">
      <c r="A16">
        <v>500000</v>
      </c>
      <c r="B16">
        <v>876.15300400000001</v>
      </c>
      <c r="C16" t="s">
        <v>9</v>
      </c>
      <c r="E16" s="41" t="s">
        <v>20</v>
      </c>
      <c r="F16" s="41" t="s">
        <v>39</v>
      </c>
      <c r="G16" s="41"/>
      <c r="H16" s="41"/>
      <c r="I16" s="46" t="s">
        <v>48</v>
      </c>
      <c r="J16" s="47"/>
      <c r="K16" s="47"/>
      <c r="L16" s="47"/>
      <c r="M16" s="47"/>
      <c r="N16" s="47"/>
      <c r="O16" s="48"/>
    </row>
    <row r="17" spans="1:15" ht="60.75" thickBot="1" x14ac:dyDescent="0.3">
      <c r="A17">
        <v>600000</v>
      </c>
      <c r="B17">
        <v>1904.9560080000001</v>
      </c>
      <c r="C17" t="s">
        <v>10</v>
      </c>
      <c r="E17" s="41"/>
      <c r="F17" s="3" t="s">
        <v>35</v>
      </c>
      <c r="G17" s="3" t="s">
        <v>38</v>
      </c>
      <c r="H17" s="3" t="s">
        <v>32</v>
      </c>
      <c r="I17" s="29" t="s">
        <v>40</v>
      </c>
      <c r="J17" s="30" t="s">
        <v>49</v>
      </c>
      <c r="K17" s="29" t="s">
        <v>20</v>
      </c>
      <c r="L17" s="30" t="s">
        <v>43</v>
      </c>
      <c r="M17" s="30" t="s">
        <v>41</v>
      </c>
      <c r="N17" s="31" t="s">
        <v>44</v>
      </c>
      <c r="O17" s="29" t="s">
        <v>42</v>
      </c>
    </row>
    <row r="18" spans="1:15" x14ac:dyDescent="0.25">
      <c r="A18">
        <v>600000</v>
      </c>
      <c r="B18">
        <v>1747.1789940000001</v>
      </c>
      <c r="C18" t="s">
        <v>11</v>
      </c>
      <c r="E18" s="9">
        <f>E3</f>
        <v>100000</v>
      </c>
      <c r="F18" s="10">
        <f>F3*$F$14</f>
        <v>0.26864800100000003</v>
      </c>
      <c r="G18" s="10">
        <f>I3*$F$14</f>
        <v>0.26439900100000002</v>
      </c>
      <c r="H18" s="10">
        <f>L3 *$F$14</f>
        <v>0.14810900000000002</v>
      </c>
      <c r="I18" s="56" t="str">
        <f>$F$17</f>
        <v>Dodaj element</v>
      </c>
      <c r="J18" s="40" t="s">
        <v>52</v>
      </c>
      <c r="K18" s="11">
        <f>E18</f>
        <v>100000</v>
      </c>
      <c r="L18" s="12">
        <f>F18</f>
        <v>0.26864800100000003</v>
      </c>
      <c r="M18" s="54">
        <f>K19/K18</f>
        <v>4</v>
      </c>
      <c r="N18" s="11" t="s">
        <v>45</v>
      </c>
      <c r="O18" s="13" t="s">
        <v>45</v>
      </c>
    </row>
    <row r="19" spans="1:15" x14ac:dyDescent="0.25">
      <c r="A19">
        <v>600000</v>
      </c>
      <c r="B19">
        <v>1054.3969950000001</v>
      </c>
      <c r="C19" t="s">
        <v>9</v>
      </c>
      <c r="E19" s="9">
        <f t="shared" ref="E19:E26" si="0">E4</f>
        <v>200000</v>
      </c>
      <c r="F19" s="10">
        <f t="shared" ref="F19:F27" si="1">F4*$F$14</f>
        <v>0.43252100100000002</v>
      </c>
      <c r="G19" s="10">
        <f t="shared" ref="G19:G27" si="2">I4*$F$14</f>
        <v>0.51929900299999998</v>
      </c>
      <c r="H19" s="10">
        <f t="shared" ref="H19:H27" si="3">L4 *$F$14</f>
        <v>0.35400900000000002</v>
      </c>
      <c r="I19" s="57"/>
      <c r="J19" s="40"/>
      <c r="K19" s="18">
        <f>E21</f>
        <v>400000</v>
      </c>
      <c r="L19" s="19">
        <f>F21</f>
        <v>1.2903950070000001</v>
      </c>
      <c r="M19" s="39"/>
      <c r="N19" s="19">
        <f>L18*LOG(M18,2)</f>
        <v>0.53729600200000005</v>
      </c>
      <c r="O19" s="24">
        <f>ABS(L19-N19)/MAX(L19,N19)</f>
        <v>0.58361897009417052</v>
      </c>
    </row>
    <row r="20" spans="1:15" x14ac:dyDescent="0.25">
      <c r="A20">
        <v>700000</v>
      </c>
      <c r="B20">
        <v>2167.8970119999999</v>
      </c>
      <c r="C20" t="s">
        <v>10</v>
      </c>
      <c r="E20" s="9">
        <f t="shared" si="0"/>
        <v>300000</v>
      </c>
      <c r="F20" s="10">
        <f t="shared" si="1"/>
        <v>0.87233600300000003</v>
      </c>
      <c r="G20" s="10">
        <f t="shared" si="2"/>
        <v>0.85890800200000006</v>
      </c>
      <c r="H20" s="10">
        <f t="shared" si="3"/>
        <v>0.44939900100000002</v>
      </c>
      <c r="I20" s="57"/>
      <c r="J20" s="40"/>
      <c r="K20" s="18">
        <f>E18</f>
        <v>100000</v>
      </c>
      <c r="L20" s="19">
        <f>L18</f>
        <v>0.26864800100000003</v>
      </c>
      <c r="M20" s="39">
        <f>K21/K20</f>
        <v>8</v>
      </c>
      <c r="N20" s="18" t="s">
        <v>45</v>
      </c>
      <c r="O20" s="25" t="s">
        <v>45</v>
      </c>
    </row>
    <row r="21" spans="1:15" x14ac:dyDescent="0.25">
      <c r="A21">
        <v>700000</v>
      </c>
      <c r="B21">
        <v>2204.9120149999999</v>
      </c>
      <c r="C21" t="s">
        <v>11</v>
      </c>
      <c r="E21" s="9">
        <f t="shared" si="0"/>
        <v>400000</v>
      </c>
      <c r="F21" s="10">
        <f t="shared" si="1"/>
        <v>1.2903950070000001</v>
      </c>
      <c r="G21" s="10">
        <f t="shared" si="2"/>
        <v>1.300513995</v>
      </c>
      <c r="H21" s="10">
        <f t="shared" si="3"/>
        <v>0.63402700100000009</v>
      </c>
      <c r="I21" s="57"/>
      <c r="J21" s="40"/>
      <c r="K21" s="18">
        <f>E25</f>
        <v>800000</v>
      </c>
      <c r="L21" s="19">
        <f>F25</f>
        <v>2.5104400039999999</v>
      </c>
      <c r="M21" s="39"/>
      <c r="N21" s="19">
        <f>L20*LOG(M20,2)</f>
        <v>0.80594400300000002</v>
      </c>
      <c r="O21" s="24">
        <f t="shared" ref="O21" si="4">ABS(L21-N21)/MAX(L21,N21)</f>
        <v>0.67896304961845244</v>
      </c>
    </row>
    <row r="22" spans="1:15" x14ac:dyDescent="0.25">
      <c r="A22">
        <v>700000</v>
      </c>
      <c r="B22">
        <v>1282.5180009999999</v>
      </c>
      <c r="C22" t="s">
        <v>9</v>
      </c>
      <c r="E22" s="9">
        <f t="shared" si="0"/>
        <v>500000</v>
      </c>
      <c r="F22" s="10">
        <f t="shared" si="1"/>
        <v>1.6784360059999999</v>
      </c>
      <c r="G22" s="10">
        <f t="shared" si="2"/>
        <v>1.480424011</v>
      </c>
      <c r="H22" s="10">
        <f t="shared" si="3"/>
        <v>0.87615300400000007</v>
      </c>
      <c r="I22" s="57"/>
      <c r="J22" s="40"/>
      <c r="K22" s="21">
        <f>E19</f>
        <v>200000</v>
      </c>
      <c r="L22" s="19">
        <f>F19</f>
        <v>0.43252100100000002</v>
      </c>
      <c r="M22" s="39">
        <f>K23/K22</f>
        <v>4</v>
      </c>
      <c r="N22" s="18" t="s">
        <v>45</v>
      </c>
      <c r="O22" s="25" t="s">
        <v>45</v>
      </c>
    </row>
    <row r="23" spans="1:15" ht="15.75" thickBot="1" x14ac:dyDescent="0.3">
      <c r="A23">
        <v>800000</v>
      </c>
      <c r="B23">
        <v>2510.440004</v>
      </c>
      <c r="C23" t="s">
        <v>10</v>
      </c>
      <c r="E23" s="9">
        <f t="shared" si="0"/>
        <v>600000</v>
      </c>
      <c r="F23" s="10">
        <f t="shared" si="1"/>
        <v>1.9049560080000001</v>
      </c>
      <c r="G23" s="10">
        <f t="shared" si="2"/>
        <v>1.7471789940000002</v>
      </c>
      <c r="H23" s="10">
        <f t="shared" si="3"/>
        <v>1.0543969950000001</v>
      </c>
      <c r="I23" s="58"/>
      <c r="J23" s="40"/>
      <c r="K23" s="14">
        <f>E25</f>
        <v>800000</v>
      </c>
      <c r="L23" s="15">
        <f>L21</f>
        <v>2.5104400039999999</v>
      </c>
      <c r="M23" s="55"/>
      <c r="N23" s="19">
        <f>L22*LOG(M22,2)</f>
        <v>0.86504200200000003</v>
      </c>
      <c r="O23" s="16">
        <f t="shared" ref="O23" si="5">ABS(L23-N23)/MAX(L23,N23)</f>
        <v>0.65542215682442573</v>
      </c>
    </row>
    <row r="24" spans="1:15" x14ac:dyDescent="0.25">
      <c r="A24">
        <v>800000</v>
      </c>
      <c r="B24">
        <v>2395.0930050000002</v>
      </c>
      <c r="C24" t="s">
        <v>11</v>
      </c>
      <c r="E24" s="9">
        <f>E9</f>
        <v>700000</v>
      </c>
      <c r="F24" s="10">
        <f t="shared" si="1"/>
        <v>2.1678970120000001</v>
      </c>
      <c r="G24" s="10">
        <f t="shared" si="2"/>
        <v>2.2049120150000001</v>
      </c>
      <c r="H24" s="10">
        <f t="shared" si="3"/>
        <v>1.2825180009999999</v>
      </c>
      <c r="I24" s="56" t="str">
        <f>$G$17</f>
        <v>Usun element z głowy</v>
      </c>
      <c r="J24" s="40" t="s">
        <v>52</v>
      </c>
      <c r="K24" s="11">
        <f>K18</f>
        <v>100000</v>
      </c>
      <c r="L24" s="12">
        <f>G18</f>
        <v>0.26439900100000002</v>
      </c>
      <c r="M24" s="54">
        <f>K25/K24</f>
        <v>4</v>
      </c>
      <c r="N24" s="11" t="s">
        <v>45</v>
      </c>
      <c r="O24" s="13" t="s">
        <v>45</v>
      </c>
    </row>
    <row r="25" spans="1:15" x14ac:dyDescent="0.25">
      <c r="A25">
        <v>800000</v>
      </c>
      <c r="B25">
        <v>1554.158001</v>
      </c>
      <c r="C25" t="s">
        <v>9</v>
      </c>
      <c r="E25" s="9">
        <f t="shared" si="0"/>
        <v>800000</v>
      </c>
      <c r="F25" s="10">
        <f t="shared" si="1"/>
        <v>2.5104400039999999</v>
      </c>
      <c r="G25" s="10">
        <f t="shared" si="2"/>
        <v>2.3950930050000001</v>
      </c>
      <c r="H25" s="10">
        <f t="shared" si="3"/>
        <v>1.554158001</v>
      </c>
      <c r="I25" s="57"/>
      <c r="J25" s="40"/>
      <c r="K25" s="18">
        <f t="shared" ref="K25:K35" si="6">K19</f>
        <v>400000</v>
      </c>
      <c r="L25" s="19">
        <f>G21</f>
        <v>1.300513995</v>
      </c>
      <c r="M25" s="39"/>
      <c r="N25" s="19">
        <f>L24*LOG(M24,2)</f>
        <v>0.52879800200000004</v>
      </c>
      <c r="O25" s="24">
        <f>ABS(L25-N25)/MAX(L25,N25)</f>
        <v>0.59339307071432168</v>
      </c>
    </row>
    <row r="26" spans="1:15" x14ac:dyDescent="0.25">
      <c r="A26">
        <v>900000</v>
      </c>
      <c r="B26">
        <v>2939.2899900000002</v>
      </c>
      <c r="C26" t="s">
        <v>10</v>
      </c>
      <c r="E26" s="9">
        <f t="shared" si="0"/>
        <v>900000</v>
      </c>
      <c r="F26" s="10">
        <f t="shared" si="1"/>
        <v>2.9392899900000002</v>
      </c>
      <c r="G26" s="10">
        <f t="shared" si="2"/>
        <v>2.837167993</v>
      </c>
      <c r="H26" s="10">
        <f t="shared" si="3"/>
        <v>1.4750449900000002</v>
      </c>
      <c r="I26" s="57"/>
      <c r="J26" s="40"/>
      <c r="K26" s="18">
        <f t="shared" si="6"/>
        <v>100000</v>
      </c>
      <c r="L26" s="19">
        <f>L24</f>
        <v>0.26439900100000002</v>
      </c>
      <c r="M26" s="39">
        <f>K27/K26</f>
        <v>8</v>
      </c>
      <c r="N26" s="18" t="s">
        <v>45</v>
      </c>
      <c r="O26" s="25" t="s">
        <v>45</v>
      </c>
    </row>
    <row r="27" spans="1:15" x14ac:dyDescent="0.25">
      <c r="A27">
        <v>900000</v>
      </c>
      <c r="B27">
        <v>2837.167993</v>
      </c>
      <c r="C27" t="s">
        <v>11</v>
      </c>
      <c r="E27" s="9">
        <f>E12</f>
        <v>1000000</v>
      </c>
      <c r="F27" s="10">
        <f t="shared" si="1"/>
        <v>3.0294829860000001</v>
      </c>
      <c r="G27" s="10">
        <f t="shared" si="2"/>
        <v>3.0203689920000003</v>
      </c>
      <c r="H27" s="10">
        <f t="shared" si="3"/>
        <v>1.8169579980000001</v>
      </c>
      <c r="I27" s="57"/>
      <c r="J27" s="40"/>
      <c r="K27" s="18">
        <f t="shared" si="6"/>
        <v>800000</v>
      </c>
      <c r="L27" s="19">
        <f>G25</f>
        <v>2.3950930050000001</v>
      </c>
      <c r="M27" s="39"/>
      <c r="N27" s="19">
        <f>L26*LOG(M26,2)</f>
        <v>0.79319700300000007</v>
      </c>
      <c r="O27" s="24">
        <f t="shared" ref="O27" si="7">ABS(L27-N27)/MAX(L27,N27)</f>
        <v>0.66882413278143249</v>
      </c>
    </row>
    <row r="28" spans="1:15" x14ac:dyDescent="0.25">
      <c r="A28">
        <v>900000</v>
      </c>
      <c r="B28">
        <v>1475.0449900000001</v>
      </c>
      <c r="C28" t="s">
        <v>9</v>
      </c>
      <c r="I28" s="57"/>
      <c r="J28" s="40"/>
      <c r="K28" s="18">
        <f t="shared" si="6"/>
        <v>200000</v>
      </c>
      <c r="L28" s="19">
        <f>G19</f>
        <v>0.51929900299999998</v>
      </c>
      <c r="M28" s="39">
        <f>K29/K28</f>
        <v>4</v>
      </c>
      <c r="N28" s="18" t="s">
        <v>45</v>
      </c>
      <c r="O28" s="25" t="s">
        <v>45</v>
      </c>
    </row>
    <row r="29" spans="1:15" ht="15.75" thickBot="1" x14ac:dyDescent="0.3">
      <c r="A29">
        <v>1000000</v>
      </c>
      <c r="B29">
        <v>3029.482986</v>
      </c>
      <c r="C29" t="s">
        <v>10</v>
      </c>
      <c r="I29" s="58"/>
      <c r="J29" s="40"/>
      <c r="K29" s="14">
        <f t="shared" si="6"/>
        <v>800000</v>
      </c>
      <c r="L29" s="15">
        <f>L27</f>
        <v>2.3950930050000001</v>
      </c>
      <c r="M29" s="55"/>
      <c r="N29" s="19">
        <f>L28*LOG(M28,2)</f>
        <v>1.038598006</v>
      </c>
      <c r="O29" s="16">
        <f t="shared" ref="O29" si="8">ABS(L29-N29)/MAX(L29,N29)</f>
        <v>0.56636422726306612</v>
      </c>
    </row>
    <row r="30" spans="1:15" x14ac:dyDescent="0.25">
      <c r="A30">
        <v>1000000</v>
      </c>
      <c r="B30">
        <v>3020.3689920000002</v>
      </c>
      <c r="C30" t="s">
        <v>11</v>
      </c>
      <c r="I30" s="51" t="str">
        <f>$H$17</f>
        <v>Znajdź element</v>
      </c>
      <c r="J30" s="40" t="s">
        <v>50</v>
      </c>
      <c r="K30" s="11">
        <f>K24</f>
        <v>100000</v>
      </c>
      <c r="L30" s="12">
        <f>H18</f>
        <v>0.14810900000000002</v>
      </c>
      <c r="M30" s="54">
        <f>K31/K30</f>
        <v>4</v>
      </c>
      <c r="N30" s="11" t="s">
        <v>45</v>
      </c>
      <c r="O30" s="13" t="s">
        <v>45</v>
      </c>
    </row>
    <row r="31" spans="1:15" x14ac:dyDescent="0.25">
      <c r="A31">
        <v>1000000</v>
      </c>
      <c r="B31">
        <v>1816.9579980000001</v>
      </c>
      <c r="C31" t="s">
        <v>9</v>
      </c>
      <c r="I31" s="52"/>
      <c r="J31" s="40"/>
      <c r="K31" s="18">
        <f t="shared" si="6"/>
        <v>400000</v>
      </c>
      <c r="L31" s="19">
        <f>H21</f>
        <v>0.63402700100000009</v>
      </c>
      <c r="M31" s="39"/>
      <c r="N31" s="19">
        <f>L30*M30</f>
        <v>0.59243600000000007</v>
      </c>
      <c r="O31" s="24">
        <f>ABS(L31-N31)/MAX(L31,N31)</f>
        <v>6.5598154233813155E-2</v>
      </c>
    </row>
    <row r="32" spans="1:15" x14ac:dyDescent="0.25">
      <c r="I32" s="52"/>
      <c r="J32" s="40"/>
      <c r="K32" s="18">
        <f t="shared" si="6"/>
        <v>100000</v>
      </c>
      <c r="L32" s="19">
        <f>L30</f>
        <v>0.14810900000000002</v>
      </c>
      <c r="M32" s="39">
        <f>K33/K32</f>
        <v>8</v>
      </c>
      <c r="N32" s="18" t="s">
        <v>45</v>
      </c>
      <c r="O32" s="25" t="s">
        <v>45</v>
      </c>
    </row>
    <row r="33" spans="9:15" x14ac:dyDescent="0.25">
      <c r="I33" s="52"/>
      <c r="J33" s="40"/>
      <c r="K33" s="18">
        <f t="shared" si="6"/>
        <v>800000</v>
      </c>
      <c r="L33" s="19">
        <f>H25</f>
        <v>1.554158001</v>
      </c>
      <c r="M33" s="39"/>
      <c r="N33" s="19">
        <f>L32*M32</f>
        <v>1.1848720000000001</v>
      </c>
      <c r="O33" s="24">
        <f t="shared" ref="O33" si="9">ABS(L33-N33)/MAX(L33,N33)</f>
        <v>0.2376116204159347</v>
      </c>
    </row>
    <row r="34" spans="9:15" x14ac:dyDescent="0.25">
      <c r="I34" s="52"/>
      <c r="J34" s="40"/>
      <c r="K34" s="18">
        <f t="shared" si="6"/>
        <v>200000</v>
      </c>
      <c r="L34" s="19">
        <f>H19</f>
        <v>0.35400900000000002</v>
      </c>
      <c r="M34" s="39">
        <f>K35/K34</f>
        <v>4</v>
      </c>
      <c r="N34" s="18" t="s">
        <v>45</v>
      </c>
      <c r="O34" s="25" t="s">
        <v>45</v>
      </c>
    </row>
    <row r="35" spans="9:15" x14ac:dyDescent="0.25">
      <c r="I35" s="62"/>
      <c r="J35" s="40"/>
      <c r="K35" s="32">
        <f t="shared" si="6"/>
        <v>800000</v>
      </c>
      <c r="L35" s="33">
        <f>L33</f>
        <v>1.554158001</v>
      </c>
      <c r="M35" s="63"/>
      <c r="N35" s="19">
        <f>L34*M34</f>
        <v>1.4160360000000001</v>
      </c>
      <c r="O35" s="34">
        <f t="shared" ref="O35" si="10">ABS(L35-N35)/MAX(L35,N35)</f>
        <v>8.887256051902534E-2</v>
      </c>
    </row>
    <row r="36" spans="9:15" x14ac:dyDescent="0.25">
      <c r="J36" s="60"/>
      <c r="K36" s="17"/>
      <c r="L36" s="35"/>
      <c r="M36" s="61"/>
      <c r="N36" s="17"/>
      <c r="O36" s="17"/>
    </row>
    <row r="37" spans="9:15" x14ac:dyDescent="0.25">
      <c r="J37" s="60"/>
      <c r="K37" s="17"/>
      <c r="L37" s="35"/>
      <c r="M37" s="61"/>
      <c r="N37" s="35"/>
      <c r="O37" s="36"/>
    </row>
    <row r="38" spans="9:15" x14ac:dyDescent="0.25">
      <c r="J38" s="60"/>
      <c r="K38" s="17"/>
      <c r="L38" s="35"/>
      <c r="M38" s="61"/>
      <c r="N38" s="17"/>
      <c r="O38" s="17"/>
    </row>
    <row r="39" spans="9:15" x14ac:dyDescent="0.25">
      <c r="J39" s="60"/>
      <c r="K39" s="17"/>
      <c r="L39" s="35"/>
      <c r="M39" s="61"/>
      <c r="N39" s="35"/>
      <c r="O39" s="36"/>
    </row>
    <row r="40" spans="9:15" x14ac:dyDescent="0.25">
      <c r="J40" s="60"/>
      <c r="K40" s="17"/>
      <c r="L40" s="35"/>
      <c r="M40" s="61"/>
      <c r="N40" s="17"/>
      <c r="O40" s="17"/>
    </row>
    <row r="41" spans="9:15" x14ac:dyDescent="0.25">
      <c r="J41" s="60"/>
      <c r="K41" s="17"/>
      <c r="L41" s="35"/>
      <c r="M41" s="61"/>
      <c r="N41" s="35"/>
      <c r="O41" s="36"/>
    </row>
    <row r="42" spans="9:15" x14ac:dyDescent="0.25">
      <c r="J42" s="59"/>
      <c r="K42" s="17"/>
      <c r="L42" s="35"/>
      <c r="M42" s="61"/>
      <c r="N42" s="17"/>
      <c r="O42" s="17"/>
    </row>
    <row r="43" spans="9:15" x14ac:dyDescent="0.25">
      <c r="J43" s="60"/>
      <c r="K43" s="17"/>
      <c r="L43" s="35"/>
      <c r="M43" s="61"/>
      <c r="N43" s="35"/>
      <c r="O43" s="36"/>
    </row>
    <row r="44" spans="9:15" x14ac:dyDescent="0.25">
      <c r="J44" s="60"/>
      <c r="K44" s="17"/>
      <c r="L44" s="35"/>
      <c r="M44" s="61"/>
      <c r="N44" s="17"/>
      <c r="O44" s="17"/>
    </row>
    <row r="45" spans="9:15" x14ac:dyDescent="0.25">
      <c r="J45" s="60"/>
      <c r="K45" s="17"/>
      <c r="L45" s="35"/>
      <c r="M45" s="61"/>
      <c r="N45" s="35"/>
      <c r="O45" s="36"/>
    </row>
    <row r="46" spans="9:15" x14ac:dyDescent="0.25">
      <c r="J46" s="60"/>
      <c r="K46" s="17"/>
      <c r="L46" s="35"/>
      <c r="M46" s="61"/>
      <c r="N46" s="17"/>
      <c r="O46" s="17"/>
    </row>
    <row r="47" spans="9:15" x14ac:dyDescent="0.25">
      <c r="J47" s="60"/>
      <c r="K47" s="17"/>
      <c r="L47" s="35"/>
      <c r="M47" s="61"/>
      <c r="N47" s="35"/>
      <c r="O47" s="36"/>
    </row>
    <row r="48" spans="9:15" x14ac:dyDescent="0.25">
      <c r="J48" s="59"/>
      <c r="K48" s="17"/>
      <c r="L48" s="35"/>
      <c r="M48" s="61"/>
      <c r="N48" s="17"/>
      <c r="O48" s="17"/>
    </row>
    <row r="49" spans="10:15" x14ac:dyDescent="0.25">
      <c r="J49" s="60"/>
      <c r="K49" s="17"/>
      <c r="L49" s="35"/>
      <c r="M49" s="61"/>
      <c r="N49" s="35"/>
      <c r="O49" s="36"/>
    </row>
    <row r="50" spans="10:15" x14ac:dyDescent="0.25">
      <c r="J50" s="60"/>
      <c r="K50" s="17"/>
      <c r="L50" s="35"/>
      <c r="M50" s="61"/>
      <c r="N50" s="17"/>
      <c r="O50" s="17"/>
    </row>
    <row r="51" spans="10:15" x14ac:dyDescent="0.25">
      <c r="J51" s="60"/>
      <c r="K51" s="17"/>
      <c r="L51" s="35"/>
      <c r="M51" s="61"/>
      <c r="N51" s="35"/>
      <c r="O51" s="36"/>
    </row>
    <row r="52" spans="10:15" x14ac:dyDescent="0.25">
      <c r="J52" s="60"/>
      <c r="K52" s="17"/>
      <c r="L52" s="35"/>
      <c r="M52" s="61"/>
      <c r="N52" s="17"/>
      <c r="O52" s="17"/>
    </row>
    <row r="53" spans="10:15" x14ac:dyDescent="0.25">
      <c r="J53" s="60"/>
      <c r="K53" s="17"/>
      <c r="L53" s="35"/>
      <c r="M53" s="61"/>
      <c r="N53" s="35"/>
      <c r="O53" s="36"/>
    </row>
    <row r="54" spans="10:15" x14ac:dyDescent="0.25">
      <c r="J54" s="59"/>
      <c r="K54" s="17"/>
      <c r="L54" s="35"/>
      <c r="M54" s="61"/>
      <c r="N54" s="17"/>
      <c r="O54" s="17"/>
    </row>
    <row r="55" spans="10:15" x14ac:dyDescent="0.25">
      <c r="J55" s="60"/>
      <c r="K55" s="17"/>
      <c r="L55" s="35"/>
      <c r="M55" s="61"/>
      <c r="N55" s="35"/>
      <c r="O55" s="36"/>
    </row>
    <row r="56" spans="10:15" x14ac:dyDescent="0.25">
      <c r="J56" s="60"/>
      <c r="K56" s="17"/>
      <c r="L56" s="35"/>
      <c r="M56" s="61"/>
      <c r="N56" s="17"/>
      <c r="O56" s="17"/>
    </row>
    <row r="57" spans="10:15" x14ac:dyDescent="0.25">
      <c r="J57" s="60"/>
      <c r="K57" s="17"/>
      <c r="L57" s="35"/>
      <c r="M57" s="61"/>
      <c r="N57" s="35"/>
      <c r="O57" s="36"/>
    </row>
    <row r="58" spans="10:15" x14ac:dyDescent="0.25">
      <c r="J58" s="60"/>
      <c r="K58" s="17"/>
      <c r="L58" s="35"/>
      <c r="M58" s="61"/>
      <c r="N58" s="17"/>
      <c r="O58" s="17"/>
    </row>
    <row r="59" spans="10:15" x14ac:dyDescent="0.25">
      <c r="J59" s="60"/>
      <c r="K59" s="17"/>
      <c r="L59" s="35"/>
      <c r="M59" s="61"/>
      <c r="N59" s="35"/>
      <c r="O59" s="36"/>
    </row>
  </sheetData>
  <mergeCells count="38">
    <mergeCell ref="W1:X1"/>
    <mergeCell ref="E1:F1"/>
    <mergeCell ref="H1:I1"/>
    <mergeCell ref="K1:L1"/>
    <mergeCell ref="E16:E17"/>
    <mergeCell ref="F16:H16"/>
    <mergeCell ref="I16:O16"/>
    <mergeCell ref="I18:I23"/>
    <mergeCell ref="M18:M19"/>
    <mergeCell ref="M20:M21"/>
    <mergeCell ref="M22:M23"/>
    <mergeCell ref="I24:I29"/>
    <mergeCell ref="M24:M25"/>
    <mergeCell ref="M26:M27"/>
    <mergeCell ref="M28:M29"/>
    <mergeCell ref="I30:I35"/>
    <mergeCell ref="M30:M31"/>
    <mergeCell ref="M32:M33"/>
    <mergeCell ref="M34:M35"/>
    <mergeCell ref="J36:J41"/>
    <mergeCell ref="M36:M37"/>
    <mergeCell ref="M38:M39"/>
    <mergeCell ref="M40:M41"/>
    <mergeCell ref="J54:J59"/>
    <mergeCell ref="M54:M55"/>
    <mergeCell ref="M56:M57"/>
    <mergeCell ref="M58:M59"/>
    <mergeCell ref="J18:J23"/>
    <mergeCell ref="J24:J29"/>
    <mergeCell ref="J30:J35"/>
    <mergeCell ref="J42:J47"/>
    <mergeCell ref="M42:M43"/>
    <mergeCell ref="M44:M45"/>
    <mergeCell ref="M46:M47"/>
    <mergeCell ref="J48:J53"/>
    <mergeCell ref="M48:M49"/>
    <mergeCell ref="M50:M51"/>
    <mergeCell ref="M52:M53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15D8-1FB3-4236-B225-DBA95A444ADC}">
  <dimension ref="A1:X35"/>
  <sheetViews>
    <sheetView topLeftCell="C12" zoomScaleNormal="100" workbookViewId="0">
      <selection activeCell="L40" sqref="L40"/>
    </sheetView>
  </sheetViews>
  <sheetFormatPr defaultRowHeight="15" x14ac:dyDescent="0.25"/>
  <cols>
    <col min="1" max="1" width="17" bestFit="1" customWidth="1"/>
    <col min="2" max="2" width="13.5703125" bestFit="1" customWidth="1"/>
    <col min="3" max="3" width="12.140625" bestFit="1" customWidth="1"/>
    <col min="5" max="5" width="18.140625" customWidth="1"/>
    <col min="6" max="6" width="18" customWidth="1"/>
    <col min="7" max="7" width="24.42578125" customWidth="1"/>
    <col min="8" max="9" width="26.5703125" customWidth="1"/>
    <col min="10" max="10" width="19.7109375" customWidth="1"/>
    <col min="11" max="11" width="16.85546875" customWidth="1"/>
    <col min="12" max="12" width="17.140625" customWidth="1"/>
    <col min="13" max="13" width="16.140625" customWidth="1"/>
    <col min="14" max="14" width="11.85546875" customWidth="1"/>
  </cols>
  <sheetData>
    <row r="1" spans="1:24" x14ac:dyDescent="0.25">
      <c r="A1" t="s">
        <v>0</v>
      </c>
      <c r="B1" t="s">
        <v>1</v>
      </c>
      <c r="C1" t="s">
        <v>2</v>
      </c>
      <c r="E1" s="41" t="s">
        <v>25</v>
      </c>
      <c r="F1" s="41"/>
      <c r="G1" s="4"/>
      <c r="H1" s="41" t="s">
        <v>26</v>
      </c>
      <c r="I1" s="41"/>
      <c r="J1" s="4"/>
      <c r="K1" s="42" t="s">
        <v>19</v>
      </c>
      <c r="L1" s="42"/>
      <c r="M1" s="4"/>
      <c r="N1" s="64"/>
      <c r="O1" s="64"/>
      <c r="P1" s="4"/>
      <c r="Q1" s="64"/>
      <c r="R1" s="64"/>
      <c r="S1" s="4"/>
      <c r="T1" s="64"/>
      <c r="U1" s="64"/>
      <c r="V1" s="4"/>
      <c r="W1" s="64"/>
      <c r="X1" s="64"/>
    </row>
    <row r="2" spans="1:24" x14ac:dyDescent="0.25">
      <c r="A2">
        <v>100000</v>
      </c>
      <c r="B2">
        <v>0.39</v>
      </c>
      <c r="C2" t="s">
        <v>23</v>
      </c>
      <c r="E2" s="3" t="s">
        <v>0</v>
      </c>
      <c r="F2" s="3" t="s">
        <v>12</v>
      </c>
      <c r="G2" s="4"/>
      <c r="H2" s="3" t="s">
        <v>0</v>
      </c>
      <c r="I2" s="3" t="s">
        <v>12</v>
      </c>
      <c r="J2" s="4"/>
      <c r="K2" s="5" t="s">
        <v>0</v>
      </c>
      <c r="L2" s="5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100000</v>
      </c>
      <c r="B3">
        <v>2.9</v>
      </c>
      <c r="C3" t="s">
        <v>24</v>
      </c>
      <c r="E3" s="1">
        <f>A2</f>
        <v>100000</v>
      </c>
      <c r="F3" s="6">
        <f>B2</f>
        <v>0.39</v>
      </c>
      <c r="H3" s="1">
        <f>A3</f>
        <v>100000</v>
      </c>
      <c r="I3" s="1">
        <f>B3</f>
        <v>2.9</v>
      </c>
      <c r="K3" s="2">
        <f>A4</f>
        <v>100000</v>
      </c>
      <c r="L3" s="2">
        <f>B4</f>
        <v>0.24</v>
      </c>
      <c r="N3" s="7"/>
      <c r="O3" s="7"/>
      <c r="Q3" s="7"/>
      <c r="R3" s="7"/>
      <c r="T3" s="7"/>
      <c r="U3" s="7"/>
      <c r="W3" s="7"/>
      <c r="X3" s="7"/>
    </row>
    <row r="4" spans="1:24" x14ac:dyDescent="0.25">
      <c r="A4">
        <v>100000</v>
      </c>
      <c r="B4">
        <v>0.24</v>
      </c>
      <c r="C4" t="s">
        <v>9</v>
      </c>
      <c r="E4" s="1">
        <f>A5</f>
        <v>200000</v>
      </c>
      <c r="F4" s="6">
        <f>B5</f>
        <v>0.59</v>
      </c>
      <c r="H4" s="1">
        <f>A6</f>
        <v>200000</v>
      </c>
      <c r="I4" s="1">
        <f>B6</f>
        <v>2.82</v>
      </c>
      <c r="K4" s="2">
        <f>A7</f>
        <v>200000</v>
      </c>
      <c r="L4" s="2">
        <f>B7</f>
        <v>0.39</v>
      </c>
      <c r="N4" s="7"/>
      <c r="O4" s="7"/>
      <c r="Q4" s="7"/>
      <c r="R4" s="7"/>
      <c r="T4" s="7"/>
      <c r="U4" s="7"/>
      <c r="W4" s="7"/>
      <c r="X4" s="7"/>
    </row>
    <row r="5" spans="1:24" x14ac:dyDescent="0.25">
      <c r="A5">
        <v>200000</v>
      </c>
      <c r="B5">
        <v>0.59</v>
      </c>
      <c r="C5" t="s">
        <v>23</v>
      </c>
      <c r="E5" s="1">
        <f>A8</f>
        <v>300000</v>
      </c>
      <c r="F5" s="6">
        <f>B8</f>
        <v>0.72</v>
      </c>
      <c r="H5" s="1">
        <f>A9</f>
        <v>300000</v>
      </c>
      <c r="I5" s="1">
        <f>B9</f>
        <v>2.99</v>
      </c>
      <c r="K5" s="2">
        <f>A10</f>
        <v>300000</v>
      </c>
      <c r="L5" s="2">
        <f>B10</f>
        <v>0.49</v>
      </c>
      <c r="N5" s="7"/>
      <c r="O5" s="7"/>
      <c r="Q5" s="7"/>
      <c r="R5" s="7"/>
      <c r="T5" s="7"/>
      <c r="U5" s="7"/>
      <c r="W5" s="7"/>
      <c r="X5" s="7"/>
    </row>
    <row r="6" spans="1:24" x14ac:dyDescent="0.25">
      <c r="A6">
        <v>200000</v>
      </c>
      <c r="B6">
        <v>2.82</v>
      </c>
      <c r="C6" t="s">
        <v>24</v>
      </c>
      <c r="E6" s="1">
        <f>A11</f>
        <v>400000</v>
      </c>
      <c r="F6" s="6">
        <f>B11</f>
        <v>0.75</v>
      </c>
      <c r="H6" s="1">
        <f>A12</f>
        <v>400000</v>
      </c>
      <c r="I6" s="1">
        <f>B12</f>
        <v>3.31</v>
      </c>
      <c r="K6" s="2">
        <f>A13</f>
        <v>400000</v>
      </c>
      <c r="L6" s="2">
        <f>B13</f>
        <v>0.61</v>
      </c>
      <c r="N6" s="7"/>
      <c r="O6" s="7"/>
      <c r="Q6" s="7"/>
      <c r="R6" s="7"/>
      <c r="T6" s="7"/>
      <c r="U6" s="7"/>
      <c r="W6" s="7"/>
      <c r="X6" s="7"/>
    </row>
    <row r="7" spans="1:24" x14ac:dyDescent="0.25">
      <c r="A7">
        <v>200000</v>
      </c>
      <c r="B7">
        <v>0.39</v>
      </c>
      <c r="C7" t="s">
        <v>9</v>
      </c>
      <c r="E7" s="1">
        <f>A14</f>
        <v>500000</v>
      </c>
      <c r="F7" s="6">
        <f>B14</f>
        <v>0.87</v>
      </c>
      <c r="H7" s="1">
        <f>A15</f>
        <v>500000</v>
      </c>
      <c r="I7" s="1">
        <f>B15</f>
        <v>3.33</v>
      </c>
      <c r="K7" s="2">
        <f>A16</f>
        <v>500000</v>
      </c>
      <c r="L7" s="2">
        <f>B16</f>
        <v>0.6</v>
      </c>
      <c r="N7" s="7"/>
      <c r="O7" s="7"/>
      <c r="Q7" s="7"/>
      <c r="R7" s="7"/>
      <c r="T7" s="7"/>
      <c r="U7" s="7"/>
      <c r="W7" s="7"/>
      <c r="X7" s="7"/>
    </row>
    <row r="8" spans="1:24" x14ac:dyDescent="0.25">
      <c r="A8">
        <v>300000</v>
      </c>
      <c r="B8">
        <v>0.72</v>
      </c>
      <c r="C8" t="s">
        <v>23</v>
      </c>
      <c r="E8" s="1">
        <f>A17</f>
        <v>600000</v>
      </c>
      <c r="F8" s="6">
        <f>B17</f>
        <v>1</v>
      </c>
      <c r="H8" s="1">
        <f>A18</f>
        <v>600000</v>
      </c>
      <c r="I8" s="1">
        <f>B18</f>
        <v>3.05</v>
      </c>
      <c r="K8" s="2">
        <f>A19</f>
        <v>600000</v>
      </c>
      <c r="L8" s="2">
        <f>B19</f>
        <v>0.67</v>
      </c>
      <c r="N8" s="7"/>
      <c r="O8" s="7"/>
      <c r="Q8" s="7"/>
      <c r="R8" s="7"/>
      <c r="T8" s="7"/>
      <c r="U8" s="7"/>
      <c r="W8" s="7"/>
      <c r="X8" s="7"/>
    </row>
    <row r="9" spans="1:24" x14ac:dyDescent="0.25">
      <c r="A9">
        <v>300000</v>
      </c>
      <c r="B9">
        <v>2.99</v>
      </c>
      <c r="C9" t="s">
        <v>24</v>
      </c>
      <c r="E9" s="1">
        <f>A20</f>
        <v>700000</v>
      </c>
      <c r="F9" s="6">
        <f>B20</f>
        <v>0.98</v>
      </c>
      <c r="H9" s="1">
        <f>A21</f>
        <v>700000</v>
      </c>
      <c r="I9" s="1">
        <f>B21</f>
        <v>3.02</v>
      </c>
      <c r="K9" s="2">
        <f>A22</f>
        <v>700000</v>
      </c>
      <c r="L9" s="2">
        <f>B22</f>
        <v>0.81</v>
      </c>
      <c r="N9" s="7"/>
      <c r="O9" s="7"/>
      <c r="Q9" s="7"/>
      <c r="R9" s="7"/>
      <c r="T9" s="7"/>
      <c r="U9" s="7"/>
      <c r="W9" s="7"/>
      <c r="X9" s="7"/>
    </row>
    <row r="10" spans="1:24" x14ac:dyDescent="0.25">
      <c r="A10">
        <v>300000</v>
      </c>
      <c r="B10">
        <v>0.49</v>
      </c>
      <c r="C10" t="s">
        <v>9</v>
      </c>
      <c r="E10" s="1">
        <f>A23</f>
        <v>800000</v>
      </c>
      <c r="F10" s="6">
        <f>B23</f>
        <v>0.88</v>
      </c>
      <c r="H10" s="1">
        <f>A24</f>
        <v>800000</v>
      </c>
      <c r="I10" s="1">
        <f>B24</f>
        <v>3.19</v>
      </c>
      <c r="K10" s="2">
        <f>A25</f>
        <v>800000</v>
      </c>
      <c r="L10" s="2">
        <f>B25</f>
        <v>1.29</v>
      </c>
      <c r="N10" s="7"/>
      <c r="O10" s="7"/>
      <c r="Q10" s="7"/>
      <c r="R10" s="7"/>
      <c r="T10" s="7"/>
      <c r="U10" s="7"/>
      <c r="W10" s="7"/>
      <c r="X10" s="7"/>
    </row>
    <row r="11" spans="1:24" x14ac:dyDescent="0.25">
      <c r="A11">
        <v>400000</v>
      </c>
      <c r="B11">
        <v>0.75</v>
      </c>
      <c r="C11" t="s">
        <v>23</v>
      </c>
      <c r="E11" s="1">
        <f>A26</f>
        <v>900000</v>
      </c>
      <c r="F11" s="6">
        <f>B26</f>
        <v>1.0900000000000001</v>
      </c>
      <c r="H11" s="1">
        <f>A27</f>
        <v>900000</v>
      </c>
      <c r="I11" s="1">
        <f>B27</f>
        <v>3.16</v>
      </c>
      <c r="K11" s="2">
        <f>A28</f>
        <v>900000</v>
      </c>
      <c r="L11" s="2">
        <f>B28</f>
        <v>0.85</v>
      </c>
      <c r="N11" s="7"/>
      <c r="O11" s="7"/>
      <c r="Q11" s="7"/>
      <c r="R11" s="7"/>
      <c r="T11" s="7"/>
      <c r="U11" s="7"/>
      <c r="W11" s="7"/>
      <c r="X11" s="7"/>
    </row>
    <row r="12" spans="1:24" x14ac:dyDescent="0.25">
      <c r="A12">
        <v>400000</v>
      </c>
      <c r="B12">
        <v>3.31</v>
      </c>
      <c r="C12" t="s">
        <v>24</v>
      </c>
      <c r="E12" s="1">
        <f>A29</f>
        <v>1000000</v>
      </c>
      <c r="F12" s="6">
        <f>B29</f>
        <v>1.1100000000000001</v>
      </c>
      <c r="H12" s="1">
        <f>A30</f>
        <v>1000000</v>
      </c>
      <c r="I12" s="1">
        <f>B30</f>
        <v>3.65</v>
      </c>
      <c r="K12" s="2">
        <f>A31</f>
        <v>1000000</v>
      </c>
      <c r="L12" s="2">
        <f>B31</f>
        <v>1.06</v>
      </c>
      <c r="N12" s="7"/>
      <c r="O12" s="7"/>
      <c r="Q12" s="7"/>
      <c r="R12" s="7"/>
      <c r="T12" s="7"/>
      <c r="U12" s="7"/>
      <c r="W12" s="7"/>
      <c r="X12" s="7"/>
    </row>
    <row r="13" spans="1:24" x14ac:dyDescent="0.25">
      <c r="A13">
        <v>400000</v>
      </c>
      <c r="B13">
        <v>0.61</v>
      </c>
      <c r="C13" t="s">
        <v>9</v>
      </c>
    </row>
    <row r="14" spans="1:24" x14ac:dyDescent="0.25">
      <c r="A14">
        <v>500000</v>
      </c>
      <c r="B14">
        <v>0.87</v>
      </c>
      <c r="C14" t="s">
        <v>23</v>
      </c>
      <c r="E14" t="s">
        <v>34</v>
      </c>
      <c r="F14">
        <v>1</v>
      </c>
    </row>
    <row r="15" spans="1:24" x14ac:dyDescent="0.25">
      <c r="A15">
        <v>500000</v>
      </c>
      <c r="B15">
        <v>3.33</v>
      </c>
      <c r="C15" t="s">
        <v>24</v>
      </c>
    </row>
    <row r="16" spans="1:24" x14ac:dyDescent="0.25">
      <c r="A16">
        <v>500000</v>
      </c>
      <c r="B16">
        <v>0.6</v>
      </c>
      <c r="C16" t="s">
        <v>9</v>
      </c>
      <c r="E16" s="41" t="s">
        <v>20</v>
      </c>
      <c r="F16" s="41" t="s">
        <v>37</v>
      </c>
      <c r="G16" s="41"/>
      <c r="H16" s="41"/>
      <c r="I16" s="46" t="s">
        <v>53</v>
      </c>
      <c r="J16" s="47"/>
      <c r="K16" s="47"/>
      <c r="L16" s="47"/>
      <c r="M16" s="47"/>
      <c r="N16" s="47"/>
      <c r="O16" s="48"/>
    </row>
    <row r="17" spans="1:15" ht="75.75" thickBot="1" x14ac:dyDescent="0.3">
      <c r="A17">
        <v>600000</v>
      </c>
      <c r="B17">
        <v>1</v>
      </c>
      <c r="C17" t="s">
        <v>23</v>
      </c>
      <c r="E17" s="41"/>
      <c r="F17" s="3" t="s">
        <v>35</v>
      </c>
      <c r="G17" s="3" t="s">
        <v>36</v>
      </c>
      <c r="H17" s="3" t="s">
        <v>32</v>
      </c>
      <c r="I17" s="29" t="s">
        <v>40</v>
      </c>
      <c r="J17" s="30" t="s">
        <v>49</v>
      </c>
      <c r="K17" s="29" t="s">
        <v>20</v>
      </c>
      <c r="L17" s="30" t="s">
        <v>43</v>
      </c>
      <c r="M17" s="30" t="s">
        <v>41</v>
      </c>
      <c r="N17" s="31" t="s">
        <v>44</v>
      </c>
      <c r="O17" s="29" t="s">
        <v>42</v>
      </c>
    </row>
    <row r="18" spans="1:15" x14ac:dyDescent="0.25">
      <c r="A18">
        <v>600000</v>
      </c>
      <c r="B18">
        <v>3.05</v>
      </c>
      <c r="C18" t="s">
        <v>24</v>
      </c>
      <c r="E18" s="9">
        <f>E3</f>
        <v>100000</v>
      </c>
      <c r="F18" s="10">
        <v>0.42</v>
      </c>
      <c r="G18" s="10">
        <v>1.69</v>
      </c>
      <c r="H18" s="10">
        <v>0.27</v>
      </c>
      <c r="I18" s="56" t="str">
        <f>$F$17</f>
        <v>Dodaj element</v>
      </c>
      <c r="J18" s="40" t="s">
        <v>52</v>
      </c>
      <c r="K18" s="11">
        <f>E18</f>
        <v>100000</v>
      </c>
      <c r="L18" s="12">
        <f>F18</f>
        <v>0.42</v>
      </c>
      <c r="M18" s="54">
        <f>K19/K18</f>
        <v>4</v>
      </c>
      <c r="N18" s="11" t="s">
        <v>45</v>
      </c>
      <c r="O18" s="13" t="s">
        <v>45</v>
      </c>
    </row>
    <row r="19" spans="1:15" x14ac:dyDescent="0.25">
      <c r="A19">
        <v>600000</v>
      </c>
      <c r="B19">
        <v>0.67</v>
      </c>
      <c r="C19" t="s">
        <v>9</v>
      </c>
      <c r="E19" s="9">
        <f t="shared" ref="E19:E26" si="0">E4</f>
        <v>200000</v>
      </c>
      <c r="F19" s="10">
        <v>0.53</v>
      </c>
      <c r="G19" s="10">
        <v>1.77</v>
      </c>
      <c r="H19" s="10">
        <v>0.47</v>
      </c>
      <c r="I19" s="57"/>
      <c r="J19" s="40"/>
      <c r="K19" s="18">
        <f>E21</f>
        <v>400000</v>
      </c>
      <c r="L19" s="19">
        <f>F21</f>
        <v>0.78</v>
      </c>
      <c r="M19" s="39"/>
      <c r="N19" s="19">
        <f>L18*LOG(M18,2)</f>
        <v>0.84</v>
      </c>
      <c r="O19" s="24">
        <f>ABS(L19-N19)/MAX(L19,N19)</f>
        <v>7.1428571428571369E-2</v>
      </c>
    </row>
    <row r="20" spans="1:15" x14ac:dyDescent="0.25">
      <c r="A20">
        <v>700000</v>
      </c>
      <c r="B20">
        <v>0.98</v>
      </c>
      <c r="C20" t="s">
        <v>23</v>
      </c>
      <c r="E20" s="9">
        <f t="shared" si="0"/>
        <v>300000</v>
      </c>
      <c r="F20" s="10">
        <v>0.69</v>
      </c>
      <c r="G20" s="10">
        <v>1.99</v>
      </c>
      <c r="H20" s="10">
        <v>0.6</v>
      </c>
      <c r="I20" s="57"/>
      <c r="J20" s="40"/>
      <c r="K20" s="18">
        <f>E18</f>
        <v>100000</v>
      </c>
      <c r="L20" s="19">
        <f>L18</f>
        <v>0.42</v>
      </c>
      <c r="M20" s="39">
        <f>K21/K20</f>
        <v>8</v>
      </c>
      <c r="N20" s="18" t="s">
        <v>45</v>
      </c>
      <c r="O20" s="25" t="s">
        <v>45</v>
      </c>
    </row>
    <row r="21" spans="1:15" x14ac:dyDescent="0.25">
      <c r="A21">
        <v>700000</v>
      </c>
      <c r="B21">
        <v>3.02</v>
      </c>
      <c r="C21" t="s">
        <v>24</v>
      </c>
      <c r="E21" s="9">
        <f t="shared" si="0"/>
        <v>400000</v>
      </c>
      <c r="F21" s="10">
        <v>0.78</v>
      </c>
      <c r="G21" s="10">
        <v>2.09</v>
      </c>
      <c r="H21" s="10">
        <v>0.54</v>
      </c>
      <c r="I21" s="57"/>
      <c r="J21" s="40"/>
      <c r="K21" s="18">
        <f>E25</f>
        <v>800000</v>
      </c>
      <c r="L21" s="19">
        <f>F25</f>
        <v>0.88</v>
      </c>
      <c r="M21" s="39"/>
      <c r="N21" s="19">
        <f>L20*LOG(M20,2)</f>
        <v>1.26</v>
      </c>
      <c r="O21" s="24">
        <f t="shared" ref="O21" si="1">ABS(L21-N21)/MAX(L21,N21)</f>
        <v>0.30158730158730157</v>
      </c>
    </row>
    <row r="22" spans="1:15" x14ac:dyDescent="0.25">
      <c r="A22">
        <v>700000</v>
      </c>
      <c r="B22">
        <v>0.81</v>
      </c>
      <c r="C22" t="s">
        <v>9</v>
      </c>
      <c r="E22" s="9">
        <f t="shared" si="0"/>
        <v>500000</v>
      </c>
      <c r="F22" s="10">
        <v>0.78</v>
      </c>
      <c r="G22" s="10">
        <v>2.04</v>
      </c>
      <c r="H22" s="10">
        <v>0.64</v>
      </c>
      <c r="I22" s="57"/>
      <c r="J22" s="40"/>
      <c r="K22" s="21">
        <f>E19</f>
        <v>200000</v>
      </c>
      <c r="L22" s="19">
        <f>F19</f>
        <v>0.53</v>
      </c>
      <c r="M22" s="39">
        <f>K23/K22</f>
        <v>4</v>
      </c>
      <c r="N22" s="18" t="s">
        <v>45</v>
      </c>
      <c r="O22" s="25" t="s">
        <v>45</v>
      </c>
    </row>
    <row r="23" spans="1:15" ht="15.75" thickBot="1" x14ac:dyDescent="0.3">
      <c r="A23">
        <v>800000</v>
      </c>
      <c r="B23">
        <v>0.88</v>
      </c>
      <c r="C23" t="s">
        <v>23</v>
      </c>
      <c r="E23" s="9">
        <f t="shared" si="0"/>
        <v>600000</v>
      </c>
      <c r="F23" s="10">
        <v>1.08</v>
      </c>
      <c r="G23" s="10">
        <v>2.16</v>
      </c>
      <c r="H23" s="10">
        <v>0.84</v>
      </c>
      <c r="I23" s="58"/>
      <c r="J23" s="40"/>
      <c r="K23" s="14">
        <f>E25</f>
        <v>800000</v>
      </c>
      <c r="L23" s="15">
        <f>L21</f>
        <v>0.88</v>
      </c>
      <c r="M23" s="55"/>
      <c r="N23" s="19">
        <f>L22*LOG(M22,2)</f>
        <v>1.06</v>
      </c>
      <c r="O23" s="16">
        <f t="shared" ref="O23" si="2">ABS(L23-N23)/MAX(L23,N23)</f>
        <v>0.16981132075471703</v>
      </c>
    </row>
    <row r="24" spans="1:15" x14ac:dyDescent="0.25">
      <c r="A24">
        <v>800000</v>
      </c>
      <c r="B24">
        <v>3.19</v>
      </c>
      <c r="C24" t="s">
        <v>24</v>
      </c>
      <c r="E24" s="9">
        <f>E9</f>
        <v>700000</v>
      </c>
      <c r="F24" s="10">
        <v>0.94</v>
      </c>
      <c r="G24" s="10">
        <v>2.41</v>
      </c>
      <c r="H24" s="10">
        <v>0.67</v>
      </c>
      <c r="I24" s="56" t="str">
        <f>$G$17</f>
        <v xml:space="preserve">Usun element </v>
      </c>
      <c r="J24" s="40" t="s">
        <v>52</v>
      </c>
      <c r="K24" s="11">
        <f>K18</f>
        <v>100000</v>
      </c>
      <c r="L24" s="12">
        <f>G18</f>
        <v>1.69</v>
      </c>
      <c r="M24" s="54">
        <f>K25/K24</f>
        <v>4</v>
      </c>
      <c r="N24" s="11" t="s">
        <v>45</v>
      </c>
      <c r="O24" s="13" t="s">
        <v>45</v>
      </c>
    </row>
    <row r="25" spans="1:15" x14ac:dyDescent="0.25">
      <c r="A25">
        <v>800000</v>
      </c>
      <c r="B25">
        <v>1.29</v>
      </c>
      <c r="C25" t="s">
        <v>9</v>
      </c>
      <c r="E25" s="9">
        <f t="shared" si="0"/>
        <v>800000</v>
      </c>
      <c r="F25" s="10">
        <v>0.88</v>
      </c>
      <c r="G25" s="10">
        <v>2.08</v>
      </c>
      <c r="H25" s="10">
        <v>0.8</v>
      </c>
      <c r="I25" s="57"/>
      <c r="J25" s="40"/>
      <c r="K25" s="18">
        <f t="shared" ref="K25:K35" si="3">K19</f>
        <v>400000</v>
      </c>
      <c r="L25" s="19">
        <f>G21</f>
        <v>2.09</v>
      </c>
      <c r="M25" s="39"/>
      <c r="N25" s="19">
        <f>L24*LOG(M24,2)</f>
        <v>3.38</v>
      </c>
      <c r="O25" s="24">
        <f>ABS(L25-N25)/MAX(L25,N25)</f>
        <v>0.38165680473372782</v>
      </c>
    </row>
    <row r="26" spans="1:15" x14ac:dyDescent="0.25">
      <c r="A26">
        <v>900000</v>
      </c>
      <c r="B26">
        <v>1.0900000000000001</v>
      </c>
      <c r="C26" t="s">
        <v>23</v>
      </c>
      <c r="E26" s="9">
        <f t="shared" si="0"/>
        <v>900000</v>
      </c>
      <c r="F26" s="10">
        <v>1.03</v>
      </c>
      <c r="G26" s="10">
        <v>2.2200000000000002</v>
      </c>
      <c r="H26" s="10">
        <v>0.76</v>
      </c>
      <c r="I26" s="57"/>
      <c r="J26" s="40"/>
      <c r="K26" s="18">
        <f t="shared" si="3"/>
        <v>100000</v>
      </c>
      <c r="L26" s="19">
        <f>L24</f>
        <v>1.69</v>
      </c>
      <c r="M26" s="39">
        <f>K27/K26</f>
        <v>8</v>
      </c>
      <c r="N26" s="18" t="s">
        <v>45</v>
      </c>
      <c r="O26" s="25" t="s">
        <v>45</v>
      </c>
    </row>
    <row r="27" spans="1:15" x14ac:dyDescent="0.25">
      <c r="A27">
        <v>900000</v>
      </c>
      <c r="B27">
        <v>3.16</v>
      </c>
      <c r="C27" t="s">
        <v>24</v>
      </c>
      <c r="E27" s="9">
        <f>E12</f>
        <v>1000000</v>
      </c>
      <c r="F27" s="10">
        <v>1.19</v>
      </c>
      <c r="G27" s="10">
        <v>2.44</v>
      </c>
      <c r="H27" s="10">
        <v>0.81</v>
      </c>
      <c r="I27" s="57"/>
      <c r="J27" s="40"/>
      <c r="K27" s="18">
        <f t="shared" si="3"/>
        <v>800000</v>
      </c>
      <c r="L27" s="19">
        <f>G25</f>
        <v>2.08</v>
      </c>
      <c r="M27" s="39"/>
      <c r="N27" s="19">
        <f>L26*LOG(M26,2)</f>
        <v>5.07</v>
      </c>
      <c r="O27" s="24">
        <f t="shared" ref="O27" si="4">ABS(L27-N27)/MAX(L27,N27)</f>
        <v>0.58974358974358976</v>
      </c>
    </row>
    <row r="28" spans="1:15" x14ac:dyDescent="0.25">
      <c r="A28">
        <v>900000</v>
      </c>
      <c r="B28">
        <v>0.85</v>
      </c>
      <c r="C28" t="s">
        <v>9</v>
      </c>
      <c r="I28" s="57"/>
      <c r="J28" s="40"/>
      <c r="K28" s="18">
        <f t="shared" si="3"/>
        <v>200000</v>
      </c>
      <c r="L28" s="19">
        <f>G19</f>
        <v>1.77</v>
      </c>
      <c r="M28" s="39">
        <f>K29/K28</f>
        <v>4</v>
      </c>
      <c r="N28" s="18" t="s">
        <v>45</v>
      </c>
      <c r="O28" s="25" t="s">
        <v>45</v>
      </c>
    </row>
    <row r="29" spans="1:15" ht="15.75" thickBot="1" x14ac:dyDescent="0.3">
      <c r="A29">
        <v>1000000</v>
      </c>
      <c r="B29">
        <v>1.1100000000000001</v>
      </c>
      <c r="C29" t="s">
        <v>23</v>
      </c>
      <c r="I29" s="58"/>
      <c r="J29" s="40"/>
      <c r="K29" s="14">
        <f t="shared" si="3"/>
        <v>800000</v>
      </c>
      <c r="L29" s="15">
        <f>L27</f>
        <v>2.08</v>
      </c>
      <c r="M29" s="55"/>
      <c r="N29" s="19">
        <f>L28*LOG(M28,2)</f>
        <v>3.54</v>
      </c>
      <c r="O29" s="16">
        <f t="shared" ref="O29" si="5">ABS(L29-N29)/MAX(L29,N29)</f>
        <v>0.41242937853107342</v>
      </c>
    </row>
    <row r="30" spans="1:15" x14ac:dyDescent="0.25">
      <c r="A30">
        <v>1000000</v>
      </c>
      <c r="B30">
        <v>3.65</v>
      </c>
      <c r="C30" t="s">
        <v>24</v>
      </c>
      <c r="I30" s="51" t="str">
        <f>$H$17</f>
        <v>Znajdź element</v>
      </c>
      <c r="J30" s="40" t="s">
        <v>52</v>
      </c>
      <c r="K30" s="11">
        <f>K24</f>
        <v>100000</v>
      </c>
      <c r="L30" s="12">
        <f>H18</f>
        <v>0.27</v>
      </c>
      <c r="M30" s="54">
        <f>K31/K30</f>
        <v>4</v>
      </c>
      <c r="N30" s="11" t="s">
        <v>45</v>
      </c>
      <c r="O30" s="13" t="s">
        <v>45</v>
      </c>
    </row>
    <row r="31" spans="1:15" x14ac:dyDescent="0.25">
      <c r="A31">
        <v>1000000</v>
      </c>
      <c r="B31">
        <v>1.06</v>
      </c>
      <c r="C31" t="s">
        <v>9</v>
      </c>
      <c r="I31" s="52"/>
      <c r="J31" s="40"/>
      <c r="K31" s="18">
        <f t="shared" si="3"/>
        <v>400000</v>
      </c>
      <c r="L31" s="19">
        <f>H21</f>
        <v>0.54</v>
      </c>
      <c r="M31" s="39"/>
      <c r="N31" s="19">
        <f>L30*LOG(M30,2)</f>
        <v>0.54</v>
      </c>
      <c r="O31" s="24">
        <f>ABS(L31-N31)/MAX(L31,N31)</f>
        <v>0</v>
      </c>
    </row>
    <row r="32" spans="1:15" x14ac:dyDescent="0.25">
      <c r="I32" s="52"/>
      <c r="J32" s="40"/>
      <c r="K32" s="18">
        <f t="shared" si="3"/>
        <v>100000</v>
      </c>
      <c r="L32" s="19">
        <f>L30</f>
        <v>0.27</v>
      </c>
      <c r="M32" s="39">
        <f>K33/K32</f>
        <v>8</v>
      </c>
      <c r="N32" s="18" t="s">
        <v>45</v>
      </c>
      <c r="O32" s="25" t="s">
        <v>45</v>
      </c>
    </row>
    <row r="33" spans="9:15" x14ac:dyDescent="0.25">
      <c r="I33" s="52"/>
      <c r="J33" s="40"/>
      <c r="K33" s="18">
        <f t="shared" si="3"/>
        <v>800000</v>
      </c>
      <c r="L33" s="19">
        <f>H25</f>
        <v>0.8</v>
      </c>
      <c r="M33" s="39"/>
      <c r="N33" s="19">
        <f>L32*LOG(M32,2)</f>
        <v>0.81</v>
      </c>
      <c r="O33" s="24">
        <f t="shared" ref="O33" si="6">ABS(L33-N33)/MAX(L33,N33)</f>
        <v>1.2345679012345689E-2</v>
      </c>
    </row>
    <row r="34" spans="9:15" x14ac:dyDescent="0.25">
      <c r="I34" s="52"/>
      <c r="J34" s="40"/>
      <c r="K34" s="18">
        <f t="shared" si="3"/>
        <v>200000</v>
      </c>
      <c r="L34" s="19">
        <f>H19</f>
        <v>0.47</v>
      </c>
      <c r="M34" s="39">
        <f>K35/K34</f>
        <v>4</v>
      </c>
      <c r="N34" s="18" t="s">
        <v>45</v>
      </c>
      <c r="O34" s="25" t="s">
        <v>45</v>
      </c>
    </row>
    <row r="35" spans="9:15" x14ac:dyDescent="0.25">
      <c r="I35" s="62"/>
      <c r="J35" s="40"/>
      <c r="K35" s="32">
        <f t="shared" si="3"/>
        <v>800000</v>
      </c>
      <c r="L35" s="33">
        <f>L33</f>
        <v>0.8</v>
      </c>
      <c r="M35" s="63"/>
      <c r="N35" s="19">
        <f>L34*LOG(M34,2)</f>
        <v>0.94</v>
      </c>
      <c r="O35" s="34">
        <f t="shared" ref="O35" si="7">ABS(L35-N35)/MAX(L35,N35)</f>
        <v>0.14893617021276587</v>
      </c>
    </row>
  </sheetData>
  <mergeCells count="25">
    <mergeCell ref="W1:X1"/>
    <mergeCell ref="E16:E17"/>
    <mergeCell ref="F16:H16"/>
    <mergeCell ref="E1:F1"/>
    <mergeCell ref="H1:I1"/>
    <mergeCell ref="K1:L1"/>
    <mergeCell ref="N1:O1"/>
    <mergeCell ref="Q1:R1"/>
    <mergeCell ref="T1:U1"/>
    <mergeCell ref="I16:O16"/>
    <mergeCell ref="I30:I35"/>
    <mergeCell ref="M30:M31"/>
    <mergeCell ref="M32:M33"/>
    <mergeCell ref="M34:M35"/>
    <mergeCell ref="J18:J23"/>
    <mergeCell ref="J24:J29"/>
    <mergeCell ref="J30:J35"/>
    <mergeCell ref="I18:I23"/>
    <mergeCell ref="M18:M19"/>
    <mergeCell ref="M20:M21"/>
    <mergeCell ref="M22:M23"/>
    <mergeCell ref="I24:I29"/>
    <mergeCell ref="M24:M25"/>
    <mergeCell ref="M26:M27"/>
    <mergeCell ref="M28:M29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70A2-107E-4CE6-BA2D-378B4BF7E26B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4 8 a 2 9 - b f 1 3 - 4 0 d c - 8 8 9 2 - 8 b d 6 0 3 4 1 5 0 9 d "   x m l n s = " h t t p : / / s c h e m a s . m i c r o s o f t . c o m / D a t a M a s h u p " > A A A A A H M E A A B Q S w M E F A A C A A g A E Z a R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E Z a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G W k V a A v E 6 I d g E A A O M H A A A T A B w A R m 9 y b X V s Y X M v U 2 V j d G l v b j E u b S C i G A A o o B Q A A A A A A A A A A A A A A A A A A A A A A A A A A A D t k k 1 P w k A Q h u 8 k / I f N e i n J p g m I H j Q 9 I P h 1 U N H 2 J D V k a U d Z 3 Q + y O y V W w n 9 3 o Y 1 o 9 C p c 2 M t 0 5 + 3 O O 7 P P O s h Q G E 3 i K r Z P m 4 1 m w 0 2 5 h Z w c 0 L z U X I m s Z y 0 v x w k 4 d C T o t C i J i A R s N o h f s S l s B j 7 T d / N w Y L J C g c b g Q k g I + 0 a j 3 7 i A X p 6 k N y U Z W D G H N M Y i F 7 w O Y w d q 3 E 3 j g X i 8 S 2 f W v M I b p s M q t t O 1 Y / q 7 i T B z c 9 p i o w F I o Q S C j S i j j P S N L J R 2 0 S E j 5 z o z u d A v U b t z 1 G H k v j A I M Z Y S o s 1 n e G s 0 P L V Y N c c B 9 b b K a z m 5 A p 6 D d a s x E z 7 x P 9 Z K n Q + q k R k Z 1 f m e l H H G J b c u Q l t 8 L 9 m f c v 3 i K y b l D D b l E s u 1 e z Z W V Q 2 v R B f 8 4 c 8 W C z o 0 s 0 L y N S I n P s B P e a 3 x u B u u D i 0 Z W V C S C A U E + R t o L 6 J P E 1 2 o C d h a 9 f d V 2 d c i w j s u l 6 1 m Q + g / u / z 5 A K R w u D P w G / M 9 8 G 0 B n w K f 7 Q z 4 x n w P f F v A H 8 6 S n f H + 8 t 7 j / k f c n 1 B L A Q I t A B Q A A g A I A B G W k V b S 3 U r R p A A A A P Y A A A A S A A A A A A A A A A A A A A A A A A A A A A B D b 2 5 m a W c v U G F j a 2 F n Z S 5 4 b W x Q S w E C L Q A U A A I A C A A R l p F W U 3 I 4 L J s A A A D h A A A A E w A A A A A A A A A A A A A A A A D w A A A A W 0 N v b n R l b n R f V H l w Z X N d L n h t b F B L A Q I t A B Q A A g A I A B G W k V a A v E 6 I d g E A A O M H A A A T A A A A A A A A A A A A A A A A A N g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l A A A A A A A A M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5 b m F t a W N B c n J h e V 9 U Z X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N C 0 x N 1 Q x N j o 0 O D o z M y 4 0 O T U x N T Q w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e W 5 h b W l j Q X J y Y X l f V G V z d H N f X z I i I C 8 + P E V u d H J 5 I F R 5 c G U 9 I k Z p b G x l Z E N v b X B s Z X R l U m V z d W x 0 V G 9 X b 3 J r c 2 h l Z X Q i I F Z h b H V l P S J s M S I g L z 4 8 R W 5 0 c n k g V H l w Z T 0 i R m l s b E N v d W 5 0 I i B W Y W x 1 Z T 0 i b D c w I i A v P j x F b n R y e S B U e X B l P S J R d W V y e U l E I i B W Y W x 1 Z T 0 i c z Y 1 N W R i N W N l L W Y 5 O T c t N D M z Z S 0 5 N z Y y L T g x Y W Q 1 N j J l M T F l O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U e X B l c y I g V m F s d W U 9 I n N B d 1 V H I i A v P j x F b n R y e S B U e X B l P S J G a W x s Q 2 9 s d W 1 u T m F t Z X M i I F Z h b H V l P S J z W y Z x d W 9 0 O 1 B v c H V s Y X R p b 2 4 g c 2 l 6 Z S Z x d W 9 0 O y w m c X V v d D s g V G l t Z S B 0 Y W t l b i Z x d W 9 0 O y w m c X V v d D s g V G V z d C B U e X B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5 b m F t a W N B c n J h e V 9 U Z X N 0 c y A o M i k v Q X V 0 b 1 J l b W 9 2 Z W R D b 2 x 1 b W 5 z M S 5 7 U G 9 w d W x h d G l v b i B z a X p l L D B 9 J n F 1 b 3 Q 7 L C Z x d W 9 0 O 1 N l Y 3 R p b 2 4 x L 2 R 5 b m F t a W N B c n J h e V 9 U Z X N 0 c y A o M i k v Q X V 0 b 1 J l b W 9 2 Z W R D b 2 x 1 b W 5 z M S 5 7 I F R p b W U g d G F r Z W 4 s M X 0 m c X V v d D s s J n F 1 b 3 Q 7 U 2 V j d G l v b j E v Z H l u Y W 1 p Y 0 F y c m F 5 X 1 R l c 3 R z I C g y K S 9 B d X R v U m V t b 3 Z l Z E N v b H V t b n M x L n s g V G V z d C B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5 b m F t a W N B c n J h e V 9 U Z X N 0 c y A o M i k v Q X V 0 b 1 J l b W 9 2 Z W R D b 2 x 1 b W 5 z M S 5 7 U G 9 w d W x h d G l v b i B z a X p l L D B 9 J n F 1 b 3 Q 7 L C Z x d W 9 0 O 1 N l Y 3 R p b 2 4 x L 2 R 5 b m F t a W N B c n J h e V 9 U Z X N 0 c y A o M i k v Q X V 0 b 1 J l b W 9 2 Z W R D b 2 x 1 b W 5 z M S 5 7 I F R p b W U g d G F r Z W 4 s M X 0 m c X V v d D s s J n F 1 b 3 Q 7 U 2 V j d G l v b j E v Z H l u Y W 1 p Y 0 F y c m F 5 X 1 R l c 3 R z I C g y K S 9 B d X R v U m V t b 3 Z l Z E N v b H V t b n M x L n s g V G V z d C B U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e W 5 h b W l j Q X J y Y X l f V G V z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l u Y W 1 p Y 0 F y c m F 5 X 1 R l c 3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m F t a W N B c n J h e V 9 U Z X N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V G V z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X 1 R l c 3 R z X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m Q 1 Y m J k N j U t Z D J m Z S 0 0 M z M 3 L W J j M G Q t M T c x Y 2 Q 3 M m V m M m Z i I i A v P j x F b n R y e S B U e X B l P S J G a W x s R X J y b 3 J D b 2 R l I i B W Y W x 1 Z T 0 i c 1 V u a 2 5 v d 2 4 i I C 8 + P E V u d H J 5 I F R 5 c G U 9 I k Z p b G x M Y X N 0 V X B k Y X R l Z C I g V m F s d W U 9 I m Q y M D I z L T A 0 L T E 3 V D E 2 O j Q 4 O j M z L j U 0 M D A z N j B a I i A v P j x F b n R y e S B U e X B l P S J G a W x s Q 2 9 s d W 1 u V H l w Z X M i I F Z h b H V l P S J z Q X d V R y I g L z 4 8 R W 5 0 c n k g V H l w Z T 0 i R m l s b E N v d W 5 0 I i B W Y W x 1 Z T 0 i b D c w I i A v P j x F b n R y e S B U e X B l P S J G a W x s Q 2 9 s d W 1 u T m F t Z X M i I F Z h b H V l P S J z W y Z x d W 9 0 O 1 B v c H V s Y X R p b 2 4 g c 2 l 6 Z S Z x d W 9 0 O y w m c X V v d D s g V G l t Z S B 0 Y W t l b i Z x d W 9 0 O y w m c X V v d D s g V G V z d C B U e X B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X 1 R l c 3 R z I C g y K S 9 B d X R v U m V t b 3 Z l Z E N v b H V t b n M x L n t Q b 3 B 1 b G F 0 a W 9 u I H N p e m U s M H 0 m c X V v d D s s J n F 1 b 3 Q 7 U 2 V j d G l v b j E v b G l z d F 9 U Z X N 0 c y A o M i k v Q X V 0 b 1 J l b W 9 2 Z W R D b 2 x 1 b W 5 z M S 5 7 I F R p b W U g d G F r Z W 4 s M X 0 m c X V v d D s s J n F 1 b 3 Q 7 U 2 V j d G l v b j E v b G l z d F 9 U Z X N 0 c y A o M i k v Q X V 0 b 1 J l b W 9 2 Z W R D b 2 x 1 b W 5 z M S 5 7 I F R l c 3 Q g V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N 0 X 1 R l c 3 R z I C g y K S 9 B d X R v U m V t b 3 Z l Z E N v b H V t b n M x L n t Q b 3 B 1 b G F 0 a W 9 u I H N p e m U s M H 0 m c X V v d D s s J n F 1 b 3 Q 7 U 2 V j d G l v b j E v b G l z d F 9 U Z X N 0 c y A o M i k v Q X V 0 b 1 J l b W 9 2 Z W R D b 2 x 1 b W 5 z M S 5 7 I F R p b W U g d G F r Z W 4 s M X 0 m c X V v d D s s J n F 1 b 3 Q 7 U 2 V j d G l v b j E v b G l z d F 9 U Z X N 0 c y A o M i k v Q X V 0 b 1 J l b W 9 2 Z W R D b 2 x 1 b W 5 z M S 5 7 I F R l c 3 Q g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F 9 U Z X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1 R l c 3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V G V z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1 R l c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c F 9 U Z X N 0 c 1 9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N m Z G Y 2 Z W E y L T k x M j A t N D U 3 M i 0 5 N j Y x L T Y z N z Y 4 N z A w N G M 3 N C I g L z 4 8 R W 5 0 c n k g V H l w Z T 0 i R m l s b E V y c m 9 y Q 2 9 k Z S I g V m F s d W U 9 I n N V b m t u b 3 d u I i A v P j x F b n R y e S B U e X B l P S J G a W x s T G F z d F V w Z G F 0 Z W Q i I F Z h b H V l P S J k M j A y M y 0 w N C 0 x N 1 Q x N j o 0 O D o z N C 4 1 O D E 5 N z c 0 W i I g L z 4 8 R W 5 0 c n k g V H l w Z T 0 i R m l s b E N v b H V t b l R 5 c G V z I i B W Y W x 1 Z T 0 i c 0 F 3 V U c i I C 8 + P E V u d H J 5 I F R 5 c G U 9 I k Z p b G x D b 3 V u d C I g V m F s d W U 9 I m w z M C I g L z 4 8 R W 5 0 c n k g V H l w Z T 0 i R m l s b E N v b H V t b k 5 h b W V z I i B W Y W x 1 Z T 0 i c 1 s m c X V v d D t Q b 3 B 1 b G F 0 a W 9 u I H N p e m U m c X V v d D s s J n F 1 b 3 Q 7 I F R p b W U g d G F r Z W 4 m c X V v d D s s J n F 1 b 3 Q 7 I F R l c 3 Q g V H l w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U Z X N 0 c y A o M i k v Q X V 0 b 1 J l b W 9 2 Z W R D b 2 x 1 b W 5 z M S 5 7 U G 9 w d W x h d G l v b i B z a X p l L D B 9 J n F 1 b 3 Q 7 L C Z x d W 9 0 O 1 N l Y 3 R p b 2 4 x L 2 h l Y X B f V G V z d H M g K D I p L 0 F 1 d G 9 S Z W 1 v d m V k Q 2 9 s d W 1 u c z E u e y B U a W 1 l I H R h a 2 V u L D F 9 J n F 1 b 3 Q 7 L C Z x d W 9 0 O 1 N l Y 3 R p b 2 4 x L 2 h l Y X B f V G V z d H M g K D I p L 0 F 1 d G 9 S Z W 1 v d m V k Q 2 9 s d W 1 u c z E u e y B U Z X N 0 I F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h c F 9 U Z X N 0 c y A o M i k v Q X V 0 b 1 J l b W 9 2 Z W R D b 2 x 1 b W 5 z M S 5 7 U G 9 w d W x h d G l v b i B z a X p l L D B 9 J n F 1 b 3 Q 7 L C Z x d W 9 0 O 1 N l Y 3 R p b 2 4 x L 2 h l Y X B f V G V z d H M g K D I p L 0 F 1 d G 9 S Z W 1 v d m V k Q 2 9 s d W 1 u c z E u e y B U a W 1 l I H R h a 2 V u L D F 9 J n F 1 b 3 Q 7 L C Z x d W 9 0 O 1 N l Y 3 R p b 2 4 x L 2 h l Y X B f V G V z d H M g K D I p L 0 F 1 d G 9 S Z W 1 v d m V k Q 2 9 s d W 1 u c z E u e y B U Z X N 0 I F R 5 c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V G V z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U Z X N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1 R l c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U X 1 R l c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J U X 1 R l c 3 R z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E 3 V D E 2 O j Q 4 O j M 0 L j U 5 O D A 3 N j l a I i A v P j x F b n R y e S B U e X B l P S J R d W V y e U l E I i B W Y W x 1 Z T 0 i c z R l Z W J l O T k x L W V h N 2 U t N D I 2 M y 1 h Y z I w L W I 1 M D U x N j M 0 Z m F l Y y I g L z 4 8 R W 5 0 c n k g V H l w Z T 0 i R m l s b E V y c m 9 y Q 2 9 1 b n Q i I F Z h b H V l P S J s M C I g L z 4 8 R W 5 0 c n k g V H l w Z T 0 i R m l s b E N v b H V t b l R 5 c G V z I i B W Y W x 1 Z T 0 i c 0 F 3 V U c i I C 8 + P E V u d H J 5 I F R 5 c G U 9 I k Z p b G x D b 2 x 1 b W 5 O Y W 1 l c y I g V m F s d W U 9 I n N b J n F 1 b 3 Q 7 U G 9 w d W x h d G l v b i B z a X p l J n F 1 b 3 Q 7 L C Z x d W 9 0 O y B U a W 1 l I H R h a 2 V u J n F 1 b 3 Q 7 L C Z x d W 9 0 O y B U Z X N 0 I F R 5 c G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l R f V G V z d H M g K D I p L 0 F 1 d G 9 S Z W 1 v d m V k Q 2 9 s d W 1 u c z E u e 1 B v c H V s Y X R p b 2 4 g c 2 l 6 Z S w w f S Z x d W 9 0 O y w m c X V v d D t T Z W N 0 a W 9 u M S 9 S Q l R f V G V z d H M g K D I p L 0 F 1 d G 9 S Z W 1 v d m V k Q 2 9 s d W 1 u c z E u e y B U a W 1 l I H R h a 2 V u L D F 9 J n F 1 b 3 Q 7 L C Z x d W 9 0 O 1 N l Y 3 R p b 2 4 x L 1 J C V F 9 U Z X N 0 c y A o M i k v Q X V 0 b 1 J l b W 9 2 Z W R D b 2 x 1 b W 5 z M S 5 7 I F R l c 3 Q g V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Q l R f V G V z d H M g K D I p L 0 F 1 d G 9 S Z W 1 v d m V k Q 2 9 s d W 1 u c z E u e 1 B v c H V s Y X R p b 2 4 g c 2 l 6 Z S w w f S Z x d W 9 0 O y w m c X V v d D t T Z W N 0 a W 9 u M S 9 S Q l R f V G V z d H M g K D I p L 0 F 1 d G 9 S Z W 1 v d m V k Q 2 9 s d W 1 u c z E u e y B U a W 1 l I H R h a 2 V u L D F 9 J n F 1 b 3 Q 7 L C Z x d W 9 0 O 1 N l Y 3 R p b 2 4 x L 1 J C V F 9 U Z X N 0 c y A o M i k v Q X V 0 b 1 J l b W 9 2 Z W R D b 2 x 1 b W 5 z M S 5 7 I F R l c 3 Q g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U X 1 R l c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V F 9 U Z X N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l R f V G V z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U 9 g J 7 W E 0 6 N C y Z q j J D q v w A A A A A C A A A A A A A Q Z g A A A A E A A C A A A A A C n Z l X 7 S q 7 / T m E x G h E V h o H m 0 0 R Q u J 7 g Z N X Q f x n 4 h J Q Q Q A A A A A O g A A A A A I A A C A A A A A H 6 A p r H 8 O N b N h O 9 Y E 0 a j l t c T C v o 7 m b e A B 2 6 G t I E p P / K l A A A A D t 0 l E 8 V x j I + m m 0 N Q U f + K v H R p 2 Q x H y h U h p f w o Y x t T 3 K n z 7 Y I I + e E G u Z q V S 5 e j + n c K q a x b 0 y s 5 Z X d w R n x C B G T p v O t D 1 m J A u P W l 8 4 c t w c Y N X W n U A A A A A f A t f N Q x N R U b X W v G v c e Z s o B o B p N U t p v q b e V X 3 E 2 B h a U t e 5 K d k o g B O E E B M L S w T X u Y C x P O h A w F u V T D 4 I 7 N n p C R Z c < / D a t a M a s h u p > 
</file>

<file path=customXml/itemProps1.xml><?xml version="1.0" encoding="utf-8"?>
<ds:datastoreItem xmlns:ds="http://schemas.openxmlformats.org/officeDocument/2006/customXml" ds:itemID="{2082056F-9003-408C-AA6C-4017FEC8E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dynamicArray_Tests</vt:lpstr>
      <vt:lpstr>list_Tests (2)</vt:lpstr>
      <vt:lpstr>heap_Tests (2)</vt:lpstr>
      <vt:lpstr>RBT_Tests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Dziedziak</dc:creator>
  <cp:lastModifiedBy>Michał Dziedziak</cp:lastModifiedBy>
  <dcterms:created xsi:type="dcterms:W3CDTF">2023-03-28T17:17:47Z</dcterms:created>
  <dcterms:modified xsi:type="dcterms:W3CDTF">2023-04-17T20:01:47Z</dcterms:modified>
</cp:coreProperties>
</file>